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コロナワクチン_物価高騰対応\###20231003_令和５年度の事業計画★★★\申請書\"/>
    </mc:Choice>
  </mc:AlternateContent>
  <workbookProtection workbookPassword="CD2B" lockStructure="1"/>
  <bookViews>
    <workbookView xWindow="0" yWindow="0" windowWidth="17415" windowHeight="9510"/>
  </bookViews>
  <sheets>
    <sheet name="入力シート" sheetId="11" r:id="rId1"/>
    <sheet name="エラーチェックシート" sheetId="17" state="hidden" r:id="rId2"/>
    <sheet name="印刷シート_前半" sheetId="16" r:id="rId3"/>
    <sheet name="印刷シート_後半" sheetId="22" r:id="rId4"/>
    <sheet name="医療機関等マスタ" sheetId="14" state="hidden" r:id="rId5"/>
  </sheets>
  <definedNames>
    <definedName name="_xlnm._FilterDatabase" localSheetId="4" hidden="1">医療機関等マスタ!$A$1:$U$2594</definedName>
    <definedName name="_xlnm.Print_Area" localSheetId="3">印刷シート_後半!$A$1:$AE$177</definedName>
    <definedName name="_xlnm.Print_Area" localSheetId="2">印刷シート_前半!$A$1:$AE$182</definedName>
    <definedName name="_xlnm.Print_Area" localSheetId="0">入力シート!$Z$1:$AE$1</definedName>
  </definedNames>
  <calcPr calcId="152511" calcOnSave="0" concurrentCalc="0"/>
  <extLst>
    <ext uri="{140A7094-0E35-4892-8432-C4D2E57EDEB5}">
      <x15:workbookPr chartTrackingRefBase="1"/>
    </ext>
  </extLst>
</workbook>
</file>

<file path=xl/sharedStrings.xml><?xml version="1.0" encoding="utf-8"?>
<sst xmlns="http://schemas.openxmlformats.org/spreadsheetml/2006/main" count="47394" uniqueCount="16621">
  <si>
    <t>４月</t>
  </si>
  <si>
    <t>５月</t>
  </si>
  <si>
    <t>６月</t>
  </si>
  <si>
    <t>７月</t>
  </si>
  <si>
    <t>８月</t>
  </si>
  <si>
    <t>９月</t>
  </si>
  <si>
    <t>10月</t>
  </si>
  <si>
    <t>11月</t>
  </si>
  <si>
    <t>12月</t>
  </si>
  <si>
    <t>計</t>
  </si>
  <si>
    <t>単位：円</t>
    <rPh sb="0" eb="2">
      <t>タンイ</t>
    </rPh>
    <rPh sb="3" eb="4">
      <t>エン</t>
    </rPh>
    <phoneticPr fontId="4"/>
  </si>
  <si>
    <t>令和</t>
    <rPh sb="0" eb="2">
      <t>レイワ</t>
    </rPh>
    <phoneticPr fontId="10"/>
  </si>
  <si>
    <t>年</t>
    <rPh sb="0" eb="1">
      <t>ネン</t>
    </rPh>
    <phoneticPr fontId="10"/>
  </si>
  <si>
    <t>月</t>
    <rPh sb="0" eb="1">
      <t>ガツ</t>
    </rPh>
    <phoneticPr fontId="10"/>
  </si>
  <si>
    <t>日</t>
    <rPh sb="0" eb="1">
      <t>ニチ</t>
    </rPh>
    <phoneticPr fontId="10"/>
  </si>
  <si>
    <t>＊下記の各要件に該当することを確認し、該当する場合は右欄に〇を記入してください。</t>
    <rPh sb="1" eb="3">
      <t>カキ</t>
    </rPh>
    <rPh sb="4" eb="7">
      <t>カクヨウケン</t>
    </rPh>
    <rPh sb="8" eb="10">
      <t>ガイトウ</t>
    </rPh>
    <rPh sb="15" eb="17">
      <t>カクニン</t>
    </rPh>
    <rPh sb="19" eb="21">
      <t>ガイトウ</t>
    </rPh>
    <rPh sb="23" eb="25">
      <t>バアイ</t>
    </rPh>
    <rPh sb="26" eb="27">
      <t>ミギ</t>
    </rPh>
    <rPh sb="27" eb="28">
      <t>ラン</t>
    </rPh>
    <rPh sb="31" eb="33">
      <t>キニュウ</t>
    </rPh>
    <phoneticPr fontId="10"/>
  </si>
  <si>
    <t>要　　　件</t>
    <rPh sb="0" eb="1">
      <t>ヨウ</t>
    </rPh>
    <rPh sb="4" eb="5">
      <t>ケン</t>
    </rPh>
    <phoneticPr fontId="10"/>
  </si>
  <si>
    <t>該当</t>
    <rPh sb="0" eb="2">
      <t>ガイトウ</t>
    </rPh>
    <phoneticPr fontId="10"/>
  </si>
  <si>
    <t>〇</t>
    <phoneticPr fontId="10"/>
  </si>
  <si>
    <t>様式第1号（第5条関係）</t>
    <rPh sb="0" eb="2">
      <t>ヨウシキ</t>
    </rPh>
    <rPh sb="2" eb="3">
      <t>ダイ</t>
    </rPh>
    <rPh sb="4" eb="5">
      <t>ゴウ</t>
    </rPh>
    <rPh sb="6" eb="7">
      <t>ダイ</t>
    </rPh>
    <rPh sb="8" eb="9">
      <t>ジョウ</t>
    </rPh>
    <rPh sb="9" eb="11">
      <t>カンケイ</t>
    </rPh>
    <phoneticPr fontId="10"/>
  </si>
  <si>
    <t>１．申請額</t>
    <rPh sb="2" eb="5">
      <t>シンセイガク</t>
    </rPh>
    <phoneticPr fontId="4"/>
  </si>
  <si>
    <t>沖縄県知事　殿</t>
    <rPh sb="0" eb="3">
      <t>オキナワケン</t>
    </rPh>
    <rPh sb="6" eb="7">
      <t>ドノ</t>
    </rPh>
    <phoneticPr fontId="4"/>
  </si>
  <si>
    <t>様式第2-1号（第5条関係）</t>
    <rPh sb="0" eb="2">
      <t>ヨウシキ</t>
    </rPh>
    <rPh sb="2" eb="3">
      <t>ダイ</t>
    </rPh>
    <rPh sb="6" eb="7">
      <t>ゴウ</t>
    </rPh>
    <rPh sb="8" eb="9">
      <t>ダイ</t>
    </rPh>
    <rPh sb="10" eb="11">
      <t>ジョウ</t>
    </rPh>
    <rPh sb="11" eb="13">
      <t>カンケイ</t>
    </rPh>
    <phoneticPr fontId="10"/>
  </si>
  <si>
    <t>確認</t>
    <rPh sb="0" eb="2">
      <t>カクニン</t>
    </rPh>
    <phoneticPr fontId="4"/>
  </si>
  <si>
    <t>誓約項目</t>
    <rPh sb="0" eb="2">
      <t>セイヤク</t>
    </rPh>
    <rPh sb="2" eb="4">
      <t>コウモク</t>
    </rPh>
    <phoneticPr fontId="10"/>
  </si>
  <si>
    <t>暴力団又は暴力団員等、暴力団員等が役員である者及び暴力団又は暴力団員等と密接な関係を有する者でないこと。</t>
    <rPh sb="0" eb="3">
      <t>ボウリョクダン</t>
    </rPh>
    <rPh sb="3" eb="4">
      <t>マタ</t>
    </rPh>
    <rPh sb="5" eb="7">
      <t>ボウリョク</t>
    </rPh>
    <rPh sb="7" eb="9">
      <t>ダンイン</t>
    </rPh>
    <rPh sb="9" eb="10">
      <t>ナド</t>
    </rPh>
    <rPh sb="11" eb="13">
      <t>ボウリョク</t>
    </rPh>
    <rPh sb="13" eb="15">
      <t>ダンイン</t>
    </rPh>
    <rPh sb="15" eb="16">
      <t>ナド</t>
    </rPh>
    <rPh sb="17" eb="19">
      <t>ヤクイン</t>
    </rPh>
    <rPh sb="22" eb="23">
      <t>モノ</t>
    </rPh>
    <rPh sb="23" eb="24">
      <t>オヨ</t>
    </rPh>
    <rPh sb="25" eb="28">
      <t>ボウリョクダン</t>
    </rPh>
    <rPh sb="28" eb="29">
      <t>マタ</t>
    </rPh>
    <rPh sb="30" eb="32">
      <t>ボウリョク</t>
    </rPh>
    <rPh sb="32" eb="34">
      <t>ダンイン</t>
    </rPh>
    <rPh sb="34" eb="35">
      <t>ナド</t>
    </rPh>
    <rPh sb="36" eb="38">
      <t>ミッセツ</t>
    </rPh>
    <rPh sb="39" eb="41">
      <t>カンケイ</t>
    </rPh>
    <rPh sb="42" eb="43">
      <t>ユウ</t>
    </rPh>
    <rPh sb="45" eb="46">
      <t>モノ</t>
    </rPh>
    <phoneticPr fontId="4"/>
  </si>
  <si>
    <t>同意項目</t>
    <rPh sb="0" eb="2">
      <t>ドウイ</t>
    </rPh>
    <rPh sb="2" eb="4">
      <t>コウモク</t>
    </rPh>
    <phoneticPr fontId="4"/>
  </si>
  <si>
    <t>※内容を誓約・同意項目を確認の上、確認欄に○を記載してください。</t>
    <rPh sb="1" eb="3">
      <t>ナイヨウ</t>
    </rPh>
    <rPh sb="4" eb="6">
      <t>セイヤク</t>
    </rPh>
    <rPh sb="7" eb="9">
      <t>ドウイ</t>
    </rPh>
    <rPh sb="9" eb="11">
      <t>コウモク</t>
    </rPh>
    <rPh sb="12" eb="14">
      <t>カクニン</t>
    </rPh>
    <rPh sb="15" eb="16">
      <t>ウエ</t>
    </rPh>
    <rPh sb="17" eb="19">
      <t>カクニン</t>
    </rPh>
    <rPh sb="19" eb="20">
      <t>ラン</t>
    </rPh>
    <rPh sb="23" eb="25">
      <t>キサイ</t>
    </rPh>
    <phoneticPr fontId="4"/>
  </si>
  <si>
    <t>計算ミスにより、申請額が大きく増減する場合はその旨連絡致しますが、端数の切り捨て間違い等の少額の修正については、県側で修正を行い、決定通知をもって代えさせていただきます。</t>
    <rPh sb="0" eb="2">
      <t>ケイサン</t>
    </rPh>
    <rPh sb="8" eb="11">
      <t>シンセイガク</t>
    </rPh>
    <rPh sb="12" eb="13">
      <t>オオ</t>
    </rPh>
    <rPh sb="15" eb="17">
      <t>ゾウゲン</t>
    </rPh>
    <rPh sb="19" eb="21">
      <t>バアイ</t>
    </rPh>
    <rPh sb="24" eb="25">
      <t>ムネ</t>
    </rPh>
    <rPh sb="25" eb="27">
      <t>レンラク</t>
    </rPh>
    <rPh sb="27" eb="28">
      <t>イタ</t>
    </rPh>
    <rPh sb="33" eb="35">
      <t>ハスウ</t>
    </rPh>
    <rPh sb="36" eb="37">
      <t>キ</t>
    </rPh>
    <rPh sb="38" eb="39">
      <t>ス</t>
    </rPh>
    <rPh sb="40" eb="42">
      <t>マチガ</t>
    </rPh>
    <rPh sb="43" eb="44">
      <t>ナド</t>
    </rPh>
    <rPh sb="45" eb="47">
      <t>ショウガク</t>
    </rPh>
    <rPh sb="48" eb="50">
      <t>シュウセイ</t>
    </rPh>
    <rPh sb="56" eb="58">
      <t>ケンガワ</t>
    </rPh>
    <rPh sb="59" eb="61">
      <t>シュウセイ</t>
    </rPh>
    <rPh sb="62" eb="63">
      <t>オコナ</t>
    </rPh>
    <rPh sb="65" eb="67">
      <t>ケッテイ</t>
    </rPh>
    <rPh sb="67" eb="69">
      <t>ツウチ</t>
    </rPh>
    <rPh sb="73" eb="74">
      <t>カ</t>
    </rPh>
    <phoneticPr fontId="4"/>
  </si>
  <si>
    <t>負担増加額</t>
    <rPh sb="0" eb="2">
      <t>フタン</t>
    </rPh>
    <rPh sb="2" eb="4">
      <t>ゾウカ</t>
    </rPh>
    <phoneticPr fontId="4"/>
  </si>
  <si>
    <t>（A2）</t>
    <phoneticPr fontId="4"/>
  </si>
  <si>
    <t>円</t>
    <rPh sb="0" eb="1">
      <t>エン</t>
    </rPh>
    <phoneticPr fontId="4"/>
  </si>
  <si>
    <t>【申請者】</t>
    <phoneticPr fontId="4"/>
  </si>
  <si>
    <t>様式第3号（第５条関係）</t>
    <rPh sb="0" eb="2">
      <t>ヨウシキ</t>
    </rPh>
    <rPh sb="2" eb="3">
      <t>ダイ</t>
    </rPh>
    <rPh sb="4" eb="5">
      <t>ゴウ</t>
    </rPh>
    <rPh sb="6" eb="7">
      <t>ダイ</t>
    </rPh>
    <rPh sb="8" eb="9">
      <t>ジョウ</t>
    </rPh>
    <rPh sb="9" eb="11">
      <t>カンケイ</t>
    </rPh>
    <phoneticPr fontId="10"/>
  </si>
  <si>
    <t>郵便番号</t>
  </si>
  <si>
    <t>住所</t>
  </si>
  <si>
    <t>病床数</t>
  </si>
  <si>
    <t>904-2171</t>
  </si>
  <si>
    <t>901-2132</t>
  </si>
  <si>
    <t>907-0004</t>
  </si>
  <si>
    <t>904-2215</t>
  </si>
  <si>
    <t>904-0011</t>
  </si>
  <si>
    <t>900-0021</t>
  </si>
  <si>
    <t>901-0152</t>
  </si>
  <si>
    <t>将智鍼灸整骨院</t>
  </si>
  <si>
    <t>900-0015</t>
  </si>
  <si>
    <t>900-0016</t>
  </si>
  <si>
    <t>901-0241</t>
  </si>
  <si>
    <t>900-0013</t>
  </si>
  <si>
    <t>901-1302</t>
  </si>
  <si>
    <t>901-2211</t>
  </si>
  <si>
    <t>901-2122</t>
  </si>
  <si>
    <t>904-1304</t>
  </si>
  <si>
    <t>903-0805</t>
  </si>
  <si>
    <t>902-0075</t>
  </si>
  <si>
    <t>901-0146</t>
  </si>
  <si>
    <t>900-0014</t>
  </si>
  <si>
    <t>905-0016</t>
  </si>
  <si>
    <t>904-2155</t>
  </si>
  <si>
    <t>904-0304</t>
  </si>
  <si>
    <t>904-0115</t>
  </si>
  <si>
    <t>904-0032</t>
  </si>
  <si>
    <t>903-0801</t>
  </si>
  <si>
    <t>901-2424</t>
  </si>
  <si>
    <t>901-0315</t>
  </si>
  <si>
    <t>900-0006</t>
  </si>
  <si>
    <t>904-2162</t>
  </si>
  <si>
    <t>904-1201</t>
  </si>
  <si>
    <t>902-0077</t>
  </si>
  <si>
    <t>905-0013</t>
  </si>
  <si>
    <t>904-2165</t>
  </si>
  <si>
    <t>907-0014</t>
  </si>
  <si>
    <t>900-0036</t>
  </si>
  <si>
    <t>901-0213</t>
  </si>
  <si>
    <t>901-1204</t>
  </si>
  <si>
    <t>901-2227</t>
  </si>
  <si>
    <t>902-0064</t>
  </si>
  <si>
    <t>904-2231</t>
  </si>
  <si>
    <t>904-0101</t>
  </si>
  <si>
    <t>900-0024</t>
  </si>
  <si>
    <t>904-0325</t>
  </si>
  <si>
    <t>901-2225</t>
  </si>
  <si>
    <t>907-0002</t>
  </si>
  <si>
    <t>904-1111</t>
  </si>
  <si>
    <t>904-2244</t>
  </si>
  <si>
    <t>901-1117</t>
  </si>
  <si>
    <t>901-1205</t>
  </si>
  <si>
    <t>901-0156</t>
  </si>
  <si>
    <t>906-0007</t>
  </si>
  <si>
    <t>904-2245</t>
  </si>
  <si>
    <t>901-0364</t>
  </si>
  <si>
    <t>901-2134</t>
  </si>
  <si>
    <t>903-0825</t>
  </si>
  <si>
    <t>901-1301</t>
  </si>
  <si>
    <t>901-2102</t>
  </si>
  <si>
    <t>904-2143</t>
  </si>
  <si>
    <t>906-0203</t>
  </si>
  <si>
    <t>904-0313</t>
  </si>
  <si>
    <t>903-0826</t>
  </si>
  <si>
    <t>901-2221</t>
  </si>
  <si>
    <t>905-0203</t>
  </si>
  <si>
    <t>903-0116</t>
  </si>
  <si>
    <t>904-0103</t>
  </si>
  <si>
    <t>901-1304</t>
  </si>
  <si>
    <t>903-0124</t>
  </si>
  <si>
    <t>905-0214</t>
  </si>
  <si>
    <t>900-0004</t>
  </si>
  <si>
    <t>901-0305</t>
  </si>
  <si>
    <t>904-2242</t>
  </si>
  <si>
    <t>903-0807</t>
  </si>
  <si>
    <t>902-0076</t>
  </si>
  <si>
    <t>901-2126</t>
  </si>
  <si>
    <t>901-1104</t>
  </si>
  <si>
    <t>901-1412</t>
  </si>
  <si>
    <t>902-0061</t>
  </si>
  <si>
    <t>901-2226</t>
  </si>
  <si>
    <t>902-0074</t>
  </si>
  <si>
    <t>904-2173</t>
  </si>
  <si>
    <t>901-2224</t>
  </si>
  <si>
    <t>905-0005</t>
  </si>
  <si>
    <t>904-2311</t>
  </si>
  <si>
    <t>900-0033</t>
  </si>
  <si>
    <t>904-0004</t>
  </si>
  <si>
    <t>902-0068</t>
  </si>
  <si>
    <t>903-0125</t>
  </si>
  <si>
    <t>904-2151</t>
  </si>
  <si>
    <t>904-2156</t>
  </si>
  <si>
    <t>904-2235</t>
  </si>
  <si>
    <t>902-0069</t>
  </si>
  <si>
    <t>901-2125</t>
  </si>
  <si>
    <t>901-1111</t>
  </si>
  <si>
    <t>904-2174</t>
  </si>
  <si>
    <t>901-0147</t>
  </si>
  <si>
    <t>901-1103</t>
  </si>
  <si>
    <t>901-0302</t>
  </si>
  <si>
    <t>900-0031</t>
  </si>
  <si>
    <t>904-0323</t>
  </si>
  <si>
    <t>904-0324</t>
  </si>
  <si>
    <t>906-0012</t>
  </si>
  <si>
    <t>900-0003</t>
  </si>
  <si>
    <t>902-0067</t>
  </si>
  <si>
    <t>904-2172</t>
  </si>
  <si>
    <t>901-2103</t>
  </si>
  <si>
    <t>907-0023</t>
  </si>
  <si>
    <t>900-0034</t>
  </si>
  <si>
    <t>904-0303</t>
  </si>
  <si>
    <t>901-0244</t>
  </si>
  <si>
    <t>900-0022</t>
  </si>
  <si>
    <t>901-2303</t>
  </si>
  <si>
    <t>905-0009</t>
  </si>
  <si>
    <t>904-2312</t>
  </si>
  <si>
    <t>901-2121</t>
  </si>
  <si>
    <t>901-2223</t>
  </si>
  <si>
    <t>901-0416</t>
  </si>
  <si>
    <t>903-0804</t>
  </si>
  <si>
    <t>901-0155</t>
  </si>
  <si>
    <t>905-0012</t>
  </si>
  <si>
    <t>900-0029</t>
  </si>
  <si>
    <t>904-2243</t>
  </si>
  <si>
    <t>904-0035</t>
  </si>
  <si>
    <t>902-0078</t>
  </si>
  <si>
    <t>901-0406</t>
  </si>
  <si>
    <t>901-2101</t>
  </si>
  <si>
    <t>901-1415</t>
  </si>
  <si>
    <t>904-1106</t>
  </si>
  <si>
    <t>901-2104</t>
  </si>
  <si>
    <t>907-0001</t>
  </si>
  <si>
    <t>904-0416</t>
  </si>
  <si>
    <t>900-0002</t>
  </si>
  <si>
    <t>904-2163</t>
  </si>
  <si>
    <t>901-2301</t>
  </si>
  <si>
    <t>901-1303</t>
  </si>
  <si>
    <t>902-0062</t>
  </si>
  <si>
    <t>901-2131</t>
  </si>
  <si>
    <t>904-0023</t>
  </si>
  <si>
    <t>901-2111</t>
  </si>
  <si>
    <t>901-0151</t>
  </si>
  <si>
    <t>900-0005</t>
  </si>
  <si>
    <t>901-2133</t>
  </si>
  <si>
    <t>901-2206</t>
  </si>
  <si>
    <t>902-0071</t>
  </si>
  <si>
    <t>901-0223</t>
  </si>
  <si>
    <t>901-0401</t>
  </si>
  <si>
    <t>901-0513</t>
  </si>
  <si>
    <t>907-0022</t>
  </si>
  <si>
    <t>903-0814</t>
  </si>
  <si>
    <t>901-2203</t>
  </si>
  <si>
    <t>904-2304</t>
  </si>
  <si>
    <t>901-2112</t>
  </si>
  <si>
    <t>901-0611</t>
  </si>
  <si>
    <t>901-2114</t>
  </si>
  <si>
    <t>905-1155</t>
  </si>
  <si>
    <t>905-1156</t>
  </si>
  <si>
    <t>901-0201</t>
  </si>
  <si>
    <t>905-0019</t>
  </si>
  <si>
    <t>901-0303</t>
  </si>
  <si>
    <t>904-0014</t>
  </si>
  <si>
    <t>902-0063</t>
  </si>
  <si>
    <t>905-0018</t>
  </si>
  <si>
    <t>900-0012</t>
  </si>
  <si>
    <t>ひやね整骨院</t>
  </si>
  <si>
    <t>904-2225</t>
  </si>
  <si>
    <t>903-0806</t>
  </si>
  <si>
    <t>くらら整骨院</t>
  </si>
  <si>
    <t>901-1206</t>
  </si>
  <si>
    <t>904-0021</t>
  </si>
  <si>
    <t>905-0011</t>
  </si>
  <si>
    <t>904-0012</t>
  </si>
  <si>
    <t>901-2204</t>
  </si>
  <si>
    <t>906-0013</t>
  </si>
  <si>
    <t>901-0153</t>
  </si>
  <si>
    <t>901-2214</t>
  </si>
  <si>
    <t>903-0812</t>
  </si>
  <si>
    <t>901-0362</t>
  </si>
  <si>
    <t>901-2201</t>
  </si>
  <si>
    <t>901-0221</t>
  </si>
  <si>
    <t>904-2166</t>
  </si>
  <si>
    <t>901-0405</t>
  </si>
  <si>
    <t>904-0031</t>
  </si>
  <si>
    <t>901-0301</t>
  </si>
  <si>
    <t>901-2302</t>
  </si>
  <si>
    <t>901-1116</t>
  </si>
  <si>
    <t>4710111107</t>
  </si>
  <si>
    <t>4710112634</t>
  </si>
  <si>
    <t>4710112659</t>
  </si>
  <si>
    <t>開南皮フ科</t>
  </si>
  <si>
    <t>4710112923</t>
  </si>
  <si>
    <t>4710113004</t>
  </si>
  <si>
    <t>沖映通り眼科</t>
  </si>
  <si>
    <t>4710113251</t>
  </si>
  <si>
    <t>902-0066</t>
  </si>
  <si>
    <t>4710113269</t>
  </si>
  <si>
    <t>前浜小児科医院</t>
  </si>
  <si>
    <t>4710113434</t>
  </si>
  <si>
    <t>新垣クリニック</t>
  </si>
  <si>
    <t>4710113467</t>
  </si>
  <si>
    <t>耳鼻咽喉科小禄クリニック</t>
  </si>
  <si>
    <t>4710113632</t>
  </si>
  <si>
    <t>4710113673</t>
  </si>
  <si>
    <t>902-0065</t>
  </si>
  <si>
    <t>4710113798</t>
  </si>
  <si>
    <t>古謝内科医院</t>
  </si>
  <si>
    <t>4710113822</t>
  </si>
  <si>
    <t>神谷医院</t>
  </si>
  <si>
    <t>4710113871</t>
  </si>
  <si>
    <t>4710113947</t>
  </si>
  <si>
    <t>西町クリニック</t>
  </si>
  <si>
    <t>4710114044</t>
  </si>
  <si>
    <t>4710114101</t>
  </si>
  <si>
    <t>4710114119</t>
  </si>
  <si>
    <t>赤嶺耳鼻咽喉科</t>
  </si>
  <si>
    <t>901-0145</t>
  </si>
  <si>
    <t>4710114143</t>
  </si>
  <si>
    <t>三原内科クリニック</t>
  </si>
  <si>
    <t>4710114499</t>
  </si>
  <si>
    <t>平良クリニック</t>
  </si>
  <si>
    <t>4710114515</t>
  </si>
  <si>
    <t>4710114523</t>
  </si>
  <si>
    <t>首里協同クリニック</t>
  </si>
  <si>
    <t>4710114572</t>
  </si>
  <si>
    <t>山城整形外科眼科医院</t>
  </si>
  <si>
    <t>4710114580</t>
  </si>
  <si>
    <t>菜の花クリニック</t>
  </si>
  <si>
    <t>4710114648</t>
  </si>
  <si>
    <t>4710114671</t>
  </si>
  <si>
    <t>いけま小児クリニック</t>
  </si>
  <si>
    <t>4710114689</t>
  </si>
  <si>
    <t>小禄整形外科</t>
  </si>
  <si>
    <t>4710114713</t>
  </si>
  <si>
    <t>たばる内科胃腸科</t>
  </si>
  <si>
    <t>4710114762</t>
  </si>
  <si>
    <t>4710114788</t>
  </si>
  <si>
    <t>石川眼科医院</t>
  </si>
  <si>
    <t>4710114804</t>
  </si>
  <si>
    <t>あさひ眼科</t>
  </si>
  <si>
    <t>4710114846</t>
  </si>
  <si>
    <t>医療法人八重洲クリニック</t>
  </si>
  <si>
    <t>900-0032</t>
  </si>
  <si>
    <t>4710114879</t>
  </si>
  <si>
    <t>守礼クリニック</t>
  </si>
  <si>
    <t>4710115033</t>
  </si>
  <si>
    <t>山城消化器内科医院</t>
  </si>
  <si>
    <t>4710115058</t>
  </si>
  <si>
    <t>鳥堀養生クリニック</t>
  </si>
  <si>
    <t>4710115124</t>
  </si>
  <si>
    <t>開邦クリニック</t>
  </si>
  <si>
    <t>4710115132</t>
  </si>
  <si>
    <t>花城内科医院</t>
  </si>
  <si>
    <t>903-0821</t>
  </si>
  <si>
    <t>4710115173</t>
  </si>
  <si>
    <t>4710115181</t>
  </si>
  <si>
    <t>伊波レディースクリニック</t>
  </si>
  <si>
    <t>4710115215</t>
  </si>
  <si>
    <t>4710115249</t>
  </si>
  <si>
    <t>川平病院</t>
  </si>
  <si>
    <t>4710115256</t>
  </si>
  <si>
    <t>4710115272</t>
  </si>
  <si>
    <t>大田整形外科医院</t>
  </si>
  <si>
    <t>4710115306</t>
  </si>
  <si>
    <t>中央皮フ科</t>
  </si>
  <si>
    <t>4710115348</t>
  </si>
  <si>
    <t>かなでクリニック</t>
  </si>
  <si>
    <t>4710115371</t>
  </si>
  <si>
    <t>友利産婦人科</t>
  </si>
  <si>
    <t>いらはクリニック</t>
  </si>
  <si>
    <t>4710115397</t>
  </si>
  <si>
    <t>曙クリニック</t>
  </si>
  <si>
    <t>4710115488</t>
  </si>
  <si>
    <t>那覇リハビリクリニック</t>
  </si>
  <si>
    <t>4710115496</t>
  </si>
  <si>
    <t>田崎病院</t>
  </si>
  <si>
    <t>4710115520</t>
  </si>
  <si>
    <t>あじとみクリニック</t>
  </si>
  <si>
    <t>4710115546</t>
  </si>
  <si>
    <t>おろく皮フ科クリニック</t>
  </si>
  <si>
    <t>4710115579</t>
  </si>
  <si>
    <t>那覇西クリニック</t>
  </si>
  <si>
    <t>901-0154</t>
  </si>
  <si>
    <t>4710115587</t>
  </si>
  <si>
    <t>仲本内科・小児科</t>
  </si>
  <si>
    <t>整形外科てるクリニック</t>
  </si>
  <si>
    <t>4710115629</t>
  </si>
  <si>
    <t>白井クリニック</t>
  </si>
  <si>
    <t>902-0072</t>
  </si>
  <si>
    <t>4710115645</t>
  </si>
  <si>
    <t>4710115678</t>
  </si>
  <si>
    <t>長田クリニック</t>
  </si>
  <si>
    <t>4710115694</t>
  </si>
  <si>
    <t>まきし眼科クリニック</t>
  </si>
  <si>
    <t>4710115728</t>
  </si>
  <si>
    <t>4710115827</t>
  </si>
  <si>
    <t>仲里眼科</t>
  </si>
  <si>
    <t>4710115843</t>
  </si>
  <si>
    <t>4710115868</t>
  </si>
  <si>
    <t>天久のクリニック</t>
  </si>
  <si>
    <t>4710115876</t>
  </si>
  <si>
    <t>4710115918</t>
  </si>
  <si>
    <t>4710115926</t>
  </si>
  <si>
    <t>やぎＳＵＮクリニック</t>
  </si>
  <si>
    <t>4710115934</t>
  </si>
  <si>
    <t>ふくろうクリニック</t>
  </si>
  <si>
    <t>4710115942</t>
  </si>
  <si>
    <t>つぼや眼科</t>
  </si>
  <si>
    <t>4710115975</t>
  </si>
  <si>
    <t>けいわクリニック</t>
  </si>
  <si>
    <t>4710116015</t>
  </si>
  <si>
    <t>美代子クリニック</t>
  </si>
  <si>
    <t>4710116031</t>
  </si>
  <si>
    <t>アラカキ眼科</t>
  </si>
  <si>
    <t>4710116064</t>
  </si>
  <si>
    <t>4710116072</t>
  </si>
  <si>
    <t>てるきな内科胃腸科医院</t>
  </si>
  <si>
    <t>4710116155</t>
  </si>
  <si>
    <t>首里城下町クリニック第一</t>
  </si>
  <si>
    <t>4710116163</t>
  </si>
  <si>
    <t>茶園耳鼻科</t>
  </si>
  <si>
    <t>4710116197</t>
  </si>
  <si>
    <t>がきやクリニック</t>
  </si>
  <si>
    <t>4710116254</t>
  </si>
  <si>
    <t>おおみじゃ眼科</t>
  </si>
  <si>
    <t>4710116270</t>
  </si>
  <si>
    <t>小児クリニックたまなは</t>
  </si>
  <si>
    <t>4710116304</t>
  </si>
  <si>
    <t>浦崎整形外科クリニック</t>
  </si>
  <si>
    <t>4710116361</t>
  </si>
  <si>
    <t>協同にじクリニック</t>
  </si>
  <si>
    <t>4710116411</t>
  </si>
  <si>
    <t>ぐしけん皮フ科</t>
  </si>
  <si>
    <t>4710116437</t>
  </si>
  <si>
    <t>前田胃腸科医院</t>
  </si>
  <si>
    <t>4710116452</t>
  </si>
  <si>
    <t>首里整形外科</t>
  </si>
  <si>
    <t>4710116478</t>
  </si>
  <si>
    <t>なかそね和内科</t>
  </si>
  <si>
    <t>4710116528</t>
  </si>
  <si>
    <t>かおる小児科</t>
  </si>
  <si>
    <t>4710116536</t>
  </si>
  <si>
    <t>4710116569</t>
  </si>
  <si>
    <t>叶クリニック</t>
  </si>
  <si>
    <t>4710116577</t>
  </si>
  <si>
    <t>ともり内科循環器科</t>
  </si>
  <si>
    <t>おもろまちメディカルセンター</t>
  </si>
  <si>
    <t>900-0011</t>
  </si>
  <si>
    <t>4710116627</t>
  </si>
  <si>
    <t>仲原漢方クリニック</t>
  </si>
  <si>
    <t>4710116635</t>
  </si>
  <si>
    <t>4710116650</t>
  </si>
  <si>
    <t>おぎどう眼科</t>
  </si>
  <si>
    <t>902-0073</t>
  </si>
  <si>
    <t>4710116692</t>
  </si>
  <si>
    <t>4710116700</t>
  </si>
  <si>
    <t>首里城下町クリニック第二</t>
  </si>
  <si>
    <t>4710116726</t>
  </si>
  <si>
    <t>宮城美容外科クリニック</t>
  </si>
  <si>
    <t>4710116742</t>
  </si>
  <si>
    <t>クリニックおもろまち</t>
  </si>
  <si>
    <t>4710116767</t>
  </si>
  <si>
    <t>かなぐすくクリニック</t>
  </si>
  <si>
    <t>4710116783</t>
  </si>
  <si>
    <t>上原しんとしん皮フ科</t>
  </si>
  <si>
    <t>4710116791</t>
  </si>
  <si>
    <t>4710116833</t>
  </si>
  <si>
    <t>うえはら小児科医院</t>
  </si>
  <si>
    <t>4710116841</t>
  </si>
  <si>
    <t>きせ整形外科</t>
  </si>
  <si>
    <t>4710116866</t>
  </si>
  <si>
    <t>4710116890</t>
  </si>
  <si>
    <t>4710116916</t>
  </si>
  <si>
    <t>4710116957</t>
  </si>
  <si>
    <t>脳外科クリニックくだ</t>
  </si>
  <si>
    <t>4710117013</t>
  </si>
  <si>
    <t>ましどり整形外科</t>
  </si>
  <si>
    <t>4710117021</t>
  </si>
  <si>
    <t>さつきクリニック</t>
  </si>
  <si>
    <t>4710117054</t>
  </si>
  <si>
    <t>4710117062</t>
  </si>
  <si>
    <t>こころクリニック</t>
  </si>
  <si>
    <t>4710117104</t>
  </si>
  <si>
    <t>糸数病院</t>
  </si>
  <si>
    <t>4710117138</t>
  </si>
  <si>
    <t>とおのくら整形外科</t>
  </si>
  <si>
    <t>4710117153</t>
  </si>
  <si>
    <t>4710117179</t>
  </si>
  <si>
    <t>うえばるクリニック</t>
  </si>
  <si>
    <t>4710117203</t>
  </si>
  <si>
    <t>若水クリニック</t>
  </si>
  <si>
    <t>4710117237</t>
  </si>
  <si>
    <t>4710117278</t>
  </si>
  <si>
    <t>親泊内科</t>
  </si>
  <si>
    <t>4710117310</t>
  </si>
  <si>
    <t>沖縄協同病院</t>
  </si>
  <si>
    <t>4710117369</t>
  </si>
  <si>
    <t>愛和ファミリークリニック</t>
  </si>
  <si>
    <t>4710117393</t>
  </si>
  <si>
    <t>さわやか耳鼻咽喉科</t>
  </si>
  <si>
    <t>4710117401</t>
  </si>
  <si>
    <t>4710117419</t>
  </si>
  <si>
    <t>4710117435</t>
  </si>
  <si>
    <t>伊志嶺整形外科</t>
  </si>
  <si>
    <t>4710117476</t>
  </si>
  <si>
    <t>ひさつねクリニック</t>
  </si>
  <si>
    <t>4710117492</t>
  </si>
  <si>
    <t>さわやか整形クリニック</t>
  </si>
  <si>
    <t>4710117567</t>
  </si>
  <si>
    <t>ながた内科クリニック</t>
  </si>
  <si>
    <t>4710117575</t>
  </si>
  <si>
    <t>アメカル耳鼻科クリニック</t>
  </si>
  <si>
    <t>4710117591</t>
  </si>
  <si>
    <t>光輪会沖縄クリニック</t>
  </si>
  <si>
    <t>4710117609</t>
  </si>
  <si>
    <t>のは耳鼻咽喉科</t>
  </si>
  <si>
    <t>4710117617</t>
  </si>
  <si>
    <t>おろくハートクリニック</t>
  </si>
  <si>
    <t>4710117633</t>
  </si>
  <si>
    <t>那覇眼科医院</t>
  </si>
  <si>
    <t>900-0025</t>
  </si>
  <si>
    <t>4710117641</t>
  </si>
  <si>
    <t>たつや脳神経外科</t>
  </si>
  <si>
    <t>4710117658</t>
  </si>
  <si>
    <t>もりやま小児科</t>
  </si>
  <si>
    <t>4710117674</t>
  </si>
  <si>
    <t>4710117682</t>
  </si>
  <si>
    <t>首里こどもクリニック</t>
  </si>
  <si>
    <t>4710117690</t>
  </si>
  <si>
    <t>ヒルズガーデンクリニック</t>
  </si>
  <si>
    <t>4710117757</t>
  </si>
  <si>
    <t>くばがわメディカルクリニック</t>
  </si>
  <si>
    <t>4710117765</t>
  </si>
  <si>
    <t>みえばしクリニック</t>
  </si>
  <si>
    <t>4710117799</t>
  </si>
  <si>
    <t>ごきげん整形クリニック</t>
  </si>
  <si>
    <t>4710117815</t>
  </si>
  <si>
    <t>4710117823</t>
  </si>
  <si>
    <t>4710117831</t>
  </si>
  <si>
    <t>4710117856</t>
  </si>
  <si>
    <t>ちばこどもクリニック</t>
  </si>
  <si>
    <t>4710117898</t>
  </si>
  <si>
    <t>くし眼科</t>
  </si>
  <si>
    <t>4710117930</t>
  </si>
  <si>
    <t>4710117963</t>
  </si>
  <si>
    <t>那覇市保健所</t>
  </si>
  <si>
    <t>4710117971</t>
  </si>
  <si>
    <t>4710117989</t>
  </si>
  <si>
    <t>みなみそら医院</t>
  </si>
  <si>
    <t>4710118011</t>
  </si>
  <si>
    <t>4710118037</t>
  </si>
  <si>
    <t>そらクリニック</t>
  </si>
  <si>
    <t>4710118045</t>
  </si>
  <si>
    <t>仲地耳鼻咽喉科</t>
  </si>
  <si>
    <t>4710118060</t>
  </si>
  <si>
    <t>さきはら内科</t>
  </si>
  <si>
    <t>4710118086</t>
  </si>
  <si>
    <t>4710118094</t>
  </si>
  <si>
    <t>4710118102</t>
  </si>
  <si>
    <t>ゆめクリニック</t>
  </si>
  <si>
    <t>4710118110</t>
  </si>
  <si>
    <t>沖縄南部療育医療センター</t>
  </si>
  <si>
    <t>4710118151</t>
  </si>
  <si>
    <t>那覇民主診療所</t>
  </si>
  <si>
    <t>4710118185</t>
  </si>
  <si>
    <t>きなクリニック</t>
  </si>
  <si>
    <t>4710118227</t>
  </si>
  <si>
    <t>野原耳鼻咽喉科医院</t>
  </si>
  <si>
    <t>4710118235</t>
  </si>
  <si>
    <t>4710118243</t>
  </si>
  <si>
    <t>おもろキッズクリニック</t>
  </si>
  <si>
    <t>4710118250</t>
  </si>
  <si>
    <t>のどかな耳鼻咽喉科</t>
  </si>
  <si>
    <t>なかよし内科クリニック</t>
  </si>
  <si>
    <t>4710118359</t>
  </si>
  <si>
    <t>泊整形外科</t>
  </si>
  <si>
    <t>4710118409</t>
  </si>
  <si>
    <t>安座間産婦人科</t>
  </si>
  <si>
    <t>4710118417</t>
  </si>
  <si>
    <t>なかむら眼科</t>
  </si>
  <si>
    <t>4710118425</t>
  </si>
  <si>
    <t>おおキッズクリニック</t>
  </si>
  <si>
    <t>4710118433</t>
  </si>
  <si>
    <t>4710118441</t>
  </si>
  <si>
    <t>又吉内科クリニック</t>
  </si>
  <si>
    <t>4710118458</t>
  </si>
  <si>
    <t>4710118466</t>
  </si>
  <si>
    <t>900-0026</t>
  </si>
  <si>
    <t>4710118474</t>
  </si>
  <si>
    <t>Joyレディースクリニックくもじ</t>
  </si>
  <si>
    <t>4710118490</t>
  </si>
  <si>
    <t>ロクト整形Ａｚ</t>
  </si>
  <si>
    <t>4710118508</t>
  </si>
  <si>
    <t>岸本整形リハビリクリニック</t>
  </si>
  <si>
    <t>4710118516</t>
  </si>
  <si>
    <t>みやびクリニック</t>
  </si>
  <si>
    <t>4710118532</t>
  </si>
  <si>
    <t>安木内科</t>
  </si>
  <si>
    <t>4710118565</t>
  </si>
  <si>
    <t>たから産婦人科</t>
  </si>
  <si>
    <t>4710118573</t>
  </si>
  <si>
    <t>あかりクリニック</t>
  </si>
  <si>
    <t>4710118581</t>
  </si>
  <si>
    <t>仲地レディースクリニック</t>
  </si>
  <si>
    <t>4710118599</t>
  </si>
  <si>
    <t>首里内科クリニック</t>
  </si>
  <si>
    <t>4710118615</t>
  </si>
  <si>
    <t>嘉陽皮膚科</t>
  </si>
  <si>
    <t>嶺井医院</t>
  </si>
  <si>
    <t>4710118664</t>
  </si>
  <si>
    <t>つかさクリニック高良診療所</t>
  </si>
  <si>
    <t>4710118672</t>
  </si>
  <si>
    <t>4710118698</t>
  </si>
  <si>
    <t>知念医院</t>
  </si>
  <si>
    <t>4710118706</t>
  </si>
  <si>
    <t>ファミリークリニック小禄</t>
  </si>
  <si>
    <t>4710118714</t>
  </si>
  <si>
    <t>あらかき内科クリニック</t>
  </si>
  <si>
    <t>900-0023</t>
  </si>
  <si>
    <t>4710118722</t>
  </si>
  <si>
    <t>なごみ泌尿器科クリニック</t>
  </si>
  <si>
    <t>4710118730</t>
  </si>
  <si>
    <t>4710118755</t>
  </si>
  <si>
    <t>かいせいクリニック</t>
  </si>
  <si>
    <t>4710118763</t>
  </si>
  <si>
    <t>4710118771</t>
  </si>
  <si>
    <t>ひまわりクリニック</t>
  </si>
  <si>
    <t>4710118789</t>
  </si>
  <si>
    <t>島袋整形外科</t>
  </si>
  <si>
    <t>4710118797</t>
  </si>
  <si>
    <t>あなはクリニック</t>
  </si>
  <si>
    <t>4710118813</t>
  </si>
  <si>
    <t>首里ハートクリニック</t>
  </si>
  <si>
    <t>4710118821</t>
  </si>
  <si>
    <t>4710118847</t>
  </si>
  <si>
    <t>外間眼科医院</t>
  </si>
  <si>
    <t>4710118870</t>
  </si>
  <si>
    <t>金城町皮フ科</t>
  </si>
  <si>
    <t>4710118888</t>
  </si>
  <si>
    <t>ひろ耳鼻科・皮膚科・形成外科</t>
  </si>
  <si>
    <t>4710118896</t>
  </si>
  <si>
    <t>のぶ内科クリニック</t>
  </si>
  <si>
    <t>4710118904</t>
  </si>
  <si>
    <t>4710118920</t>
  </si>
  <si>
    <t>4710118946</t>
  </si>
  <si>
    <t>イルカこころのクリニック</t>
  </si>
  <si>
    <t>4710118953</t>
  </si>
  <si>
    <t>みやら内科クリニック</t>
  </si>
  <si>
    <t>4710118961</t>
  </si>
  <si>
    <t>まかび心のクリニック</t>
  </si>
  <si>
    <t>4710118979</t>
  </si>
  <si>
    <t>めおとばしクリニック</t>
  </si>
  <si>
    <t>4710118995</t>
  </si>
  <si>
    <t>903-0815</t>
  </si>
  <si>
    <t>ホロス養生クリニック</t>
  </si>
  <si>
    <t>4710119126</t>
  </si>
  <si>
    <t>新健幸クリニック</t>
  </si>
  <si>
    <t>4710119134</t>
  </si>
  <si>
    <t>おもろ眼科</t>
  </si>
  <si>
    <t>4710119142</t>
  </si>
  <si>
    <t>当山美容形成外科</t>
  </si>
  <si>
    <t>4710119159</t>
  </si>
  <si>
    <t>金井医院</t>
  </si>
  <si>
    <t>4710119167</t>
  </si>
  <si>
    <t>屋宜内科医院</t>
  </si>
  <si>
    <t>4710119175</t>
  </si>
  <si>
    <t>クリニックエスプリ</t>
  </si>
  <si>
    <t>4710119191</t>
  </si>
  <si>
    <t>仲地胃腸内科クリニック</t>
  </si>
  <si>
    <t>4710119209</t>
  </si>
  <si>
    <t>クリニックソルテ</t>
  </si>
  <si>
    <t>4710119217</t>
  </si>
  <si>
    <t>4710119225</t>
  </si>
  <si>
    <t>仲松内科クリニック</t>
  </si>
  <si>
    <t>4710119233</t>
  </si>
  <si>
    <t>大道美容外科内科</t>
  </si>
  <si>
    <t>4710119241</t>
  </si>
  <si>
    <t>はいさいクリニック</t>
  </si>
  <si>
    <t>ふうりん訪問診療所</t>
  </si>
  <si>
    <t>4710119290</t>
  </si>
  <si>
    <t>ハートライン沖縄クリニック</t>
  </si>
  <si>
    <t>4710119308</t>
  </si>
  <si>
    <t>かかずハートクリニック</t>
  </si>
  <si>
    <t>4710119332</t>
  </si>
  <si>
    <t>4710119340</t>
  </si>
  <si>
    <t>4710119357</t>
  </si>
  <si>
    <t>4710119381</t>
  </si>
  <si>
    <t>4710310253</t>
  </si>
  <si>
    <t>904-2222</t>
  </si>
  <si>
    <t>4710310287</t>
  </si>
  <si>
    <t>中山内科医院</t>
  </si>
  <si>
    <t>4710310295</t>
  </si>
  <si>
    <t>4710310311</t>
  </si>
  <si>
    <t>いずみ病院</t>
  </si>
  <si>
    <t>904-2205</t>
  </si>
  <si>
    <t>4710310352</t>
  </si>
  <si>
    <t>医療法人うるま会具志川整形外科</t>
  </si>
  <si>
    <t>4710310360</t>
  </si>
  <si>
    <t>しげま小児科医院</t>
  </si>
  <si>
    <t>4710310394</t>
  </si>
  <si>
    <t>みどり町眼科</t>
  </si>
  <si>
    <t>4710310410</t>
  </si>
  <si>
    <t>大嶺医院</t>
  </si>
  <si>
    <t>904-2213</t>
  </si>
  <si>
    <t>4710310444</t>
  </si>
  <si>
    <t>うるま記念病院</t>
  </si>
  <si>
    <t>904-2201</t>
  </si>
  <si>
    <t>4710310519</t>
  </si>
  <si>
    <t>4710310535</t>
  </si>
  <si>
    <t>みどり町クリニック</t>
  </si>
  <si>
    <t>4710310550</t>
  </si>
  <si>
    <t>平良川整形外科</t>
  </si>
  <si>
    <t>4710310584</t>
  </si>
  <si>
    <t>しゅくみね内科</t>
  </si>
  <si>
    <t>4710310600</t>
  </si>
  <si>
    <t>山田小児科内科医院</t>
  </si>
  <si>
    <t>904-1102</t>
  </si>
  <si>
    <t>4710310618</t>
  </si>
  <si>
    <t>宮里眼科</t>
  </si>
  <si>
    <t>4710310667</t>
  </si>
  <si>
    <t>よしクリニック</t>
  </si>
  <si>
    <t>904-1107</t>
  </si>
  <si>
    <t>4710310683</t>
  </si>
  <si>
    <t>あさと整形クリニック</t>
  </si>
  <si>
    <t>4710310691</t>
  </si>
  <si>
    <t>4710310709</t>
  </si>
  <si>
    <t>4710310741</t>
  </si>
  <si>
    <t>よざ耳鼻咽喉科</t>
  </si>
  <si>
    <t>4710310758</t>
  </si>
  <si>
    <t>しま小児科内科クリニック</t>
  </si>
  <si>
    <t>904-2214</t>
  </si>
  <si>
    <t>4710310766</t>
  </si>
  <si>
    <t>ぐしけん眼科</t>
  </si>
  <si>
    <t>904-2223</t>
  </si>
  <si>
    <t>4710310857</t>
  </si>
  <si>
    <t>4710310949</t>
  </si>
  <si>
    <t>みのり内科クリニック</t>
  </si>
  <si>
    <t>4710310956</t>
  </si>
  <si>
    <t>904-1115</t>
  </si>
  <si>
    <t>4710310998</t>
  </si>
  <si>
    <t>東山整形外科</t>
  </si>
  <si>
    <t>4710311012</t>
  </si>
  <si>
    <t>たまき心療内科クリニック</t>
  </si>
  <si>
    <t>4710311020</t>
  </si>
  <si>
    <t>おおみね眼科</t>
  </si>
  <si>
    <t>4710311038</t>
  </si>
  <si>
    <t>いわした内科クリニック</t>
  </si>
  <si>
    <t>4710311079</t>
  </si>
  <si>
    <t>すながわ内科クリニック</t>
  </si>
  <si>
    <t>4710311095</t>
  </si>
  <si>
    <t>とくだ心療内科</t>
  </si>
  <si>
    <t>4710311129</t>
  </si>
  <si>
    <t>なかよし眼科</t>
  </si>
  <si>
    <t>4710311137</t>
  </si>
  <si>
    <t>名城病院</t>
  </si>
  <si>
    <t>4710311152</t>
  </si>
  <si>
    <t>うるまこころのクリニック</t>
  </si>
  <si>
    <t>4710311160</t>
  </si>
  <si>
    <t>しらはま内科</t>
  </si>
  <si>
    <t>904-1105</t>
  </si>
  <si>
    <t>4710311178</t>
  </si>
  <si>
    <t>しろま内科クリニック</t>
  </si>
  <si>
    <t>4710311186</t>
  </si>
  <si>
    <t>石川医院</t>
  </si>
  <si>
    <t>4710311194</t>
  </si>
  <si>
    <t>いしかわ脳とこころの診療所</t>
  </si>
  <si>
    <t>4710311202</t>
  </si>
  <si>
    <t>江洲整形外科クリニック</t>
  </si>
  <si>
    <t>4710311210</t>
  </si>
  <si>
    <t>4710311228</t>
  </si>
  <si>
    <t>ひまわりキッズクリニック</t>
  </si>
  <si>
    <t>4710311236</t>
  </si>
  <si>
    <t>和花クリニック</t>
  </si>
  <si>
    <t>あかみち整形外科リハビリクリニック</t>
  </si>
  <si>
    <t>4710311251</t>
  </si>
  <si>
    <t>いずみクリニック</t>
  </si>
  <si>
    <t>4710311269</t>
  </si>
  <si>
    <t>かつれん耳鼻科クリニック</t>
  </si>
  <si>
    <t>4710311277</t>
  </si>
  <si>
    <t>伊禮内科クリニック</t>
  </si>
  <si>
    <t>904-2302</t>
  </si>
  <si>
    <t>4710311285</t>
  </si>
  <si>
    <t>琉球こころのクリニック</t>
  </si>
  <si>
    <t>4710410517</t>
  </si>
  <si>
    <t>沖縄中部療育医療センター</t>
  </si>
  <si>
    <t>4710410822</t>
  </si>
  <si>
    <t>伊元小児科</t>
  </si>
  <si>
    <t>4710410889</t>
  </si>
  <si>
    <t>904-2153</t>
  </si>
  <si>
    <t>4710410913</t>
  </si>
  <si>
    <t>4710410947</t>
  </si>
  <si>
    <t>4710410954</t>
  </si>
  <si>
    <t>医療法人藤真会プラザクリニック</t>
  </si>
  <si>
    <t>4710411002</t>
  </si>
  <si>
    <t>ふくはら小児科医院</t>
  </si>
  <si>
    <t>4710411069</t>
  </si>
  <si>
    <t>4710411093</t>
  </si>
  <si>
    <t>アワセ第一医院</t>
  </si>
  <si>
    <t>4710411184</t>
  </si>
  <si>
    <t>904-2142</t>
  </si>
  <si>
    <t>4710411200</t>
  </si>
  <si>
    <t>4710411218</t>
  </si>
  <si>
    <t>沖縄中央病院</t>
  </si>
  <si>
    <t>4710411341</t>
  </si>
  <si>
    <t>医療法人タピック沖縄リハビリテーションセンター病院</t>
  </si>
  <si>
    <t>4710411416</t>
  </si>
  <si>
    <t>アイクリニック中の町</t>
  </si>
  <si>
    <t>4710411465</t>
  </si>
  <si>
    <t>つかやま耳鼻咽喉科</t>
  </si>
  <si>
    <t>4710411499</t>
  </si>
  <si>
    <t>4710411515</t>
  </si>
  <si>
    <t>東部クリニック</t>
  </si>
  <si>
    <t>4710411549</t>
  </si>
  <si>
    <t>愛聖クリニック</t>
  </si>
  <si>
    <t>4710411796</t>
  </si>
  <si>
    <t>4710411812</t>
  </si>
  <si>
    <t>岸本内科クリニック</t>
  </si>
  <si>
    <t>4710411820</t>
  </si>
  <si>
    <t>仲宗根クリニック</t>
  </si>
  <si>
    <t>4710411838</t>
  </si>
  <si>
    <t>美里ヒフ科</t>
  </si>
  <si>
    <t>904-0034</t>
  </si>
  <si>
    <t>4710411945</t>
  </si>
  <si>
    <t>うちま内科</t>
  </si>
  <si>
    <t>4710411952</t>
  </si>
  <si>
    <t>4710411960</t>
  </si>
  <si>
    <t>はなしろ小児科</t>
  </si>
  <si>
    <t>4710411986</t>
  </si>
  <si>
    <t>とけし内科</t>
  </si>
  <si>
    <t>904-2154</t>
  </si>
  <si>
    <t>4710412018</t>
  </si>
  <si>
    <t>コザクリニック</t>
  </si>
  <si>
    <t>4710412034</t>
  </si>
  <si>
    <t>富名腰医院</t>
  </si>
  <si>
    <t>904-0003</t>
  </si>
  <si>
    <t>4710412042</t>
  </si>
  <si>
    <t>4710412059</t>
  </si>
  <si>
    <t>4710412067</t>
  </si>
  <si>
    <t>ファミリーメンタルクリニック</t>
  </si>
  <si>
    <t>4710412091</t>
  </si>
  <si>
    <t>吉里小児クリニック</t>
  </si>
  <si>
    <t>4710412133</t>
  </si>
  <si>
    <t>沖縄県中部保健所</t>
  </si>
  <si>
    <t>4710412141</t>
  </si>
  <si>
    <t>4710412158</t>
  </si>
  <si>
    <t>4710412166</t>
  </si>
  <si>
    <t>元美皮フ科</t>
  </si>
  <si>
    <t>4710412174</t>
  </si>
  <si>
    <t>中部眼科</t>
  </si>
  <si>
    <t>4710412190</t>
  </si>
  <si>
    <t>4710412208</t>
  </si>
  <si>
    <t>北城整形外科</t>
  </si>
  <si>
    <t>4710412216</t>
  </si>
  <si>
    <t>4710412257</t>
  </si>
  <si>
    <t>まつもと胃腸科整形外科医院</t>
  </si>
  <si>
    <t>4710412265</t>
  </si>
  <si>
    <t>兼城医院</t>
  </si>
  <si>
    <t>4710412281</t>
  </si>
  <si>
    <t>4710412364</t>
  </si>
  <si>
    <t>美里女性クリニック</t>
  </si>
  <si>
    <t>4710412372</t>
  </si>
  <si>
    <t>中部産婦人科医院</t>
  </si>
  <si>
    <t>4710412380</t>
  </si>
  <si>
    <t>ちゅうざん病院</t>
  </si>
  <si>
    <t>4710412398</t>
  </si>
  <si>
    <t>4710412406</t>
  </si>
  <si>
    <t>いしはら小児科</t>
  </si>
  <si>
    <t>4710412414</t>
  </si>
  <si>
    <t>なかみねニュークリニック</t>
  </si>
  <si>
    <t>904-2161</t>
  </si>
  <si>
    <t>4710412422</t>
  </si>
  <si>
    <t>みはら耳鼻咽喉科</t>
  </si>
  <si>
    <t>4710412430</t>
  </si>
  <si>
    <t>桃山クリニック</t>
  </si>
  <si>
    <t>4710412497</t>
  </si>
  <si>
    <t>ガキヤ眼科医院</t>
  </si>
  <si>
    <t>4710412505</t>
  </si>
  <si>
    <t>904-0033</t>
  </si>
  <si>
    <t>4710412513</t>
  </si>
  <si>
    <t>おくま眼科</t>
  </si>
  <si>
    <t>なおまさクリニック</t>
  </si>
  <si>
    <t>4710412539</t>
  </si>
  <si>
    <t>4710412547</t>
  </si>
  <si>
    <t>904-0022</t>
  </si>
  <si>
    <t>4710412588</t>
  </si>
  <si>
    <t>4710412604</t>
  </si>
  <si>
    <t>4710412620</t>
  </si>
  <si>
    <t>高原こころクリニック</t>
  </si>
  <si>
    <t>4710412638</t>
  </si>
  <si>
    <t>ヘシキ形成外科クリニック</t>
  </si>
  <si>
    <t>4710412646</t>
  </si>
  <si>
    <t>登川クリニック</t>
  </si>
  <si>
    <t>4710412687</t>
  </si>
  <si>
    <t>4710412695</t>
  </si>
  <si>
    <t>あさとこどもクリニック</t>
  </si>
  <si>
    <t>4710412703</t>
  </si>
  <si>
    <t>なかむら内科おなかクリニック</t>
  </si>
  <si>
    <t>4710412711</t>
  </si>
  <si>
    <t>いくみ皮ふ科クリニック</t>
  </si>
  <si>
    <t>4710412737</t>
  </si>
  <si>
    <t>4710412752</t>
  </si>
  <si>
    <t>ゆいクリニック</t>
  </si>
  <si>
    <t>4710412760</t>
  </si>
  <si>
    <t>4710412786</t>
  </si>
  <si>
    <t>あきら整形外科クリニック</t>
  </si>
  <si>
    <t>4710412802</t>
  </si>
  <si>
    <t>おおやま泌尿器科クリニック</t>
  </si>
  <si>
    <t>4710412810</t>
  </si>
  <si>
    <t>しおひら内科・腎クリニック</t>
  </si>
  <si>
    <t>4710412828</t>
  </si>
  <si>
    <t>三愛眼科</t>
  </si>
  <si>
    <t>4710412836</t>
  </si>
  <si>
    <t>ゆうクリニック</t>
  </si>
  <si>
    <t>4710412844</t>
  </si>
  <si>
    <t>中部協同病院</t>
  </si>
  <si>
    <t>4710412851</t>
  </si>
  <si>
    <t>諸見眼科</t>
  </si>
  <si>
    <t>4710412877</t>
  </si>
  <si>
    <t>アワセ皮フ科クリニック</t>
  </si>
  <si>
    <t>4710412893</t>
  </si>
  <si>
    <t>じねんこどもクリニック</t>
  </si>
  <si>
    <t>4710412919</t>
  </si>
  <si>
    <t>まちだ泌尿器科クリニック</t>
  </si>
  <si>
    <t>4710412927</t>
  </si>
  <si>
    <t>マリン在宅クリニック</t>
  </si>
  <si>
    <t>4710412935</t>
  </si>
  <si>
    <t>中部ゆくいクリニック</t>
  </si>
  <si>
    <t>4710412943</t>
  </si>
  <si>
    <t>敬和医院</t>
  </si>
  <si>
    <t>4710510183</t>
  </si>
  <si>
    <t>4710510191</t>
  </si>
  <si>
    <t>当山産婦人科医院</t>
  </si>
  <si>
    <t>4710510225</t>
  </si>
  <si>
    <t>4710510332</t>
  </si>
  <si>
    <t>愛知クリニック</t>
  </si>
  <si>
    <t>眼科クリニック幸地</t>
  </si>
  <si>
    <t>4710510472</t>
  </si>
  <si>
    <t>こはぐら耳鼻咽喉科</t>
  </si>
  <si>
    <t>901-2202</t>
  </si>
  <si>
    <t>4710510480</t>
  </si>
  <si>
    <t>901-2215</t>
  </si>
  <si>
    <t>4710510506</t>
  </si>
  <si>
    <t>4710510597</t>
  </si>
  <si>
    <t>山内耳鼻咽喉科医院</t>
  </si>
  <si>
    <t>4710510613</t>
  </si>
  <si>
    <t>4710510647</t>
  </si>
  <si>
    <t>神元内科医院</t>
  </si>
  <si>
    <t>4710510662</t>
  </si>
  <si>
    <t>宮城医院</t>
  </si>
  <si>
    <t>4710510688</t>
  </si>
  <si>
    <t>よなみね内科</t>
  </si>
  <si>
    <t>4710510761</t>
  </si>
  <si>
    <t>901-2213</t>
  </si>
  <si>
    <t>4710510779</t>
  </si>
  <si>
    <t>まえはら内科</t>
  </si>
  <si>
    <t>4710510811</t>
  </si>
  <si>
    <t>おやかわクリニック</t>
  </si>
  <si>
    <t>901-2212</t>
  </si>
  <si>
    <t>4710510852</t>
  </si>
  <si>
    <t>うえはらこどもクリニック</t>
  </si>
  <si>
    <t>4710510860</t>
  </si>
  <si>
    <t>4710510878</t>
  </si>
  <si>
    <t>4710510886</t>
  </si>
  <si>
    <t>クリニックぎのわん</t>
  </si>
  <si>
    <t>4710510894</t>
  </si>
  <si>
    <t>4710510910</t>
  </si>
  <si>
    <t>いなふくクリニック</t>
  </si>
  <si>
    <t>4710510936</t>
  </si>
  <si>
    <t>4710510951</t>
  </si>
  <si>
    <t>4710510969</t>
  </si>
  <si>
    <t>みみとはなの和クリニック</t>
  </si>
  <si>
    <t>4710510977</t>
  </si>
  <si>
    <t>4710511009</t>
  </si>
  <si>
    <t>いきいき耳鼻咽喉科クリニック</t>
  </si>
  <si>
    <t>4710511033</t>
  </si>
  <si>
    <t>西平医院</t>
  </si>
  <si>
    <t>901-2205</t>
  </si>
  <si>
    <t>4710511058</t>
  </si>
  <si>
    <t>サンクリニック</t>
  </si>
  <si>
    <t>4710511066</t>
  </si>
  <si>
    <t>4710511074</t>
  </si>
  <si>
    <t>かりゆしクリニック</t>
  </si>
  <si>
    <t>4710511108</t>
  </si>
  <si>
    <t>岡こどもクリニック</t>
  </si>
  <si>
    <t>4710511116</t>
  </si>
  <si>
    <t>早川眼科医院</t>
  </si>
  <si>
    <t>4710511124</t>
  </si>
  <si>
    <t>光クリニック</t>
  </si>
  <si>
    <t>4710511181</t>
  </si>
  <si>
    <t>4710511207</t>
  </si>
  <si>
    <t>まえだ眼科</t>
  </si>
  <si>
    <t>4710511215</t>
  </si>
  <si>
    <t>ひでき皮フ科美容クリニック</t>
  </si>
  <si>
    <t>4710511249</t>
  </si>
  <si>
    <t>じのん整形外科クリニック</t>
  </si>
  <si>
    <t>4710511256</t>
  </si>
  <si>
    <t>しらはまクリニック</t>
  </si>
  <si>
    <t>4710511264</t>
  </si>
  <si>
    <t>さむら脳神経クリニック</t>
  </si>
  <si>
    <t>4710511298</t>
  </si>
  <si>
    <t>クリニック・シンフォニア</t>
  </si>
  <si>
    <t>4710511314</t>
  </si>
  <si>
    <t>ふくやま整形外科</t>
  </si>
  <si>
    <t>4710511330</t>
  </si>
  <si>
    <t>愛誠園クリニック</t>
  </si>
  <si>
    <t>4710511348</t>
  </si>
  <si>
    <t>ねたて内科クリニック</t>
  </si>
  <si>
    <t>4710511355</t>
  </si>
  <si>
    <t>のだけ整形外科</t>
  </si>
  <si>
    <t>4710610298</t>
  </si>
  <si>
    <t>4710610413</t>
  </si>
  <si>
    <t>4710610421</t>
  </si>
  <si>
    <t>4710610611</t>
  </si>
  <si>
    <t>真壁眼科</t>
  </si>
  <si>
    <t>4710610629</t>
  </si>
  <si>
    <t>ひが小児科医院</t>
  </si>
  <si>
    <t>4710610645</t>
  </si>
  <si>
    <t>たいら内科</t>
  </si>
  <si>
    <t>4710610678</t>
  </si>
  <si>
    <t>4710610694</t>
  </si>
  <si>
    <t>4710610702</t>
  </si>
  <si>
    <t>いけむら小児科</t>
  </si>
  <si>
    <t>4710610728</t>
  </si>
  <si>
    <t>稲村耳鼻咽喉科</t>
  </si>
  <si>
    <t>906-0015</t>
  </si>
  <si>
    <t>4710610736</t>
  </si>
  <si>
    <t>いしみねクリニック</t>
  </si>
  <si>
    <t>4710610751</t>
  </si>
  <si>
    <t>906-0501</t>
  </si>
  <si>
    <t>4710610777</t>
  </si>
  <si>
    <t>城辺中央クリニック</t>
  </si>
  <si>
    <t>4710610793</t>
  </si>
  <si>
    <t>ドクターゴン診療所</t>
  </si>
  <si>
    <t>4710610819</t>
  </si>
  <si>
    <t>くらはし整形外科クリニック</t>
  </si>
  <si>
    <t>4710610843</t>
  </si>
  <si>
    <t>4710610850</t>
  </si>
  <si>
    <t>池村内科医院</t>
  </si>
  <si>
    <t>4710610884</t>
  </si>
  <si>
    <t>原皮フ科</t>
  </si>
  <si>
    <t>906-0304</t>
  </si>
  <si>
    <t>4710610918</t>
  </si>
  <si>
    <t>4710610926</t>
  </si>
  <si>
    <t>4710610967</t>
  </si>
  <si>
    <t>4710610983</t>
  </si>
  <si>
    <t>レオクリニック</t>
  </si>
  <si>
    <t>4710611007</t>
  </si>
  <si>
    <t>ドクターゴン四島診療所</t>
  </si>
  <si>
    <t>4710611023</t>
  </si>
  <si>
    <t>4710611049</t>
  </si>
  <si>
    <t>こころのクリニックてぃんぬぱう</t>
  </si>
  <si>
    <t>4710611056</t>
  </si>
  <si>
    <t>下地診療所</t>
  </si>
  <si>
    <t>4710611064</t>
  </si>
  <si>
    <t>奥平産婦人科医院</t>
  </si>
  <si>
    <t>4710611080</t>
  </si>
  <si>
    <t>中村胃腸科内科</t>
  </si>
  <si>
    <t>4710611122</t>
  </si>
  <si>
    <t>高峰整形外科クリニック</t>
  </si>
  <si>
    <t>4710611130</t>
  </si>
  <si>
    <t>4710611148</t>
  </si>
  <si>
    <t>みずの皮フ科平良院</t>
  </si>
  <si>
    <t>高輪アイランドクリニック</t>
  </si>
  <si>
    <t>4710710304</t>
  </si>
  <si>
    <t>沖縄県八重山保健所</t>
  </si>
  <si>
    <t>4710710320</t>
  </si>
  <si>
    <t>宮良内科胃腸科医院</t>
  </si>
  <si>
    <t>907-0024</t>
  </si>
  <si>
    <t>4710710338</t>
  </si>
  <si>
    <t>八重山クリニック</t>
  </si>
  <si>
    <t>4710710353</t>
  </si>
  <si>
    <t>博愛医院</t>
  </si>
  <si>
    <t>かりゆし病院</t>
  </si>
  <si>
    <t>4710710494</t>
  </si>
  <si>
    <t>やいま中央クリニック</t>
  </si>
  <si>
    <t>907-0003</t>
  </si>
  <si>
    <t>4710710544</t>
  </si>
  <si>
    <t>南西耳鼻咽喉科医院</t>
  </si>
  <si>
    <t>4710710577</t>
  </si>
  <si>
    <t>下地第２脳神経外科</t>
  </si>
  <si>
    <t>4710710585</t>
  </si>
  <si>
    <t>まつをレディースクリニック</t>
  </si>
  <si>
    <t>4710710593</t>
  </si>
  <si>
    <t>てるや内科胃腸科</t>
  </si>
  <si>
    <t>4710710627</t>
  </si>
  <si>
    <t>にいむら内科胃腸科クリニック</t>
  </si>
  <si>
    <t>4710710650</t>
  </si>
  <si>
    <t>4710710668</t>
  </si>
  <si>
    <t>宮良眼科医院</t>
  </si>
  <si>
    <t>4710710718</t>
  </si>
  <si>
    <t>ヒデ整形クリニック</t>
  </si>
  <si>
    <t>4710710726</t>
  </si>
  <si>
    <t>よなは医院</t>
  </si>
  <si>
    <t>4710710734</t>
  </si>
  <si>
    <t>よしもとこどもクリニック</t>
  </si>
  <si>
    <t>4710710742</t>
  </si>
  <si>
    <t>大浜診療所</t>
  </si>
  <si>
    <t>4710710759</t>
  </si>
  <si>
    <t>ひとし眼科</t>
  </si>
  <si>
    <t>4710710767</t>
  </si>
  <si>
    <t>上原内科医院</t>
  </si>
  <si>
    <t>4710710775</t>
  </si>
  <si>
    <t>やしのきクリニック</t>
  </si>
  <si>
    <t>4710710783</t>
  </si>
  <si>
    <t>愛島クリニック</t>
  </si>
  <si>
    <t>4710710791</t>
  </si>
  <si>
    <t>とみやま耳鼻咽喉科</t>
  </si>
  <si>
    <t>4710710809</t>
  </si>
  <si>
    <t>下地脳神経外科</t>
  </si>
  <si>
    <t>4710710817</t>
  </si>
  <si>
    <t>907-0013</t>
  </si>
  <si>
    <t>4710710825</t>
  </si>
  <si>
    <t>くろしま整形外科</t>
  </si>
  <si>
    <t>4710710833</t>
  </si>
  <si>
    <t>小田内科医院</t>
  </si>
  <si>
    <t>4710710841</t>
  </si>
  <si>
    <t>4710710866</t>
  </si>
  <si>
    <t>まるの脳神経クリニック</t>
  </si>
  <si>
    <t>4710710874</t>
  </si>
  <si>
    <t>ぬちぐすい診療所</t>
  </si>
  <si>
    <t>4710810138</t>
  </si>
  <si>
    <t>浦添中央医院</t>
  </si>
  <si>
    <t>4710810153</t>
  </si>
  <si>
    <t>4710810203</t>
  </si>
  <si>
    <t>末吉内科外科胃腸科医院</t>
  </si>
  <si>
    <t>4710810211</t>
  </si>
  <si>
    <t>901-2113</t>
  </si>
  <si>
    <t>4710810260</t>
  </si>
  <si>
    <t>丸勝中央クリニック</t>
  </si>
  <si>
    <t>大城内科医院</t>
  </si>
  <si>
    <t>4710810518</t>
  </si>
  <si>
    <t>東産婦人科クリニック</t>
  </si>
  <si>
    <t>4710810609</t>
  </si>
  <si>
    <t>4710810633</t>
  </si>
  <si>
    <t>新里眼科医院</t>
  </si>
  <si>
    <t>4710810716</t>
  </si>
  <si>
    <t>内科小児科なかざとクリニック</t>
  </si>
  <si>
    <t>4710810740</t>
  </si>
  <si>
    <t>かりまた内科医院</t>
  </si>
  <si>
    <t>4710810757</t>
  </si>
  <si>
    <t>4710810781</t>
  </si>
  <si>
    <t>平安病院</t>
  </si>
  <si>
    <t>4710810823</t>
  </si>
  <si>
    <t>浦添協同クリニック</t>
  </si>
  <si>
    <t>4710810849</t>
  </si>
  <si>
    <t>嶺井リハビリ病院</t>
  </si>
  <si>
    <t>4710810914</t>
  </si>
  <si>
    <t>池村クリニック</t>
  </si>
  <si>
    <t>4710810963</t>
  </si>
  <si>
    <t>4710810971</t>
  </si>
  <si>
    <t>4710811029</t>
  </si>
  <si>
    <t>みゆき小児科</t>
  </si>
  <si>
    <t>4710811086</t>
  </si>
  <si>
    <t>ロクト整形外科クリニック</t>
  </si>
  <si>
    <t>4710811094</t>
  </si>
  <si>
    <t>4710811102</t>
  </si>
  <si>
    <t>4710811136</t>
  </si>
  <si>
    <t>徳山内科医院</t>
  </si>
  <si>
    <t>4710811144</t>
  </si>
  <si>
    <t>浦添セレブクリニック胃腸科・内科</t>
  </si>
  <si>
    <t>4710811151</t>
  </si>
  <si>
    <t>浦西医院</t>
  </si>
  <si>
    <t>4710811169</t>
  </si>
  <si>
    <t>かじまやークリニック</t>
  </si>
  <si>
    <t>4710811177</t>
  </si>
  <si>
    <t>補聴相談のひろば</t>
  </si>
  <si>
    <t>4710811185</t>
  </si>
  <si>
    <t>ティーダこどもクリニック</t>
  </si>
  <si>
    <t>4710811227</t>
  </si>
  <si>
    <t>山本クリニック</t>
  </si>
  <si>
    <t>4710811243</t>
  </si>
  <si>
    <t>げんか耳鼻咽喉科</t>
  </si>
  <si>
    <t>4710811268</t>
  </si>
  <si>
    <t>下地内科</t>
  </si>
  <si>
    <t>4710811276</t>
  </si>
  <si>
    <t>くに整形外科</t>
  </si>
  <si>
    <t>4710811284</t>
  </si>
  <si>
    <t>社会医療法人仁愛会浦添総合病院健診センター</t>
  </si>
  <si>
    <t>4710811292</t>
  </si>
  <si>
    <t>かみやま皮フ科</t>
  </si>
  <si>
    <t>4710811300</t>
  </si>
  <si>
    <t>あかみねクリニック</t>
  </si>
  <si>
    <t>4710811318</t>
  </si>
  <si>
    <t>4710811326</t>
  </si>
  <si>
    <t>沖縄療育園</t>
  </si>
  <si>
    <t>4710811342</t>
  </si>
  <si>
    <t>みやざと内科クリニック</t>
  </si>
  <si>
    <t>4710811359</t>
  </si>
  <si>
    <t>ちねん眼科</t>
  </si>
  <si>
    <t>4710811367</t>
  </si>
  <si>
    <t>なかむら小児クリニック</t>
  </si>
  <si>
    <t>4710811375</t>
  </si>
  <si>
    <t>バークレー内科</t>
  </si>
  <si>
    <t>4710811391</t>
  </si>
  <si>
    <t>バークレー整形外科スポーツクリニック</t>
  </si>
  <si>
    <t>4710811409</t>
  </si>
  <si>
    <t>ぐるんぱ小児科</t>
  </si>
  <si>
    <t>4710811425</t>
  </si>
  <si>
    <t>みやぎ内科循環器科ファミリークリニック</t>
  </si>
  <si>
    <t>4710811441</t>
  </si>
  <si>
    <t>ひがハートクリニック</t>
  </si>
  <si>
    <t>4710811466</t>
  </si>
  <si>
    <t>稲福内科医院</t>
  </si>
  <si>
    <t>4710811482</t>
  </si>
  <si>
    <t>かもめクリニック</t>
  </si>
  <si>
    <t>4710811516</t>
  </si>
  <si>
    <t>向井わらびークリニック</t>
  </si>
  <si>
    <t>4710811532</t>
  </si>
  <si>
    <t>バークレーレディースクリニック</t>
  </si>
  <si>
    <t>4710811557</t>
  </si>
  <si>
    <t>高宮城皮フ科</t>
  </si>
  <si>
    <t>4710811573</t>
  </si>
  <si>
    <t>バークレーいむろ心のクリニック</t>
  </si>
  <si>
    <t>4710811599</t>
  </si>
  <si>
    <t>4710811615</t>
  </si>
  <si>
    <t>4710811656</t>
  </si>
  <si>
    <t>大田クリニック</t>
  </si>
  <si>
    <t>4710811664</t>
  </si>
  <si>
    <t>4710811672</t>
  </si>
  <si>
    <t>てぃーら整形外科</t>
  </si>
  <si>
    <t>901-2127</t>
  </si>
  <si>
    <t>4710811680</t>
  </si>
  <si>
    <t>なしろハルンクリニック</t>
  </si>
  <si>
    <t>4710811698</t>
  </si>
  <si>
    <t>マンマ家クリニック</t>
  </si>
  <si>
    <t>4710811706</t>
  </si>
  <si>
    <t>4710811730</t>
  </si>
  <si>
    <t>牧港眼科</t>
  </si>
  <si>
    <t>4710811789</t>
  </si>
  <si>
    <t>さくだ内科クリニック</t>
  </si>
  <si>
    <t>4710811805</t>
  </si>
  <si>
    <t>南斗クリニック</t>
  </si>
  <si>
    <t>4710811813</t>
  </si>
  <si>
    <t>4710811821</t>
  </si>
  <si>
    <t>キンザー前クリニック</t>
  </si>
  <si>
    <t>4710811839</t>
  </si>
  <si>
    <t>比嘉眼科</t>
  </si>
  <si>
    <t>4710812019</t>
  </si>
  <si>
    <t>楠見耳鼻咽喉科</t>
  </si>
  <si>
    <t>4710812027</t>
  </si>
  <si>
    <t>具志堅循環器・内科</t>
  </si>
  <si>
    <t>4710812035</t>
  </si>
  <si>
    <t>たつや整形外科</t>
  </si>
  <si>
    <t>4710812043</t>
  </si>
  <si>
    <t>城間クリニック</t>
  </si>
  <si>
    <t>4710812068</t>
  </si>
  <si>
    <t>みやざと整形クリニック経塚駅前</t>
  </si>
  <si>
    <t>4710812076</t>
  </si>
  <si>
    <t>宮良クリニック</t>
  </si>
  <si>
    <t>4710812084</t>
  </si>
  <si>
    <t>4710812100</t>
  </si>
  <si>
    <t>うみそら眼科</t>
  </si>
  <si>
    <t>4710812118</t>
  </si>
  <si>
    <t>アイビーホームケアクリニック</t>
  </si>
  <si>
    <t>4710812134</t>
  </si>
  <si>
    <t>まちなと内科在宅クリニック</t>
  </si>
  <si>
    <t>4710812142</t>
  </si>
  <si>
    <t>発達相談クリニックそえ～る</t>
  </si>
  <si>
    <t>4710812159</t>
  </si>
  <si>
    <t>くららクリニック</t>
  </si>
  <si>
    <t>4710812167</t>
  </si>
  <si>
    <t>浦添伊祖皮膚科</t>
  </si>
  <si>
    <t>4710812175</t>
  </si>
  <si>
    <t>サンパーク胃腸内科クリニック</t>
  </si>
  <si>
    <t>4710812183</t>
  </si>
  <si>
    <t>ありんクリニック小児科</t>
  </si>
  <si>
    <t>4710812209</t>
  </si>
  <si>
    <t>4710910276</t>
  </si>
  <si>
    <t>905-0006</t>
  </si>
  <si>
    <t>4710910391</t>
  </si>
  <si>
    <t>4710910417</t>
  </si>
  <si>
    <t>4710910508</t>
  </si>
  <si>
    <t>4710910524</t>
  </si>
  <si>
    <t>4710910532</t>
  </si>
  <si>
    <t>905-0007</t>
  </si>
  <si>
    <t>4710910565</t>
  </si>
  <si>
    <t>儀保小児科内科医院</t>
  </si>
  <si>
    <t>4710910607</t>
  </si>
  <si>
    <t>沖縄県北部保健所</t>
  </si>
  <si>
    <t>905-0017</t>
  </si>
  <si>
    <t>4710910698</t>
  </si>
  <si>
    <t>4710910722</t>
  </si>
  <si>
    <t>伊差川整形外科</t>
  </si>
  <si>
    <t>905-1152</t>
  </si>
  <si>
    <t>4710910763</t>
  </si>
  <si>
    <t>なかち泌尿器科クリニック</t>
  </si>
  <si>
    <t>4710910821</t>
  </si>
  <si>
    <t>さくら眼科</t>
  </si>
  <si>
    <t>4710910854</t>
  </si>
  <si>
    <t>崎山クリニック</t>
  </si>
  <si>
    <t>4710910888</t>
  </si>
  <si>
    <t>4710910938</t>
  </si>
  <si>
    <t>4710911019</t>
  </si>
  <si>
    <t>北部山里クリニック</t>
  </si>
  <si>
    <t>905-0015</t>
  </si>
  <si>
    <t>4710911027</t>
  </si>
  <si>
    <t>北部皮フ科クリニック</t>
  </si>
  <si>
    <t>4710911035</t>
  </si>
  <si>
    <t>メンタルクリニックやんばる</t>
  </si>
  <si>
    <t>4710911043</t>
  </si>
  <si>
    <t>名護皮ふ科</t>
  </si>
  <si>
    <t>4710911050</t>
  </si>
  <si>
    <t>4710911084</t>
  </si>
  <si>
    <t>4710911092</t>
  </si>
  <si>
    <t>辻眼科</t>
  </si>
  <si>
    <t>4710911100</t>
  </si>
  <si>
    <t>かじまやリゾートクリニック</t>
  </si>
  <si>
    <t>4710911118</t>
  </si>
  <si>
    <t>大北内科胃腸科クリニック</t>
  </si>
  <si>
    <t>4710911126</t>
  </si>
  <si>
    <t>大宮医院</t>
  </si>
  <si>
    <t>4710911134</t>
  </si>
  <si>
    <t>4710911142</t>
  </si>
  <si>
    <t>ひだか脳神経外科</t>
  </si>
  <si>
    <t>4710911175</t>
  </si>
  <si>
    <t>大兼久医院</t>
  </si>
  <si>
    <t>4710911191</t>
  </si>
  <si>
    <t>たいようのクリニック</t>
  </si>
  <si>
    <t>4710911217</t>
  </si>
  <si>
    <t>やんばる協同クリニック</t>
  </si>
  <si>
    <t>4710911241</t>
  </si>
  <si>
    <t>4710911266</t>
  </si>
  <si>
    <t>4710911274</t>
  </si>
  <si>
    <t>名護市屋我地診療所</t>
  </si>
  <si>
    <t>905-1632</t>
  </si>
  <si>
    <t>4710911316</t>
  </si>
  <si>
    <t>たいら内科クリニック</t>
  </si>
  <si>
    <t>4710911340</t>
  </si>
  <si>
    <t>4710911357</t>
  </si>
  <si>
    <t>4710911373</t>
  </si>
  <si>
    <t>ちはる眼科</t>
  </si>
  <si>
    <t>4710911381</t>
  </si>
  <si>
    <t>北部形成・外科診療所</t>
  </si>
  <si>
    <t>4710911399</t>
  </si>
  <si>
    <t>905-2264</t>
  </si>
  <si>
    <t>4710911407</t>
  </si>
  <si>
    <t>うりずん診療所</t>
  </si>
  <si>
    <t>4710911415</t>
  </si>
  <si>
    <t>あしとみ泌尿器科クリニック</t>
  </si>
  <si>
    <t>4710911423</t>
  </si>
  <si>
    <t>4710911431</t>
  </si>
  <si>
    <t>あき内科クリニック</t>
  </si>
  <si>
    <t>4711010126</t>
  </si>
  <si>
    <t>901-0334</t>
  </si>
  <si>
    <t>4711010258</t>
  </si>
  <si>
    <t>ウェルネス西崎病院</t>
  </si>
  <si>
    <t>901-0361</t>
  </si>
  <si>
    <t>4711010308</t>
  </si>
  <si>
    <t>健孝クリニック</t>
  </si>
  <si>
    <t>4711010340</t>
  </si>
  <si>
    <t>医療法人水晶会安里眼科</t>
  </si>
  <si>
    <t>4711010431</t>
  </si>
  <si>
    <t>くでけん小児科</t>
  </si>
  <si>
    <t>4711010449</t>
  </si>
  <si>
    <t>901-0313</t>
  </si>
  <si>
    <t>勝連病院</t>
  </si>
  <si>
    <t>901-0331</t>
  </si>
  <si>
    <t>4711010464</t>
  </si>
  <si>
    <t>南部整形外科</t>
  </si>
  <si>
    <t>4711010498</t>
  </si>
  <si>
    <t>かみや母と子のクリニック</t>
  </si>
  <si>
    <t>4711010522</t>
  </si>
  <si>
    <t>4711010530</t>
  </si>
  <si>
    <t>西崎病院</t>
  </si>
  <si>
    <t>901-0314</t>
  </si>
  <si>
    <t>4711010548</t>
  </si>
  <si>
    <t>4711010563</t>
  </si>
  <si>
    <t>耳鼻咽喉科かおる医院</t>
  </si>
  <si>
    <t>4711010613</t>
  </si>
  <si>
    <t>てるや眼科クリニック</t>
  </si>
  <si>
    <t>4711010647</t>
  </si>
  <si>
    <t>4711010654</t>
  </si>
  <si>
    <t>4711010670</t>
  </si>
  <si>
    <t>みなみしまクリニック</t>
  </si>
  <si>
    <t>4711010712</t>
  </si>
  <si>
    <t>がじまる診療所</t>
  </si>
  <si>
    <t>4711010738</t>
  </si>
  <si>
    <t>みんなのクリニック</t>
  </si>
  <si>
    <t>4711010746</t>
  </si>
  <si>
    <t>糸満協同診療所</t>
  </si>
  <si>
    <t>4711010753</t>
  </si>
  <si>
    <t>よしかわ整形クリニック</t>
  </si>
  <si>
    <t>4711010761</t>
  </si>
  <si>
    <t>糸満南小児科・内科診療所</t>
  </si>
  <si>
    <t>4711010779</t>
  </si>
  <si>
    <t>ノアーズ・ガーデン診療所</t>
  </si>
  <si>
    <t>4711010787</t>
  </si>
  <si>
    <t>4711010795</t>
  </si>
  <si>
    <t>たまき耳鼻咽喉科クリニック</t>
  </si>
  <si>
    <t>南部クリニック</t>
  </si>
  <si>
    <t>901-0306</t>
  </si>
  <si>
    <t>4711010811</t>
  </si>
  <si>
    <t>いとまん在宅診療所</t>
  </si>
  <si>
    <t>4711110017</t>
  </si>
  <si>
    <t>とよみ生協病院</t>
  </si>
  <si>
    <t>4711110041</t>
  </si>
  <si>
    <t>かでな内科医院</t>
  </si>
  <si>
    <t>4711110058</t>
  </si>
  <si>
    <t>垣花整形外科医院</t>
  </si>
  <si>
    <t>4711110108</t>
  </si>
  <si>
    <t>医療法人おもと会大浜第二病院</t>
  </si>
  <si>
    <t>901-0215</t>
  </si>
  <si>
    <t>4711110132</t>
  </si>
  <si>
    <t>おなが眼科医院</t>
  </si>
  <si>
    <t>4711110173</t>
  </si>
  <si>
    <t>とよみクリニック</t>
  </si>
  <si>
    <t>901-0242</t>
  </si>
  <si>
    <t>4711110215</t>
  </si>
  <si>
    <t>4711110264</t>
  </si>
  <si>
    <t>901-0224</t>
  </si>
  <si>
    <t>4711110272</t>
  </si>
  <si>
    <t>空と海とクリニック</t>
  </si>
  <si>
    <t>4711110280</t>
  </si>
  <si>
    <t>なかまクリニック</t>
  </si>
  <si>
    <t>4711110314</t>
  </si>
  <si>
    <t>いしかわ眼科クリニック</t>
  </si>
  <si>
    <t>4711110322</t>
  </si>
  <si>
    <t>4711110355</t>
  </si>
  <si>
    <t>田仲医院</t>
  </si>
  <si>
    <t>4711110363</t>
  </si>
  <si>
    <t>とくとくクリニック</t>
  </si>
  <si>
    <t>4711110371</t>
  </si>
  <si>
    <t>もりクリニック</t>
  </si>
  <si>
    <t>4711110389</t>
  </si>
  <si>
    <t>高橋クリニック</t>
  </si>
  <si>
    <t>4711110397</t>
  </si>
  <si>
    <t>上地耳鼻咽喉科</t>
  </si>
  <si>
    <t>901-0231</t>
  </si>
  <si>
    <t>4711110405</t>
  </si>
  <si>
    <t>4711110421</t>
  </si>
  <si>
    <t>みやぎ内科</t>
  </si>
  <si>
    <t>4711110454</t>
  </si>
  <si>
    <t>901-0225</t>
  </si>
  <si>
    <t>4711110462</t>
  </si>
  <si>
    <t>渡名喜眼科</t>
  </si>
  <si>
    <t>901-0235</t>
  </si>
  <si>
    <t>4711110488</t>
  </si>
  <si>
    <t>朋友クリニック</t>
  </si>
  <si>
    <t>901-0243</t>
  </si>
  <si>
    <t>4711110496</t>
  </si>
  <si>
    <t>松岡医院</t>
  </si>
  <si>
    <t>4711110504</t>
  </si>
  <si>
    <t>伊佐内科クリニック</t>
  </si>
  <si>
    <t>4711110538</t>
  </si>
  <si>
    <t>さくもと泌尿器科・皮フ科</t>
  </si>
  <si>
    <t>4711110546</t>
  </si>
  <si>
    <t>ぐしこどもクリニック</t>
  </si>
  <si>
    <t>4711110561</t>
  </si>
  <si>
    <t>4711110579</t>
  </si>
  <si>
    <t>4711110587</t>
  </si>
  <si>
    <t>又吉皮フ科</t>
  </si>
  <si>
    <t>4711110595</t>
  </si>
  <si>
    <t>とよむファミリークリニック</t>
  </si>
  <si>
    <t>901-0203</t>
  </si>
  <si>
    <t>4711110603</t>
  </si>
  <si>
    <t>かかず耳鼻咽喉科クリニック</t>
  </si>
  <si>
    <t>4711110611</t>
  </si>
  <si>
    <t>とよみ眼科</t>
  </si>
  <si>
    <t>4711110629</t>
  </si>
  <si>
    <t>かかず内科クリニック</t>
  </si>
  <si>
    <t>901-0205</t>
  </si>
  <si>
    <t>4711110652</t>
  </si>
  <si>
    <t>とよさき眼科</t>
  </si>
  <si>
    <t>4711110660</t>
  </si>
  <si>
    <t>友愛医療センター</t>
  </si>
  <si>
    <t>豊見城中央病院</t>
  </si>
  <si>
    <t>4711110686</t>
  </si>
  <si>
    <t>とよさきこどもクリニック</t>
  </si>
  <si>
    <t>901-0222</t>
  </si>
  <si>
    <t>4711110702</t>
  </si>
  <si>
    <t>とよさきメンタルクリニック</t>
  </si>
  <si>
    <t>4711110710</t>
  </si>
  <si>
    <t>4711210031</t>
  </si>
  <si>
    <t>4711210049</t>
  </si>
  <si>
    <t>4711210098</t>
  </si>
  <si>
    <t>みなみ野クリニック</t>
  </si>
  <si>
    <t>4711210130</t>
  </si>
  <si>
    <t>大里こどもクリニック</t>
  </si>
  <si>
    <t>4711210155</t>
  </si>
  <si>
    <t>南城眼科</t>
  </si>
  <si>
    <t>901-0615</t>
  </si>
  <si>
    <t>4711210171</t>
  </si>
  <si>
    <t>南城つはこクリニック</t>
  </si>
  <si>
    <t>901-1414</t>
  </si>
  <si>
    <t>4711210189</t>
  </si>
  <si>
    <t>ふじた眼科</t>
  </si>
  <si>
    <t>4711210197</t>
  </si>
  <si>
    <t>4711210205</t>
  </si>
  <si>
    <t>ロコモクリニック南城</t>
  </si>
  <si>
    <t>901-0618</t>
  </si>
  <si>
    <t>4711210221</t>
  </si>
  <si>
    <t>あかし内科クリニック</t>
  </si>
  <si>
    <t>901-1505</t>
  </si>
  <si>
    <t>4711210239</t>
  </si>
  <si>
    <t>精神内科訪問診療所</t>
  </si>
  <si>
    <t>4712110255</t>
  </si>
  <si>
    <t>もとぶ記念病院</t>
  </si>
  <si>
    <t>905-0206</t>
  </si>
  <si>
    <t>4712110362</t>
  </si>
  <si>
    <t>国頭村立診療所</t>
  </si>
  <si>
    <t>905-1411</t>
  </si>
  <si>
    <t>4712110487</t>
  </si>
  <si>
    <t>北山病院</t>
  </si>
  <si>
    <t>905-0428</t>
  </si>
  <si>
    <t>4712110495</t>
  </si>
  <si>
    <t>松原クリニック</t>
  </si>
  <si>
    <t>4712110529</t>
  </si>
  <si>
    <t>伊江村立診療所</t>
  </si>
  <si>
    <t>905-0502</t>
  </si>
  <si>
    <t>4712110545</t>
  </si>
  <si>
    <t>4712110552</t>
  </si>
  <si>
    <t>もとぶ野毛病院</t>
  </si>
  <si>
    <t>905-0212</t>
  </si>
  <si>
    <t>4712110602</t>
  </si>
  <si>
    <t>今帰仁診療所</t>
  </si>
  <si>
    <t>905-0414</t>
  </si>
  <si>
    <t>4712110610</t>
  </si>
  <si>
    <t>恩納クリニック</t>
  </si>
  <si>
    <t>904-0411</t>
  </si>
  <si>
    <t>4712110628</t>
  </si>
  <si>
    <t>きんクリニック</t>
  </si>
  <si>
    <t>4712110651</t>
  </si>
  <si>
    <t>やまだクリニック</t>
  </si>
  <si>
    <t>4712110669</t>
  </si>
  <si>
    <t>国頭村立東部へき地診療所</t>
  </si>
  <si>
    <t>905-1503</t>
  </si>
  <si>
    <t>4712110677</t>
  </si>
  <si>
    <t>おくまクリニック</t>
  </si>
  <si>
    <t>4712110685</t>
  </si>
  <si>
    <t>東村立診療所</t>
  </si>
  <si>
    <t>905-1204</t>
  </si>
  <si>
    <t>4712110693</t>
  </si>
  <si>
    <t>大宜味村立診療所</t>
  </si>
  <si>
    <t>905-1311</t>
  </si>
  <si>
    <t>4712110719</t>
  </si>
  <si>
    <t>ＫＩＮスポーツ・整形クリニック</t>
  </si>
  <si>
    <t>4712110727</t>
  </si>
  <si>
    <t>ＫＩＮ放射線治療・健診クリニック</t>
  </si>
  <si>
    <t>4712110735</t>
  </si>
  <si>
    <t>西大條診療所</t>
  </si>
  <si>
    <t>904-0412</t>
  </si>
  <si>
    <t>4712110743</t>
  </si>
  <si>
    <t>904-1303</t>
  </si>
  <si>
    <t>4712110750</t>
  </si>
  <si>
    <t>やんばるキッズファミリークリニック</t>
  </si>
  <si>
    <t>4712110768</t>
  </si>
  <si>
    <t>4712210188</t>
  </si>
  <si>
    <t>読谷村診療所</t>
  </si>
  <si>
    <t>904-0305</t>
  </si>
  <si>
    <t>4712210220</t>
  </si>
  <si>
    <t>904-0203</t>
  </si>
  <si>
    <t>4712210287</t>
  </si>
  <si>
    <t>4712210345</t>
  </si>
  <si>
    <t>アドベンチストメディカルセンター</t>
  </si>
  <si>
    <t>4712210386</t>
  </si>
  <si>
    <t>砂辺クリニック</t>
  </si>
  <si>
    <t>904-0113</t>
  </si>
  <si>
    <t>4712210469</t>
  </si>
  <si>
    <t>一般社団法人中部地区医師会検診センター</t>
  </si>
  <si>
    <t>4712210519</t>
  </si>
  <si>
    <t>北中城若松病院</t>
  </si>
  <si>
    <t>4712210543</t>
  </si>
  <si>
    <t>やびく産婦人科小児科</t>
  </si>
  <si>
    <t>904-0111</t>
  </si>
  <si>
    <t>4712210568</t>
  </si>
  <si>
    <t>仲舛内科</t>
  </si>
  <si>
    <t>4712210600</t>
  </si>
  <si>
    <t>903-0117</t>
  </si>
  <si>
    <t>4712210618</t>
  </si>
  <si>
    <t>榕原医院</t>
  </si>
  <si>
    <t>901-2423</t>
  </si>
  <si>
    <t>4712210733</t>
  </si>
  <si>
    <t>しらかわ内科</t>
  </si>
  <si>
    <t>4712210766</t>
  </si>
  <si>
    <t>4712210774</t>
  </si>
  <si>
    <t>まつしまクリニック</t>
  </si>
  <si>
    <t>4712210832</t>
  </si>
  <si>
    <t>なかそね内科</t>
  </si>
  <si>
    <t>4712210840</t>
  </si>
  <si>
    <t>北上中央病院</t>
  </si>
  <si>
    <t>4712210857</t>
  </si>
  <si>
    <t>あいわクリニック</t>
  </si>
  <si>
    <t>4712210949</t>
  </si>
  <si>
    <t>ごきげんリハビリクリニック</t>
  </si>
  <si>
    <t>4712210964</t>
  </si>
  <si>
    <t>太田小児科医院</t>
  </si>
  <si>
    <t>903-0122</t>
  </si>
  <si>
    <t>4712211020</t>
  </si>
  <si>
    <t>4712211046</t>
  </si>
  <si>
    <t>よみたん皮フ科</t>
  </si>
  <si>
    <t>4712211053</t>
  </si>
  <si>
    <t>ライフケアクリニック長浜</t>
  </si>
  <si>
    <t>4712211079</t>
  </si>
  <si>
    <t>大城皮フ科クリニック</t>
  </si>
  <si>
    <t>4712211087</t>
  </si>
  <si>
    <t>よみたん眼科</t>
  </si>
  <si>
    <t>904-0316</t>
  </si>
  <si>
    <t>4712211129</t>
  </si>
  <si>
    <t>しんざと内科</t>
  </si>
  <si>
    <t>903-0118</t>
  </si>
  <si>
    <t>4712211137</t>
  </si>
  <si>
    <t>4712211194</t>
  </si>
  <si>
    <t>にしはら耳鼻咽喉科</t>
  </si>
  <si>
    <t>4712211228</t>
  </si>
  <si>
    <t>904-0322</t>
  </si>
  <si>
    <t>4712211251</t>
  </si>
  <si>
    <t>ゆんたんざクリニック</t>
  </si>
  <si>
    <t>4712211269</t>
  </si>
  <si>
    <t>名城眞治クリニック</t>
  </si>
  <si>
    <t>901-2317</t>
  </si>
  <si>
    <t>4712211293</t>
  </si>
  <si>
    <t>にしはら皮フ科</t>
  </si>
  <si>
    <t>4712211319</t>
  </si>
  <si>
    <t>904-0117</t>
  </si>
  <si>
    <t>4712211327</t>
  </si>
  <si>
    <t>4712211350</t>
  </si>
  <si>
    <t>玄米クリニック</t>
  </si>
  <si>
    <t>4712211376</t>
  </si>
  <si>
    <t>屋宜原病院</t>
  </si>
  <si>
    <t>4712211384</t>
  </si>
  <si>
    <t>ロクト整形Ｊ２</t>
  </si>
  <si>
    <t>904-0202</t>
  </si>
  <si>
    <t>4712211400</t>
  </si>
  <si>
    <t>今井内科医院</t>
  </si>
  <si>
    <t>904-0314</t>
  </si>
  <si>
    <t>4712211442</t>
  </si>
  <si>
    <t>ハートライフクリニック</t>
  </si>
  <si>
    <t>903-0101</t>
  </si>
  <si>
    <t>4712211467</t>
  </si>
  <si>
    <t>ゆいゆい内科クリニック</t>
  </si>
  <si>
    <t>903-0112</t>
  </si>
  <si>
    <t>4712211517</t>
  </si>
  <si>
    <t>あゆみ眼科</t>
  </si>
  <si>
    <t>4712211525</t>
  </si>
  <si>
    <t>まちだクリニック</t>
  </si>
  <si>
    <t>4712211533</t>
  </si>
  <si>
    <t>しんはま耳鼻科・形成外科・しんはま皮ふ科</t>
  </si>
  <si>
    <t>904-0102</t>
  </si>
  <si>
    <t>4712211541</t>
  </si>
  <si>
    <t>ファミリークリニックきたなかぐすく</t>
  </si>
  <si>
    <t>901-2311</t>
  </si>
  <si>
    <t>4712211558</t>
  </si>
  <si>
    <t>うえむら病院</t>
  </si>
  <si>
    <t>4712211566</t>
  </si>
  <si>
    <t>みなみクリニック</t>
  </si>
  <si>
    <t>4712211574</t>
  </si>
  <si>
    <t>いちょう内科あしとみ</t>
  </si>
  <si>
    <t>903-0121</t>
  </si>
  <si>
    <t>4712211582</t>
  </si>
  <si>
    <t>わくさん内科</t>
  </si>
  <si>
    <t>901-2405</t>
  </si>
  <si>
    <t>4712211590</t>
  </si>
  <si>
    <t>古堅南クリニック</t>
  </si>
  <si>
    <t>4712211608</t>
  </si>
  <si>
    <t>しろま眼科クリニック</t>
  </si>
  <si>
    <t>4712211616</t>
  </si>
  <si>
    <t>とうま整形外科クリニック</t>
  </si>
  <si>
    <t>4712211624</t>
  </si>
  <si>
    <t>901-2305</t>
  </si>
  <si>
    <t>4712211632</t>
  </si>
  <si>
    <t>4712211640</t>
  </si>
  <si>
    <t>こばし内科クリニック</t>
  </si>
  <si>
    <t>4712211665</t>
  </si>
  <si>
    <t>海風クリニック</t>
  </si>
  <si>
    <t>4712211673</t>
  </si>
  <si>
    <t>かなさん内科クリニック</t>
  </si>
  <si>
    <t>4712211681</t>
  </si>
  <si>
    <t>とうま内科</t>
  </si>
  <si>
    <t>4712211699</t>
  </si>
  <si>
    <t>4712211707</t>
  </si>
  <si>
    <t>なかぐすく皮フ科クリニック</t>
  </si>
  <si>
    <t>4712211715</t>
  </si>
  <si>
    <t>わかば眼科</t>
  </si>
  <si>
    <t>4712211723</t>
  </si>
  <si>
    <t>野村ハートクリニック</t>
  </si>
  <si>
    <t>4712211731</t>
  </si>
  <si>
    <t>南上原こころの発達クリニック</t>
  </si>
  <si>
    <t>4712211749</t>
  </si>
  <si>
    <t>ながはまメンタルクリニック</t>
  </si>
  <si>
    <t>4712211756</t>
  </si>
  <si>
    <t>もりなが内科・小児科クリニック</t>
  </si>
  <si>
    <t>4712211764</t>
  </si>
  <si>
    <t>やすらぎクリニック</t>
  </si>
  <si>
    <t>4712211772</t>
  </si>
  <si>
    <t>中部病理診断科</t>
  </si>
  <si>
    <t>901-2422</t>
  </si>
  <si>
    <t>4712211780</t>
  </si>
  <si>
    <t>たいら眼科</t>
  </si>
  <si>
    <t>904-0301</t>
  </si>
  <si>
    <t>4712211798</t>
  </si>
  <si>
    <t>読谷紅いもクリニック</t>
  </si>
  <si>
    <t>904-0321</t>
  </si>
  <si>
    <t>4712211806</t>
  </si>
  <si>
    <t>ウェルライフクリニック</t>
  </si>
  <si>
    <t>903-0103</t>
  </si>
  <si>
    <t>901-2401</t>
  </si>
  <si>
    <t>4712310210</t>
  </si>
  <si>
    <t>901-3902</t>
  </si>
  <si>
    <t>4712310335</t>
  </si>
  <si>
    <t>県立北部病院附属伊平屋診療所</t>
  </si>
  <si>
    <t>905-0703</t>
  </si>
  <si>
    <t>4712310343</t>
  </si>
  <si>
    <t>905-0603</t>
  </si>
  <si>
    <t>4712310541</t>
  </si>
  <si>
    <t>901-1105</t>
  </si>
  <si>
    <t>4712310574</t>
  </si>
  <si>
    <t>901-3805</t>
  </si>
  <si>
    <t>4712310616</t>
  </si>
  <si>
    <t>4712310673</t>
  </si>
  <si>
    <t>4712310756</t>
  </si>
  <si>
    <t>沖縄県南部保健所</t>
  </si>
  <si>
    <t>4712310772</t>
  </si>
  <si>
    <t>901-3601</t>
  </si>
  <si>
    <t>4712310822</t>
  </si>
  <si>
    <t>4712310889</t>
  </si>
  <si>
    <t>4712310897</t>
  </si>
  <si>
    <t>のはら小児科医院</t>
  </si>
  <si>
    <t>4712310988</t>
  </si>
  <si>
    <t>4712310996</t>
  </si>
  <si>
    <t>医療法人上里整形外科</t>
  </si>
  <si>
    <t>4712311002</t>
  </si>
  <si>
    <t>901-3501</t>
  </si>
  <si>
    <t>4712311010</t>
  </si>
  <si>
    <t>4712311028</t>
  </si>
  <si>
    <t>4712311077</t>
  </si>
  <si>
    <t>一日橋医院</t>
  </si>
  <si>
    <t>4712311184</t>
  </si>
  <si>
    <t>東風平第一医院</t>
  </si>
  <si>
    <t>901-0411</t>
  </si>
  <si>
    <t>4712311259</t>
  </si>
  <si>
    <t>久田病院</t>
  </si>
  <si>
    <t>901-1101</t>
  </si>
  <si>
    <t>4712311309</t>
  </si>
  <si>
    <t>博愛病院</t>
  </si>
  <si>
    <t>4712311374</t>
  </si>
  <si>
    <t>野原整形外科</t>
  </si>
  <si>
    <t>4712311531</t>
  </si>
  <si>
    <t>与那原中央病院</t>
  </si>
  <si>
    <t>4712311606</t>
  </si>
  <si>
    <t>4712311713</t>
  </si>
  <si>
    <t>4712311788</t>
  </si>
  <si>
    <t>吉クリニック</t>
  </si>
  <si>
    <t>901-1114</t>
  </si>
  <si>
    <t>4712311804</t>
  </si>
  <si>
    <t>4712311838</t>
  </si>
  <si>
    <t>ながみね内科</t>
  </si>
  <si>
    <t>4712311846</t>
  </si>
  <si>
    <t>4712311853</t>
  </si>
  <si>
    <t>まつだクリニック</t>
  </si>
  <si>
    <t>4712311861</t>
  </si>
  <si>
    <t>比嘉胃腸科内科</t>
  </si>
  <si>
    <t>4712311879</t>
  </si>
  <si>
    <t>中村内科胃腸科</t>
  </si>
  <si>
    <t>901-0512</t>
  </si>
  <si>
    <t>4712311911</t>
  </si>
  <si>
    <t>球美の島診療所</t>
  </si>
  <si>
    <t>901-3112</t>
  </si>
  <si>
    <t>4712311945</t>
  </si>
  <si>
    <t>はえばる耳鼻咽喉科</t>
  </si>
  <si>
    <t>4712312018</t>
  </si>
  <si>
    <t>4712312026</t>
  </si>
  <si>
    <t>よなみね眼科</t>
  </si>
  <si>
    <t>4712312042</t>
  </si>
  <si>
    <t>南風内科クリニック</t>
  </si>
  <si>
    <t>4712312059</t>
  </si>
  <si>
    <t>みやぐに皮フ科</t>
  </si>
  <si>
    <t>4712312067</t>
  </si>
  <si>
    <t>わんぱくクリニック</t>
  </si>
  <si>
    <t>4712312075</t>
  </si>
  <si>
    <t>つかやま内科</t>
  </si>
  <si>
    <t>4712312083</t>
  </si>
  <si>
    <t>4712312133</t>
  </si>
  <si>
    <t>やえせ整形外科</t>
  </si>
  <si>
    <t>4712312158</t>
  </si>
  <si>
    <t>やえせ眼科</t>
  </si>
  <si>
    <t>4712312166</t>
  </si>
  <si>
    <t>空の森クリニック</t>
  </si>
  <si>
    <t>4712312174</t>
  </si>
  <si>
    <t>なかだ内科クリニック</t>
  </si>
  <si>
    <t>4712312182</t>
  </si>
  <si>
    <t>つかざん腎クリニック</t>
  </si>
  <si>
    <t>4712312208</t>
  </si>
  <si>
    <t>つかざんクリニック</t>
  </si>
  <si>
    <t>4712312216</t>
  </si>
  <si>
    <t>耳鼻咽喉科やえせクリニック</t>
  </si>
  <si>
    <t>4712312232</t>
  </si>
  <si>
    <t>那覇内視鏡クリニック</t>
  </si>
  <si>
    <t>4712312240</t>
  </si>
  <si>
    <t>えびす耳鼻科</t>
  </si>
  <si>
    <t>4712312265</t>
  </si>
  <si>
    <t>緑クリニック</t>
  </si>
  <si>
    <t>4712312273</t>
  </si>
  <si>
    <t>中村内科クリニック</t>
  </si>
  <si>
    <t>4712312281</t>
  </si>
  <si>
    <t>沖縄こどもとおとなの整形外科</t>
  </si>
  <si>
    <t>4712312299</t>
  </si>
  <si>
    <t>サニー眼科</t>
  </si>
  <si>
    <t>4712312307</t>
  </si>
  <si>
    <t>やえせ子どもクリニック</t>
  </si>
  <si>
    <t>4712312315</t>
  </si>
  <si>
    <t>ありがとう子供クリニック</t>
  </si>
  <si>
    <t>4712312323</t>
  </si>
  <si>
    <t>4712312356</t>
  </si>
  <si>
    <t>4712312364</t>
  </si>
  <si>
    <t>やえせ心のクリニック</t>
  </si>
  <si>
    <t>4712312406</t>
  </si>
  <si>
    <t>4712410051</t>
  </si>
  <si>
    <t>4712510058</t>
  </si>
  <si>
    <t>4712510066</t>
  </si>
  <si>
    <t>907-1542</t>
  </si>
  <si>
    <t>4712510116</t>
  </si>
  <si>
    <t>907-1751</t>
  </si>
  <si>
    <t>4712510124</t>
  </si>
  <si>
    <t>907-1221</t>
  </si>
  <si>
    <t>4712510140</t>
  </si>
  <si>
    <t>907-1434</t>
  </si>
  <si>
    <t>4712510157</t>
  </si>
  <si>
    <t>竹富町立竹富診療所</t>
  </si>
  <si>
    <t>907-1101</t>
  </si>
  <si>
    <t>4712510173</t>
  </si>
  <si>
    <t>907-1311</t>
  </si>
  <si>
    <t>4718010038</t>
  </si>
  <si>
    <t>4718010046</t>
  </si>
  <si>
    <t>4718010053</t>
  </si>
  <si>
    <t>905-1635</t>
  </si>
  <si>
    <t>4718010061</t>
  </si>
  <si>
    <t>4718010095</t>
  </si>
  <si>
    <t>琉球大学病院</t>
  </si>
  <si>
    <t>4718110028</t>
  </si>
  <si>
    <t>4718110135</t>
  </si>
  <si>
    <t>沖縄県立精和病院</t>
  </si>
  <si>
    <t>4718110168</t>
  </si>
  <si>
    <t>公立久米島病院</t>
  </si>
  <si>
    <t>901-3121</t>
  </si>
  <si>
    <t>4718110176</t>
  </si>
  <si>
    <t>沖縄県立南部医療センター・こども医療センター</t>
  </si>
  <si>
    <t>4718110184</t>
  </si>
  <si>
    <t>沖縄赤十字病院</t>
  </si>
  <si>
    <t>沖縄県立宮古病院</t>
  </si>
  <si>
    <t>4718110200</t>
  </si>
  <si>
    <t>沖縄県立八重山病院</t>
  </si>
  <si>
    <t>さくがわ接骨院</t>
  </si>
  <si>
    <t>4730131374</t>
  </si>
  <si>
    <t>前島歯科医院</t>
  </si>
  <si>
    <t>4730131556</t>
  </si>
  <si>
    <t>銘苅歯科医院</t>
  </si>
  <si>
    <t>4730131564</t>
  </si>
  <si>
    <t>屋宜歯科医院</t>
  </si>
  <si>
    <t>4730131671</t>
  </si>
  <si>
    <t>太田歯科医院</t>
  </si>
  <si>
    <t>4730131911</t>
  </si>
  <si>
    <t>しんざと歯科</t>
  </si>
  <si>
    <t>4730132042</t>
  </si>
  <si>
    <t>タマキ歯科医院</t>
  </si>
  <si>
    <t>4730132299</t>
  </si>
  <si>
    <t>たなはら歯科</t>
  </si>
  <si>
    <t>4730132349</t>
  </si>
  <si>
    <t>こはぐら歯科医院</t>
  </si>
  <si>
    <t>903-0803</t>
  </si>
  <si>
    <t>4730132497</t>
  </si>
  <si>
    <t>たかみね歯科クリニック</t>
  </si>
  <si>
    <t>4730132596</t>
  </si>
  <si>
    <t>おくずみ歯科クリニック</t>
  </si>
  <si>
    <t>4730132851</t>
  </si>
  <si>
    <t>山城歯科医院</t>
  </si>
  <si>
    <t>4730132919</t>
  </si>
  <si>
    <t>高良歯科医院</t>
  </si>
  <si>
    <t>4730132943</t>
  </si>
  <si>
    <t>島袋歯科医院</t>
  </si>
  <si>
    <t>4730133024</t>
  </si>
  <si>
    <t>むらやま歯科医院</t>
  </si>
  <si>
    <t>4730133131</t>
  </si>
  <si>
    <t>あけぼの歯科</t>
  </si>
  <si>
    <t>4730133164</t>
  </si>
  <si>
    <t>砂川歯科医院</t>
  </si>
  <si>
    <t>4730133198</t>
  </si>
  <si>
    <t>すながわ歯科クリニック</t>
  </si>
  <si>
    <t>4730133321</t>
  </si>
  <si>
    <t>松本歯科クリニック</t>
  </si>
  <si>
    <t>4730133388</t>
  </si>
  <si>
    <t>知花歯科医院</t>
  </si>
  <si>
    <t>4730133420</t>
  </si>
  <si>
    <t>しろま歯科クリニック</t>
  </si>
  <si>
    <t>4730133438</t>
  </si>
  <si>
    <t>久茂地歯科クリニック</t>
  </si>
  <si>
    <t>4730133453</t>
  </si>
  <si>
    <t>阿嘉歯科医院</t>
  </si>
  <si>
    <t>4730133495</t>
  </si>
  <si>
    <t>なかざと歯科医院</t>
  </si>
  <si>
    <t>4730133511</t>
  </si>
  <si>
    <t>長堂歯科医院</t>
  </si>
  <si>
    <t>4730133537</t>
  </si>
  <si>
    <t>パレット歯科</t>
  </si>
  <si>
    <t>4730133545</t>
  </si>
  <si>
    <t>上里歯科医院</t>
  </si>
  <si>
    <t>4730133560</t>
  </si>
  <si>
    <t>つぼや歯科医院</t>
  </si>
  <si>
    <t>4730133610</t>
  </si>
  <si>
    <t>やまと歯科医院</t>
  </si>
  <si>
    <t>4730133644</t>
  </si>
  <si>
    <t>和歯科医院</t>
  </si>
  <si>
    <t>4730133727</t>
  </si>
  <si>
    <t>ほかま歯科クリニック</t>
  </si>
  <si>
    <t>4730133735</t>
  </si>
  <si>
    <t>ハート歯科医院</t>
  </si>
  <si>
    <t>4730133743</t>
  </si>
  <si>
    <t>くだ歯科クリニック</t>
  </si>
  <si>
    <t>4730133750</t>
  </si>
  <si>
    <t>友寄デンタルクリニック</t>
  </si>
  <si>
    <t>4730133768</t>
  </si>
  <si>
    <t>シンヤ歯科</t>
  </si>
  <si>
    <t>4730133784</t>
  </si>
  <si>
    <t>みやぎ歯科クリニック</t>
  </si>
  <si>
    <t>4730133800</t>
  </si>
  <si>
    <t>きんじょう歯科</t>
  </si>
  <si>
    <t>4730133826</t>
  </si>
  <si>
    <t>ユキデンタルオフィス</t>
  </si>
  <si>
    <t>4730133842</t>
  </si>
  <si>
    <t>前城歯科</t>
  </si>
  <si>
    <t>4730133859</t>
  </si>
  <si>
    <t>うね歯科</t>
  </si>
  <si>
    <t>4730133891</t>
  </si>
  <si>
    <t>4730133941</t>
  </si>
  <si>
    <t>医療法人長浜歯科医院</t>
  </si>
  <si>
    <t>4730133966</t>
  </si>
  <si>
    <t>にしひら歯科クリニック</t>
  </si>
  <si>
    <t>4730133974</t>
  </si>
  <si>
    <t>うちはら歯科</t>
  </si>
  <si>
    <t>4730134006</t>
  </si>
  <si>
    <t>浜口歯科医院</t>
  </si>
  <si>
    <t>4730134071</t>
  </si>
  <si>
    <t>真和志歯科クリニック</t>
  </si>
  <si>
    <t>4730134097</t>
  </si>
  <si>
    <t>ミヤサト歯科</t>
  </si>
  <si>
    <t>4730134105</t>
  </si>
  <si>
    <t>赤嶺歯科クリニック</t>
  </si>
  <si>
    <t>4730134139</t>
  </si>
  <si>
    <t>西川歯科医院</t>
  </si>
  <si>
    <t>4730134238</t>
  </si>
  <si>
    <t>おおた歯科</t>
  </si>
  <si>
    <t>4730134246</t>
  </si>
  <si>
    <t>4730134253</t>
  </si>
  <si>
    <t>かかず歯科医院</t>
  </si>
  <si>
    <t>4730134261</t>
  </si>
  <si>
    <t>まきし歯科医院</t>
  </si>
  <si>
    <t>4730134279</t>
  </si>
  <si>
    <t>いしはら歯科医院</t>
  </si>
  <si>
    <t>4730134329</t>
  </si>
  <si>
    <t>4730134345</t>
  </si>
  <si>
    <t>金城歯科医院</t>
  </si>
  <si>
    <t>4730134352</t>
  </si>
  <si>
    <t>4730134360</t>
  </si>
  <si>
    <t>4730134378</t>
  </si>
  <si>
    <t>もり歯科</t>
  </si>
  <si>
    <t>4730134394</t>
  </si>
  <si>
    <t>石井歯科医院</t>
  </si>
  <si>
    <t>4730134428</t>
  </si>
  <si>
    <t>へんざん歯科クリニック</t>
  </si>
  <si>
    <t>4730134436</t>
  </si>
  <si>
    <t>903-0802</t>
  </si>
  <si>
    <t>4730134501</t>
  </si>
  <si>
    <t>おおはし歯科医院</t>
  </si>
  <si>
    <t>4730134527</t>
  </si>
  <si>
    <t>さくら歯科医院</t>
  </si>
  <si>
    <t>4730134592</t>
  </si>
  <si>
    <t>あおば歯科クリニック</t>
  </si>
  <si>
    <t>4730134659</t>
  </si>
  <si>
    <t>まきし歯科</t>
  </si>
  <si>
    <t>4730134717</t>
  </si>
  <si>
    <t>えいさく歯科医院</t>
  </si>
  <si>
    <t>みやらデンタルクリニック</t>
  </si>
  <si>
    <t>4730134758</t>
  </si>
  <si>
    <t>4730134782</t>
  </si>
  <si>
    <t>伊計歯科</t>
  </si>
  <si>
    <t>4730134790</t>
  </si>
  <si>
    <t>ひまわり歯科</t>
  </si>
  <si>
    <t>4730134824</t>
  </si>
  <si>
    <t>仲本歯科医院</t>
  </si>
  <si>
    <t>4730134840</t>
  </si>
  <si>
    <t>たろう歯科医院</t>
  </si>
  <si>
    <t>4730134865</t>
  </si>
  <si>
    <t>ながた歯科医院</t>
  </si>
  <si>
    <t>4730134899</t>
  </si>
  <si>
    <t>4730134923</t>
  </si>
  <si>
    <t>ＹＹマリンデンタルクリニック</t>
  </si>
  <si>
    <t>4730134949</t>
  </si>
  <si>
    <t>新里歯科・矯正歯科</t>
  </si>
  <si>
    <t>4730134964</t>
  </si>
  <si>
    <t>ごや歯科クリニック</t>
  </si>
  <si>
    <t>4730134972</t>
  </si>
  <si>
    <t>エム・エム歯科クリニック</t>
  </si>
  <si>
    <t>ながみね歯科</t>
  </si>
  <si>
    <t>4730135011</t>
  </si>
  <si>
    <t>オリオン歯科</t>
  </si>
  <si>
    <t>4730135029</t>
  </si>
  <si>
    <t>首里歯科医院</t>
  </si>
  <si>
    <t>4730135037</t>
  </si>
  <si>
    <t>ハロー歯科</t>
  </si>
  <si>
    <t>4730135045</t>
  </si>
  <si>
    <t>4730135078</t>
  </si>
  <si>
    <t>ももはら矯正歯科クリニック</t>
  </si>
  <si>
    <t>4730135086</t>
  </si>
  <si>
    <t>首里あかみね歯科</t>
  </si>
  <si>
    <t>4730135094</t>
  </si>
  <si>
    <t>はねじ歯科クリニック</t>
  </si>
  <si>
    <t>4730135144</t>
  </si>
  <si>
    <t>たかえす歯科クリニック</t>
  </si>
  <si>
    <t>4730135151</t>
  </si>
  <si>
    <t>ゆいデンタルクリニック</t>
  </si>
  <si>
    <t>4730135177</t>
  </si>
  <si>
    <t>よなは歯科クリニック</t>
  </si>
  <si>
    <t>4730135193</t>
  </si>
  <si>
    <t>けいこ歯科医院</t>
  </si>
  <si>
    <t>4730135227</t>
  </si>
  <si>
    <t>宮平歯科医院</t>
  </si>
  <si>
    <t>4730135250</t>
  </si>
  <si>
    <t>大山歯科医院</t>
  </si>
  <si>
    <t>4730135284</t>
  </si>
  <si>
    <t>ＲＩＯ歯科クリニック</t>
  </si>
  <si>
    <t>4730135300</t>
  </si>
  <si>
    <t>みやぎ歯科医院</t>
  </si>
  <si>
    <t>4730135318</t>
  </si>
  <si>
    <t>ＮＹデンタルクリニック</t>
  </si>
  <si>
    <t>4730135334</t>
  </si>
  <si>
    <t>おもろまち駅前歯科</t>
  </si>
  <si>
    <t>4730135342</t>
  </si>
  <si>
    <t>あいあい歯科医院</t>
  </si>
  <si>
    <t>4730135375</t>
  </si>
  <si>
    <t>古堅歯科矯正歯科医院</t>
  </si>
  <si>
    <t>4730135383</t>
  </si>
  <si>
    <t>白山歯科クリニック</t>
  </si>
  <si>
    <t>4730135409</t>
  </si>
  <si>
    <t>はやし歯科クリニック</t>
  </si>
  <si>
    <t>4730135417</t>
  </si>
  <si>
    <t>かりゆし歯科</t>
  </si>
  <si>
    <t>4730135466</t>
  </si>
  <si>
    <t>ケイデンタルオフィス</t>
  </si>
  <si>
    <t>4730135490</t>
  </si>
  <si>
    <t>赤崎歯科</t>
  </si>
  <si>
    <t>4730135508</t>
  </si>
  <si>
    <t>のとはら歯科</t>
  </si>
  <si>
    <t>4730135532</t>
  </si>
  <si>
    <t>ミント歯科</t>
  </si>
  <si>
    <t>4730135565</t>
  </si>
  <si>
    <t>国際通り歯科クリニック</t>
  </si>
  <si>
    <t>4730135581</t>
  </si>
  <si>
    <t>鳴神歯科</t>
  </si>
  <si>
    <t>4730135599</t>
  </si>
  <si>
    <t>たかし歯科医院</t>
  </si>
  <si>
    <t>4730135607</t>
  </si>
  <si>
    <t>サトウデンタルオフィス</t>
  </si>
  <si>
    <t>4730135615</t>
  </si>
  <si>
    <t>城岳歯科クリニック</t>
  </si>
  <si>
    <t>4730135649</t>
  </si>
  <si>
    <t>イチロウ歯科</t>
  </si>
  <si>
    <t>4730135680</t>
  </si>
  <si>
    <t>玉木歯科</t>
  </si>
  <si>
    <t>4730135698</t>
  </si>
  <si>
    <t>おおしろデンタルクリニック</t>
  </si>
  <si>
    <t>4730135706</t>
  </si>
  <si>
    <t>ライフデンタルクリニック那覇</t>
  </si>
  <si>
    <t>4730135748</t>
  </si>
  <si>
    <t>あかり歯科クリニック</t>
  </si>
  <si>
    <t>4730135755</t>
  </si>
  <si>
    <t>とくだ歯科クリニック</t>
  </si>
  <si>
    <t>4730135763</t>
  </si>
  <si>
    <t>アルファ歯科</t>
  </si>
  <si>
    <t>4730135771</t>
  </si>
  <si>
    <t>4730135789</t>
  </si>
  <si>
    <t>プラスデンタルクリニック</t>
  </si>
  <si>
    <t>4730135813</t>
  </si>
  <si>
    <t>泊ポート歯科</t>
  </si>
  <si>
    <t>4730135821</t>
  </si>
  <si>
    <t>はまさき歯科クリニック</t>
  </si>
  <si>
    <t>4730135839</t>
  </si>
  <si>
    <t>ライオン歯科クリニック</t>
  </si>
  <si>
    <t>4730135847</t>
  </si>
  <si>
    <t>クリーン歯科クリニック</t>
  </si>
  <si>
    <t>4730135854</t>
  </si>
  <si>
    <t>ひらばやし歯科</t>
  </si>
  <si>
    <t>4730135862</t>
  </si>
  <si>
    <t>比嘉歯科医院</t>
  </si>
  <si>
    <t>4730135888</t>
  </si>
  <si>
    <t>ライフデンタルクリニック小禄</t>
  </si>
  <si>
    <t>4730135912</t>
  </si>
  <si>
    <t>医療法人　こばやし矯正歯科</t>
  </si>
  <si>
    <t>4730135920</t>
  </si>
  <si>
    <t>4730135946</t>
  </si>
  <si>
    <t>まじきなデンタルクリニック</t>
  </si>
  <si>
    <t>4730135953</t>
  </si>
  <si>
    <t>中里歯科医院</t>
  </si>
  <si>
    <t>4730135961</t>
  </si>
  <si>
    <t>きらきらデンタルクリニック</t>
  </si>
  <si>
    <t>4730135987</t>
  </si>
  <si>
    <t>ハッピーデンタルクリニック</t>
  </si>
  <si>
    <t>4730136001</t>
  </si>
  <si>
    <t>嘉手納歯科医院</t>
  </si>
  <si>
    <t>4730136019</t>
  </si>
  <si>
    <t>那覇みなみ歯科クリニック</t>
  </si>
  <si>
    <t>4730136027</t>
  </si>
  <si>
    <t>ペリー歯科クリニック</t>
  </si>
  <si>
    <t>4730136035</t>
  </si>
  <si>
    <t>野々山歯科</t>
  </si>
  <si>
    <t>4730136050</t>
  </si>
  <si>
    <t>ミッキー歯科クリニック</t>
  </si>
  <si>
    <t>4730136076</t>
  </si>
  <si>
    <t>天久歯科</t>
  </si>
  <si>
    <t>4730136084</t>
  </si>
  <si>
    <t>静山デンタルクリニック</t>
  </si>
  <si>
    <t>4730136100</t>
  </si>
  <si>
    <t>新都心デンタルクリニック</t>
  </si>
  <si>
    <t>4730136118</t>
  </si>
  <si>
    <t>たまなは歯科医院</t>
  </si>
  <si>
    <t>4730136126</t>
  </si>
  <si>
    <t>安里駅前こまつ歯科医院</t>
  </si>
  <si>
    <t>4730136142</t>
  </si>
  <si>
    <t>にじいろ歯科クリニック</t>
  </si>
  <si>
    <t>4730136159</t>
  </si>
  <si>
    <t>医療法人透進会　うえま歯科クリニック</t>
  </si>
  <si>
    <t>4730136167</t>
  </si>
  <si>
    <t>那覇まかび歯科</t>
  </si>
  <si>
    <t>4730136175</t>
  </si>
  <si>
    <t>西武門歯科医院</t>
  </si>
  <si>
    <t>4730136209</t>
  </si>
  <si>
    <t>いしわたファミリー歯科クリニック</t>
  </si>
  <si>
    <t>4730136217</t>
  </si>
  <si>
    <t>アップル歯科</t>
  </si>
  <si>
    <t>4730136225</t>
  </si>
  <si>
    <t>さわやか歯科クリニック</t>
  </si>
  <si>
    <t>仲里歯科医院</t>
  </si>
  <si>
    <t>4730136241</t>
  </si>
  <si>
    <t>宮城歯科クリニック</t>
  </si>
  <si>
    <t>4730136258</t>
  </si>
  <si>
    <t>かねしま歯科クリニック</t>
  </si>
  <si>
    <t>4730136514</t>
  </si>
  <si>
    <t>那覇デンタルクリニック</t>
  </si>
  <si>
    <t>4730136530</t>
  </si>
  <si>
    <t>医療法人社団健耕会　麻布デンタルクリニック</t>
  </si>
  <si>
    <t>4730136548</t>
  </si>
  <si>
    <t>ともよせ歯科医院</t>
  </si>
  <si>
    <t>4730136571</t>
  </si>
  <si>
    <t>さくもと歯科クリニック</t>
  </si>
  <si>
    <t>4730136589</t>
  </si>
  <si>
    <t>りの歯科クリニック</t>
  </si>
  <si>
    <t>4730136605</t>
  </si>
  <si>
    <t>城北デンタルクリニック</t>
  </si>
  <si>
    <t>宮里歯科医院</t>
  </si>
  <si>
    <t>4730136639</t>
  </si>
  <si>
    <t>泉崎ファミリー歯科</t>
  </si>
  <si>
    <t>4730136647</t>
  </si>
  <si>
    <t>友寄歯科医院</t>
  </si>
  <si>
    <t>4730136654</t>
  </si>
  <si>
    <t>新城歯科医院</t>
  </si>
  <si>
    <t>4730136662</t>
  </si>
  <si>
    <t>医療法人心咲会　ひびきデンタルクリニック</t>
  </si>
  <si>
    <t>4730136670</t>
  </si>
  <si>
    <t>4730136688</t>
  </si>
  <si>
    <t>たけだ歯科クリニック</t>
  </si>
  <si>
    <t>4730136696</t>
  </si>
  <si>
    <t>本永デンタルオフィス</t>
  </si>
  <si>
    <t>4730136704</t>
  </si>
  <si>
    <t>まさたけ歯科医院</t>
  </si>
  <si>
    <t>4730136712</t>
  </si>
  <si>
    <t>4730136720</t>
  </si>
  <si>
    <t>4730136738</t>
  </si>
  <si>
    <t>砂川口腔ケアクリニック</t>
  </si>
  <si>
    <t>4730136746</t>
  </si>
  <si>
    <t>渡口矯正歯科医院</t>
  </si>
  <si>
    <t>4730136753</t>
  </si>
  <si>
    <t>くばがわ歯科医院</t>
  </si>
  <si>
    <t>沖縄県立中部病院</t>
  </si>
  <si>
    <t>4730330307</t>
  </si>
  <si>
    <t>4730330315</t>
  </si>
  <si>
    <t>パーク歯科</t>
  </si>
  <si>
    <t>4730330463</t>
  </si>
  <si>
    <t>つばさ歯科クリニック</t>
  </si>
  <si>
    <t>4730330489</t>
  </si>
  <si>
    <t>たなか歯科医院</t>
  </si>
  <si>
    <t>4730330513</t>
  </si>
  <si>
    <t>かわい歯科医院</t>
  </si>
  <si>
    <t>4730330554</t>
  </si>
  <si>
    <t>のは歯科クリニック</t>
  </si>
  <si>
    <t>4730330588</t>
  </si>
  <si>
    <t>石川歯科医院</t>
  </si>
  <si>
    <t>4730330620</t>
  </si>
  <si>
    <t>わかば歯科医院</t>
  </si>
  <si>
    <t>4730330638</t>
  </si>
  <si>
    <t>藏當歯科医院</t>
  </si>
  <si>
    <t>4730330646</t>
  </si>
  <si>
    <t>しおみ歯科医院</t>
  </si>
  <si>
    <t>4730330653</t>
  </si>
  <si>
    <t>屋慶名歯科医院</t>
  </si>
  <si>
    <t>4730330661</t>
  </si>
  <si>
    <t>4730330679</t>
  </si>
  <si>
    <t>ほんだ歯科</t>
  </si>
  <si>
    <t>みどり町さくら歯科医院</t>
  </si>
  <si>
    <t>4730330703</t>
  </si>
  <si>
    <t>うるまデンタルクリニック</t>
  </si>
  <si>
    <t>4730330729</t>
  </si>
  <si>
    <t>4730330737</t>
  </si>
  <si>
    <t>4730330752</t>
  </si>
  <si>
    <t>銀座歯科医院</t>
  </si>
  <si>
    <t>4730330760</t>
  </si>
  <si>
    <t>幸一デンタルオフィス</t>
  </si>
  <si>
    <t>4730330778</t>
  </si>
  <si>
    <t>エース歯科クリニック</t>
  </si>
  <si>
    <t>4730330810</t>
  </si>
  <si>
    <t>なかま歯科室</t>
  </si>
  <si>
    <t>4730330828</t>
  </si>
  <si>
    <t>野原歯科医院</t>
  </si>
  <si>
    <t>904-2221</t>
  </si>
  <si>
    <t>4730330851</t>
  </si>
  <si>
    <t>仲真歯科医院</t>
  </si>
  <si>
    <t>4730330869</t>
  </si>
  <si>
    <t>904-2236</t>
  </si>
  <si>
    <t>4730330893</t>
  </si>
  <si>
    <t>スマート歯科クリニック</t>
  </si>
  <si>
    <t>4730330919</t>
  </si>
  <si>
    <t>スター歯科クリニック</t>
  </si>
  <si>
    <t>904-2233</t>
  </si>
  <si>
    <t>4730330927</t>
  </si>
  <si>
    <t>なごみ歯科クリニック</t>
  </si>
  <si>
    <t>4730330950</t>
  </si>
  <si>
    <t>904-2224</t>
  </si>
  <si>
    <t>4730330984</t>
  </si>
  <si>
    <t>ふたば歯科クリニック</t>
  </si>
  <si>
    <t>4730331016</t>
  </si>
  <si>
    <t>アロハ・デンタルクリニック</t>
  </si>
  <si>
    <t>4730331040</t>
  </si>
  <si>
    <t>アールデンタル</t>
  </si>
  <si>
    <t>4730331057</t>
  </si>
  <si>
    <t>なぎさ歯科医院</t>
  </si>
  <si>
    <t>コザ歯科クリニック</t>
  </si>
  <si>
    <t>4730430362</t>
  </si>
  <si>
    <t>比嘉デンタルクリニック</t>
  </si>
  <si>
    <t>4730430370</t>
  </si>
  <si>
    <t>中の町ホワイト歯科医院</t>
  </si>
  <si>
    <t>4730430529</t>
  </si>
  <si>
    <t>こうち歯科医院</t>
  </si>
  <si>
    <t>おおにし歯科医院</t>
  </si>
  <si>
    <t>4730430586</t>
  </si>
  <si>
    <t>みやくに歯科</t>
  </si>
  <si>
    <t>4730430610</t>
  </si>
  <si>
    <t>ともよせ歯科</t>
  </si>
  <si>
    <t>4730430651</t>
  </si>
  <si>
    <t>あさと歯科クリニック</t>
  </si>
  <si>
    <t>4730430776</t>
  </si>
  <si>
    <t>しま歯科クリニック</t>
  </si>
  <si>
    <t>4730430883</t>
  </si>
  <si>
    <t>諸見歯科医院</t>
  </si>
  <si>
    <t>4730430917</t>
  </si>
  <si>
    <t>4730430958</t>
  </si>
  <si>
    <t>なかむら歯科医院</t>
  </si>
  <si>
    <t>904-0013</t>
  </si>
  <si>
    <t>4730431006</t>
  </si>
  <si>
    <t>とけし歯科クリニック</t>
  </si>
  <si>
    <t>4730431089</t>
  </si>
  <si>
    <t>とぐち歯科</t>
  </si>
  <si>
    <t>4730431204</t>
  </si>
  <si>
    <t>いしみね歯科クリニック</t>
  </si>
  <si>
    <t>4730431220</t>
  </si>
  <si>
    <t>4730431279</t>
  </si>
  <si>
    <t>ももやま歯科クリニック</t>
  </si>
  <si>
    <t>4730431287</t>
  </si>
  <si>
    <t>うしお歯科クリニック</t>
  </si>
  <si>
    <t>4730431329</t>
  </si>
  <si>
    <t>ヒロ歯科クリニック</t>
  </si>
  <si>
    <t>4730431345</t>
  </si>
  <si>
    <t>松川歯科医院</t>
  </si>
  <si>
    <t>4730431394</t>
  </si>
  <si>
    <t>4730431402</t>
  </si>
  <si>
    <t>みきお歯科医院</t>
  </si>
  <si>
    <t>4730431410</t>
  </si>
  <si>
    <t>げんき歯科矯正クリニック</t>
  </si>
  <si>
    <t>4730431436</t>
  </si>
  <si>
    <t>4730431451</t>
  </si>
  <si>
    <t>4730431469</t>
  </si>
  <si>
    <t>4730431477</t>
  </si>
  <si>
    <t>中頭歯科診療室</t>
  </si>
  <si>
    <t>4730431485</t>
  </si>
  <si>
    <t>カントリー歯科クリニック</t>
  </si>
  <si>
    <t>4730431493</t>
  </si>
  <si>
    <t>みんなの歯医者さん</t>
  </si>
  <si>
    <t>4730431519</t>
  </si>
  <si>
    <t>東歯科医院</t>
  </si>
  <si>
    <t>4730431634</t>
  </si>
  <si>
    <t>なかわか歯科医院</t>
  </si>
  <si>
    <t>4730431642</t>
  </si>
  <si>
    <t>しょきた歯科医院</t>
  </si>
  <si>
    <t>4730431675</t>
  </si>
  <si>
    <t>村山歯科クリニック</t>
  </si>
  <si>
    <t>4730431709</t>
  </si>
  <si>
    <t>ちむわざ歯科</t>
  </si>
  <si>
    <t>4730431717</t>
  </si>
  <si>
    <t>たけしま歯科・小児歯科</t>
  </si>
  <si>
    <t>4730431725</t>
  </si>
  <si>
    <t>4730431758</t>
  </si>
  <si>
    <t>あきの歯科医院</t>
  </si>
  <si>
    <t>4730431766</t>
  </si>
  <si>
    <t>4730431790</t>
  </si>
  <si>
    <t>ライズデンタルクリニック</t>
  </si>
  <si>
    <t>4730431808</t>
  </si>
  <si>
    <t>そら歯科クリニック</t>
  </si>
  <si>
    <t>4730431824</t>
  </si>
  <si>
    <t>玉城歯科医院</t>
  </si>
  <si>
    <t>4730431832</t>
  </si>
  <si>
    <t>まぁる歯科医院</t>
  </si>
  <si>
    <t>4730431857</t>
  </si>
  <si>
    <t>4730431865</t>
  </si>
  <si>
    <t>くでけん歯科</t>
  </si>
  <si>
    <t>4730431881</t>
  </si>
  <si>
    <t>4730431899</t>
  </si>
  <si>
    <t>北美歯科クリニック</t>
  </si>
  <si>
    <t>4730431956</t>
  </si>
  <si>
    <t>イオンタウンあわせ歯科</t>
  </si>
  <si>
    <t>4730431964</t>
  </si>
  <si>
    <t>くろしま歯科クリニック</t>
  </si>
  <si>
    <t>4730431972</t>
  </si>
  <si>
    <t>室川ファミリー歯科</t>
  </si>
  <si>
    <t>4730431980</t>
  </si>
  <si>
    <t>米須歯科医院</t>
  </si>
  <si>
    <t>4730432004</t>
  </si>
  <si>
    <t>照屋歯科医院</t>
  </si>
  <si>
    <t>4730432012</t>
  </si>
  <si>
    <t>ナオミデンタルクリニック</t>
  </si>
  <si>
    <t>4730530419</t>
  </si>
  <si>
    <t>あらかき歯科クリニック</t>
  </si>
  <si>
    <t>4730530468</t>
  </si>
  <si>
    <t>仲尾歯科医院</t>
  </si>
  <si>
    <t>4730530591</t>
  </si>
  <si>
    <t>ラッキーデンタ・ランド歯科クリニック</t>
  </si>
  <si>
    <t>4730530617</t>
  </si>
  <si>
    <t>4730530641</t>
  </si>
  <si>
    <t>もりや歯科医院</t>
  </si>
  <si>
    <t>4730530716</t>
  </si>
  <si>
    <t>デイゴ歯科医院</t>
  </si>
  <si>
    <t>4730530815</t>
  </si>
  <si>
    <t>のだけ歯科クリニック</t>
  </si>
  <si>
    <t>4730530823</t>
  </si>
  <si>
    <t>ともえ歯科クリニック</t>
  </si>
  <si>
    <t>4730530849</t>
  </si>
  <si>
    <t>ライフデンタルクリニック</t>
  </si>
  <si>
    <t>4730530864</t>
  </si>
  <si>
    <t>あさひ歯科医院</t>
  </si>
  <si>
    <t>4730530872</t>
  </si>
  <si>
    <t>比嘉歯科医院新城診療所</t>
  </si>
  <si>
    <t>4730530898</t>
  </si>
  <si>
    <t>佐藤歯科</t>
  </si>
  <si>
    <t>4730530922</t>
  </si>
  <si>
    <t>4730530930</t>
  </si>
  <si>
    <t>長田歯科医院</t>
  </si>
  <si>
    <t>4730530989</t>
  </si>
  <si>
    <t>生田歯科医院</t>
  </si>
  <si>
    <t>4730530997</t>
  </si>
  <si>
    <t>太陽歯科医院</t>
  </si>
  <si>
    <t>4730531086</t>
  </si>
  <si>
    <t>4730531128</t>
  </si>
  <si>
    <t>優和デンタルクリニック</t>
  </si>
  <si>
    <t>4730531136</t>
  </si>
  <si>
    <t>仲村歯科</t>
  </si>
  <si>
    <t>4730531144</t>
  </si>
  <si>
    <t>おさむファミリー歯科クリニック</t>
  </si>
  <si>
    <t>いすの木デンタルクリニック</t>
  </si>
  <si>
    <t>4730531177</t>
  </si>
  <si>
    <t>4730531193</t>
  </si>
  <si>
    <t>4730531201</t>
  </si>
  <si>
    <t>4730531219</t>
  </si>
  <si>
    <t>あいち歯科クリニック</t>
  </si>
  <si>
    <t>4730531276</t>
  </si>
  <si>
    <t>ホワイト歯科</t>
  </si>
  <si>
    <t>4730531284</t>
  </si>
  <si>
    <t>あら歯科医院</t>
  </si>
  <si>
    <t>4730531292</t>
  </si>
  <si>
    <t>しらゆり歯科</t>
  </si>
  <si>
    <t>4730531300</t>
  </si>
  <si>
    <t>てぃーだ歯科</t>
  </si>
  <si>
    <t>4730531326</t>
  </si>
  <si>
    <t>マリーナ歯科クリニック</t>
  </si>
  <si>
    <t>4730531359</t>
  </si>
  <si>
    <t>エンゼル歯科</t>
  </si>
  <si>
    <t>4730531367</t>
  </si>
  <si>
    <t>4730531409</t>
  </si>
  <si>
    <t>パール歯科</t>
  </si>
  <si>
    <t>4730531417</t>
  </si>
  <si>
    <t>セルージュデンタルクリニック</t>
  </si>
  <si>
    <t>4730531433</t>
  </si>
  <si>
    <t>あつみ歯科医院</t>
  </si>
  <si>
    <t>4730531441</t>
  </si>
  <si>
    <t>4730531458</t>
  </si>
  <si>
    <t>はごろもファミリー歯科</t>
  </si>
  <si>
    <t>4730531466</t>
  </si>
  <si>
    <t>中澤歯科医院</t>
  </si>
  <si>
    <t>4730531474</t>
  </si>
  <si>
    <t>うえむら歯科医院</t>
  </si>
  <si>
    <t>4730531482</t>
  </si>
  <si>
    <t>大山歯科クリニック</t>
  </si>
  <si>
    <t>4730531490</t>
  </si>
  <si>
    <t>じのん矯正歯科クリニック</t>
  </si>
  <si>
    <t>4730531508</t>
  </si>
  <si>
    <t>901-2207</t>
  </si>
  <si>
    <t>4730531516</t>
  </si>
  <si>
    <t>サン歯科こども歯科クリニック</t>
  </si>
  <si>
    <t>4730531524</t>
  </si>
  <si>
    <t>沖縄県宮古保健所</t>
  </si>
  <si>
    <t>4730630151</t>
  </si>
  <si>
    <t>方歯科医院</t>
  </si>
  <si>
    <t>4730630185</t>
  </si>
  <si>
    <t>松原歯科医院</t>
  </si>
  <si>
    <t>4730630342</t>
  </si>
  <si>
    <t>池村歯科クリニック</t>
  </si>
  <si>
    <t>4730630359</t>
  </si>
  <si>
    <t>たいら歯科クリニック</t>
  </si>
  <si>
    <t>4730630367</t>
  </si>
  <si>
    <t>ＫＡＺＵデンタルクリニック</t>
  </si>
  <si>
    <t>4730630375</t>
  </si>
  <si>
    <t>4730630383</t>
  </si>
  <si>
    <t>永和歯科医院</t>
  </si>
  <si>
    <t>4730630409</t>
  </si>
  <si>
    <t>佐良浜歯科医院</t>
  </si>
  <si>
    <t>4730630417</t>
  </si>
  <si>
    <t>医療法人がねこ歯科クリニック</t>
  </si>
  <si>
    <t>4730630425</t>
  </si>
  <si>
    <t>上野歯科診療所</t>
  </si>
  <si>
    <t>4730630433</t>
  </si>
  <si>
    <t>伊良部中央歯科医院</t>
  </si>
  <si>
    <t>4730630441</t>
  </si>
  <si>
    <t>4730630458</t>
  </si>
  <si>
    <t>下地中央歯科医院</t>
  </si>
  <si>
    <t>4730630466</t>
  </si>
  <si>
    <t>もりた歯科医院</t>
  </si>
  <si>
    <t>4730630482</t>
  </si>
  <si>
    <t>もりお歯科</t>
  </si>
  <si>
    <t>4730630508</t>
  </si>
  <si>
    <t>羽地歯科口腔外科医院</t>
  </si>
  <si>
    <t>4730630524</t>
  </si>
  <si>
    <t>宮古島デンタルオフィス</t>
  </si>
  <si>
    <t>4730630581</t>
  </si>
  <si>
    <t>サンデンタルクリニック</t>
  </si>
  <si>
    <t>4730630599</t>
  </si>
  <si>
    <t>4730630607</t>
  </si>
  <si>
    <t>さわ矯正歯科医院</t>
  </si>
  <si>
    <t>4730630615</t>
  </si>
  <si>
    <t>4730630631</t>
  </si>
  <si>
    <t>ともくんデンタルクリニック</t>
  </si>
  <si>
    <t>4730730266</t>
  </si>
  <si>
    <t>しおがい歯科医院</t>
  </si>
  <si>
    <t>4730730274</t>
  </si>
  <si>
    <t>宇江城デンタルクリニック</t>
  </si>
  <si>
    <t>4730730373</t>
  </si>
  <si>
    <t>サザン歯科クリニック</t>
  </si>
  <si>
    <t>4730730381</t>
  </si>
  <si>
    <t>森岡歯科医院</t>
  </si>
  <si>
    <t>4730730423</t>
  </si>
  <si>
    <t>かんな歯科クリニック</t>
  </si>
  <si>
    <t>4730730456</t>
  </si>
  <si>
    <t>みやら歯科医院</t>
  </si>
  <si>
    <t>907-0011</t>
  </si>
  <si>
    <t>4730730498</t>
  </si>
  <si>
    <t>おおはま歯科医院</t>
  </si>
  <si>
    <t>4730730589</t>
  </si>
  <si>
    <t>サトウ歯科</t>
  </si>
  <si>
    <t>4730730613</t>
  </si>
  <si>
    <t>さんあい歯科クリニック</t>
  </si>
  <si>
    <t>4730730654</t>
  </si>
  <si>
    <t>ミルク歯科</t>
  </si>
  <si>
    <t>907-0242</t>
  </si>
  <si>
    <t>4730730670</t>
  </si>
  <si>
    <t>やましろ歯科クリニック</t>
  </si>
  <si>
    <t>4730730688</t>
  </si>
  <si>
    <t>すながわ歯科</t>
  </si>
  <si>
    <t>4730730704</t>
  </si>
  <si>
    <t>つばき歯科医院</t>
  </si>
  <si>
    <t>4730730738</t>
  </si>
  <si>
    <t>おおかわ歯科</t>
  </si>
  <si>
    <t>4730730753</t>
  </si>
  <si>
    <t>やいま歯科医院</t>
  </si>
  <si>
    <t>4730730761</t>
  </si>
  <si>
    <t>柴田ファミリー歯科</t>
  </si>
  <si>
    <t>4730730795</t>
  </si>
  <si>
    <t>4730830280</t>
  </si>
  <si>
    <t>伊禮歯科医院</t>
  </si>
  <si>
    <t>4730830298</t>
  </si>
  <si>
    <t>高宮城歯科医院</t>
  </si>
  <si>
    <t>4730830306</t>
  </si>
  <si>
    <t>しろま歯科医院</t>
  </si>
  <si>
    <t>4730830389</t>
  </si>
  <si>
    <t>ちはる歯科クリニック</t>
  </si>
  <si>
    <t>4730830439</t>
  </si>
  <si>
    <t>三愛歯科医院</t>
  </si>
  <si>
    <t>4730830579</t>
  </si>
  <si>
    <t>とみしま歯科クリニック</t>
  </si>
  <si>
    <t>4730830587</t>
  </si>
  <si>
    <t>4730830603</t>
  </si>
  <si>
    <t>湖城歯科クリニック</t>
  </si>
  <si>
    <t>4730830629</t>
  </si>
  <si>
    <t>おおひら歯科クリニック</t>
  </si>
  <si>
    <t>4730830678</t>
  </si>
  <si>
    <t>浦添歯科クリニック</t>
  </si>
  <si>
    <t>4730830710</t>
  </si>
  <si>
    <t>さわだ歯科</t>
  </si>
  <si>
    <t>4730830728</t>
  </si>
  <si>
    <t>ふく・ざと歯科医院</t>
  </si>
  <si>
    <t>4730830736</t>
  </si>
  <si>
    <t>くばがわ小児歯科</t>
  </si>
  <si>
    <t>4730830751</t>
  </si>
  <si>
    <t>4730830819</t>
  </si>
  <si>
    <t>ながみね歯科医院</t>
  </si>
  <si>
    <t>社会医療法人仁愛会浦添総合病院</t>
  </si>
  <si>
    <t>4730830843</t>
  </si>
  <si>
    <t>4730830850</t>
  </si>
  <si>
    <t>カルシウム歯科</t>
  </si>
  <si>
    <t>4730831007</t>
  </si>
  <si>
    <t>サンタ歯科</t>
  </si>
  <si>
    <t>4730831049</t>
  </si>
  <si>
    <t>4730831056</t>
  </si>
  <si>
    <t>4730831064</t>
  </si>
  <si>
    <t>ねま歯科医院</t>
  </si>
  <si>
    <t>4730831106</t>
  </si>
  <si>
    <t>ティダの杜歯科</t>
  </si>
  <si>
    <t>4730831114</t>
  </si>
  <si>
    <t>バークレー歯科</t>
  </si>
  <si>
    <t>4730831130</t>
  </si>
  <si>
    <t>宮城歯科医院</t>
  </si>
  <si>
    <t>4730831148</t>
  </si>
  <si>
    <t>経塚歯科クリニック</t>
  </si>
  <si>
    <t>4730831171</t>
  </si>
  <si>
    <t>4730831189</t>
  </si>
  <si>
    <t>みのり歯科クリニック</t>
  </si>
  <si>
    <t>4730831205</t>
  </si>
  <si>
    <t>慎次デンタルクリニック</t>
  </si>
  <si>
    <t>4730831213</t>
  </si>
  <si>
    <t>やかデンタルクリニック</t>
  </si>
  <si>
    <t>4730831247</t>
  </si>
  <si>
    <t>4730831254</t>
  </si>
  <si>
    <t>ウェルネスデンタルケア</t>
  </si>
  <si>
    <t>4730831270</t>
  </si>
  <si>
    <t>みやら歯科診療所</t>
  </si>
  <si>
    <t>4730831296</t>
  </si>
  <si>
    <t>中央歯科</t>
  </si>
  <si>
    <t>4730831304</t>
  </si>
  <si>
    <t>4730831320</t>
  </si>
  <si>
    <t>みやびデンタルクリニック</t>
  </si>
  <si>
    <t>4730831338</t>
  </si>
  <si>
    <t>おおせと歯科医院</t>
  </si>
  <si>
    <t>4730831353</t>
  </si>
  <si>
    <t>なな歯科クリニック</t>
  </si>
  <si>
    <t>4730831387</t>
  </si>
  <si>
    <t>ライト歯科</t>
  </si>
  <si>
    <t>4730831395</t>
  </si>
  <si>
    <t>サザン歯科まえだ</t>
  </si>
  <si>
    <t>4730831403</t>
  </si>
  <si>
    <t>4730831429</t>
  </si>
  <si>
    <t>おかむら歯科医院</t>
  </si>
  <si>
    <t>4730831445</t>
  </si>
  <si>
    <t>ほかまデンタルクリニック</t>
  </si>
  <si>
    <t>4730831452</t>
  </si>
  <si>
    <t>たなだ歯科</t>
  </si>
  <si>
    <t>4730831460</t>
  </si>
  <si>
    <t>てぃーだ歯科クリニック</t>
  </si>
  <si>
    <t>4730831478</t>
  </si>
  <si>
    <t>広栄歯科</t>
  </si>
  <si>
    <t>4730831486</t>
  </si>
  <si>
    <t>4730831494</t>
  </si>
  <si>
    <t>よつ葉歯科</t>
  </si>
  <si>
    <t>4730831502</t>
  </si>
  <si>
    <t>フジデンタルクリニック</t>
  </si>
  <si>
    <t>4730831510</t>
  </si>
  <si>
    <t>とうま歯科</t>
  </si>
  <si>
    <t>4730831528</t>
  </si>
  <si>
    <t>まきみなと歯科医院</t>
  </si>
  <si>
    <t>4730831536</t>
  </si>
  <si>
    <t>うえだ歯科</t>
  </si>
  <si>
    <t>4730831544</t>
  </si>
  <si>
    <t>がねこ歯科醫院</t>
  </si>
  <si>
    <t>4730831569</t>
  </si>
  <si>
    <t>4730930288</t>
  </si>
  <si>
    <t>名嘉真歯科医院</t>
  </si>
  <si>
    <t>4730930387</t>
  </si>
  <si>
    <t>やんばる歯科医院</t>
  </si>
  <si>
    <t>4730930510</t>
  </si>
  <si>
    <t>4730930536</t>
  </si>
  <si>
    <t>がなは歯科医院</t>
  </si>
  <si>
    <t>4730930585</t>
  </si>
  <si>
    <t>とおる歯科</t>
  </si>
  <si>
    <t>4730930619</t>
  </si>
  <si>
    <t>オアシス歯科医院</t>
  </si>
  <si>
    <t>905-0021</t>
  </si>
  <si>
    <t>4730930635</t>
  </si>
  <si>
    <t>ハート歯科</t>
  </si>
  <si>
    <t>4730930643</t>
  </si>
  <si>
    <t>あらさき歯科クリニック</t>
  </si>
  <si>
    <t>4730930668</t>
  </si>
  <si>
    <t>歯科口腔外科クリニック</t>
  </si>
  <si>
    <t>4730930676</t>
  </si>
  <si>
    <t>こうげん歯科医院</t>
  </si>
  <si>
    <t>4730930684</t>
  </si>
  <si>
    <t>なごみの森歯科</t>
  </si>
  <si>
    <t>4730930692</t>
  </si>
  <si>
    <t>おおきた歯科</t>
  </si>
  <si>
    <t>4730930700</t>
  </si>
  <si>
    <t>とよはら歯科医院</t>
  </si>
  <si>
    <t>905-2172</t>
  </si>
  <si>
    <t>4730930718</t>
  </si>
  <si>
    <t>くまがい歯科クリニック</t>
  </si>
  <si>
    <t>キラリ・デンタルケアクリニック</t>
  </si>
  <si>
    <t>4730930742</t>
  </si>
  <si>
    <t>あさと歯科医院</t>
  </si>
  <si>
    <t>4730930759</t>
  </si>
  <si>
    <t>グリーンデンタルクリニック</t>
  </si>
  <si>
    <t>4730930767</t>
  </si>
  <si>
    <t>よなみね歯科</t>
  </si>
  <si>
    <t>4730930775</t>
  </si>
  <si>
    <t>まきや歯科医院</t>
  </si>
  <si>
    <t>4730930783</t>
  </si>
  <si>
    <t>ひで歯科クリニック</t>
  </si>
  <si>
    <t>沖縄県立北部病院</t>
  </si>
  <si>
    <t>4730930833</t>
  </si>
  <si>
    <t>4731030161</t>
  </si>
  <si>
    <t>い歯科医院</t>
  </si>
  <si>
    <t>4731030278</t>
  </si>
  <si>
    <t>ふてんま歯科クリニック</t>
  </si>
  <si>
    <t>4731030328</t>
  </si>
  <si>
    <t>上原歯科クリニック</t>
  </si>
  <si>
    <t>4731030344</t>
  </si>
  <si>
    <t>ファミリー歯科クリニック</t>
  </si>
  <si>
    <t>4731030393</t>
  </si>
  <si>
    <t>4731030468</t>
  </si>
  <si>
    <t>しおひら歯科医院</t>
  </si>
  <si>
    <t>4731030476</t>
  </si>
  <si>
    <t>フレンド歯科医院</t>
  </si>
  <si>
    <t>4731030484</t>
  </si>
  <si>
    <t>かみや歯科クリニック</t>
  </si>
  <si>
    <t>4731030492</t>
  </si>
  <si>
    <t>サンプラザ糸満歯科クリニック</t>
  </si>
  <si>
    <t>4731030500</t>
  </si>
  <si>
    <t>かしわ歯科</t>
  </si>
  <si>
    <t>4731030526</t>
  </si>
  <si>
    <t>アサヒ歯科医院</t>
  </si>
  <si>
    <t>4731030542</t>
  </si>
  <si>
    <t>まえざと歯科</t>
  </si>
  <si>
    <t>4731030559</t>
  </si>
  <si>
    <t>かなばやし歯科</t>
  </si>
  <si>
    <t>4731030575</t>
  </si>
  <si>
    <t>やすだ歯科医院</t>
  </si>
  <si>
    <t>4731030583</t>
  </si>
  <si>
    <t>あおば歯科医院</t>
  </si>
  <si>
    <t>901-0345</t>
  </si>
  <si>
    <t>4731030609</t>
  </si>
  <si>
    <t>あはごん歯科</t>
  </si>
  <si>
    <t>4731030625</t>
  </si>
  <si>
    <t>上原歯科医院</t>
  </si>
  <si>
    <t>4731030633</t>
  </si>
  <si>
    <t>糸満ロータリー歯科</t>
  </si>
  <si>
    <t>4731030641</t>
  </si>
  <si>
    <t>4731030658</t>
  </si>
  <si>
    <t>潮崎デンタルクリニック</t>
  </si>
  <si>
    <t>4731130037</t>
  </si>
  <si>
    <t>ざは歯科クリニック</t>
  </si>
  <si>
    <t>4731130078</t>
  </si>
  <si>
    <t>竹尾歯科医院</t>
  </si>
  <si>
    <t>4731130102</t>
  </si>
  <si>
    <t>おおみ歯科医院</t>
  </si>
  <si>
    <t>4731130128</t>
  </si>
  <si>
    <t>豊見城歯科クリニック</t>
  </si>
  <si>
    <t>4731130136</t>
  </si>
  <si>
    <t>ハッピー歯科小児歯科</t>
  </si>
  <si>
    <t>4731130144</t>
  </si>
  <si>
    <t>ゆがふ歯科クリニック</t>
  </si>
  <si>
    <t>4731130185</t>
  </si>
  <si>
    <t>ねま歯科クリニック</t>
  </si>
  <si>
    <t>4731130235</t>
  </si>
  <si>
    <t>寺西歯科医院</t>
  </si>
  <si>
    <t>4731130243</t>
  </si>
  <si>
    <t>トヨミ歯科</t>
  </si>
  <si>
    <t>4731130250</t>
  </si>
  <si>
    <t>真玉橋歯科医院</t>
  </si>
  <si>
    <t>4731130268</t>
  </si>
  <si>
    <t>4731130292</t>
  </si>
  <si>
    <t>とよみデンタルクリニック</t>
  </si>
  <si>
    <t>901-0212</t>
  </si>
  <si>
    <t>4731130300</t>
  </si>
  <si>
    <t>金城歯科クリニック</t>
  </si>
  <si>
    <t>4731130318</t>
  </si>
  <si>
    <t>豊崎デンタルクリニック</t>
  </si>
  <si>
    <t>4731130359</t>
  </si>
  <si>
    <t>しおはま歯科医院</t>
  </si>
  <si>
    <t>4731130409</t>
  </si>
  <si>
    <t>オレンジ歯科クリニック</t>
  </si>
  <si>
    <t>4731130425</t>
  </si>
  <si>
    <t>4731130458</t>
  </si>
  <si>
    <t>4731130466</t>
  </si>
  <si>
    <t>よつば小児・矯正歯科</t>
  </si>
  <si>
    <t>あおぞらデンタルオフィス</t>
  </si>
  <si>
    <t>4731130508</t>
  </si>
  <si>
    <t>神農デンタルオフィス</t>
  </si>
  <si>
    <t>4731230043</t>
  </si>
  <si>
    <t>松山歯科</t>
  </si>
  <si>
    <t>4731230050</t>
  </si>
  <si>
    <t>おおざと歯科医院</t>
  </si>
  <si>
    <t>4731230068</t>
  </si>
  <si>
    <t>船越歯科医院</t>
  </si>
  <si>
    <t>4731230076</t>
  </si>
  <si>
    <t>トモヨセ歯科</t>
  </si>
  <si>
    <t>4731230100</t>
  </si>
  <si>
    <t>アトール歯科</t>
  </si>
  <si>
    <t>4731230118</t>
  </si>
  <si>
    <t>ふさとデンタルクリニック</t>
  </si>
  <si>
    <t>4731230134</t>
  </si>
  <si>
    <t>南城歯科クリニック</t>
  </si>
  <si>
    <t>4731230159</t>
  </si>
  <si>
    <t>ふたば歯科医院</t>
  </si>
  <si>
    <t>4731230167</t>
  </si>
  <si>
    <t>コマカ歯科クリニック</t>
  </si>
  <si>
    <t>4731230175</t>
  </si>
  <si>
    <t>4731230183</t>
  </si>
  <si>
    <t>なんじぃデンタルクリニック</t>
  </si>
  <si>
    <t>4732130317</t>
  </si>
  <si>
    <t>東村歯科診療所</t>
  </si>
  <si>
    <t>4732130341</t>
  </si>
  <si>
    <t>国頭村立辺土名歯科診療所</t>
  </si>
  <si>
    <t>4732130515</t>
  </si>
  <si>
    <t>ピッコロ歯科医院</t>
  </si>
  <si>
    <t>904-1202</t>
  </si>
  <si>
    <t>4732130523</t>
  </si>
  <si>
    <t>大宜味村立歯科診療所</t>
  </si>
  <si>
    <t>4732130531</t>
  </si>
  <si>
    <t>北山歯科医院</t>
  </si>
  <si>
    <t>905-0401</t>
  </si>
  <si>
    <t>4732130564</t>
  </si>
  <si>
    <t>伊江歯科医院</t>
  </si>
  <si>
    <t>4732130572</t>
  </si>
  <si>
    <t>本部マリン歯科</t>
  </si>
  <si>
    <t>904-1302</t>
  </si>
  <si>
    <t>スマイル歯科医院</t>
  </si>
  <si>
    <t>4732130689</t>
  </si>
  <si>
    <t>ひまわり歯科クリニック</t>
  </si>
  <si>
    <t>4732130788</t>
  </si>
  <si>
    <t>おっぱ歯科医院</t>
  </si>
  <si>
    <t>4732130820</t>
  </si>
  <si>
    <t>らいおん歯科</t>
  </si>
  <si>
    <t>4732130853</t>
  </si>
  <si>
    <t>大久保歯科</t>
  </si>
  <si>
    <t>904-0404</t>
  </si>
  <si>
    <t>4732130929</t>
  </si>
  <si>
    <t>のと歯科</t>
  </si>
  <si>
    <t>4732130952</t>
  </si>
  <si>
    <t>あすなろ歯科医院</t>
  </si>
  <si>
    <t>4732130986</t>
  </si>
  <si>
    <t>4732131000</t>
  </si>
  <si>
    <t>まつだ歯科医院</t>
  </si>
  <si>
    <t>904-1301</t>
  </si>
  <si>
    <t>4732131059</t>
  </si>
  <si>
    <t>はりえ歯科口腔クリニック</t>
  </si>
  <si>
    <t>4732230109</t>
  </si>
  <si>
    <t>当山歯科医院</t>
  </si>
  <si>
    <t>4732230117</t>
  </si>
  <si>
    <t>ちば歯科医院</t>
  </si>
  <si>
    <t>4732230208</t>
  </si>
  <si>
    <t>南歯科医院</t>
  </si>
  <si>
    <t>4732230265</t>
  </si>
  <si>
    <t>平良歯科クリニック</t>
  </si>
  <si>
    <t>4732230372</t>
  </si>
  <si>
    <t>アイ歯科医院</t>
  </si>
  <si>
    <t>4732230471</t>
  </si>
  <si>
    <t>読谷歯科医院</t>
  </si>
  <si>
    <t>4732230570</t>
  </si>
  <si>
    <t>みずがま歯科</t>
  </si>
  <si>
    <t>904-0204</t>
  </si>
  <si>
    <t>4732230596</t>
  </si>
  <si>
    <t>備瀬歯科医院</t>
  </si>
  <si>
    <t>903-0104</t>
  </si>
  <si>
    <t>4732230604</t>
  </si>
  <si>
    <t>まつしま歯科医院</t>
  </si>
  <si>
    <t>4732230646</t>
  </si>
  <si>
    <t>あらかわ歯科</t>
  </si>
  <si>
    <t>4732230745</t>
  </si>
  <si>
    <t>へんとな歯科医院</t>
  </si>
  <si>
    <t>901-2413</t>
  </si>
  <si>
    <t>4732230877</t>
  </si>
  <si>
    <t>ファミリー歯科医院</t>
  </si>
  <si>
    <t>904-0104</t>
  </si>
  <si>
    <t>4732230927</t>
  </si>
  <si>
    <t>まちだ歯科クリニック</t>
  </si>
  <si>
    <t>ひまわり歯科医院</t>
  </si>
  <si>
    <t>4732231040</t>
  </si>
  <si>
    <t>そべ歯科クリニック</t>
  </si>
  <si>
    <t>4732231123</t>
  </si>
  <si>
    <t>にこにこ歯科医院</t>
  </si>
  <si>
    <t>901-2313</t>
  </si>
  <si>
    <t>4732231149</t>
  </si>
  <si>
    <t>サンユー歯科</t>
  </si>
  <si>
    <t>4732231198</t>
  </si>
  <si>
    <t>なかお歯科クリニック</t>
  </si>
  <si>
    <t>4732231206</t>
  </si>
  <si>
    <t>医療法人新崎歯科</t>
  </si>
  <si>
    <t>904-0311</t>
  </si>
  <si>
    <t>4732231263</t>
  </si>
  <si>
    <t>サンセット歯科クリニック</t>
  </si>
  <si>
    <t>ユニバーサル矯正歯科クリニック</t>
  </si>
  <si>
    <t>4732231289</t>
  </si>
  <si>
    <t>砂辺スマイル歯科医院</t>
  </si>
  <si>
    <t>4732231297</t>
  </si>
  <si>
    <t>4732231305</t>
  </si>
  <si>
    <t>4732231313</t>
  </si>
  <si>
    <t>4732231339</t>
  </si>
  <si>
    <t>上運天歯科矯正歯科</t>
  </si>
  <si>
    <t>4732231347</t>
  </si>
  <si>
    <t>あおぞら歯科</t>
  </si>
  <si>
    <t>4732231396</t>
  </si>
  <si>
    <t>ピースデンタルクリニック</t>
  </si>
  <si>
    <t>4732231404</t>
  </si>
  <si>
    <t>グレイスデンタルクリニック</t>
  </si>
  <si>
    <t>4732231412</t>
  </si>
  <si>
    <t>ヤラデンタルクリニック</t>
  </si>
  <si>
    <t>904-0116</t>
  </si>
  <si>
    <t>4732231420</t>
  </si>
  <si>
    <t>伊熊歯科</t>
  </si>
  <si>
    <t>4732231438</t>
  </si>
  <si>
    <t>つばさデンタルクリニック</t>
  </si>
  <si>
    <t>4732231461</t>
  </si>
  <si>
    <t>さおり歯科クリニック</t>
  </si>
  <si>
    <t>4732231479</t>
  </si>
  <si>
    <t>中城みなみ歯科</t>
  </si>
  <si>
    <t>4732231487</t>
  </si>
  <si>
    <t>沖縄ホワイトデンタルクリニック</t>
  </si>
  <si>
    <t>4732231495</t>
  </si>
  <si>
    <t>フェイスデンタルオフィス</t>
  </si>
  <si>
    <t>4732231511</t>
  </si>
  <si>
    <t>ライカムデンタルクリニック</t>
  </si>
  <si>
    <t>901-2306</t>
  </si>
  <si>
    <t>4732231537</t>
  </si>
  <si>
    <t>ハンビー歯科クリニック</t>
  </si>
  <si>
    <t>4732231560</t>
  </si>
  <si>
    <t>さんいくデンタルクリニック</t>
  </si>
  <si>
    <t>4732231578</t>
  </si>
  <si>
    <t>北谷歯科クリニック</t>
  </si>
  <si>
    <t>4732231594</t>
  </si>
  <si>
    <t>しもデンタルクリニック</t>
  </si>
  <si>
    <t>4732231602</t>
  </si>
  <si>
    <t>のんたん歯科クリニック</t>
  </si>
  <si>
    <t>4732231610</t>
  </si>
  <si>
    <t>しまぶく歯科</t>
  </si>
  <si>
    <t>4732231628</t>
  </si>
  <si>
    <t>北谷パレスデンタルクリニック</t>
  </si>
  <si>
    <t>4732231636</t>
  </si>
  <si>
    <t>はじめ歯科クリニック</t>
  </si>
  <si>
    <t>4732231651</t>
  </si>
  <si>
    <t>よみたんハート歯科</t>
  </si>
  <si>
    <t>4732231677</t>
  </si>
  <si>
    <t>4732231685</t>
  </si>
  <si>
    <t>レーヴ歯科クリニック</t>
  </si>
  <si>
    <t>4732231693</t>
  </si>
  <si>
    <t>読谷ファミリー歯科</t>
  </si>
  <si>
    <t>池田歯科クリニック</t>
  </si>
  <si>
    <t>4732330263</t>
  </si>
  <si>
    <t>伊是名村立歯科診療所</t>
  </si>
  <si>
    <t>4732330271</t>
  </si>
  <si>
    <t>伊平屋村立歯科診療所</t>
  </si>
  <si>
    <t>4732330453</t>
  </si>
  <si>
    <t>つかざん歯科</t>
  </si>
  <si>
    <t>4732330479</t>
  </si>
  <si>
    <t>高橋歯科医院</t>
  </si>
  <si>
    <t>4732330552</t>
  </si>
  <si>
    <t>南大東村立歯科診療所</t>
  </si>
  <si>
    <t>4732330602</t>
  </si>
  <si>
    <t>北大東村立歯科診療所</t>
  </si>
  <si>
    <t>4732330792</t>
  </si>
  <si>
    <t>上地歯科医院</t>
  </si>
  <si>
    <t>4732331006</t>
  </si>
  <si>
    <t>4732331030</t>
  </si>
  <si>
    <t>けん歯科クリニック</t>
  </si>
  <si>
    <t>4732331048</t>
  </si>
  <si>
    <t>4732331055</t>
  </si>
  <si>
    <t>ムーミン歯科</t>
  </si>
  <si>
    <t>4732331576</t>
  </si>
  <si>
    <t>こちんだ歯科クリニック</t>
  </si>
  <si>
    <t>4732331691</t>
  </si>
  <si>
    <t>ナガシマ歯科医院</t>
  </si>
  <si>
    <t>4732331741</t>
  </si>
  <si>
    <t>よなばる中央歯科</t>
  </si>
  <si>
    <t>4732331758</t>
  </si>
  <si>
    <t>よなみね歯科クリニック</t>
  </si>
  <si>
    <t>4732331873</t>
  </si>
  <si>
    <t>医療法人社団恵仁会あっぷる歯科クリニック</t>
  </si>
  <si>
    <t>4732331881</t>
  </si>
  <si>
    <t>マリンタウン東浜総合歯科</t>
  </si>
  <si>
    <t>4732331899</t>
  </si>
  <si>
    <t>ちゅら歯科</t>
  </si>
  <si>
    <t>4732331915</t>
  </si>
  <si>
    <t>4732331931</t>
  </si>
  <si>
    <t>4732331949</t>
  </si>
  <si>
    <t>はえばる歯科医院</t>
  </si>
  <si>
    <t>4732331964</t>
  </si>
  <si>
    <t>まじきな歯科クリニック</t>
  </si>
  <si>
    <t>4732331972</t>
  </si>
  <si>
    <t>沖縄県口腔保健医療センター</t>
  </si>
  <si>
    <t>4732332012</t>
  </si>
  <si>
    <t>渡名喜村歯科診療所</t>
  </si>
  <si>
    <t>4732332020</t>
  </si>
  <si>
    <t>みのる歯科</t>
  </si>
  <si>
    <t>4732332046</t>
  </si>
  <si>
    <t>4732332053</t>
  </si>
  <si>
    <t>いちまる歯科口腔外科医院</t>
  </si>
  <si>
    <t>4732332061</t>
  </si>
  <si>
    <t>渡嘉敷村歯科診療所</t>
  </si>
  <si>
    <t>4732332079</t>
  </si>
  <si>
    <t>901-3123</t>
  </si>
  <si>
    <t>4732332087</t>
  </si>
  <si>
    <t>4732332095</t>
  </si>
  <si>
    <t>サザン歯科やえせ</t>
  </si>
  <si>
    <t>4732332111</t>
  </si>
  <si>
    <t>メイプル歯科</t>
  </si>
  <si>
    <t>4732332129</t>
  </si>
  <si>
    <t>スマイリー矯正歯科</t>
  </si>
  <si>
    <t>4732332137</t>
  </si>
  <si>
    <t>トムこども歯科クリニック</t>
  </si>
  <si>
    <t>4732332145</t>
  </si>
  <si>
    <t>一日橋デンタルクリニック</t>
  </si>
  <si>
    <t>4732332152</t>
  </si>
  <si>
    <t>オキナワ・デンタルオフィス</t>
  </si>
  <si>
    <t>4732332160</t>
  </si>
  <si>
    <t>粟国村歯科診療所</t>
  </si>
  <si>
    <t>4732530078</t>
  </si>
  <si>
    <t>4732530094</t>
  </si>
  <si>
    <t>大仲歯科医院</t>
  </si>
  <si>
    <t>4732530136</t>
  </si>
  <si>
    <t>907-1541</t>
  </si>
  <si>
    <t>4732530151</t>
  </si>
  <si>
    <t>4740142080</t>
  </si>
  <si>
    <t>なかおじ薬局</t>
  </si>
  <si>
    <t>4740143054</t>
  </si>
  <si>
    <t>わかさ調剤薬局</t>
  </si>
  <si>
    <t>4740143187</t>
  </si>
  <si>
    <t>はづき薬局</t>
  </si>
  <si>
    <t>4740143310</t>
  </si>
  <si>
    <t>スマイル薬局</t>
  </si>
  <si>
    <t>4740143351</t>
  </si>
  <si>
    <t>レオナ薬局</t>
  </si>
  <si>
    <t>いずみはら薬局</t>
  </si>
  <si>
    <t>4740143492</t>
  </si>
  <si>
    <t>昭和薬局長田店</t>
  </si>
  <si>
    <t>4740143542</t>
  </si>
  <si>
    <t>薬志堂薬局小禄店</t>
  </si>
  <si>
    <t>4740143567</t>
  </si>
  <si>
    <t>サンチェリー薬局</t>
  </si>
  <si>
    <t>4740143617</t>
  </si>
  <si>
    <t>あさがお薬局</t>
  </si>
  <si>
    <t>4740143716</t>
  </si>
  <si>
    <t>病院前薬局</t>
  </si>
  <si>
    <t>4740143849</t>
  </si>
  <si>
    <t>つぼがわ薬局</t>
  </si>
  <si>
    <t>4740144078</t>
  </si>
  <si>
    <t>4740144110</t>
  </si>
  <si>
    <t>あけぼの薬局</t>
  </si>
  <si>
    <t>4740144185</t>
  </si>
  <si>
    <t>すてっぷ薬局</t>
  </si>
  <si>
    <t>4740144193</t>
  </si>
  <si>
    <t>4740144227</t>
  </si>
  <si>
    <t>ばなな薬局</t>
  </si>
  <si>
    <t>4740144243</t>
  </si>
  <si>
    <t>くるみ薬局</t>
  </si>
  <si>
    <t>4740144268</t>
  </si>
  <si>
    <t>保険薬局プラネットまかび</t>
  </si>
  <si>
    <t>4740144292</t>
  </si>
  <si>
    <t>全快堂だるま薬局</t>
  </si>
  <si>
    <t>なみき薬局</t>
  </si>
  <si>
    <t>4740144342</t>
  </si>
  <si>
    <t>ぐすく薬局</t>
  </si>
  <si>
    <t>4740144425</t>
  </si>
  <si>
    <t>オアシス薬局</t>
  </si>
  <si>
    <t>4740144474</t>
  </si>
  <si>
    <t>ぎぼ駅前薬局</t>
  </si>
  <si>
    <t>4740144490</t>
  </si>
  <si>
    <t>4740144508</t>
  </si>
  <si>
    <t>4740144540</t>
  </si>
  <si>
    <t>4740144573</t>
  </si>
  <si>
    <t>ミント薬局</t>
  </si>
  <si>
    <t>4740144581</t>
  </si>
  <si>
    <t>4740144615</t>
  </si>
  <si>
    <t>4740144623</t>
  </si>
  <si>
    <t>くまのみ薬局</t>
  </si>
  <si>
    <t>4740144664</t>
  </si>
  <si>
    <t>4740144730</t>
  </si>
  <si>
    <t>4740144748</t>
  </si>
  <si>
    <t>まつお薬局</t>
  </si>
  <si>
    <t>4740144755</t>
  </si>
  <si>
    <t>ビオラ薬局</t>
  </si>
  <si>
    <t>4740144789</t>
  </si>
  <si>
    <t>ぼたん薬局</t>
  </si>
  <si>
    <t>4740144813</t>
  </si>
  <si>
    <t>4740144862</t>
  </si>
  <si>
    <t>4740144961</t>
  </si>
  <si>
    <t>セドナ薬局</t>
  </si>
  <si>
    <t>4740144979</t>
  </si>
  <si>
    <t>4740144995</t>
  </si>
  <si>
    <t>キセ薬局</t>
  </si>
  <si>
    <t>4740145042</t>
  </si>
  <si>
    <t>4740145117</t>
  </si>
  <si>
    <t>4740145158</t>
  </si>
  <si>
    <t>こくら虹薬局</t>
  </si>
  <si>
    <t>4740145182</t>
  </si>
  <si>
    <t>おなは薬局</t>
  </si>
  <si>
    <t>4740145216</t>
  </si>
  <si>
    <t>ミズホ薬局</t>
  </si>
  <si>
    <t>4740145265</t>
  </si>
  <si>
    <t>4740145281</t>
  </si>
  <si>
    <t>4740145315</t>
  </si>
  <si>
    <t>ひめゆり薬局</t>
  </si>
  <si>
    <t>4740145323</t>
  </si>
  <si>
    <t>オアシス前田薬局</t>
  </si>
  <si>
    <t>4740145356</t>
  </si>
  <si>
    <t>三原薬局</t>
  </si>
  <si>
    <t>4740145364</t>
  </si>
  <si>
    <t>4740145372</t>
  </si>
  <si>
    <t>4740145398</t>
  </si>
  <si>
    <t>おろく薬局</t>
  </si>
  <si>
    <t>4740145406</t>
  </si>
  <si>
    <t>4740145414</t>
  </si>
  <si>
    <t>4740145422</t>
  </si>
  <si>
    <t>4740145448</t>
  </si>
  <si>
    <t>いるか薬局</t>
  </si>
  <si>
    <t>4740145489</t>
  </si>
  <si>
    <t>4740145505</t>
  </si>
  <si>
    <t>くら薬局</t>
  </si>
  <si>
    <t>4740145539</t>
  </si>
  <si>
    <t>ハープ薬局</t>
  </si>
  <si>
    <t>4740145554</t>
  </si>
  <si>
    <t>4740145562</t>
  </si>
  <si>
    <t>4740145596</t>
  </si>
  <si>
    <t>調剤薬局クオレ</t>
  </si>
  <si>
    <t>4740145638</t>
  </si>
  <si>
    <t>4740145687</t>
  </si>
  <si>
    <t>4740145703</t>
  </si>
  <si>
    <t>4740145729</t>
  </si>
  <si>
    <t>4740145737</t>
  </si>
  <si>
    <t>4740145752</t>
  </si>
  <si>
    <t>4740145778</t>
  </si>
  <si>
    <t>4740145794</t>
  </si>
  <si>
    <t>つばさ薬局</t>
  </si>
  <si>
    <t>緑薬局</t>
  </si>
  <si>
    <t>4740145828</t>
  </si>
  <si>
    <t>なかのはし薬局</t>
  </si>
  <si>
    <t>4740145836</t>
  </si>
  <si>
    <t>4740145844</t>
  </si>
  <si>
    <t>やすおか薬局</t>
  </si>
  <si>
    <t>4740145851</t>
  </si>
  <si>
    <t>4740145885</t>
  </si>
  <si>
    <t>4740145901</t>
  </si>
  <si>
    <t>4740145927</t>
  </si>
  <si>
    <t>4740145943</t>
  </si>
  <si>
    <t>にじいろ薬局</t>
  </si>
  <si>
    <t>4740145950</t>
  </si>
  <si>
    <t>ゆい安里薬局</t>
  </si>
  <si>
    <t>4740145968</t>
  </si>
  <si>
    <t>4740145984</t>
  </si>
  <si>
    <t>ふく薬局泉崎店</t>
  </si>
  <si>
    <t>4740145992</t>
  </si>
  <si>
    <t>まつお虹薬局</t>
  </si>
  <si>
    <t>4740146008</t>
  </si>
  <si>
    <t>同仁薬局</t>
  </si>
  <si>
    <t>4740146016</t>
  </si>
  <si>
    <t>がんじゅう薬局</t>
  </si>
  <si>
    <t>4740146032</t>
  </si>
  <si>
    <t>ひばり薬局</t>
  </si>
  <si>
    <t>4740146073</t>
  </si>
  <si>
    <t>4740146081</t>
  </si>
  <si>
    <t>4740146107</t>
  </si>
  <si>
    <t>かねしま薬局</t>
  </si>
  <si>
    <t>4740146115</t>
  </si>
  <si>
    <t>いしみね薬局</t>
  </si>
  <si>
    <t>4740146123</t>
  </si>
  <si>
    <t>4740146131</t>
  </si>
  <si>
    <t>4740146156</t>
  </si>
  <si>
    <t>4740146164</t>
  </si>
  <si>
    <t>4740146172</t>
  </si>
  <si>
    <t>4740146198</t>
  </si>
  <si>
    <t>4740146206</t>
  </si>
  <si>
    <t>4740146214</t>
  </si>
  <si>
    <t>グリーンドラッグ薬局与儀店</t>
  </si>
  <si>
    <t>4740146222</t>
  </si>
  <si>
    <t>グリーンドラッグ薬局首里店</t>
  </si>
  <si>
    <t>4740146271</t>
  </si>
  <si>
    <t>アルファ薬局</t>
  </si>
  <si>
    <t>4740146289</t>
  </si>
  <si>
    <t>4740146305</t>
  </si>
  <si>
    <t>うらら薬局</t>
  </si>
  <si>
    <t>4740146313</t>
  </si>
  <si>
    <t>4740146347</t>
  </si>
  <si>
    <t>くくる薬局</t>
  </si>
  <si>
    <t>4740146354</t>
  </si>
  <si>
    <t>はるはな薬局</t>
  </si>
  <si>
    <t>4740146362</t>
  </si>
  <si>
    <t>4740146388</t>
  </si>
  <si>
    <t>4740146404</t>
  </si>
  <si>
    <t>ぴぃぷる第２薬局</t>
  </si>
  <si>
    <t>4740146412</t>
  </si>
  <si>
    <t>たくし薬局</t>
  </si>
  <si>
    <t>4740146438</t>
  </si>
  <si>
    <t>4740146461</t>
  </si>
  <si>
    <t>4740146479</t>
  </si>
  <si>
    <t>4740146487</t>
  </si>
  <si>
    <t>とまり薬局</t>
  </si>
  <si>
    <t>4740146495</t>
  </si>
  <si>
    <t>まえじま薬局</t>
  </si>
  <si>
    <t>4740146511</t>
  </si>
  <si>
    <t>かえで薬局</t>
  </si>
  <si>
    <t>4740146529</t>
  </si>
  <si>
    <t>4740146537</t>
  </si>
  <si>
    <t>ＯＷＬ調剤薬局</t>
  </si>
  <si>
    <t>4740146545</t>
  </si>
  <si>
    <t>4740146552</t>
  </si>
  <si>
    <t>ハープ薬局おもろまち駅前店</t>
  </si>
  <si>
    <t>4740146560</t>
  </si>
  <si>
    <t>まかび薬局</t>
  </si>
  <si>
    <t>4740146578</t>
  </si>
  <si>
    <t>なははくあい薬局</t>
  </si>
  <si>
    <t>4740146586</t>
  </si>
  <si>
    <t>ウェーブ薬局</t>
  </si>
  <si>
    <t>4740146594</t>
  </si>
  <si>
    <t>和ごころ薬局くもじ店</t>
  </si>
  <si>
    <t>4740146602</t>
  </si>
  <si>
    <t>リーフ調剤薬局</t>
  </si>
  <si>
    <t>4740146610</t>
  </si>
  <si>
    <t>てぃーだ薬局</t>
  </si>
  <si>
    <t>4740146628</t>
  </si>
  <si>
    <t>新泉堂薬局</t>
  </si>
  <si>
    <t>4740146636</t>
  </si>
  <si>
    <t>那覇センター薬局</t>
  </si>
  <si>
    <t>4740146644</t>
  </si>
  <si>
    <t>4740146651</t>
  </si>
  <si>
    <t>4740146669</t>
  </si>
  <si>
    <t>あいあい薬局</t>
  </si>
  <si>
    <t>4740146677</t>
  </si>
  <si>
    <t>4740146693</t>
  </si>
  <si>
    <t>うえばる薬局</t>
  </si>
  <si>
    <t>4740146701</t>
  </si>
  <si>
    <t>4740146727</t>
  </si>
  <si>
    <t>4740146743</t>
  </si>
  <si>
    <t>さわやか薬局開南店</t>
  </si>
  <si>
    <t>4740146750</t>
  </si>
  <si>
    <t>はれ薬局</t>
  </si>
  <si>
    <t>4740146768</t>
  </si>
  <si>
    <t>琉球漢方薬局</t>
  </si>
  <si>
    <t>4740146776</t>
  </si>
  <si>
    <t>てらす薬局</t>
  </si>
  <si>
    <t>4740146784</t>
  </si>
  <si>
    <t>さわふじ薬局</t>
  </si>
  <si>
    <t>4740146792</t>
  </si>
  <si>
    <t>ひなた薬局うえばる</t>
  </si>
  <si>
    <t>4740146800</t>
  </si>
  <si>
    <t>あすなろ薬局</t>
  </si>
  <si>
    <t>4740340262</t>
  </si>
  <si>
    <t>ふれあい薬局</t>
  </si>
  <si>
    <t>4740340304</t>
  </si>
  <si>
    <t>4740340312</t>
  </si>
  <si>
    <t>かもめ薬局</t>
  </si>
  <si>
    <t>4740340445</t>
  </si>
  <si>
    <t>あかみち薬局</t>
  </si>
  <si>
    <t>4740340478</t>
  </si>
  <si>
    <t>ざきみ薬局</t>
  </si>
  <si>
    <t>4740340684</t>
  </si>
  <si>
    <t>4740340767</t>
  </si>
  <si>
    <t>石川インター前薬局</t>
  </si>
  <si>
    <t>4740340775</t>
  </si>
  <si>
    <t>へしきや薬局</t>
  </si>
  <si>
    <t>4740340783</t>
  </si>
  <si>
    <t>4740340833</t>
  </si>
  <si>
    <t>4740340841</t>
  </si>
  <si>
    <t>4740341005</t>
  </si>
  <si>
    <t>中部薬局</t>
  </si>
  <si>
    <t>4740341013</t>
  </si>
  <si>
    <t>4740341047</t>
  </si>
  <si>
    <t>にこにこ薬局</t>
  </si>
  <si>
    <t>4740341070</t>
  </si>
  <si>
    <t>4740341096</t>
  </si>
  <si>
    <t>メイト平良川薬局</t>
  </si>
  <si>
    <t>4740341104</t>
  </si>
  <si>
    <t>4740341112</t>
  </si>
  <si>
    <t>4740341153</t>
  </si>
  <si>
    <t>4740341161</t>
  </si>
  <si>
    <t>4740341195</t>
  </si>
  <si>
    <t>4740341203</t>
  </si>
  <si>
    <t>いは薬局</t>
  </si>
  <si>
    <t>4740341211</t>
  </si>
  <si>
    <t>4740341229</t>
  </si>
  <si>
    <t>4740341237</t>
  </si>
  <si>
    <t>うるま薬局</t>
  </si>
  <si>
    <t>4740341260</t>
  </si>
  <si>
    <t>4740341278</t>
  </si>
  <si>
    <t>タスク薬局</t>
  </si>
  <si>
    <t>4740341286</t>
  </si>
  <si>
    <t>4740341294</t>
  </si>
  <si>
    <t>4740341302</t>
  </si>
  <si>
    <t>4740341310</t>
  </si>
  <si>
    <t>とくりん薬局与勝店</t>
  </si>
  <si>
    <t>4740440724</t>
  </si>
  <si>
    <t>平田薬局</t>
  </si>
  <si>
    <t>4740440898</t>
  </si>
  <si>
    <t>4740440930</t>
  </si>
  <si>
    <t>すずらん薬局</t>
  </si>
  <si>
    <t>4740440963</t>
  </si>
  <si>
    <t>あい薬局</t>
  </si>
  <si>
    <t>4740440971</t>
  </si>
  <si>
    <t>仲真薬局</t>
  </si>
  <si>
    <t>4740440997</t>
  </si>
  <si>
    <t>きさらぎ薬局</t>
  </si>
  <si>
    <t>4740441003</t>
  </si>
  <si>
    <t>吉原東洋堂薬局</t>
  </si>
  <si>
    <t>4740441037</t>
  </si>
  <si>
    <t>ゆかり薬局</t>
  </si>
  <si>
    <t>4740441094</t>
  </si>
  <si>
    <t>かみざと薬局</t>
  </si>
  <si>
    <t>4740441169</t>
  </si>
  <si>
    <t>レモン薬局美里店</t>
  </si>
  <si>
    <t>4740441227</t>
  </si>
  <si>
    <t>4740441250</t>
  </si>
  <si>
    <t>アリス薬局</t>
  </si>
  <si>
    <t>4740441268</t>
  </si>
  <si>
    <t>4740441276</t>
  </si>
  <si>
    <t>島里薬局</t>
  </si>
  <si>
    <t>4740441318</t>
  </si>
  <si>
    <t>4740441367</t>
  </si>
  <si>
    <t>4740441425</t>
  </si>
  <si>
    <t>4740441458</t>
  </si>
  <si>
    <t>4740441466</t>
  </si>
  <si>
    <t>4740441474</t>
  </si>
  <si>
    <t>4740441482</t>
  </si>
  <si>
    <t>南高原薬局</t>
  </si>
  <si>
    <t>4740441490</t>
  </si>
  <si>
    <t>美里薬局</t>
  </si>
  <si>
    <t>4740441557</t>
  </si>
  <si>
    <t>やまうち薬局</t>
  </si>
  <si>
    <t>4740441581</t>
  </si>
  <si>
    <t>たんぽぽ薬局</t>
  </si>
  <si>
    <t>4740441607</t>
  </si>
  <si>
    <t>メイト松本薬局</t>
  </si>
  <si>
    <t>4740441631</t>
  </si>
  <si>
    <t>4740441649</t>
  </si>
  <si>
    <t>ハート薬局</t>
  </si>
  <si>
    <t>4740441672</t>
  </si>
  <si>
    <t>くすの木薬局</t>
  </si>
  <si>
    <t>4740441714</t>
  </si>
  <si>
    <t>こだち薬局</t>
  </si>
  <si>
    <t>4740441730</t>
  </si>
  <si>
    <t>ピー・ケイ・シー薬局</t>
  </si>
  <si>
    <t>4740441797</t>
  </si>
  <si>
    <t>4740441813</t>
  </si>
  <si>
    <t>4740441839</t>
  </si>
  <si>
    <t>サンセイ薬局</t>
  </si>
  <si>
    <t>4740441847</t>
  </si>
  <si>
    <t>4740441862</t>
  </si>
  <si>
    <t>4740441896</t>
  </si>
  <si>
    <t>4740441920</t>
  </si>
  <si>
    <t>なかがみ薬局</t>
  </si>
  <si>
    <t>4740441946</t>
  </si>
  <si>
    <t>4740441953</t>
  </si>
  <si>
    <t>4740441979</t>
  </si>
  <si>
    <t>みらい薬局</t>
  </si>
  <si>
    <t>4740442043</t>
  </si>
  <si>
    <t>みはら薬局</t>
  </si>
  <si>
    <t>4740442068</t>
  </si>
  <si>
    <t>4740442076</t>
  </si>
  <si>
    <t>4740442084</t>
  </si>
  <si>
    <t>4740442092</t>
  </si>
  <si>
    <t>4740442100</t>
  </si>
  <si>
    <t>4740442134</t>
  </si>
  <si>
    <t>サラダ薬局</t>
  </si>
  <si>
    <t>4740442159</t>
  </si>
  <si>
    <t>みさき薬局</t>
  </si>
  <si>
    <t>4740442175</t>
  </si>
  <si>
    <t>あなたのかかりつけ薬局</t>
  </si>
  <si>
    <t>4740442183</t>
  </si>
  <si>
    <t>4740442191</t>
  </si>
  <si>
    <t>みなみ薬局</t>
  </si>
  <si>
    <t>4740442209</t>
  </si>
  <si>
    <t>つつじ薬局山里店</t>
  </si>
  <si>
    <t>4740442217</t>
  </si>
  <si>
    <t>4740442225</t>
  </si>
  <si>
    <t>みさと虹薬局</t>
  </si>
  <si>
    <t>4740442233</t>
  </si>
  <si>
    <t>4740442241</t>
  </si>
  <si>
    <t>ゲンキ薬局</t>
  </si>
  <si>
    <t>さんり薬局</t>
  </si>
  <si>
    <t>4740442266</t>
  </si>
  <si>
    <t>ひやごん薬局</t>
  </si>
  <si>
    <t>4740442274</t>
  </si>
  <si>
    <t>4740442282</t>
  </si>
  <si>
    <t>りんく薬局</t>
  </si>
  <si>
    <t>4740442290</t>
  </si>
  <si>
    <t>コザ中の町薬局</t>
  </si>
  <si>
    <t>4740442308</t>
  </si>
  <si>
    <t>4740540325</t>
  </si>
  <si>
    <t>4740540408</t>
  </si>
  <si>
    <t>回生堂薬局ユニオン店</t>
  </si>
  <si>
    <t>4740540655</t>
  </si>
  <si>
    <t>ひまわり薬局</t>
  </si>
  <si>
    <t>4740540697</t>
  </si>
  <si>
    <t>4740540705</t>
  </si>
  <si>
    <t>がねこ薬局</t>
  </si>
  <si>
    <t>4740540754</t>
  </si>
  <si>
    <t>4740540788</t>
  </si>
  <si>
    <t>アセロラ薬局</t>
  </si>
  <si>
    <t>4740540812</t>
  </si>
  <si>
    <t>ことり薬局</t>
  </si>
  <si>
    <t>4740540861</t>
  </si>
  <si>
    <t>たいよう薬局</t>
  </si>
  <si>
    <t>4740540929</t>
  </si>
  <si>
    <t>うちどまり薬局</t>
  </si>
  <si>
    <t>4740540945</t>
  </si>
  <si>
    <t>さわやか薬局</t>
  </si>
  <si>
    <t>4740540952</t>
  </si>
  <si>
    <t>いさ調剤薬局</t>
  </si>
  <si>
    <t>4740540960</t>
  </si>
  <si>
    <t>つる薬局</t>
  </si>
  <si>
    <t>4740540986</t>
  </si>
  <si>
    <t>つつじ薬局</t>
  </si>
  <si>
    <t>4740540994</t>
  </si>
  <si>
    <t>4740541018</t>
  </si>
  <si>
    <t>かかずの杜薬局</t>
  </si>
  <si>
    <t>4740541026</t>
  </si>
  <si>
    <t>かなさん薬局</t>
  </si>
  <si>
    <t>4740541034</t>
  </si>
  <si>
    <t>ふてんま薬局</t>
  </si>
  <si>
    <t>4740541042</t>
  </si>
  <si>
    <t>4740541059</t>
  </si>
  <si>
    <t>4740640133</t>
  </si>
  <si>
    <t>むつみ薬局</t>
  </si>
  <si>
    <t>4740640232</t>
  </si>
  <si>
    <t>シモジ薬局</t>
  </si>
  <si>
    <t>4740640265</t>
  </si>
  <si>
    <t>4740640281</t>
  </si>
  <si>
    <t>4740640323</t>
  </si>
  <si>
    <t>4740640349</t>
  </si>
  <si>
    <t>4740640372</t>
  </si>
  <si>
    <t>たいら薬局</t>
  </si>
  <si>
    <t>4740640406</t>
  </si>
  <si>
    <t>4740640414</t>
  </si>
  <si>
    <t>コナ薬局</t>
  </si>
  <si>
    <t>4740640455</t>
  </si>
  <si>
    <t>くがに薬局</t>
  </si>
  <si>
    <t>4740640471</t>
  </si>
  <si>
    <t>はくあい薬局</t>
  </si>
  <si>
    <t>4740640489</t>
  </si>
  <si>
    <t>いけむら薬局</t>
  </si>
  <si>
    <t>4740640505</t>
  </si>
  <si>
    <t>4740640513</t>
  </si>
  <si>
    <t>4740740404</t>
  </si>
  <si>
    <t>中央薬局</t>
  </si>
  <si>
    <t>4740740479</t>
  </si>
  <si>
    <t>ティーダ薬局</t>
  </si>
  <si>
    <t>4740740511</t>
  </si>
  <si>
    <t>ココ薬局</t>
  </si>
  <si>
    <t>4740740529</t>
  </si>
  <si>
    <t>むるぶし薬局</t>
  </si>
  <si>
    <t>4740740560</t>
  </si>
  <si>
    <t>こすも薬局</t>
  </si>
  <si>
    <t>4740740586</t>
  </si>
  <si>
    <t>ここなつ薬局</t>
  </si>
  <si>
    <t>4740740610</t>
  </si>
  <si>
    <t>新高薬局</t>
  </si>
  <si>
    <t>907-0012</t>
  </si>
  <si>
    <t>4740740628</t>
  </si>
  <si>
    <t>あらや薬局</t>
  </si>
  <si>
    <t>4740740669</t>
  </si>
  <si>
    <t>みどり薬局</t>
  </si>
  <si>
    <t>4740740677</t>
  </si>
  <si>
    <t>4740740701</t>
  </si>
  <si>
    <t>ゆい登野城薬局</t>
  </si>
  <si>
    <t>4740740719</t>
  </si>
  <si>
    <t>幸地薬局</t>
  </si>
  <si>
    <t>4740740727</t>
  </si>
  <si>
    <t>4740740743</t>
  </si>
  <si>
    <t>4740740750</t>
  </si>
  <si>
    <t>4740740776</t>
  </si>
  <si>
    <t>はと薬局</t>
  </si>
  <si>
    <t>4740740784</t>
  </si>
  <si>
    <t>美ら島薬局</t>
  </si>
  <si>
    <t>4740740800</t>
  </si>
  <si>
    <t>4740740818</t>
  </si>
  <si>
    <t>アシスト薬局</t>
  </si>
  <si>
    <t>4740840576</t>
  </si>
  <si>
    <t>4740840659</t>
  </si>
  <si>
    <t>4740840717</t>
  </si>
  <si>
    <t>うらそえ虹薬局</t>
  </si>
  <si>
    <t>みね薬局</t>
  </si>
  <si>
    <t>4740840733</t>
  </si>
  <si>
    <t>保険薬局プラネット</t>
  </si>
  <si>
    <t>4740840774</t>
  </si>
  <si>
    <t>レン薬局</t>
  </si>
  <si>
    <t>4740840840</t>
  </si>
  <si>
    <t>吉原東洋薬局</t>
  </si>
  <si>
    <t>4740840865</t>
  </si>
  <si>
    <t>サンポー薬局</t>
  </si>
  <si>
    <t>4740840915</t>
  </si>
  <si>
    <t>とまと薬局</t>
  </si>
  <si>
    <t>4740840956</t>
  </si>
  <si>
    <t>4740840964</t>
  </si>
  <si>
    <t>4740841004</t>
  </si>
  <si>
    <t>4740841020</t>
  </si>
  <si>
    <t>4740841038</t>
  </si>
  <si>
    <t>てぃだ薬局</t>
  </si>
  <si>
    <t>4740841053</t>
  </si>
  <si>
    <t>ルーナ薬局</t>
  </si>
  <si>
    <t>4740841087</t>
  </si>
  <si>
    <t>4740841095</t>
  </si>
  <si>
    <t>経塚薬局</t>
  </si>
  <si>
    <t>4740841137</t>
  </si>
  <si>
    <t>4740841145</t>
  </si>
  <si>
    <t>4740841152</t>
  </si>
  <si>
    <t>ももたろう薬局</t>
  </si>
  <si>
    <t>4740841160</t>
  </si>
  <si>
    <t>4740841178</t>
  </si>
  <si>
    <t>くじら薬局</t>
  </si>
  <si>
    <t>4740841236</t>
  </si>
  <si>
    <t>4740841244</t>
  </si>
  <si>
    <t>4740841277</t>
  </si>
  <si>
    <t>4740841301</t>
  </si>
  <si>
    <t>タウン薬局</t>
  </si>
  <si>
    <t>4740841319</t>
  </si>
  <si>
    <t>福寿薬局</t>
  </si>
  <si>
    <t>4740841327</t>
  </si>
  <si>
    <t>竹の子薬局</t>
  </si>
  <si>
    <t>4740841343</t>
  </si>
  <si>
    <t>あさひ薬局</t>
  </si>
  <si>
    <t>4740841350</t>
  </si>
  <si>
    <t>なのはな薬局</t>
  </si>
  <si>
    <t>4740841368</t>
  </si>
  <si>
    <t>ふくぎ薬局</t>
  </si>
  <si>
    <t>4740841376</t>
  </si>
  <si>
    <t>ほたる薬局</t>
  </si>
  <si>
    <t>4740841392</t>
  </si>
  <si>
    <t>4740841400</t>
  </si>
  <si>
    <t>4740841418</t>
  </si>
  <si>
    <t>上地薬局</t>
  </si>
  <si>
    <t>4740841426</t>
  </si>
  <si>
    <t>4740841434</t>
  </si>
  <si>
    <t>4740841442</t>
  </si>
  <si>
    <t>パール薬局</t>
  </si>
  <si>
    <t>4740841459</t>
  </si>
  <si>
    <t>Ｐ’ｓスクエア調剤薬局</t>
  </si>
  <si>
    <t>4740841483</t>
  </si>
  <si>
    <t>さつき薬局</t>
  </si>
  <si>
    <t>なかむら薬局</t>
  </si>
  <si>
    <t>4740940251</t>
  </si>
  <si>
    <t>オギドウ薬局</t>
  </si>
  <si>
    <t>4740940293</t>
  </si>
  <si>
    <t>伊差川薬局</t>
  </si>
  <si>
    <t>4740940475</t>
  </si>
  <si>
    <t>まるよし薬局</t>
  </si>
  <si>
    <t>4740940558</t>
  </si>
  <si>
    <t>4740940608</t>
  </si>
  <si>
    <t>4740940616</t>
  </si>
  <si>
    <t>北部地区薬剤師会会営薬局</t>
  </si>
  <si>
    <t>4740940640</t>
  </si>
  <si>
    <t>ナゴラン薬局</t>
  </si>
  <si>
    <t>4740940681</t>
  </si>
  <si>
    <t>4740940699</t>
  </si>
  <si>
    <t>4740940715</t>
  </si>
  <si>
    <t>4740940723</t>
  </si>
  <si>
    <t>大北健康堂薬局</t>
  </si>
  <si>
    <t>健康堂薬局</t>
  </si>
  <si>
    <t>4740940749</t>
  </si>
  <si>
    <t>たまき薬局</t>
  </si>
  <si>
    <t>4740940756</t>
  </si>
  <si>
    <t>ゆい大東薬局</t>
  </si>
  <si>
    <t>4740940764</t>
  </si>
  <si>
    <t>4740940772</t>
  </si>
  <si>
    <t>屋嘉比薬局</t>
  </si>
  <si>
    <t>4740940806</t>
  </si>
  <si>
    <t>4740940822</t>
  </si>
  <si>
    <t>4740940830</t>
  </si>
  <si>
    <t>4740940848</t>
  </si>
  <si>
    <t>4740940855</t>
  </si>
  <si>
    <t>4740940863</t>
  </si>
  <si>
    <t>合同会社神山薬局名護</t>
  </si>
  <si>
    <t>4740940889</t>
  </si>
  <si>
    <t>4740940897</t>
  </si>
  <si>
    <t>名護薬局</t>
  </si>
  <si>
    <t>4740940913</t>
  </si>
  <si>
    <t>プラム薬局</t>
  </si>
  <si>
    <t>4740940921</t>
  </si>
  <si>
    <t>4740940939</t>
  </si>
  <si>
    <t>辺土名薬局</t>
  </si>
  <si>
    <t>4741040184</t>
  </si>
  <si>
    <t>あはごん薬局</t>
  </si>
  <si>
    <t>4741040226</t>
  </si>
  <si>
    <t>レモン薬局</t>
  </si>
  <si>
    <t>4741040267</t>
  </si>
  <si>
    <t>4741040275</t>
  </si>
  <si>
    <t>4741040374</t>
  </si>
  <si>
    <t>ゆい潮平薬局</t>
  </si>
  <si>
    <t>4741040382</t>
  </si>
  <si>
    <t>4741040416</t>
  </si>
  <si>
    <t>にしざき薬局</t>
  </si>
  <si>
    <t>4741040424</t>
  </si>
  <si>
    <t>4741040432</t>
  </si>
  <si>
    <t>なごみ薬局</t>
  </si>
  <si>
    <t>4741040440</t>
  </si>
  <si>
    <t>金城薬局</t>
  </si>
  <si>
    <t>4741040473</t>
  </si>
  <si>
    <t>ほがらか薬局</t>
  </si>
  <si>
    <t>4741040481</t>
  </si>
  <si>
    <t>4741040507</t>
  </si>
  <si>
    <t>新垣薬局</t>
  </si>
  <si>
    <t>4741040515</t>
  </si>
  <si>
    <t>4741040523</t>
  </si>
  <si>
    <t>4741140059</t>
  </si>
  <si>
    <t>豊見城薬局</t>
  </si>
  <si>
    <t>4741140091</t>
  </si>
  <si>
    <t>とみー薬局</t>
  </si>
  <si>
    <t>4741140109</t>
  </si>
  <si>
    <t>はいさい薬局</t>
  </si>
  <si>
    <t>4741140117</t>
  </si>
  <si>
    <t>てぃみぐ薬局</t>
  </si>
  <si>
    <t>4741140182</t>
  </si>
  <si>
    <t>ミッキー薬局</t>
  </si>
  <si>
    <t>4741140190</t>
  </si>
  <si>
    <t>4741140224</t>
  </si>
  <si>
    <t>会営薬局とよみ</t>
  </si>
  <si>
    <t>4741140232</t>
  </si>
  <si>
    <t>いちご薬局とよみ店</t>
  </si>
  <si>
    <t>4741140240</t>
  </si>
  <si>
    <t>アジアン薬局</t>
  </si>
  <si>
    <t>4741140265</t>
  </si>
  <si>
    <t>4741140273</t>
  </si>
  <si>
    <t>小禄東薬局</t>
  </si>
  <si>
    <t>4741140281</t>
  </si>
  <si>
    <t>4741140299</t>
  </si>
  <si>
    <t>4741140307</t>
  </si>
  <si>
    <t>4741140323</t>
  </si>
  <si>
    <t>すみれ薬局</t>
  </si>
  <si>
    <t>4741140331</t>
  </si>
  <si>
    <t>4741140349</t>
  </si>
  <si>
    <t>かなみ薬局</t>
  </si>
  <si>
    <t>4741140356</t>
  </si>
  <si>
    <t>ちゅら薬局</t>
  </si>
  <si>
    <t>4741140364</t>
  </si>
  <si>
    <t>ひろむ薬局</t>
  </si>
  <si>
    <t>4741140372</t>
  </si>
  <si>
    <t>和ごころ薬局とよさき店</t>
  </si>
  <si>
    <t>あいらんど薬局友愛医療センター店</t>
  </si>
  <si>
    <t>あいらんど薬局豊見城中央病院前店</t>
  </si>
  <si>
    <t>4741140406</t>
  </si>
  <si>
    <t>4741140414</t>
  </si>
  <si>
    <t>4741240024</t>
  </si>
  <si>
    <t>ゆうな薬局</t>
  </si>
  <si>
    <t>4741240040</t>
  </si>
  <si>
    <t>瀬底薬局</t>
  </si>
  <si>
    <t>4741240081</t>
  </si>
  <si>
    <t>りんりん堂薬局</t>
  </si>
  <si>
    <t>4741240172</t>
  </si>
  <si>
    <t>くすみ薬局</t>
  </si>
  <si>
    <t>4741240198</t>
  </si>
  <si>
    <t>4741240206</t>
  </si>
  <si>
    <t>くはら薬局</t>
  </si>
  <si>
    <t>4742140199</t>
  </si>
  <si>
    <t>上原薬局</t>
  </si>
  <si>
    <t>4742140207</t>
  </si>
  <si>
    <t>もとぶ薬局</t>
  </si>
  <si>
    <t>4742140249</t>
  </si>
  <si>
    <t>謝名薬局</t>
  </si>
  <si>
    <t>4742140330</t>
  </si>
  <si>
    <t>ほし薬局</t>
  </si>
  <si>
    <t>4742140348</t>
  </si>
  <si>
    <t>金武薬局</t>
  </si>
  <si>
    <t>4742140389</t>
  </si>
  <si>
    <t>4742140439</t>
  </si>
  <si>
    <t>こぐま薬局</t>
  </si>
  <si>
    <t>4742140454</t>
  </si>
  <si>
    <t>4742140462</t>
  </si>
  <si>
    <t>ふる里薬局</t>
  </si>
  <si>
    <t>4742140470</t>
  </si>
  <si>
    <t>905-0503</t>
  </si>
  <si>
    <t>4742140488</t>
  </si>
  <si>
    <t>かんな薬局</t>
  </si>
  <si>
    <t>4742140496</t>
  </si>
  <si>
    <t>4742140504</t>
  </si>
  <si>
    <t>4742140512</t>
  </si>
  <si>
    <t>4742240437</t>
  </si>
  <si>
    <t>かりゆし薬局</t>
  </si>
  <si>
    <t>4742240577</t>
  </si>
  <si>
    <t>すばる薬局</t>
  </si>
  <si>
    <t>4742240668</t>
  </si>
  <si>
    <t>クローバー薬局</t>
  </si>
  <si>
    <t>4742240676</t>
  </si>
  <si>
    <t>会営薬局うえはら</t>
  </si>
  <si>
    <t>4742240684</t>
  </si>
  <si>
    <t>4742240783</t>
  </si>
  <si>
    <t>カナン薬局</t>
  </si>
  <si>
    <t>4742240825</t>
  </si>
  <si>
    <t>役場前薬局</t>
  </si>
  <si>
    <t>4742240841</t>
  </si>
  <si>
    <t>4742240858</t>
  </si>
  <si>
    <t>あさひの薬局</t>
  </si>
  <si>
    <t>4742240916</t>
  </si>
  <si>
    <t>うさぎ薬局</t>
  </si>
  <si>
    <t>4742240924</t>
  </si>
  <si>
    <t>4742240932</t>
  </si>
  <si>
    <t>がじまる薬局</t>
  </si>
  <si>
    <t>4742240965</t>
  </si>
  <si>
    <t>うみ薬局</t>
  </si>
  <si>
    <t>4742240973</t>
  </si>
  <si>
    <t>レキオ薬局</t>
  </si>
  <si>
    <t>4742240981</t>
  </si>
  <si>
    <t>ヘルシー：デポよみたん薬局</t>
  </si>
  <si>
    <t>4742241005</t>
  </si>
  <si>
    <t>長浜調剤薬局</t>
  </si>
  <si>
    <t>4742241013</t>
  </si>
  <si>
    <t>ひなた薬局</t>
  </si>
  <si>
    <t>4742241021</t>
  </si>
  <si>
    <t>よつば薬局</t>
  </si>
  <si>
    <t>4742241047</t>
  </si>
  <si>
    <t>4742241054</t>
  </si>
  <si>
    <t>4742241062</t>
  </si>
  <si>
    <t>にしはら薬局</t>
  </si>
  <si>
    <t>4742241070</t>
  </si>
  <si>
    <t>4742241096</t>
  </si>
  <si>
    <t>4742241104</t>
  </si>
  <si>
    <t>にしばる薬局</t>
  </si>
  <si>
    <t>4742241112</t>
  </si>
  <si>
    <t>宮盛薬局</t>
  </si>
  <si>
    <t>4742241138</t>
  </si>
  <si>
    <t>4742241146</t>
  </si>
  <si>
    <t>4742241161</t>
  </si>
  <si>
    <t>4742241179</t>
  </si>
  <si>
    <t>ひよこ薬局</t>
  </si>
  <si>
    <t>4742241187</t>
  </si>
  <si>
    <t>4742241195</t>
  </si>
  <si>
    <t>4742241203</t>
  </si>
  <si>
    <t>4742241211</t>
  </si>
  <si>
    <t>4742241229</t>
  </si>
  <si>
    <t>日本調剤中部薬局</t>
  </si>
  <si>
    <t>4742241252</t>
  </si>
  <si>
    <t>ハイジア薬局</t>
  </si>
  <si>
    <t>4742241260</t>
  </si>
  <si>
    <t>てまり中城薬局</t>
  </si>
  <si>
    <t>4742241278</t>
  </si>
  <si>
    <t>なみひら薬局</t>
  </si>
  <si>
    <t>4742241286</t>
  </si>
  <si>
    <t>4742241294</t>
  </si>
  <si>
    <t>4742241302</t>
  </si>
  <si>
    <t>ゆい薬局</t>
  </si>
  <si>
    <t>4742241310</t>
  </si>
  <si>
    <t>やまびこ薬局美浜店</t>
  </si>
  <si>
    <t>4742241336</t>
  </si>
  <si>
    <t>4742241344</t>
  </si>
  <si>
    <t>大北薬局</t>
  </si>
  <si>
    <t>4742241351</t>
  </si>
  <si>
    <t>4742241369</t>
  </si>
  <si>
    <t>うらしま薬局</t>
  </si>
  <si>
    <t>4742340609</t>
  </si>
  <si>
    <t>4742340633</t>
  </si>
  <si>
    <t>あおぞら薬局</t>
  </si>
  <si>
    <t>4742340674</t>
  </si>
  <si>
    <t>（株）たいよう薬局</t>
  </si>
  <si>
    <t>4742340765</t>
  </si>
  <si>
    <t>いちご薬局</t>
  </si>
  <si>
    <t>4742340856</t>
  </si>
  <si>
    <t>4742340864</t>
  </si>
  <si>
    <t>サン薬局</t>
  </si>
  <si>
    <t>4742340872</t>
  </si>
  <si>
    <t>クララ薬局</t>
  </si>
  <si>
    <t>4742340880</t>
  </si>
  <si>
    <t>東風平薬局</t>
  </si>
  <si>
    <t>4742340948</t>
  </si>
  <si>
    <t>（株）たいよう薬局東店</t>
  </si>
  <si>
    <t>4742340955</t>
  </si>
  <si>
    <t>4742340963</t>
  </si>
  <si>
    <t>4742340997</t>
  </si>
  <si>
    <t>南薬局</t>
  </si>
  <si>
    <t>4742341003</t>
  </si>
  <si>
    <t>千寿薬局</t>
  </si>
  <si>
    <t>4742341029</t>
  </si>
  <si>
    <t>とくりん薬局</t>
  </si>
  <si>
    <t>4742341045</t>
  </si>
  <si>
    <t>みのり薬局</t>
  </si>
  <si>
    <t>4742341052</t>
  </si>
  <si>
    <t>4742341078</t>
  </si>
  <si>
    <t>4742341094</t>
  </si>
  <si>
    <t>4742341102</t>
  </si>
  <si>
    <t>ひだまり薬局</t>
  </si>
  <si>
    <t>4742341110</t>
  </si>
  <si>
    <t>4742341177</t>
  </si>
  <si>
    <t>901-0417</t>
  </si>
  <si>
    <t>4742341185</t>
  </si>
  <si>
    <t>4742341193</t>
  </si>
  <si>
    <t>4742341201</t>
  </si>
  <si>
    <t>4742341219</t>
  </si>
  <si>
    <t>4742341227</t>
  </si>
  <si>
    <t>さんご薬局</t>
  </si>
  <si>
    <t>4742341235</t>
  </si>
  <si>
    <t>あらかわ薬局</t>
  </si>
  <si>
    <t>4742341243</t>
  </si>
  <si>
    <t>日本調剤南部薬局</t>
  </si>
  <si>
    <t>4742341268</t>
  </si>
  <si>
    <t>4742341276</t>
  </si>
  <si>
    <t>あいらんど薬局つかざん店</t>
  </si>
  <si>
    <t>4742341284</t>
  </si>
  <si>
    <t>みなみだいとう薬局</t>
  </si>
  <si>
    <t>4742341292</t>
  </si>
  <si>
    <t>いじゅの木薬局</t>
  </si>
  <si>
    <t>4742341318</t>
  </si>
  <si>
    <t>那覇市奥武山町４６番地　りゅうとうビル２階</t>
  </si>
  <si>
    <t>那覇市奥武山町４６番地　５階</t>
  </si>
  <si>
    <t>那覇市首里儀保町１丁目２４番地　３階</t>
  </si>
  <si>
    <t>那覇市泊１－２５－１　２階</t>
  </si>
  <si>
    <t>うるま市字江洲５９８番地４　２階</t>
  </si>
  <si>
    <t>沖縄市古謝津嘉山町３０番２２号　武ハウス１号室</t>
  </si>
  <si>
    <t>沖縄市安慶田３丁目１１番３０号　１階</t>
  </si>
  <si>
    <t>浦添市当山２－２－１１　バークレーズメディカルモール５Ｆ</t>
  </si>
  <si>
    <t>浦添市屋富祖３丁目３４番２号　メディカルプラザたろう２Ｆ</t>
  </si>
  <si>
    <t>浦添市宮城６丁目１番１５号　浦添メディカルプラザ２Ｆ</t>
  </si>
  <si>
    <t>浦添市西原６－３０－１０　アイビーテラス浦西Ｂ０３</t>
  </si>
  <si>
    <t>豊見城市豊崎３番－３５他　３階</t>
  </si>
  <si>
    <t>那覇市久茂地１－２－１　与那嶺獣医ビル３０１号</t>
  </si>
  <si>
    <t>那覇市首里石嶺町２丁目７０－１５　コーポ集い１０１号</t>
  </si>
  <si>
    <t>那覇市天久１－８－１　コーポ杜１Ｆ</t>
  </si>
  <si>
    <t>那覇市田原１－４－３　ハイツ翁長１０２</t>
  </si>
  <si>
    <t>那覇市真嘉比１丁目２２番地２５　エレガンテまかび１Ｆ</t>
  </si>
  <si>
    <t>宜野湾市伊佐３丁目８番１４号　グランメール１０１号室</t>
  </si>
  <si>
    <t>浦添市宮城４丁目１５－５　コーポ南十字１０３号</t>
  </si>
  <si>
    <t>浦添市港川一丁目５番９号　１階</t>
  </si>
  <si>
    <t>浦添市伊祖２丁目２番５号　サンチャイルドめぐみ２０１号</t>
  </si>
  <si>
    <t>豊見城市字高安４１３－１　大漁マンション２Ｆ</t>
  </si>
  <si>
    <t>南城市佐敷字新里６０７－１　１階</t>
  </si>
  <si>
    <t>南風原町津嘉山１４０４－２－２　１階</t>
  </si>
  <si>
    <t>4710112014</t>
  </si>
  <si>
    <t>施設所在地</t>
    <rPh sb="0" eb="2">
      <t>シセツ</t>
    </rPh>
    <phoneticPr fontId="4"/>
  </si>
  <si>
    <t>医療機関等コード</t>
    <rPh sb="0" eb="2">
      <t>イリョウ</t>
    </rPh>
    <rPh sb="2" eb="4">
      <t>キカン</t>
    </rPh>
    <rPh sb="4" eb="5">
      <t>ナド</t>
    </rPh>
    <phoneticPr fontId="4"/>
  </si>
  <si>
    <t>施設名</t>
    <rPh sb="0" eb="2">
      <t>シセツ</t>
    </rPh>
    <rPh sb="2" eb="3">
      <t>ジンメイ</t>
    </rPh>
    <phoneticPr fontId="4"/>
  </si>
  <si>
    <t>【申請者】</t>
    <phoneticPr fontId="4"/>
  </si>
  <si>
    <t>（A1）</t>
    <phoneticPr fontId="4"/>
  </si>
  <si>
    <t>（B1）</t>
    <phoneticPr fontId="4"/>
  </si>
  <si>
    <t>（C1=B1-A1）</t>
    <phoneticPr fontId="4"/>
  </si>
  <si>
    <t>（B2）</t>
    <phoneticPr fontId="4"/>
  </si>
  <si>
    <t>（C2=B2-A2）</t>
    <phoneticPr fontId="4"/>
  </si>
  <si>
    <t>（A3）</t>
    <phoneticPr fontId="4"/>
  </si>
  <si>
    <t>（B3）</t>
    <phoneticPr fontId="4"/>
  </si>
  <si>
    <t>（C3=B3-A3）</t>
    <phoneticPr fontId="4"/>
  </si>
  <si>
    <t>（A4）</t>
    <phoneticPr fontId="4"/>
  </si>
  <si>
    <t>（B4）</t>
    <phoneticPr fontId="4"/>
  </si>
  <si>
    <t>（C4=B4-A4）</t>
    <phoneticPr fontId="4"/>
  </si>
  <si>
    <t>５月</t>
    <phoneticPr fontId="4"/>
  </si>
  <si>
    <t>医療機関等コード</t>
  </si>
  <si>
    <t>種別</t>
  </si>
  <si>
    <t>名称</t>
  </si>
  <si>
    <t>電話番号</t>
  </si>
  <si>
    <t>支援金区分</t>
  </si>
  <si>
    <t>名護市大中２丁目１２番３号</t>
  </si>
  <si>
    <t>0980-52-2719</t>
  </si>
  <si>
    <t>社会福祉法人五和会名護療育医療センター</t>
  </si>
  <si>
    <t>名護市字宇茂佐１７６５番地</t>
  </si>
  <si>
    <t>0980-52-0957</t>
  </si>
  <si>
    <t>医療法人タピック宮里病院</t>
  </si>
  <si>
    <t>名護市字宇茂佐１７６３番地２</t>
  </si>
  <si>
    <t>0980-53-7771</t>
  </si>
  <si>
    <t>本部町字石川９７２番地</t>
  </si>
  <si>
    <t>0980-51-7007</t>
  </si>
  <si>
    <t>今帰仁村字今泊307番地</t>
  </si>
  <si>
    <t>0980-56-2339</t>
  </si>
  <si>
    <t>本部町字大浜８８０番地１</t>
  </si>
  <si>
    <t>0980-47-3001</t>
  </si>
  <si>
    <t>公益社団法人北部地区医師会北部地区医師会病院</t>
  </si>
  <si>
    <t>名護市字宇茂佐１７１２番地の３</t>
  </si>
  <si>
    <t>0980-54-1111</t>
  </si>
  <si>
    <t>医療法人琉心会勝山病院</t>
  </si>
  <si>
    <t>名護市字屋部４６８番地１</t>
  </si>
  <si>
    <t>0980-53-7777</t>
  </si>
  <si>
    <t>うるま市字宮里２８１番地</t>
  </si>
  <si>
    <t>098-973-4111</t>
  </si>
  <si>
    <t>沖縄市比屋根５丁目２番１７号</t>
  </si>
  <si>
    <t>098-932-6077</t>
  </si>
  <si>
    <t>医療法人緑水会宜野湾記念病院</t>
  </si>
  <si>
    <t>宜野湾市宜野湾３丁目３番１３号</t>
  </si>
  <si>
    <t>098-893-2101</t>
  </si>
  <si>
    <t>医療法人仁誠会名嘉病院</t>
  </si>
  <si>
    <t>嘉手納町字嘉手納２５８番地</t>
  </si>
  <si>
    <t>098-956-1161</t>
  </si>
  <si>
    <t>社会医療法人かりゆし会ハートライフ病院</t>
  </si>
  <si>
    <t>中城村字伊集２０８番地</t>
  </si>
  <si>
    <t>098-895-3255</t>
  </si>
  <si>
    <t>医療法人卯の会新垣病院</t>
  </si>
  <si>
    <t>沖縄市安慶田４丁目１０番３号</t>
  </si>
  <si>
    <t>098-933-2756</t>
  </si>
  <si>
    <t>医療法人社団志誠会平和病院</t>
  </si>
  <si>
    <t>うるま市字上江洲６６５番地</t>
  </si>
  <si>
    <t>098-973-2000</t>
  </si>
  <si>
    <t>北中城村字大城３１１番地</t>
  </si>
  <si>
    <t>098-935-2277</t>
  </si>
  <si>
    <t>うるま市字栄野比１１５０番地</t>
  </si>
  <si>
    <t>098-972-7788</t>
  </si>
  <si>
    <t>医療法人球陽会海邦病院</t>
  </si>
  <si>
    <t>宜野湾市真志喜２丁目２３番５号</t>
  </si>
  <si>
    <t>098-898-2111</t>
  </si>
  <si>
    <t>沖縄市知花五丁目２６番１号</t>
  </si>
  <si>
    <t>098-938-3188</t>
  </si>
  <si>
    <t>医療法人ユカリア沖縄かんな病院</t>
  </si>
  <si>
    <t>宜野座村字漢那４６９番地</t>
  </si>
  <si>
    <t>098-968-3661</t>
  </si>
  <si>
    <t>医療法人沖縄寿光会与勝病院</t>
  </si>
  <si>
    <t>うるま市勝連南風原３５８４番地</t>
  </si>
  <si>
    <t>098-978-5235</t>
  </si>
  <si>
    <t>沖縄市比屋根２丁目１５番１号</t>
  </si>
  <si>
    <t>098-982-1777</t>
  </si>
  <si>
    <t>うるま市字昆布１８３２番地３９７</t>
  </si>
  <si>
    <t>098-972-6000</t>
  </si>
  <si>
    <t>北谷町字上勢頭６３１番地９</t>
  </si>
  <si>
    <t>098-936-5111</t>
  </si>
  <si>
    <t>沖縄市山内３丁目１４番２８号</t>
  </si>
  <si>
    <t>098-930-3020</t>
  </si>
  <si>
    <t>医療法人心和会潮平病院</t>
  </si>
  <si>
    <t>沖縄市胡屋１丁目１７番１号</t>
  </si>
  <si>
    <t>098-937-2054</t>
  </si>
  <si>
    <t>沖縄市松本６丁目２番１号</t>
  </si>
  <si>
    <t>098-982-1346</t>
  </si>
  <si>
    <t>北中城村字屋宜原７２２番地</t>
  </si>
  <si>
    <t>098-933-1574</t>
  </si>
  <si>
    <t>中城村字南上原８０３番地３</t>
  </si>
  <si>
    <t>098-895-3535</t>
  </si>
  <si>
    <t>うるま市字赤道１７５番地３</t>
  </si>
  <si>
    <t>098-974-2121</t>
  </si>
  <si>
    <t>医療法人徳洲会中部徳洲会病院</t>
  </si>
  <si>
    <t>098-932-1110</t>
  </si>
  <si>
    <t>医療法人徳洲会北谷病院</t>
  </si>
  <si>
    <t>北谷町字上勢頭６３１番地４</t>
  </si>
  <si>
    <t>098-936-5611</t>
  </si>
  <si>
    <t>社会医療法人敬愛会中頭病院</t>
  </si>
  <si>
    <t>沖縄市字登川６１０番地</t>
  </si>
  <si>
    <t>098-939-1300</t>
  </si>
  <si>
    <t>沖縄市美里１丁目３１番１５号</t>
  </si>
  <si>
    <t>098-938-8828</t>
  </si>
  <si>
    <t>独立行政法人国立病院機構沖縄病院</t>
  </si>
  <si>
    <t>宜野湾市我如古３丁目２０番１４号</t>
  </si>
  <si>
    <t>098-898-2121</t>
  </si>
  <si>
    <t>独立行政法人国立病院機構琉球病院</t>
  </si>
  <si>
    <t>金武町字金武７９５８番地１</t>
  </si>
  <si>
    <t>098-968-2133</t>
  </si>
  <si>
    <t>糸満市真栄平１０２６番地</t>
  </si>
  <si>
    <t>南山病院</t>
  </si>
  <si>
    <t>糸満市字賀数４０６－１</t>
  </si>
  <si>
    <t>医療法人社団輔仁会嬉野が丘サマリヤ人病院</t>
  </si>
  <si>
    <t>南風原町字新川４６０番地</t>
  </si>
  <si>
    <t>南風原町字大名２７５番地</t>
  </si>
  <si>
    <t>医療法人徳洲会南部徳洲会病院</t>
  </si>
  <si>
    <t>八重瀬町字外間１７１番地１</t>
  </si>
  <si>
    <t>医療法人晴明会糸満晴明病院</t>
  </si>
  <si>
    <t>糸満市字大度５２０番地</t>
  </si>
  <si>
    <t>南風原町字新川２６０</t>
  </si>
  <si>
    <t>南風原町字新川４８５－１</t>
  </si>
  <si>
    <t>豊見城市字真玉橋５９３番地の１</t>
  </si>
  <si>
    <t>糸満市字糸満２０４１－５</t>
  </si>
  <si>
    <t>医療法人信和会沖縄第一病院</t>
  </si>
  <si>
    <t>南風原町字兼城６４２－１</t>
  </si>
  <si>
    <t>与那原町字与那原２９０５番地</t>
  </si>
  <si>
    <t>西原町字上原２０７番地</t>
  </si>
  <si>
    <t>中頭郡西原町字幸地８６８番地</t>
  </si>
  <si>
    <t>豊見城市字渡嘉敷１５０番地</t>
  </si>
  <si>
    <t>糸満市字座波３７１番地１</t>
  </si>
  <si>
    <t>901-1193</t>
  </si>
  <si>
    <t>南風原町字新川１１８番地の１</t>
  </si>
  <si>
    <t>医療法人真徳会沖縄メディカル病院</t>
  </si>
  <si>
    <t>南城市佐敷字津波古西原２３１０番地</t>
  </si>
  <si>
    <t>牧港中央病院</t>
  </si>
  <si>
    <t>浦添市字牧港１１９９番地</t>
  </si>
  <si>
    <t>嶺井第一病院</t>
  </si>
  <si>
    <t>浦添市字大平４６６番地</t>
  </si>
  <si>
    <t>浦添市伊祖四丁目１６番１号</t>
  </si>
  <si>
    <t>医療法人八重瀬会同仁病院</t>
  </si>
  <si>
    <t>浦添市城間１－３７－１２</t>
  </si>
  <si>
    <t>浦添市字経塚３４６</t>
  </si>
  <si>
    <t>久米島町字嘉手苅５７２－３</t>
  </si>
  <si>
    <t>浦添市牧港３丁目１番１０号</t>
  </si>
  <si>
    <t>浦添市経塚７１４番地</t>
  </si>
  <si>
    <t>豊見城市字上田２５番地</t>
  </si>
  <si>
    <t>豊見城市字与根５０番地５</t>
  </si>
  <si>
    <t>医療法人徳洲会宮古島徳洲会病院</t>
  </si>
  <si>
    <t>宮古島市平良字松原５５２番地１</t>
  </si>
  <si>
    <t>0980-73-1100</t>
  </si>
  <si>
    <t>宮古島市平良字下里４２７－１</t>
  </si>
  <si>
    <t>0980-72-3151</t>
  </si>
  <si>
    <t>石垣市字新川２１２４</t>
  </si>
  <si>
    <t>0980-83-5600</t>
  </si>
  <si>
    <t>医療法人徳洲会石垣島徳洲会病院</t>
  </si>
  <si>
    <t>石垣市大浜南大浜446番地の1</t>
  </si>
  <si>
    <t>0980-88-0123</t>
  </si>
  <si>
    <t>石垣市真栄里５８４-１</t>
  </si>
  <si>
    <t>0980-87-5557</t>
  </si>
  <si>
    <t>地方独立行政法人那覇市立病院</t>
  </si>
  <si>
    <t>那覇市古島２丁目３１番地１</t>
  </si>
  <si>
    <t>098-884-5111</t>
  </si>
  <si>
    <t>琉生病院</t>
  </si>
  <si>
    <t>那覇市字大道５６番地</t>
  </si>
  <si>
    <t>098-885-5131</t>
  </si>
  <si>
    <t>社会医療法人葦の会オリブ山病院</t>
  </si>
  <si>
    <t>那覇市首里石嶺町４丁目３５６番地</t>
  </si>
  <si>
    <t>098-886-2311</t>
  </si>
  <si>
    <t>医療法人はごろも会仲本病院</t>
  </si>
  <si>
    <t>那覇市古島１丁目２２番地の１</t>
  </si>
  <si>
    <t>098-885-3333</t>
  </si>
  <si>
    <t>医療法人禄寿会小禄病院</t>
  </si>
  <si>
    <t>那覇市小禄５４７－１</t>
  </si>
  <si>
    <t>098-857-1789</t>
  </si>
  <si>
    <t>医療法人天仁会天久台病院</t>
  </si>
  <si>
    <t>那覇市字天久1123</t>
  </si>
  <si>
    <t>098-868-2101</t>
  </si>
  <si>
    <t>医療法人寿仁会沖縄セントラル病院</t>
  </si>
  <si>
    <t>那覇市与儀１－２６－６</t>
  </si>
  <si>
    <t>098-854-5511</t>
  </si>
  <si>
    <t>那覇市古波蔵３丁目５番２５号</t>
  </si>
  <si>
    <t>098-836-1101</t>
  </si>
  <si>
    <t>医療法人陽心会大道中央病院</t>
  </si>
  <si>
    <t>那覇市安里１丁目１番３７号</t>
  </si>
  <si>
    <t>098-869-0005</t>
  </si>
  <si>
    <t>那覇市字松川３１９番地</t>
  </si>
  <si>
    <t>098-885-2375</t>
  </si>
  <si>
    <t>那覇市上之屋１－３－１</t>
  </si>
  <si>
    <t>098-867-2116</t>
  </si>
  <si>
    <t>那覇市泊１丁目２８番地１</t>
  </si>
  <si>
    <t>098-863-4103</t>
  </si>
  <si>
    <t>那覇市古波蔵４丁目１０番５５号</t>
  </si>
  <si>
    <t>098-853-1200</t>
  </si>
  <si>
    <t>医療法人おもと会大浜第一病院</t>
  </si>
  <si>
    <t>那覇市字天久１０００番地</t>
  </si>
  <si>
    <t>098-866-5171</t>
  </si>
  <si>
    <t>那覇市与儀１丁目３番１号</t>
  </si>
  <si>
    <t>098-853-3134</t>
  </si>
  <si>
    <t>那覇市寄宮２丁目３番１号</t>
  </si>
  <si>
    <t>098-832-3283</t>
  </si>
  <si>
    <t>名護市宮里１丁目２６番１１号</t>
  </si>
  <si>
    <t>0980-52-6700</t>
  </si>
  <si>
    <t>名護市大北３丁目１番４８号</t>
  </si>
  <si>
    <t>0980-53-5455</t>
  </si>
  <si>
    <t>伊江村字東江前４５９番地</t>
  </si>
  <si>
    <t>0980-49-2054</t>
  </si>
  <si>
    <t>沖縄県立北部病院附属伊是名診療所</t>
  </si>
  <si>
    <t>伊是名村字仲田１１９８番地</t>
  </si>
  <si>
    <t>0980-45-2017</t>
  </si>
  <si>
    <t>伊平屋村字我喜屋２１７番地</t>
  </si>
  <si>
    <t>0980-46-2116</t>
  </si>
  <si>
    <t>国頭村字辺土名１４３７番地</t>
  </si>
  <si>
    <t>0980-41-5380</t>
  </si>
  <si>
    <t>今帰仁村字謝名１３９番地</t>
  </si>
  <si>
    <t>0980-56-3581</t>
  </si>
  <si>
    <t>名護市宮里３丁目１番２０号</t>
  </si>
  <si>
    <t>0980-53-4116</t>
  </si>
  <si>
    <t>医療法人樫の会新垣耳鼻咽喉科</t>
  </si>
  <si>
    <t>名護市字宮里４５３－７　大宮総合開発ビル４階</t>
  </si>
  <si>
    <t>0980-53-5586</t>
  </si>
  <si>
    <t>名護市字伊差川３１０番地の１</t>
  </si>
  <si>
    <t>0980-54-5100</t>
  </si>
  <si>
    <t>名護市字伊差川３０９－１</t>
  </si>
  <si>
    <t>0980-52-5656</t>
  </si>
  <si>
    <t>名護市宇茂佐の森１丁目２番地９</t>
  </si>
  <si>
    <t>0980-52-4556</t>
  </si>
  <si>
    <t>公益社団法人北部地区医師会ちゅら海クリニック</t>
  </si>
  <si>
    <t>名護市字宇茂佐１７１０－２５</t>
  </si>
  <si>
    <t>0980-51-1414</t>
  </si>
  <si>
    <t>平安山医院</t>
  </si>
  <si>
    <t>0980-52-6895</t>
  </si>
  <si>
    <t>名護市字宮里５１８番地２</t>
  </si>
  <si>
    <t>0980-51-1197</t>
  </si>
  <si>
    <t>厚生労働省第二共済組合国立療養所沖縄愛楽園診療部</t>
  </si>
  <si>
    <t>名護市字済井出１１９２番地</t>
  </si>
  <si>
    <t>0980-52-8331</t>
  </si>
  <si>
    <t>医療法人中央外科</t>
  </si>
  <si>
    <t>名護市城１丁目１番１２号</t>
  </si>
  <si>
    <t>0980-52-2118</t>
  </si>
  <si>
    <t>名護市大西２丁目４番３２号</t>
  </si>
  <si>
    <t>0980-53-4833</t>
  </si>
  <si>
    <t>名護市大中２丁目１３番１号</t>
  </si>
  <si>
    <t>0980-52-2714</t>
  </si>
  <si>
    <t>医療法人運天産婦人科医院</t>
  </si>
  <si>
    <t>名護市大中３丁目１番５号</t>
  </si>
  <si>
    <t>0980-53-0131</t>
  </si>
  <si>
    <t>名護市大中５丁目４番５０号</t>
  </si>
  <si>
    <t>0980-53-3335</t>
  </si>
  <si>
    <t>名嘉眞皮膚科</t>
  </si>
  <si>
    <t>名護市大東１丁目１０番１３号</t>
  </si>
  <si>
    <t>0980-52-4755</t>
  </si>
  <si>
    <t>社会福祉法人五和会名護療育医療センター附属育ちのクリニック</t>
  </si>
  <si>
    <t>名護市大東２丁目２３番３０号</t>
  </si>
  <si>
    <t>0980-53-3366</t>
  </si>
  <si>
    <t>名護市大南２丁目１２番２６号</t>
  </si>
  <si>
    <t>0980-52-1119</t>
  </si>
  <si>
    <t>名護市大北１丁目２番３４号</t>
  </si>
  <si>
    <t>0980-50-9480</t>
  </si>
  <si>
    <t>赤嶺内科</t>
  </si>
  <si>
    <t>名護市大北１丁目５番１１号</t>
  </si>
  <si>
    <t>0980-54-6200</t>
  </si>
  <si>
    <t>名護市大北３丁目９番７号</t>
  </si>
  <si>
    <t>0980-54-4912</t>
  </si>
  <si>
    <t>名護市大北４丁目２６番１０号</t>
  </si>
  <si>
    <t>0980-54-3776</t>
  </si>
  <si>
    <t>医療法人美ら海ハシイ産婦人科</t>
  </si>
  <si>
    <t>名護市大北５丁目３番４号</t>
  </si>
  <si>
    <t>0980-54-4188</t>
  </si>
  <si>
    <t>0980-54-8010</t>
  </si>
  <si>
    <t>スポーク・クリニック</t>
  </si>
  <si>
    <t>名護市字屋部１１７番地</t>
  </si>
  <si>
    <t>0980-52-7775</t>
  </si>
  <si>
    <t>名護市字宇茂佐１７４６－６</t>
  </si>
  <si>
    <t>0980-54-2828</t>
  </si>
  <si>
    <t>本部町字大浜８７４番地の１５</t>
  </si>
  <si>
    <t>0980-47-6660</t>
  </si>
  <si>
    <t>名護市城１丁目１番１３号</t>
  </si>
  <si>
    <t>0980-53-1297</t>
  </si>
  <si>
    <t>国頭村字安田１７０番地</t>
  </si>
  <si>
    <t>0980-41-7511</t>
  </si>
  <si>
    <t>名護市大西３丁目１５番１号</t>
  </si>
  <si>
    <t>0980-54-0700</t>
  </si>
  <si>
    <t>名護市大北５丁目３－２</t>
  </si>
  <si>
    <t>0980-52-1001</t>
  </si>
  <si>
    <t>東村字平良８０４番地</t>
  </si>
  <si>
    <t>0980-51-2200</t>
  </si>
  <si>
    <t>大宜味村字塩屋１３０６番地６２</t>
  </si>
  <si>
    <t>0980-50-5450</t>
  </si>
  <si>
    <t>みみ・はな・のどゆいクリニック</t>
  </si>
  <si>
    <t>名護市大北５丁目２２番２５号</t>
  </si>
  <si>
    <t>0980-51-1187</t>
  </si>
  <si>
    <t>アイクリニック敬愛</t>
  </si>
  <si>
    <t>名護市宮里６丁目４番２１号</t>
  </si>
  <si>
    <t>0980-54-0037</t>
  </si>
  <si>
    <t>名護市字饒平名４６０番地の１</t>
  </si>
  <si>
    <t>0980-52-8887</t>
  </si>
  <si>
    <t>医療法人桜風会おおにし医院</t>
  </si>
  <si>
    <t>名護市城２丁目１０番１６号</t>
  </si>
  <si>
    <t>0980-43-0200</t>
  </si>
  <si>
    <t>名護市宮里６丁目８番７号</t>
  </si>
  <si>
    <t>0980-53-0033</t>
  </si>
  <si>
    <t>0980-43-5513</t>
  </si>
  <si>
    <t>名護市大南２丁目１３－８</t>
  </si>
  <si>
    <t>0980-53-7008</t>
  </si>
  <si>
    <t>名護市久志診療所</t>
  </si>
  <si>
    <t>名護市三原64番地7</t>
  </si>
  <si>
    <t>0980-55-8886</t>
  </si>
  <si>
    <t>名護市字為又69番地</t>
  </si>
  <si>
    <t>0980-54-6633</t>
  </si>
  <si>
    <t>社会福祉法人名護学院クリニック和睦</t>
  </si>
  <si>
    <t>沖縄県名護市大東1丁目15-6</t>
  </si>
  <si>
    <t>0980-43-0418</t>
  </si>
  <si>
    <t>名護市宮里5-10-17</t>
  </si>
  <si>
    <t>0980-52-2222</t>
  </si>
  <si>
    <t>名護市字宇茂佐９１９番地７　センタービル１F</t>
  </si>
  <si>
    <t>0980-45-0088</t>
  </si>
  <si>
    <t>本部町渡久地８４６－１</t>
  </si>
  <si>
    <t>0980-43-7818</t>
  </si>
  <si>
    <t>4710510126</t>
  </si>
  <si>
    <t>順徳医院</t>
  </si>
  <si>
    <t>宜野湾市大謝名１丁目１９番１号</t>
  </si>
  <si>
    <t>098-897-5456</t>
  </si>
  <si>
    <t>読谷村字都屋１６７番地</t>
  </si>
  <si>
    <t>098-956-1151</t>
  </si>
  <si>
    <t>宜野湾市大謝名５丁目２０番８号</t>
  </si>
  <si>
    <t>098-897-5666</t>
  </si>
  <si>
    <t>駐留軍要員健康保険組合伊佐浜診療所</t>
  </si>
  <si>
    <t>宜野湾市伊佐４丁目５番７号</t>
  </si>
  <si>
    <t>098-898-4893</t>
  </si>
  <si>
    <t>宜野湾市愛知１丁目２番１２号</t>
  </si>
  <si>
    <t>098-892-3511</t>
  </si>
  <si>
    <t>北谷町字宮城１番地４３</t>
  </si>
  <si>
    <t>098-936-6270</t>
  </si>
  <si>
    <t>北谷町字宮城１番地５８４</t>
  </si>
  <si>
    <t>098-936-8200</t>
  </si>
  <si>
    <t>沖縄市泡瀬４丁目３９番１２号</t>
  </si>
  <si>
    <t>098-938-6112</t>
  </si>
  <si>
    <t>うるま市石川東山１丁目１９番１１号</t>
  </si>
  <si>
    <t>098-965-3577</t>
  </si>
  <si>
    <t>宜野湾市宜野湾２丁目５番１３号</t>
  </si>
  <si>
    <t>098-893-3711</t>
  </si>
  <si>
    <t>医療法人高徳会松永眼科医院</t>
  </si>
  <si>
    <t>沖縄市美里２丁目１０番２号</t>
  </si>
  <si>
    <t>098-938-7271</t>
  </si>
  <si>
    <t>沖縄市照屋５丁目１９番６号</t>
  </si>
  <si>
    <t>098-938-3100</t>
  </si>
  <si>
    <t>うるま市石川東山１丁目２２番２号</t>
  </si>
  <si>
    <t>098-965-2536</t>
  </si>
  <si>
    <t>うるま市字赤道２６０番地７</t>
  </si>
  <si>
    <t>098-974-4620</t>
  </si>
  <si>
    <t>沖縄市久保田１丁目１０番５号</t>
  </si>
  <si>
    <t>098-933-5719</t>
  </si>
  <si>
    <t>宜野湾市普天間２丁目４９番１４号</t>
  </si>
  <si>
    <t>098-893-4070</t>
  </si>
  <si>
    <t>川根内科外科血管外科クリニック</t>
  </si>
  <si>
    <t>うるま市みどり町４丁目２番２９号</t>
  </si>
  <si>
    <t>098-974-3025</t>
  </si>
  <si>
    <t>宜野湾整形外科医院</t>
  </si>
  <si>
    <t>宜野湾市真栄原３丁目７番７号</t>
  </si>
  <si>
    <t>098-897-1891</t>
  </si>
  <si>
    <t>北谷町字砂辺３０６番地</t>
  </si>
  <si>
    <t>098-936-6789</t>
  </si>
  <si>
    <t>北中城村字島袋５３４番地１２</t>
  </si>
  <si>
    <t>098-93-32631</t>
  </si>
  <si>
    <t>沖縄県立中部病院附属津堅診療所</t>
  </si>
  <si>
    <t>うるま市勝連津堅１５８２番地</t>
  </si>
  <si>
    <t>098-978-2918</t>
  </si>
  <si>
    <t>沖縄市泡瀬２丁目８番７号</t>
  </si>
  <si>
    <t>098-934-1115</t>
  </si>
  <si>
    <t>うるま市みどり町４丁目１３番１号</t>
  </si>
  <si>
    <t>098-974-2610</t>
  </si>
  <si>
    <t>うるま市みどり町３丁目１８番１２号</t>
  </si>
  <si>
    <t>098-973-2300</t>
  </si>
  <si>
    <t>金武町字金武４２３１番地</t>
  </si>
  <si>
    <t>098-968-3961</t>
  </si>
  <si>
    <t>宜野湾市真栄原３丁目２４番１４号</t>
  </si>
  <si>
    <t>098-890-1717</t>
  </si>
  <si>
    <t>なかいま耳鼻咽喉科</t>
  </si>
  <si>
    <t>沖縄市胡屋１丁目１３番１５号</t>
  </si>
  <si>
    <t>098-937-5555</t>
  </si>
  <si>
    <t>うるま市みどり町４丁目１４番７号　コーポ仲宗根１階</t>
  </si>
  <si>
    <t>098-974-2300</t>
  </si>
  <si>
    <t>中城村字北上原２８０番地</t>
  </si>
  <si>
    <t>098-895-7505</t>
  </si>
  <si>
    <t>沖縄市泡瀬２丁目５４番２６号</t>
  </si>
  <si>
    <t>098-937-5536</t>
  </si>
  <si>
    <t>一般社団法人日本健康倶楽部沖縄支部診療所</t>
  </si>
  <si>
    <t>沖縄市字登川３１６９番地</t>
  </si>
  <si>
    <t>098-939-4026</t>
  </si>
  <si>
    <t>美原クリニック</t>
  </si>
  <si>
    <t>沖縄市字松本９２１番地</t>
  </si>
  <si>
    <t>098-938-1500</t>
  </si>
  <si>
    <t>やましろ皮フ科</t>
  </si>
  <si>
    <t>宜野湾市上原１丁目２番９号</t>
  </si>
  <si>
    <t>098-892-8105</t>
  </si>
  <si>
    <t>うるま市字田場１４１７番地</t>
  </si>
  <si>
    <t>098-973-1125</t>
  </si>
  <si>
    <t>沖縄市高原７丁目２３番１４号</t>
  </si>
  <si>
    <t>098-933-8000</t>
  </si>
  <si>
    <t>宜野湾市真栄原３丁目５番３号</t>
  </si>
  <si>
    <t>098-898-6631</t>
  </si>
  <si>
    <t>宜野湾市野嵩１丁目１０番１１号</t>
  </si>
  <si>
    <t>098-893-7777</t>
  </si>
  <si>
    <t>宜野湾市普天間２丁目４番５号</t>
  </si>
  <si>
    <t>098-894-1000</t>
  </si>
  <si>
    <t>沖縄市上地１丁目１１番２号　ヨシヒラ２階</t>
  </si>
  <si>
    <t>098-930-2812</t>
  </si>
  <si>
    <t>沖縄市南桃原４丁目２８番１０号</t>
  </si>
  <si>
    <t>098-933-8733</t>
  </si>
  <si>
    <t>みさと耳鼻科</t>
  </si>
  <si>
    <t>098-939-8733</t>
  </si>
  <si>
    <t>医療法人八重会たまきクリニック</t>
  </si>
  <si>
    <t>北谷町字上勢頭８３７番地８</t>
  </si>
  <si>
    <t>098-926-1313</t>
  </si>
  <si>
    <t>読谷村字瀬名波８９４番地２</t>
  </si>
  <si>
    <t>098-958-6888</t>
  </si>
  <si>
    <t>さよウイメンズ．メンタルクリニック</t>
  </si>
  <si>
    <t>宜野湾市志真志４丁目２７番７号　沖縄ぎのわんセミナーハウス４階</t>
  </si>
  <si>
    <t>098-870-9855</t>
  </si>
  <si>
    <t>沖縄市与儀３丁目９番１号</t>
  </si>
  <si>
    <t>098-932-0111</t>
  </si>
  <si>
    <t>読谷村字伊良皆３４０番地</t>
  </si>
  <si>
    <t>098-957-0707</t>
  </si>
  <si>
    <t>宜野湾市真栄原３丁目１９番８号</t>
  </si>
  <si>
    <t>098-870-2807</t>
  </si>
  <si>
    <t>沖縄市高原５丁目１５番１１号</t>
  </si>
  <si>
    <t>098-939-5114</t>
  </si>
  <si>
    <t>ふくはら胃腸科外科</t>
  </si>
  <si>
    <t>沖縄市美里仲原町２６番５号</t>
  </si>
  <si>
    <t>098-921-0001</t>
  </si>
  <si>
    <t>沖縄市登川１丁目１番２４号</t>
  </si>
  <si>
    <t>098-934-7770</t>
  </si>
  <si>
    <t>沖縄市東２丁目５番１４号</t>
  </si>
  <si>
    <t>098-939-7241</t>
  </si>
  <si>
    <t>宜野湾市長田１丁目２９番１号</t>
  </si>
  <si>
    <t>098-893-5511</t>
  </si>
  <si>
    <t>北中城村字島袋１２５３番地の４</t>
  </si>
  <si>
    <t>098-933-5515</t>
  </si>
  <si>
    <t>ぐしかわ皮ふ科</t>
  </si>
  <si>
    <t>うるま市みどり町４丁目１９番１号</t>
  </si>
  <si>
    <t>098-973-3008</t>
  </si>
  <si>
    <t>うえはら眼科</t>
  </si>
  <si>
    <t>沖縄市高原２丁目４番１７号</t>
  </si>
  <si>
    <t>098-930-3100</t>
  </si>
  <si>
    <t>沖縄市宮里４丁目２番３号</t>
  </si>
  <si>
    <t>098-934-7500</t>
  </si>
  <si>
    <t>沖縄市南桃原３丁目３６番１３号</t>
  </si>
  <si>
    <t>098-930-5177</t>
  </si>
  <si>
    <t>沖縄市東２丁目５番１１号</t>
  </si>
  <si>
    <t>098-937-1515</t>
  </si>
  <si>
    <t>沖縄市仲宗根町１９番１号</t>
  </si>
  <si>
    <t>098-938-1038</t>
  </si>
  <si>
    <t>宜野湾市長田１丁目２６番１９号</t>
  </si>
  <si>
    <t>098-892-5151</t>
  </si>
  <si>
    <t>沖縄市住吉１丁目５番１６号</t>
  </si>
  <si>
    <t>098-938-2936</t>
  </si>
  <si>
    <t>みやぎ小児科クリニック</t>
  </si>
  <si>
    <t>宜野湾市字我如古４４７番地１</t>
  </si>
  <si>
    <t>098-898-3339</t>
  </si>
  <si>
    <t>医療法人真愛会伊佐整形外科</t>
  </si>
  <si>
    <t>沖縄市比屋根２丁目３番３号</t>
  </si>
  <si>
    <t>098-931-1111</t>
  </si>
  <si>
    <t>ひが内科クリニック</t>
  </si>
  <si>
    <t>沖縄市東２丁目２５番２号　コーポ桑江１階</t>
  </si>
  <si>
    <t>098-929-1810</t>
  </si>
  <si>
    <t>いとむクリニック</t>
  </si>
  <si>
    <t>宜野湾市伊佐１丁目１０番９号</t>
  </si>
  <si>
    <t>098-898-5856</t>
  </si>
  <si>
    <t>宜野湾市大山７丁目７番２２号</t>
  </si>
  <si>
    <t>098-890-1213</t>
  </si>
  <si>
    <t>やんハーブクリニック</t>
  </si>
  <si>
    <t>沖縄市東２丁目１６番５号</t>
  </si>
  <si>
    <t>098-939-8877</t>
  </si>
  <si>
    <t>沖縄市美里５丁目２４番１５号</t>
  </si>
  <si>
    <t>098-921-0300</t>
  </si>
  <si>
    <t>098-939-5561</t>
  </si>
  <si>
    <t>池原外科胃腸科医院</t>
  </si>
  <si>
    <t>宜野湾市新城２丁目４０番２７号</t>
  </si>
  <si>
    <t>098-893-1531</t>
  </si>
  <si>
    <t>沖縄市美原１丁目６番２８号</t>
  </si>
  <si>
    <t>098-938-9886</t>
  </si>
  <si>
    <t>うるま市みどり町５丁目２７番２号</t>
  </si>
  <si>
    <t>098-972-3858</t>
  </si>
  <si>
    <t>永山脳神経クリニック</t>
  </si>
  <si>
    <t>沖縄市美原４丁目１番１０号</t>
  </si>
  <si>
    <t>098-929-2200</t>
  </si>
  <si>
    <t>のぼる耳鼻咽喉科医院</t>
  </si>
  <si>
    <t>沖縄市東２丁目２６番５号</t>
  </si>
  <si>
    <t>098-929-1187</t>
  </si>
  <si>
    <t>医療法人海泉陽の会中山眼科</t>
  </si>
  <si>
    <t>嘉手納町字嘉手納２８６番地２</t>
  </si>
  <si>
    <t>098-957-2737</t>
  </si>
  <si>
    <t>読谷村字都屋２３４番地３</t>
  </si>
  <si>
    <t>098-957-2002</t>
  </si>
  <si>
    <t>沖縄市登川１丁目１２番１３号</t>
  </si>
  <si>
    <t>098-929-4112</t>
  </si>
  <si>
    <t>沖縄市美原３丁目２２番１１号</t>
  </si>
  <si>
    <t>098-934-8000</t>
  </si>
  <si>
    <t>沖縄市山内２丁目２５番４１号</t>
  </si>
  <si>
    <t>098-930-7777</t>
  </si>
  <si>
    <t>北谷町字上勢頭６２９番地１</t>
  </si>
  <si>
    <t>098-926-0007</t>
  </si>
  <si>
    <t>読谷村字長浜１５３０番地の１</t>
  </si>
  <si>
    <t>098-982-9000</t>
  </si>
  <si>
    <t>社会医療法人敬愛会ちばなクリニック</t>
  </si>
  <si>
    <t>沖縄市知花６丁目２５番１５号</t>
  </si>
  <si>
    <t>098-939-1301</t>
  </si>
  <si>
    <t>うるま市石川曙３丁目２番１０号</t>
  </si>
  <si>
    <t>098-982-5353</t>
  </si>
  <si>
    <t>読谷村字大木３２４番地１</t>
  </si>
  <si>
    <t>098-956-0100</t>
  </si>
  <si>
    <t>沖縄市美原２丁目２６番１３号</t>
  </si>
  <si>
    <t>098-929-3000</t>
  </si>
  <si>
    <t>沖縄市松本１丁目２１番２３号</t>
  </si>
  <si>
    <t>098-939-2115</t>
  </si>
  <si>
    <t>宜野湾市真栄原３丁目１２番２０号</t>
  </si>
  <si>
    <t>098-890-5300</t>
  </si>
  <si>
    <t>うるま市字喜屋武１６９番地５</t>
  </si>
  <si>
    <t>098-974-5670</t>
  </si>
  <si>
    <t>嘉数医院</t>
  </si>
  <si>
    <t>沖縄市諸見里１丁目２６番２号</t>
  </si>
  <si>
    <t>098-930-0090</t>
  </si>
  <si>
    <t>ちゃたに内科・呼吸器科</t>
  </si>
  <si>
    <t>098-898-7777</t>
  </si>
  <si>
    <t>うるま市字赤道７５９番地１</t>
  </si>
  <si>
    <t>098-975-1515</t>
  </si>
  <si>
    <t>喜屋武内科クリニツク</t>
  </si>
  <si>
    <t>宜野湾市嘉数２丁目１番１号</t>
  </si>
  <si>
    <t>098-890-7715</t>
  </si>
  <si>
    <t>沖縄市美原２丁目２５番３号</t>
  </si>
  <si>
    <t>098-929-3003</t>
  </si>
  <si>
    <t>うるま市石川１丁目１６番１６号</t>
  </si>
  <si>
    <t>098-982-5621</t>
  </si>
  <si>
    <t>沖縄市安慶田１丁目３番２０号</t>
  </si>
  <si>
    <t>098-937-8878</t>
  </si>
  <si>
    <t>うるま市字石川２３８１番地１</t>
  </si>
  <si>
    <t>098-964-4133</t>
  </si>
  <si>
    <t>うるま市字具志川１３７１番地の１</t>
  </si>
  <si>
    <t>098-975-1010</t>
  </si>
  <si>
    <t>うるま市安慶名３丁目２３番２４号</t>
  </si>
  <si>
    <t>098-972-3788</t>
  </si>
  <si>
    <t>098-890-0753</t>
  </si>
  <si>
    <t>医療法人そけん小児科</t>
  </si>
  <si>
    <t>読谷村字波平２４５９番地</t>
  </si>
  <si>
    <t>098-958-1544</t>
  </si>
  <si>
    <t>長濵眼科</t>
  </si>
  <si>
    <t>098-870-2266</t>
  </si>
  <si>
    <t>安立医院</t>
  </si>
  <si>
    <t>沖縄市山内１丁目７番５号</t>
  </si>
  <si>
    <t>098-933-6200</t>
  </si>
  <si>
    <t>宜野湾市長田１丁目１番３号</t>
  </si>
  <si>
    <t>098-893-1187</t>
  </si>
  <si>
    <t>恩納村字恩納６３２９番地</t>
  </si>
  <si>
    <t>098-966-8115</t>
  </si>
  <si>
    <t>沖縄市美原４丁目２７番１５号</t>
  </si>
  <si>
    <t>098-934-7666</t>
  </si>
  <si>
    <t>金武町字金武９４番地</t>
  </si>
  <si>
    <t>098-968-2145</t>
  </si>
  <si>
    <t>宜野湾市赤道２丁目２番２号</t>
  </si>
  <si>
    <t>098-896-1116</t>
  </si>
  <si>
    <t>読谷村字都屋２４５番地</t>
  </si>
  <si>
    <t>098-956-1236</t>
  </si>
  <si>
    <t>宜野湾市伊佐２丁目９番地３５</t>
  </si>
  <si>
    <t>098-898-3370</t>
  </si>
  <si>
    <t>沖縄市古謝二丁目２１番２９号</t>
  </si>
  <si>
    <t>098-929-1000</t>
  </si>
  <si>
    <t>医療法人新美会新垣形成外科</t>
  </si>
  <si>
    <t>098-870-2990</t>
  </si>
  <si>
    <t>北中城村字端慶覧６４６番地</t>
  </si>
  <si>
    <t>098-931-0088</t>
  </si>
  <si>
    <t>沖縄市美原４丁目１０番２号</t>
  </si>
  <si>
    <t>098-929-2088</t>
  </si>
  <si>
    <t>沖縄市南桃原３丁目１番１号</t>
  </si>
  <si>
    <t>098-930-2233</t>
  </si>
  <si>
    <t>医療法人徳洲会与勝あやはしクリニック</t>
  </si>
  <si>
    <t>うるま市与那城屋慶名４６７番地１１１</t>
  </si>
  <si>
    <t>098-983-0055</t>
  </si>
  <si>
    <t>医療法人徳洲会よみたんクリニック</t>
  </si>
  <si>
    <t>読谷村字長浜１７７４番地</t>
  </si>
  <si>
    <t>098-958-5775</t>
  </si>
  <si>
    <t>医療法人徳洲会ハンビークリニック</t>
  </si>
  <si>
    <t>北谷町北前１丁目２１番１号</t>
  </si>
  <si>
    <t>098-926-3000</t>
  </si>
  <si>
    <t>宜野湾市嘉数４丁目２５番１５</t>
  </si>
  <si>
    <t>098-898-0555</t>
  </si>
  <si>
    <t>沖縄市胡屋１丁目１番６号</t>
  </si>
  <si>
    <t>098-937-9902</t>
  </si>
  <si>
    <t>098-942-9255</t>
  </si>
  <si>
    <t>宜野湾市野嵩２丁目２番２号</t>
  </si>
  <si>
    <t>098-893-8155</t>
  </si>
  <si>
    <t>宜野湾市嘉数２丁目２番１号　広栄メディカルビル２階</t>
  </si>
  <si>
    <t>098-898-2233</t>
  </si>
  <si>
    <t>嘉手納町字屋良１０６３番地１</t>
  </si>
  <si>
    <t>098-957-6910</t>
  </si>
  <si>
    <t>山里整形外科</t>
  </si>
  <si>
    <t>沖縄市山里１丁目４番１５号</t>
  </si>
  <si>
    <t>098-933-1331</t>
  </si>
  <si>
    <t>中城村字南上原６２０番地１　３３街区５画地</t>
  </si>
  <si>
    <t>098-988-9946</t>
  </si>
  <si>
    <t>沖縄市高原７丁目２８番１号</t>
  </si>
  <si>
    <t>098-982-2181</t>
  </si>
  <si>
    <t>伊波クリニック</t>
  </si>
  <si>
    <t>うるま市石川伊波４３１番地</t>
  </si>
  <si>
    <t>098-964-5735</t>
  </si>
  <si>
    <t>うるま市石川２４０８番地</t>
  </si>
  <si>
    <t>098-965-7770</t>
  </si>
  <si>
    <t>金武町字金武４７９０番地の１</t>
  </si>
  <si>
    <t>098-968-5017</t>
  </si>
  <si>
    <t>古堅ウィメンズクリニック</t>
  </si>
  <si>
    <t>宜野湾市字大謝名１６５番地</t>
  </si>
  <si>
    <t>098-890-1600</t>
  </si>
  <si>
    <t>宜野湾市嘉数２丁目７番１５号</t>
  </si>
  <si>
    <t>098-890-5331</t>
  </si>
  <si>
    <t>沖縄市上地２丁目１２番１８号</t>
  </si>
  <si>
    <t>098-989-9229</t>
  </si>
  <si>
    <t>うるま市石川東山２丁目３０番１４号</t>
  </si>
  <si>
    <t>098-963-0333</t>
  </si>
  <si>
    <t>医療法人白水会明陽クリニック</t>
  </si>
  <si>
    <t>沖縄市園田１丁目４番５号</t>
  </si>
  <si>
    <t>098-930-7700</t>
  </si>
  <si>
    <t>宜野湾市志真志１丁目１５番２３号</t>
  </si>
  <si>
    <t>098-896-1111</t>
  </si>
  <si>
    <t>うるま市字赤道２６０番地６</t>
  </si>
  <si>
    <t>098-989-3566</t>
  </si>
  <si>
    <t>うるま市安慶名３丁目３９番３号</t>
  </si>
  <si>
    <t>098-974-3733</t>
  </si>
  <si>
    <t>医療法人ヒフミ桑江皮膚科医院</t>
  </si>
  <si>
    <t>沖縄市上地１丁目１３番３号</t>
  </si>
  <si>
    <t>098-933-2056</t>
  </si>
  <si>
    <t>うるま市安慶名１丁目２番１１号</t>
  </si>
  <si>
    <t>098-982-6666</t>
  </si>
  <si>
    <t>098-943-1115</t>
  </si>
  <si>
    <t>宜野湾市伊佐３丁目９番１９号</t>
  </si>
  <si>
    <t>098-898-1671</t>
  </si>
  <si>
    <t>医療法人芳醇の会はた内科クリニック</t>
  </si>
  <si>
    <t>沖縄市美原３丁目２２番８号</t>
  </si>
  <si>
    <t>098-987-5201</t>
  </si>
  <si>
    <t>北谷町字桑江１１０番地</t>
  </si>
  <si>
    <t>098-926-0660</t>
  </si>
  <si>
    <t>北谷町字上勢頭５５６番地３</t>
  </si>
  <si>
    <t>098-921-7300</t>
  </si>
  <si>
    <t>北谷町伊平２丁目２番１０号</t>
  </si>
  <si>
    <t>098-936-4035</t>
  </si>
  <si>
    <t>沖縄市高原６丁目４番９号</t>
  </si>
  <si>
    <t>098-989-4002</t>
  </si>
  <si>
    <t>宜野湾市嘉数２丁目２番１号　広栄メディカルビル１階</t>
  </si>
  <si>
    <t>098-897-1177</t>
  </si>
  <si>
    <t>うるま市字江洲６００番地５</t>
  </si>
  <si>
    <t>098-975-2525</t>
  </si>
  <si>
    <t>うるま市字江洲５４７番地２</t>
  </si>
  <si>
    <t>098-963-8756</t>
  </si>
  <si>
    <t>北中城村字喜舎場３６０番地１</t>
  </si>
  <si>
    <t>098-935-5517</t>
  </si>
  <si>
    <t>沖縄市泡瀬４丁目４０番１号</t>
  </si>
  <si>
    <t>098-930-5454</t>
  </si>
  <si>
    <t>中城村字南上原１０７２番地</t>
  </si>
  <si>
    <t>098-943-2321</t>
  </si>
  <si>
    <t>沖縄市登川２丁目２４番２号</t>
  </si>
  <si>
    <t>098-937-0123</t>
  </si>
  <si>
    <t>中城村字屋宜５９７番地１３</t>
  </si>
  <si>
    <t>098-895-1900</t>
  </si>
  <si>
    <t>金武町字金武１０９１２番地</t>
  </si>
  <si>
    <t>098-968-7700</t>
  </si>
  <si>
    <t>読谷村字古堅９２３番地の２</t>
  </si>
  <si>
    <t>098-921-5677</t>
  </si>
  <si>
    <t>OISTクリニック</t>
  </si>
  <si>
    <t>恩納村字谷茶１９１９番地１　センター棟B２３４</t>
  </si>
  <si>
    <t>098-982-3446</t>
  </si>
  <si>
    <t>女性内科オレンジ</t>
  </si>
  <si>
    <t>098-921-3636</t>
  </si>
  <si>
    <t>沖縄市古謝２丁目１９番６号</t>
  </si>
  <si>
    <t>098-921-2121</t>
  </si>
  <si>
    <t>うるま市字宮里７６３番地１</t>
  </si>
  <si>
    <t>098-974-7111</t>
  </si>
  <si>
    <t>沖縄市比屋根６丁目２７番１７号　１階</t>
  </si>
  <si>
    <t>098-930-3377</t>
  </si>
  <si>
    <t>沖縄市比屋根６丁目２７番１７号　２階</t>
  </si>
  <si>
    <t>098-930-3322</t>
  </si>
  <si>
    <t>098-926-6677</t>
  </si>
  <si>
    <t>金武町字金武１０８９７番地</t>
  </si>
  <si>
    <t>098-968-4664</t>
  </si>
  <si>
    <t>宜野湾市上原１丁目１８番１３号　ハーモニーマンション１階</t>
  </si>
  <si>
    <t>080-6493-3289</t>
  </si>
  <si>
    <t>098-936-1111</t>
  </si>
  <si>
    <t>カヨウ眼科</t>
  </si>
  <si>
    <t>うるま市石川白浜２丁目１３番１２号</t>
  </si>
  <si>
    <t>098-965-2020</t>
  </si>
  <si>
    <t>うるま市字喜屋武５４６番地１</t>
  </si>
  <si>
    <t>098-923-9999</t>
  </si>
  <si>
    <t>中城村字南上原１００５番地２</t>
  </si>
  <si>
    <t>098-870-3322</t>
  </si>
  <si>
    <t>読谷村字古堅６７５番地</t>
  </si>
  <si>
    <t>098-957-1933</t>
  </si>
  <si>
    <t>沖縄市字登川２４４４番地３</t>
  </si>
  <si>
    <t>098-989-3801</t>
  </si>
  <si>
    <t>宜野湾市長田１丁目２８番１号</t>
  </si>
  <si>
    <t>098-894-1234</t>
  </si>
  <si>
    <t>うるま市石川白浜１丁目２番３号</t>
  </si>
  <si>
    <t>098-965-0800</t>
  </si>
  <si>
    <t>098-973-2500</t>
  </si>
  <si>
    <t>医療法人徳洲会ソフィアクリニック</t>
  </si>
  <si>
    <t>098-923-2110</t>
  </si>
  <si>
    <t>医療法人高徳会読谷松永眼科</t>
  </si>
  <si>
    <t>読谷村字波平２５６番地１</t>
  </si>
  <si>
    <t>098-958-7271</t>
  </si>
  <si>
    <t>宜野湾市伊佐３丁目２６番８号</t>
  </si>
  <si>
    <t>098-897-8231</t>
  </si>
  <si>
    <t>宜野湾市嘉数１丁目２２番５号</t>
  </si>
  <si>
    <t>098-890-1500</t>
  </si>
  <si>
    <t>沖縄市古謝２丁目１９番５号</t>
  </si>
  <si>
    <t>098-921-3330</t>
  </si>
  <si>
    <t>うるま市石川２丁目２１番５号</t>
  </si>
  <si>
    <t>098-964-3049</t>
  </si>
  <si>
    <t>中城村字南上原７１０番地　４１街区１２各画地</t>
  </si>
  <si>
    <t>098-917-4509</t>
  </si>
  <si>
    <t>098-894-8102</t>
  </si>
  <si>
    <t>沖縄市山里１丁目１番２号　３０４号室</t>
  </si>
  <si>
    <t>098-931-1577</t>
  </si>
  <si>
    <t>沖縄市山里１丁目１番２号　３０３号室</t>
  </si>
  <si>
    <t>098-930-2112</t>
  </si>
  <si>
    <t>沖縄市山内１丁目３番２８号</t>
  </si>
  <si>
    <t>098-933-3322</t>
  </si>
  <si>
    <t>098-982-8810</t>
  </si>
  <si>
    <t>宜野湾市野嵩２丁目１番６号　２、３階</t>
  </si>
  <si>
    <t>098-917-1870</t>
  </si>
  <si>
    <t>沖縄市宮里２丁目２５番１０号　オアシスマンションAYA１０１</t>
  </si>
  <si>
    <t>098-989-0748</t>
  </si>
  <si>
    <t>うるま市石川２丁目１番７号　石川中央団地店舗１０３号</t>
  </si>
  <si>
    <t>098-965-5777</t>
  </si>
  <si>
    <t>中城村字南上原７３２番地　South hill.f １階 １０５号室</t>
  </si>
  <si>
    <t>098-917-6380</t>
  </si>
  <si>
    <t>読谷村字長浜１２７５番地１　１階</t>
  </si>
  <si>
    <t>098-923-1890</t>
  </si>
  <si>
    <t>098-979-1515</t>
  </si>
  <si>
    <t>恩納村字谷茶５６５番地１</t>
  </si>
  <si>
    <t>098-966-1100</t>
  </si>
  <si>
    <t>北谷町美浜２丁目７番７号</t>
  </si>
  <si>
    <t>098-926-1234</t>
  </si>
  <si>
    <t>沖縄市園田３丁目８番２７号</t>
  </si>
  <si>
    <t>098-933-2255</t>
  </si>
  <si>
    <t>うるま市字赤道１７４番地１２（１０１号室）</t>
  </si>
  <si>
    <t>098-974-2982</t>
  </si>
  <si>
    <t>沖縄市美里１丁目２６番３３号</t>
  </si>
  <si>
    <t>098-938-3478</t>
  </si>
  <si>
    <t>うるま市字江洲１３５番地５</t>
  </si>
  <si>
    <t>098-923-5818</t>
  </si>
  <si>
    <t>中城村字南上原７５０番地</t>
  </si>
  <si>
    <t>098-895-2580</t>
  </si>
  <si>
    <t>医療法人ヒフミ皮膚科往診専門クリニックぎのざ桑の実</t>
  </si>
  <si>
    <t>宜野座村字惣慶１８９４番地４</t>
  </si>
  <si>
    <t>098-983-2515</t>
  </si>
  <si>
    <t>うるま市字赤道６３０番地</t>
  </si>
  <si>
    <t>098-987-8466</t>
  </si>
  <si>
    <t>中城村字新垣５４５番地１</t>
  </si>
  <si>
    <t>098-895-1620</t>
  </si>
  <si>
    <t>うるま市字高江洲９７８番地の１</t>
  </si>
  <si>
    <t>098-979-0562</t>
  </si>
  <si>
    <t>うるま市勝連平安名１６５５番１－１</t>
  </si>
  <si>
    <t>098-989-6381</t>
  </si>
  <si>
    <t>沖縄市泡瀬４丁目１番２号　１階</t>
  </si>
  <si>
    <t>098-929-1241</t>
  </si>
  <si>
    <t>読谷村字座喜味１９１７番地</t>
  </si>
  <si>
    <t>098-956-0055</t>
  </si>
  <si>
    <t>沖縄市山里１丁目１番２号　パーチェ山里３０１</t>
  </si>
  <si>
    <t>098-989-5601</t>
  </si>
  <si>
    <t>うるま市与那城西原７６３番地１</t>
  </si>
  <si>
    <t>098-978-7332</t>
  </si>
  <si>
    <t>読谷村字上地１７６番地２</t>
  </si>
  <si>
    <t>098-958-7255</t>
  </si>
  <si>
    <t>098-989-9211</t>
  </si>
  <si>
    <t>うるま市安慶名３丁目２４番５号</t>
  </si>
  <si>
    <t>098-988-5031</t>
  </si>
  <si>
    <t>沖縄市泡瀬２丁目３番１７号　BLUESKY　AWASE　Ａ－２号</t>
  </si>
  <si>
    <t>098-989-9114</t>
  </si>
  <si>
    <t>沖縄市美里仲原町２８番１８号</t>
  </si>
  <si>
    <t>098-921-4145</t>
  </si>
  <si>
    <t>沖縄市胡屋６丁目８番６号</t>
  </si>
  <si>
    <t>098-989-8873</t>
  </si>
  <si>
    <t>沖縄市字登川５６６番地</t>
  </si>
  <si>
    <t>098-923-1260</t>
  </si>
  <si>
    <t>医療法人崇穂会兼島医院</t>
  </si>
  <si>
    <t>糸満市字糸満１５０５番地２</t>
  </si>
  <si>
    <t>糸満市西崎６－１１－８</t>
  </si>
  <si>
    <t>糸満市字潮平７１４－２</t>
  </si>
  <si>
    <t>糸満市字潮平７２２</t>
  </si>
  <si>
    <t>糸満市字潮平７０５番地４</t>
  </si>
  <si>
    <t>西原町字小橋川１６４番地の１</t>
  </si>
  <si>
    <t>医療法人和み会城間医院</t>
  </si>
  <si>
    <t>西原町字翁長２４０－７</t>
  </si>
  <si>
    <t>豊見城市字豊見城７５３－２</t>
  </si>
  <si>
    <t>豊見城市字真玉橋１２３番地</t>
  </si>
  <si>
    <t>豊見城市字豊見城１００７－３０</t>
  </si>
  <si>
    <t>医療法人みなみ耳鼻咽喉科医院</t>
  </si>
  <si>
    <t>南城市大里字仲間１１１２－５</t>
  </si>
  <si>
    <t>南風原町字兼城２５８番地</t>
  </si>
  <si>
    <t>南風原町字宮平２１２番地</t>
  </si>
  <si>
    <t>沖縄県総合精神保健福祉センター</t>
  </si>
  <si>
    <t>南風原町字宮平２１２</t>
  </si>
  <si>
    <t>南風原町字兼城４０１</t>
  </si>
  <si>
    <t>一般財団法人沖縄県健康づくり財団附属診療所</t>
  </si>
  <si>
    <t>南風原町字兼城４９７－１</t>
  </si>
  <si>
    <t>医療法人江南会はえばる皮ふ科医院</t>
  </si>
  <si>
    <t>南風原町字兼城７２５</t>
  </si>
  <si>
    <t>医療法人江南会はえばる眼科医院</t>
  </si>
  <si>
    <t>てるや整形外科</t>
  </si>
  <si>
    <t>南風原町字津嘉山１５９５</t>
  </si>
  <si>
    <t>八重瀬町字友寄４２番地</t>
  </si>
  <si>
    <t>沖縄県立南部医療センター・こども医療センター病院附属久高診療所</t>
  </si>
  <si>
    <t>南城市知念字久高２３１－２</t>
  </si>
  <si>
    <t>南風原町字新川１６３番地</t>
  </si>
  <si>
    <t>西原町棚原１丁目２０番地の１０</t>
  </si>
  <si>
    <t>与那原町字上与那原３４１－２</t>
  </si>
  <si>
    <t>糸満市字阿波根１５５２番地２</t>
  </si>
  <si>
    <t>かみやクリニック</t>
  </si>
  <si>
    <t>糸満市字阿波根１５５２－２</t>
  </si>
  <si>
    <t>医療法人徳洲会ひめゆりクリニック</t>
  </si>
  <si>
    <t>糸満市字伊原１０７－１</t>
  </si>
  <si>
    <t>西原町字池田７６６番地２</t>
  </si>
  <si>
    <t>医療法人あすなろきっずしろま小児科医院</t>
  </si>
  <si>
    <t>豊見城市字豊見城２９４－２　暁ハイツ２Ｆ</t>
  </si>
  <si>
    <t>与那原町字与那原１１２１番地</t>
  </si>
  <si>
    <t>豊見城市字豊見城４３７－２</t>
  </si>
  <si>
    <t>医療法人あおぞら会あおぞら小児科</t>
  </si>
  <si>
    <t>与那原町字上与那原３４０－１</t>
  </si>
  <si>
    <t>豊見城市字高安３１７番地１</t>
  </si>
  <si>
    <t>西原町字小波津３－６</t>
  </si>
  <si>
    <t>社会医療法人友愛会豊見城中央病院附属豊崎クリニック</t>
  </si>
  <si>
    <t>豊見城市字豊崎１番４１２</t>
  </si>
  <si>
    <t>豊見城市宜保２丁目７－７</t>
  </si>
  <si>
    <t>糸満市字糸満１２６６－１</t>
  </si>
  <si>
    <t>SAKU整形クリニック</t>
  </si>
  <si>
    <t>西原町字小波津３－５</t>
  </si>
  <si>
    <t>西原町字小波津３番地の５</t>
  </si>
  <si>
    <t>豊見城市宜保２丁目１－９</t>
  </si>
  <si>
    <t>豊見城市宜保２丁目１番地５</t>
  </si>
  <si>
    <t>糸満市字潮平７８７番地１７</t>
  </si>
  <si>
    <t>豊見城市字与根８番地１５</t>
  </si>
  <si>
    <t>aｍ皮膚科クリニック</t>
  </si>
  <si>
    <t>糸満市字潮平７８７番地の５</t>
  </si>
  <si>
    <t>901-1202</t>
  </si>
  <si>
    <t>南城市大里字平良２５８４番地２</t>
  </si>
  <si>
    <t>南風原町字神里４９５</t>
  </si>
  <si>
    <t>豊見城市字豊見城４４４番地の２</t>
  </si>
  <si>
    <t>医療法人水平会豆の木クリニック</t>
  </si>
  <si>
    <t>糸満市字潮平７６４番地１</t>
  </si>
  <si>
    <t>豊見城市字豊見城４４４番地２</t>
  </si>
  <si>
    <t>西原町字翁長８３４番地　トムズエンタープライズビル２Ｆ</t>
  </si>
  <si>
    <t>豊見城市字我那覇４７６番地１</t>
  </si>
  <si>
    <t>与那原町字与那原３６７８番地</t>
  </si>
  <si>
    <t>うえず内科クリニック</t>
  </si>
  <si>
    <t>豊見城市宜保２丁目７番地１</t>
  </si>
  <si>
    <t>南風原字照屋３６２番地</t>
  </si>
  <si>
    <t>ウィメンズメンタルクリニックみなみ</t>
  </si>
  <si>
    <t>南風原町字新川５０７番地の１</t>
  </si>
  <si>
    <t>南城市大里字平良２５４５番地１</t>
  </si>
  <si>
    <t>豊見城市字翁長８６９</t>
  </si>
  <si>
    <t>八重瀬町字具志頭１５４番地９</t>
  </si>
  <si>
    <t>社会医療法人友愛会豊見城中央病院附属健康管理センター</t>
  </si>
  <si>
    <t>豊見城市字豊崎３番４９</t>
  </si>
  <si>
    <t>豊見城市字名嘉地２２０番地４</t>
  </si>
  <si>
    <t>心のクリニックさくら</t>
  </si>
  <si>
    <t>南風原町字与那覇２８３番地</t>
  </si>
  <si>
    <t>糸満市西崎２丁目２６番６号</t>
  </si>
  <si>
    <t>糸満市字真栄里２０２９－１１</t>
  </si>
  <si>
    <t>南城市玉城字堀川６９５－１</t>
  </si>
  <si>
    <t>与那原町字東浜９４番地１</t>
  </si>
  <si>
    <t>西原町字掛保久２８８番地</t>
  </si>
  <si>
    <t>豊見城市字上田１－１７</t>
  </si>
  <si>
    <t>豊見城市字高嶺３９５番地５６</t>
  </si>
  <si>
    <t>南城市佐敷津波古４３３番地　コート山城１階</t>
  </si>
  <si>
    <t>豊見城市字豊見城３７２－１</t>
  </si>
  <si>
    <t>南城市佐敷字津波古２４９番地　１階</t>
  </si>
  <si>
    <t>南風原町字津嘉山１４９０番地</t>
  </si>
  <si>
    <t>南風原町字津嘉山１４９０番地　メディカルプラザつかざん３階</t>
  </si>
  <si>
    <t>豊見城市字真玉橋２８５－１　とよみメディカルビル４Ｆ</t>
  </si>
  <si>
    <t>南風原町字津嘉山１６７４</t>
  </si>
  <si>
    <t>発達・神経クリニックプロップ</t>
  </si>
  <si>
    <t>南風原町字新川２１５番地３</t>
  </si>
  <si>
    <t>浦添市安波茶１－２１－２７</t>
  </si>
  <si>
    <t>浦添市内間４丁目１番１８号</t>
  </si>
  <si>
    <t>浦添市大平１－２８－１</t>
  </si>
  <si>
    <t>浦添市城間３－２－２</t>
  </si>
  <si>
    <t>浦添市当山２丁目２番１１－２０１号</t>
  </si>
  <si>
    <t>なかそね内科循環器科</t>
  </si>
  <si>
    <t>浦添市内間４－１－２</t>
  </si>
  <si>
    <t>沖縄県立南部医療センター・こども医療センター附属阿嘉診療所</t>
  </si>
  <si>
    <t>座間味村阿嘉６８</t>
  </si>
  <si>
    <t>浦添市城間４丁目３番１０－１号</t>
  </si>
  <si>
    <t>医療法人豊誠会牧港クリニック</t>
  </si>
  <si>
    <t>浦添市牧港４－２４－７</t>
  </si>
  <si>
    <t>沖縄県立南部医療センター・こども医療センター附属粟国診療所</t>
  </si>
  <si>
    <t>粟国村字東５７３</t>
  </si>
  <si>
    <t>浦添市伊祖３丁目１３番８号</t>
  </si>
  <si>
    <t>医療法人エイチ・エス・アール名嘉村クリニック</t>
  </si>
  <si>
    <t>浦添市伊祖４丁目２番１－２０１号</t>
  </si>
  <si>
    <t>浦添市宮城３丁目１番５号　サンハイツN２０１号</t>
  </si>
  <si>
    <t>みどり耳鼻咽喉科</t>
  </si>
  <si>
    <t>浦添市宮城４丁目２番１号</t>
  </si>
  <si>
    <t>浦添市安波茶１丁目３０番１７号</t>
  </si>
  <si>
    <t>浦添市字前田９９７</t>
  </si>
  <si>
    <t>浦添市当山２丁目９－３</t>
  </si>
  <si>
    <t>浦添市城間２－７－１－１０１</t>
  </si>
  <si>
    <t>浦添市前田３丁目３番８－１０３号</t>
  </si>
  <si>
    <t>浦添市大平１－１－１１</t>
  </si>
  <si>
    <t>浦添市仲間１－２－６</t>
  </si>
  <si>
    <t>医療法人清心会徳山クリニック</t>
  </si>
  <si>
    <t>浦添市牧港２丁目４６番１２－１０２号</t>
  </si>
  <si>
    <t>浦添市牧港２丁目４６番１２－２０２号</t>
  </si>
  <si>
    <t>医療法人菜の花会佐久田脳神経外科．外科</t>
  </si>
  <si>
    <t>浦添市牧港２丁目４６番１２号</t>
  </si>
  <si>
    <t>沖縄県立南部医療センター・こども医療センター附属座間味診療所</t>
  </si>
  <si>
    <t>座間味村字座間味４４１－１</t>
  </si>
  <si>
    <t>沖縄県立南部医療センター・こども医療センター附属渡嘉敷診療所</t>
  </si>
  <si>
    <t>渡嘉敷村字渡嘉敷２７７</t>
  </si>
  <si>
    <t>沖縄県立南部医療センター・こども医療センター附属渡名喜診療所</t>
  </si>
  <si>
    <t>沖縄県島尻郡渡名喜村１９１６－１</t>
  </si>
  <si>
    <t>沖縄県立南部医療センター・こども医療センター附属南大東診療所</t>
  </si>
  <si>
    <t>南大東村字在所１８３－４</t>
  </si>
  <si>
    <t>沖縄県立南部医療センター・こども医療センター附属北大東診療所</t>
  </si>
  <si>
    <t>浦添市伊祖２－３－１　２Ｆ</t>
  </si>
  <si>
    <t>浦添市伊祖２丁目３０番７－１０１号</t>
  </si>
  <si>
    <t>浦添市沢岻２丁目２番１５号</t>
  </si>
  <si>
    <t>浦添市伊祖３丁目４２番１５号</t>
  </si>
  <si>
    <t>浦添市牧港４丁目２番１８号　２Ｆ</t>
  </si>
  <si>
    <t>浦添市沢岻２－１－１</t>
  </si>
  <si>
    <t>浦添市宮城２－１７－１</t>
  </si>
  <si>
    <t>浦添市前田１丁目１２番７号</t>
  </si>
  <si>
    <t>浦添市宮城４丁目１５番８号</t>
  </si>
  <si>
    <t>浦添市当山２丁目２番１１号　バークレーズメディカルモール３Ｆ</t>
  </si>
  <si>
    <t>浦添市内間４丁目２３番２１号</t>
  </si>
  <si>
    <t>浦添市当山２－２－１１　４階</t>
  </si>
  <si>
    <t>久米島町字真我里７８</t>
  </si>
  <si>
    <t>浦添市伊祖２丁目３番地６－１</t>
  </si>
  <si>
    <t>浦添市港川２丁目２３番２号</t>
  </si>
  <si>
    <t>浦添市字経塚６３３番地　メディカルKプラザ１Ｆ</t>
  </si>
  <si>
    <t>浦添市字経塚６３３番地　メディカルKプラザ３Ｆ</t>
  </si>
  <si>
    <t>浦添市字経塚６３３番地　メディカルプラザ４Ｆ</t>
  </si>
  <si>
    <t>浦添市字経塚６７６－１　１０１号</t>
  </si>
  <si>
    <t>浦添市当山２丁目２番１１号　バークレーズメディカルモール３階</t>
  </si>
  <si>
    <t>とぐち耳鼻咽喉科</t>
  </si>
  <si>
    <t>浦添市牧港４丁目２番１８号　ザ・イイトウク１Ｆ</t>
  </si>
  <si>
    <t>しみず胃腸内科21</t>
  </si>
  <si>
    <t>浦添市宮城６丁目１番１５号　浦添メディカルプラザ３Ｆ</t>
  </si>
  <si>
    <t>砂辺腎・泌尿器科</t>
  </si>
  <si>
    <t>浦添市伊祖２丁目２番５号</t>
  </si>
  <si>
    <t>浦添市字経塚７４５番地７　経塚駅前医療モール２階</t>
  </si>
  <si>
    <t>西原町字我謝７８６－１１</t>
  </si>
  <si>
    <t>Naoko女性クリニック</t>
  </si>
  <si>
    <t>浦添市字経塚７４５番地７　経塚駅前医療モール２Ｆ</t>
  </si>
  <si>
    <t>八重瀬町字伊覇２５８番地２</t>
  </si>
  <si>
    <t>八重瀬町字伊覇６５番２７</t>
  </si>
  <si>
    <t>豊見城市宜保５丁目１番地１</t>
  </si>
  <si>
    <t>浦添市字経塚６３３番地　メディカルＫプラザ２階</t>
  </si>
  <si>
    <t>医療法人ガレンの会浦添さかい眼科</t>
  </si>
  <si>
    <t>浦添市宮城６丁目１番２１号　２階</t>
  </si>
  <si>
    <t>八重瀬町字東風平１２０９番地</t>
  </si>
  <si>
    <t>豊見城市宜保２丁目６番地４</t>
  </si>
  <si>
    <t>浦添市屋富祖３丁目３４番２号　メディカルプラザたろう３Ｆ</t>
  </si>
  <si>
    <t>糸満市潮崎町２丁目１－１０</t>
  </si>
  <si>
    <t>八重瀬町字屋宜原２２９番地の１</t>
  </si>
  <si>
    <t>与那原町字東浜９３－３</t>
  </si>
  <si>
    <t>浦添市牧港４丁目２番２０号</t>
  </si>
  <si>
    <t>西原町字内間３４５－２</t>
  </si>
  <si>
    <t>浦添市牧港２丁目４６番８号</t>
  </si>
  <si>
    <t>南風原町字津嘉山１４９０番地　メディカルプラザつかざん４F</t>
  </si>
  <si>
    <t>南城市玉城字船越９４９－４</t>
  </si>
  <si>
    <t>西原町字小橋川１５４番地１３</t>
  </si>
  <si>
    <t>浦添市字経塚５８５番地１</t>
  </si>
  <si>
    <t>まちなと小児（こども）クリニック</t>
  </si>
  <si>
    <t>浦添市牧港２丁目４６－１２　メディカルプラザ牧港４階</t>
  </si>
  <si>
    <t>浦添市城間３丁目３番７号</t>
  </si>
  <si>
    <t>浦添市字前田１１４９番地１４</t>
  </si>
  <si>
    <t>浦添市字前田１１５２番地１</t>
  </si>
  <si>
    <t>糸満市字真栄里２０３１－４</t>
  </si>
  <si>
    <t>八重瀬町字伊覇３０４番地</t>
  </si>
  <si>
    <t>浦添市字前田５６４－１</t>
  </si>
  <si>
    <t>浦添市字経塚７４５番地７　経塚駅前医療モール１階</t>
  </si>
  <si>
    <t>医療法人ゆたかゆたか泌尿器科</t>
  </si>
  <si>
    <t>豊見城市字宜保２８２番地の３</t>
  </si>
  <si>
    <t>医療法人蒼海の会まえだクリニック</t>
  </si>
  <si>
    <t>浦添市伊祖２丁目３番１号　サンチャイルドめぐみ２　２０２号</t>
  </si>
  <si>
    <t>Fクリニック沖縄</t>
  </si>
  <si>
    <t>豊見城市字名嘉地２２８－１</t>
  </si>
  <si>
    <t>南風原町字津嘉山１３１５－１</t>
  </si>
  <si>
    <t>南風原町字新川２１７－４　２Ｆ</t>
  </si>
  <si>
    <t>南風原町字与那覇２８３番地　メディカルプラザはえばる３Ｆ</t>
  </si>
  <si>
    <t>浦添市宮城１丁目２９番１号　１階</t>
  </si>
  <si>
    <t>浦添市宮城５－７－５</t>
  </si>
  <si>
    <t>西原町字幸地９７３番地３</t>
  </si>
  <si>
    <t>八重瀬町字宜次７２１－１１</t>
  </si>
  <si>
    <t>糸満市潮崎町３丁目２３番地５</t>
  </si>
  <si>
    <t>与那原町字与那原３０６８－１</t>
  </si>
  <si>
    <t>浦添市城間４－３４－２０</t>
  </si>
  <si>
    <t>豊見城市字真玉橋２８５番地１　とよみメディカルビル５Ｆ</t>
  </si>
  <si>
    <t>豊見城市長堂３７５－６</t>
  </si>
  <si>
    <t>医療法人八重瀬会浦添医院</t>
  </si>
  <si>
    <t>浦添市大平３－１６－１０　南棟１，２階</t>
  </si>
  <si>
    <t>南城市知念字久原６９３番地　エスペランサ華満進１Ｆ</t>
  </si>
  <si>
    <t>豊見城市字真玉橋２８５－１－２階</t>
  </si>
  <si>
    <t>糸満市字真栄里1432番地1</t>
  </si>
  <si>
    <t>豊見城市字根差部５８９－５</t>
  </si>
  <si>
    <t>南風原町字津嘉山１４９０番　メディカルプラザつかざん１Ｆ</t>
  </si>
  <si>
    <t>八重瀬町字伊覇５４番地３　２F－１</t>
  </si>
  <si>
    <t>沖縄県島尻郡南風原町字津嘉山440-５</t>
  </si>
  <si>
    <t>糸満市字大度１２５５番地</t>
  </si>
  <si>
    <t>浦添市西洲三丁目１番１号　サンエー浦添西海岸PARCO CITY　３階</t>
  </si>
  <si>
    <t>医療法人社団新穂会南の風皮フ科</t>
  </si>
  <si>
    <t>南風原町字与那覇２８３番地　メディカルプラザはえばる１Ｆ</t>
  </si>
  <si>
    <t>耳鼻咽喉科頭頸部外科さきはまクリニック</t>
  </si>
  <si>
    <t>浦添市経塚585-1　２F</t>
  </si>
  <si>
    <t>糸満市西崎町５丁目８番１０</t>
  </si>
  <si>
    <t>こころとからだつながるクリニック</t>
  </si>
  <si>
    <t>豊見城市豊崎１－１８　　１F</t>
  </si>
  <si>
    <t>浦添市牧港４丁目５番10号　浦添市障がい福祉関連複合施設４階</t>
  </si>
  <si>
    <t>南城市大里字大城2392番地5　101号室</t>
  </si>
  <si>
    <t>医療法人社団悠翔会くくるホームケアクリニック南風原</t>
  </si>
  <si>
    <t>南風原町字宮平87番地</t>
  </si>
  <si>
    <t>豊見城市字渡橋名289番地62の2</t>
  </si>
  <si>
    <t>八重瀬町字東風平1200番10</t>
  </si>
  <si>
    <t>豊見城市渡橋名289番地62</t>
  </si>
  <si>
    <t>糸満市与座412-149</t>
  </si>
  <si>
    <t>浦添市大平一丁目23番13号　１階</t>
  </si>
  <si>
    <t>浦添市伊祖二丁目１番３号　３F</t>
  </si>
  <si>
    <t>浦添市伊祖２－１－３　メディカルプレイス伊祖５F</t>
  </si>
  <si>
    <t>浦添市伊祖二丁目１番３号　４階</t>
  </si>
  <si>
    <t>KEN整形クリニック</t>
  </si>
  <si>
    <t>医療法人一二三会こうむら眼科</t>
  </si>
  <si>
    <t>宮古島市平良字久貝１０６４－１０－１</t>
  </si>
  <si>
    <t>宮古島市平良字東仲宗根４７６</t>
  </si>
  <si>
    <t>第二共済組合国立療養所宮古南静園所属診療所</t>
  </si>
  <si>
    <t>宮古島市平良字島尻８８８</t>
  </si>
  <si>
    <t>宮古島市平良東仲宗根１９４</t>
  </si>
  <si>
    <t>医療法人たぶの木うむやすみゃあす・ん診療所</t>
  </si>
  <si>
    <t>宮古島市平良字下里１４７７－４</t>
  </si>
  <si>
    <t>宮古島市平良字西里９７８番地２</t>
  </si>
  <si>
    <t>きしもと内科医院</t>
  </si>
  <si>
    <t>宮古島市平良字下里１５５５番地１</t>
  </si>
  <si>
    <t>いけむら外科・胃腸科・肛門科</t>
  </si>
  <si>
    <t>宮古島市平良字西里９７８－２</t>
  </si>
  <si>
    <t>宮古島市上野字宮国７４６－１７</t>
  </si>
  <si>
    <t>砂川内科医院</t>
  </si>
  <si>
    <t>宮古島市平良字西里７９６－３</t>
  </si>
  <si>
    <t>下地眼科医院</t>
  </si>
  <si>
    <t>宮古島市平良字下里５７７－１</t>
  </si>
  <si>
    <t>医療法人みやこクリニック</t>
  </si>
  <si>
    <t>宮古島市平良字東仲宗根５９６</t>
  </si>
  <si>
    <t>宮古島市平良字西里７８１－５</t>
  </si>
  <si>
    <t>宮古島市平良字西里７８７－１</t>
  </si>
  <si>
    <t>医療法人徳洲会伊良部島診療所</t>
  </si>
  <si>
    <t>宮古島市伊良部字前里添６３９－２</t>
  </si>
  <si>
    <t>宮古島市平良字西里７８２－１</t>
  </si>
  <si>
    <t>宮古島市下地字上地430-4</t>
  </si>
  <si>
    <t>みやぎMS.クリニック</t>
  </si>
  <si>
    <t>宮古島市平良字久貝１０６８－１5</t>
  </si>
  <si>
    <t>宮古島市平良字西里２６９－５</t>
  </si>
  <si>
    <t>宮古島市平良字久貝６６９－１</t>
  </si>
  <si>
    <t>宮古島市平良字東仲宗根５７２－６</t>
  </si>
  <si>
    <t>宮古島市城辺字比嘉６２８－５</t>
  </si>
  <si>
    <t>宮古島市平良字下里１５７８－８</t>
  </si>
  <si>
    <t>宮古島市平良字西里２６７番地</t>
  </si>
  <si>
    <t>宮古島市下地字上地634-1</t>
  </si>
  <si>
    <t>宮古島市平良下里1245-9　正ビル1F</t>
  </si>
  <si>
    <t>沖縄県立宮古病院付属多良間診療所</t>
  </si>
  <si>
    <t>多良間村字塩川１６２－３</t>
  </si>
  <si>
    <t>沖縄県宮古島市平良字下里1259-1</t>
  </si>
  <si>
    <t>宮古島市平良字久貝787-1</t>
  </si>
  <si>
    <t>医療法人社団純英会Hirara生活習慣病クリニック</t>
  </si>
  <si>
    <t>宮古島市平良字東仲宗根869番地4　Liveメディカルガーデン宮古島　A号室</t>
  </si>
  <si>
    <t>宮古島市平良字東仲宗根869番地4　Liveメディカルガーデン宮古島　C号室</t>
  </si>
  <si>
    <t>石垣市字新川2287-35</t>
  </si>
  <si>
    <t>0980-83-4781</t>
  </si>
  <si>
    <t>石垣市字新川１６９５－１２３</t>
  </si>
  <si>
    <t>0980-88-5150</t>
  </si>
  <si>
    <t>石垣市字登野城644-19</t>
  </si>
  <si>
    <t>0980-88-7300</t>
  </si>
  <si>
    <t>沖縄県立八重山病院附属大原診療所</t>
  </si>
  <si>
    <t>竹富町字南風見201－131</t>
  </si>
  <si>
    <t>0980-85-5516</t>
  </si>
  <si>
    <t>石垣市字平得120-3</t>
  </si>
  <si>
    <t>0980-88-7711</t>
  </si>
  <si>
    <t>与那国町診療所</t>
  </si>
  <si>
    <t>与那国町字与那国125-1</t>
  </si>
  <si>
    <t>0980-87-2250</t>
  </si>
  <si>
    <t>石垣市真栄里438</t>
  </si>
  <si>
    <t>0980-82-3240</t>
  </si>
  <si>
    <t>沖縄県立八重山病院附属小浜診療所</t>
  </si>
  <si>
    <t>竹富町字小浜30</t>
  </si>
  <si>
    <t>0980-85-3247</t>
  </si>
  <si>
    <t>県立八重山病院附属西表西部診療所</t>
  </si>
  <si>
    <t>竹富町字西表694</t>
  </si>
  <si>
    <t>0980-85-6268</t>
  </si>
  <si>
    <t>石垣市字登野城548番地４</t>
  </si>
  <si>
    <t>0980-88-7078</t>
  </si>
  <si>
    <t>石垣市字真栄里108番地7　1F</t>
  </si>
  <si>
    <t>0980-88-1212</t>
  </si>
  <si>
    <t>石垣市真栄里108番地３</t>
  </si>
  <si>
    <t>0980-84-1155</t>
  </si>
  <si>
    <t>竹富町字竹富323</t>
  </si>
  <si>
    <t>0980-85-2132</t>
  </si>
  <si>
    <t>沖縄県立八重山病院附属波照間診療所</t>
  </si>
  <si>
    <t>竹富町字波照間2750-1</t>
  </si>
  <si>
    <t>0980-85-8402</t>
  </si>
  <si>
    <t>竹富町立黒島診療所</t>
  </si>
  <si>
    <t>竹富町字黒島1473-1</t>
  </si>
  <si>
    <t>0980-85-4114</t>
  </si>
  <si>
    <t>石垣市字登野城１０２４番地の１</t>
  </si>
  <si>
    <t>0980-88-6688</t>
  </si>
  <si>
    <t>石垣市字大川578-37</t>
  </si>
  <si>
    <t>0980-82-0319</t>
  </si>
  <si>
    <t>石垣市字新川27</t>
  </si>
  <si>
    <t>0980-82-4181</t>
  </si>
  <si>
    <t>石垣市字大川179-7</t>
  </si>
  <si>
    <t>0980-82-3170</t>
  </si>
  <si>
    <t>石垣市字真栄里97-4</t>
  </si>
  <si>
    <t>0980-83-0001</t>
  </si>
  <si>
    <t>石垣市字真栄里１０８番地４</t>
  </si>
  <si>
    <t>0980-88-5121</t>
  </si>
  <si>
    <t>石垣市字大浜36番地</t>
  </si>
  <si>
    <t>0980-87-5093</t>
  </si>
  <si>
    <t>石垣市真栄里233-3</t>
  </si>
  <si>
    <t>0980-83-4822</t>
  </si>
  <si>
    <t>石垣市新川127－3</t>
  </si>
  <si>
    <t>0980-88-1616</t>
  </si>
  <si>
    <t>石垣市字真栄里243－1</t>
  </si>
  <si>
    <t>0980-83-7771</t>
  </si>
  <si>
    <t>石垣市新川2427　ｶﾒﾔﾝｺｰﾄ101</t>
  </si>
  <si>
    <t>0980-88-8741</t>
  </si>
  <si>
    <t>石垣市字大川140</t>
  </si>
  <si>
    <t>0980-82-3068</t>
  </si>
  <si>
    <t>石垣市字大川579－5</t>
  </si>
  <si>
    <t>コーラルクリニック</t>
  </si>
  <si>
    <t>石垣市浜崎町3-3-9</t>
  </si>
  <si>
    <t>0980-87-5698</t>
  </si>
  <si>
    <t>石垣市登野城1016番地１</t>
  </si>
  <si>
    <t>0980-83-4154</t>
  </si>
  <si>
    <t>石垣市登野城319番地2メゾン32　１-A号室</t>
  </si>
  <si>
    <t>0980-83-8001</t>
  </si>
  <si>
    <t>のびのび子育てくまさか医院</t>
  </si>
  <si>
    <t>石垣市字登野城1470番地１</t>
  </si>
  <si>
    <t>石垣市新川121番地</t>
  </si>
  <si>
    <t>石垣市登野城623－6</t>
  </si>
  <si>
    <t>902‐0068</t>
  </si>
  <si>
    <t>那覇市真嘉比３丁目１３番３号</t>
  </si>
  <si>
    <t>098-884-0010</t>
  </si>
  <si>
    <t>901‐0153</t>
  </si>
  <si>
    <t>那覇市宇栄原１‐１８‐２３</t>
  </si>
  <si>
    <t>098-857-1500</t>
  </si>
  <si>
    <t>902‐0062</t>
  </si>
  <si>
    <t>那覇市松川３丁目１８番３０号</t>
  </si>
  <si>
    <t>098-885-5000</t>
  </si>
  <si>
    <t>902‐0077</t>
  </si>
  <si>
    <t>那覇市長田２‐２５‐１４</t>
  </si>
  <si>
    <t>098-832-8801</t>
  </si>
  <si>
    <t>902‐0071</t>
  </si>
  <si>
    <t>那覇市繁多川３丁目７番８号</t>
  </si>
  <si>
    <t>098-882-3232</t>
  </si>
  <si>
    <t>900‐0005</t>
  </si>
  <si>
    <t>那覇市天久１‐６‐１９</t>
  </si>
  <si>
    <t>098-867-0017</t>
  </si>
  <si>
    <t>のはら元氣クリニック</t>
  </si>
  <si>
    <t>900‐0004</t>
  </si>
  <si>
    <t>那覇市銘苅３丁目２１番２１号</t>
  </si>
  <si>
    <t>098-867-0012</t>
  </si>
  <si>
    <t>902‐0065</t>
  </si>
  <si>
    <t>那覇市壺屋２丁目１４番２４号</t>
  </si>
  <si>
    <t>098-854-1103</t>
  </si>
  <si>
    <t>900‐0024</t>
  </si>
  <si>
    <t>那覇市古波蔵4丁目10番10号</t>
  </si>
  <si>
    <t>098-836-1182</t>
  </si>
  <si>
    <t>真栄城耳鼻咽喉科医院</t>
  </si>
  <si>
    <t>902‐0067</t>
  </si>
  <si>
    <t>那覇市安里１‐６‐６</t>
  </si>
  <si>
    <t>098-862-3387</t>
  </si>
  <si>
    <t>那覇市宇栄原１‐６‐３３</t>
  </si>
  <si>
    <t>098(857)8741</t>
  </si>
  <si>
    <t>伊集内科医院</t>
  </si>
  <si>
    <t>900‐0033</t>
  </si>
  <si>
    <t>那覇市久米２‐１０‐１５</t>
  </si>
  <si>
    <t>098(864)1188</t>
  </si>
  <si>
    <t>900‐0015</t>
  </si>
  <si>
    <t>那覇市久茂地２‐６‐２０</t>
  </si>
  <si>
    <t>098-866-6633</t>
  </si>
  <si>
    <t>医療法人城南会小禄みなみ診療所</t>
  </si>
  <si>
    <t>901‐0147</t>
  </si>
  <si>
    <t>那覇市宮城１‐１‐３７</t>
  </si>
  <si>
    <t>098(857)3949</t>
  </si>
  <si>
    <t>医療法人育伸会垣花小児科内科医院</t>
  </si>
  <si>
    <t>901‐0155</t>
  </si>
  <si>
    <t>那覇市金城５‐１４‐１２</t>
  </si>
  <si>
    <t>098-859-3085</t>
  </si>
  <si>
    <t>那覇市金城５‐２‐８</t>
  </si>
  <si>
    <t>098-859-3311</t>
  </si>
  <si>
    <t>那覇市金城５丁目３番地の１</t>
  </si>
  <si>
    <t>098-858-0005</t>
  </si>
  <si>
    <t>902‐0072</t>
  </si>
  <si>
    <t>那覇市古島１‐２２‐１０</t>
  </si>
  <si>
    <t>098-885-3459</t>
  </si>
  <si>
    <t>那覇市古波蔵２‐２５‐３４</t>
  </si>
  <si>
    <t>098-855-1103</t>
  </si>
  <si>
    <t>那覇市古波蔵２‐４‐１４</t>
  </si>
  <si>
    <t>098-832-3259</t>
  </si>
  <si>
    <t>医療法人沖縄徳洲会こくらクリニック</t>
  </si>
  <si>
    <t>那覇市古波蔵３‐８‐２８</t>
  </si>
  <si>
    <t>098-855-1020</t>
  </si>
  <si>
    <t>にこにこ整形外科医院</t>
  </si>
  <si>
    <t>900‐0025</t>
  </si>
  <si>
    <t>那覇市壷川２‐１１‐２</t>
  </si>
  <si>
    <t>098-836-4807</t>
  </si>
  <si>
    <t>901‐0145</t>
  </si>
  <si>
    <t>那覇市高良１‐１０‐７　コ－ポたがみ１０１号</t>
  </si>
  <si>
    <t>098-859-5888</t>
  </si>
  <si>
    <t>那覇市高良３‐６‐８</t>
  </si>
  <si>
    <t>098(858)5678</t>
  </si>
  <si>
    <t>こくら台ハートクリニック</t>
  </si>
  <si>
    <t>902‐0075</t>
  </si>
  <si>
    <t>那覇市国場１１６９の２０</t>
  </si>
  <si>
    <t>098(855)8810</t>
  </si>
  <si>
    <t>902‐0063</t>
  </si>
  <si>
    <t>那覇市三原２丁目３０‐５</t>
  </si>
  <si>
    <t>098-836-3111</t>
  </si>
  <si>
    <t>那覇市字国場３３４番地の１</t>
  </si>
  <si>
    <t>098-833-7878</t>
  </si>
  <si>
    <t>901‐0152</t>
  </si>
  <si>
    <t>那覇市字小禄２丁目３‐１７</t>
  </si>
  <si>
    <t>098-859-3333</t>
  </si>
  <si>
    <t>那覇市字小禄５丁目１３番地１　たかよしビル１Ｆ</t>
  </si>
  <si>
    <t>098-859-6700</t>
  </si>
  <si>
    <t>那覇市字真地５２番地の３</t>
  </si>
  <si>
    <t>098-833-6500</t>
  </si>
  <si>
    <t>902‐0074</t>
  </si>
  <si>
    <t>那覇市字仲井真３１７番地１　２階</t>
  </si>
  <si>
    <t>098-832-3387</t>
  </si>
  <si>
    <t>明峰会真玉橋クリニック</t>
  </si>
  <si>
    <t>902‐0078</t>
  </si>
  <si>
    <t>那覇市識名１３１６‐３</t>
  </si>
  <si>
    <t>098(836)0123</t>
  </si>
  <si>
    <t>903‐0821</t>
  </si>
  <si>
    <t>那覇市首里儀保町３‐８</t>
  </si>
  <si>
    <t>098(884)1879</t>
  </si>
  <si>
    <t>903‐0804</t>
  </si>
  <si>
    <t>那覇市首里石嶺町１丁目１４７番３号</t>
  </si>
  <si>
    <t>098-884-4846</t>
  </si>
  <si>
    <t>903‐0811</t>
  </si>
  <si>
    <t>那覇市首里赤平町２‐１３‐１２　赤平市街地分譲住宅１Ｆ</t>
  </si>
  <si>
    <t>098-886-1235</t>
  </si>
  <si>
    <t>903‐0806</t>
  </si>
  <si>
    <t>那覇市首里汀良町１丁目８番２</t>
  </si>
  <si>
    <t>098-885-5435</t>
  </si>
  <si>
    <t>903‐0812</t>
  </si>
  <si>
    <t>那覇市首里当蔵町３‐２１‐２</t>
  </si>
  <si>
    <t>098-886-3212</t>
  </si>
  <si>
    <t>900‐0002</t>
  </si>
  <si>
    <t>那覇市曙３‐２０‐１４</t>
  </si>
  <si>
    <t>098-863-5858</t>
  </si>
  <si>
    <t>那覇市小禄１‐１‐５０</t>
  </si>
  <si>
    <t>098(858)4154</t>
  </si>
  <si>
    <t>那覇市小禄５丁目１４‐５</t>
  </si>
  <si>
    <t>098-858-5005</t>
  </si>
  <si>
    <t>900‐0032</t>
  </si>
  <si>
    <t>那覇市松山２‐２３‐１３</t>
  </si>
  <si>
    <t>098(861)8618</t>
  </si>
  <si>
    <t>4710111644</t>
  </si>
  <si>
    <t>吉本内科小児科医院</t>
  </si>
  <si>
    <t>那覇市松川１‐１５‐６</t>
  </si>
  <si>
    <t>那覇市松川２‐５‐３０</t>
  </si>
  <si>
    <t>098(885)5106</t>
  </si>
  <si>
    <t>900‐0014</t>
  </si>
  <si>
    <t>那覇市松尾１‐４‐１３</t>
  </si>
  <si>
    <t>098-867-3023</t>
  </si>
  <si>
    <t>那覇市松尾２‐１６‐４３</t>
  </si>
  <si>
    <t>098-863-7110</t>
  </si>
  <si>
    <t>那覇市松尾２‐２４‐４</t>
  </si>
  <si>
    <t>098(868)5618</t>
  </si>
  <si>
    <t>那覇市真嘉比２‐１‐４</t>
  </si>
  <si>
    <t>098-886-4119</t>
  </si>
  <si>
    <t>900‐0036</t>
  </si>
  <si>
    <t>那覇市西３‐４‐１</t>
  </si>
  <si>
    <t>098(867)0010</t>
  </si>
  <si>
    <t>901‐0154</t>
  </si>
  <si>
    <t>那覇市赤嶺２丁目１番地の９</t>
  </si>
  <si>
    <t>098-858-5557</t>
  </si>
  <si>
    <t>900‐0021</t>
  </si>
  <si>
    <t>那覇市泉崎１‐１６‐１６　比嘉ビル１Ｆ</t>
  </si>
  <si>
    <t>098-866-8716</t>
  </si>
  <si>
    <t>石川産婦人科医院</t>
  </si>
  <si>
    <t>那覇市泉崎２‐２０‐２</t>
  </si>
  <si>
    <t>098(832)3351</t>
  </si>
  <si>
    <t>那覇市泉崎２‐３‐２０</t>
  </si>
  <si>
    <t>098(855)7909</t>
  </si>
  <si>
    <t>那覇市泉崎２‐７‐２</t>
  </si>
  <si>
    <t>098-855-2130</t>
  </si>
  <si>
    <t>医療法人新田クリニック</t>
  </si>
  <si>
    <t>900‐0016</t>
  </si>
  <si>
    <t>那覇市前島１‐１４‐３</t>
  </si>
  <si>
    <t>098(863)0073</t>
  </si>
  <si>
    <t>4710111636</t>
  </si>
  <si>
    <t>日賀耳鼻咽喉科</t>
  </si>
  <si>
    <t>那覇市前島１‐１５‐１</t>
  </si>
  <si>
    <t>098(862)9005</t>
  </si>
  <si>
    <t>那覇市仲井真３７９‐２</t>
  </si>
  <si>
    <t>098-832-1111</t>
  </si>
  <si>
    <t>那覇市長田１‐１‐１　アクロス寄宮１０１号</t>
  </si>
  <si>
    <t>098-836-3196</t>
  </si>
  <si>
    <t>那覇市長田１‐１２‐３５</t>
  </si>
  <si>
    <t>098(834)0128</t>
  </si>
  <si>
    <t>新川クリニック</t>
  </si>
  <si>
    <t>那覇市壷屋１‐２‐１６</t>
  </si>
  <si>
    <t>098(863)1511</t>
  </si>
  <si>
    <t>医療法人学豊会安里皮膚科医院</t>
  </si>
  <si>
    <t>那覇市壷屋２‐４‐３</t>
  </si>
  <si>
    <t>098(854)0563</t>
  </si>
  <si>
    <t>那覇市天久１‐２７‐２０</t>
  </si>
  <si>
    <t>098-861-4615</t>
  </si>
  <si>
    <t>那覇市天久２‐５‐３８</t>
  </si>
  <si>
    <t>098-860-0707</t>
  </si>
  <si>
    <t>901‐0156</t>
  </si>
  <si>
    <t>那覇市田原１‐９‐１</t>
  </si>
  <si>
    <t>098-857-0140</t>
  </si>
  <si>
    <t>那覇市田原１‐９‐２</t>
  </si>
  <si>
    <t>098-859-5566</t>
  </si>
  <si>
    <t>那覇市田原３‐３‐７</t>
  </si>
  <si>
    <t>098-858-9615</t>
  </si>
  <si>
    <t>社団法人那覇市医師会生活習慣病検診センター</t>
  </si>
  <si>
    <t>900‐0034</t>
  </si>
  <si>
    <t>那覇市東町２６‐１</t>
  </si>
  <si>
    <t>098-868-8118</t>
  </si>
  <si>
    <t>順天堂クリニック</t>
  </si>
  <si>
    <t>900‐0012</t>
  </si>
  <si>
    <t>那覇市泊１‐１３‐１</t>
  </si>
  <si>
    <t>098(866)1036</t>
  </si>
  <si>
    <t>098(864)1330</t>
  </si>
  <si>
    <t>ウイメンズクリニック糸数</t>
  </si>
  <si>
    <t>那覇市泊１‐２９‐１２</t>
  </si>
  <si>
    <t>098-869-8395</t>
  </si>
  <si>
    <t>かず整形外科クリニック</t>
  </si>
  <si>
    <t>那覇市繁多川３‐７‐８</t>
  </si>
  <si>
    <t>098-885-0003</t>
  </si>
  <si>
    <t>900‐0022</t>
  </si>
  <si>
    <t>那覇市樋川２‐１‐３７</t>
  </si>
  <si>
    <t>098-834-2700</t>
  </si>
  <si>
    <t>那覇市樋川１‐１８‐２２</t>
  </si>
  <si>
    <t>098(832)3055</t>
  </si>
  <si>
    <t>098-836-1100</t>
  </si>
  <si>
    <t>900‐0013</t>
  </si>
  <si>
    <t>那覇市牧志１‐４‐４３　新川ビル２Ｆ</t>
  </si>
  <si>
    <t>098(868)8082</t>
  </si>
  <si>
    <t>那覇市牧志２‐１６‐１２</t>
  </si>
  <si>
    <t>098-867-1443</t>
  </si>
  <si>
    <t>那覇市牧志２‐１７‐１２</t>
  </si>
  <si>
    <t>098-951-3759</t>
  </si>
  <si>
    <t>那覇市銘苅２丁目４番１８号　１０２</t>
  </si>
  <si>
    <t>098-941-6835</t>
  </si>
  <si>
    <t>那覇市銘苅３丁目１５番３号　なかもと企画ビル１階</t>
  </si>
  <si>
    <t>098-860-1835</t>
  </si>
  <si>
    <t>平田胃腸科・内科</t>
  </si>
  <si>
    <t>那覇市銘苅３丁目２２番３３号　Ｒ－８ビル１Ｆ</t>
  </si>
  <si>
    <t>098-869-7272</t>
  </si>
  <si>
    <t>医療法人厚仁会与儀中央クリニック</t>
  </si>
  <si>
    <t>902‐0076</t>
  </si>
  <si>
    <t>那覇市与儀３６６‐２</t>
  </si>
  <si>
    <t>098-854-2030</t>
  </si>
  <si>
    <t>那覇市壺屋１‐７‐１６</t>
  </si>
  <si>
    <t>098-862-5004</t>
  </si>
  <si>
    <t>那覇市三原２‐１５‐１２</t>
  </si>
  <si>
    <t>098-832-4889</t>
  </si>
  <si>
    <t>那覇市首里石嶺町１‐１６１‐１</t>
  </si>
  <si>
    <t>098-886-9112</t>
  </si>
  <si>
    <t>那覇市松川４７番地</t>
  </si>
  <si>
    <t>098-887-1086</t>
  </si>
  <si>
    <t>那覇市国場７２４‐３　１０１号</t>
  </si>
  <si>
    <t>098-831-8880</t>
  </si>
  <si>
    <t>那覇西クリニックまかび</t>
  </si>
  <si>
    <t>那覇市真嘉比２丁目２９番２２号</t>
  </si>
  <si>
    <t>098-884-7824</t>
  </si>
  <si>
    <t>900‐0006</t>
  </si>
  <si>
    <t>那覇市おもろまち４丁目１９番８号</t>
  </si>
  <si>
    <t>098-868-5888</t>
  </si>
  <si>
    <t>那覇市首里石嶺町４‐９‐１</t>
  </si>
  <si>
    <t>098-886-0888</t>
  </si>
  <si>
    <t>那覇市牧志２丁目１８番２７号</t>
  </si>
  <si>
    <t>098-868-2367</t>
  </si>
  <si>
    <t>那覇市前島２‐２‐１</t>
  </si>
  <si>
    <t>098-860-9120</t>
  </si>
  <si>
    <t>902‐0073</t>
  </si>
  <si>
    <t>那覇市字上間２７５番地１</t>
  </si>
  <si>
    <t>098-832-3333</t>
  </si>
  <si>
    <t>医療法人陽心会メディカルプラザ大道中央</t>
  </si>
  <si>
    <t>900‐0066</t>
  </si>
  <si>
    <t>那覇市字大道１２３番地</t>
  </si>
  <si>
    <t>098-886-0007</t>
  </si>
  <si>
    <t>医療法人和音会宇良耳鼻咽喉科クリニック</t>
  </si>
  <si>
    <t>902‐0061</t>
  </si>
  <si>
    <t>那覇市古島２丁目６番地５</t>
  </si>
  <si>
    <t>098-871-4276</t>
  </si>
  <si>
    <t>那覇市繁多川三丁目５番１８‐４号</t>
  </si>
  <si>
    <t>098-833-1001</t>
  </si>
  <si>
    <t>那覇市おもろまち４丁目６番２０号</t>
  </si>
  <si>
    <t>098-868-2105</t>
  </si>
  <si>
    <t>那覇市金城５‐１６‐１３</t>
  </si>
  <si>
    <t>098-857-7788</t>
  </si>
  <si>
    <t>那覇市おもろまち１‐６‐１</t>
  </si>
  <si>
    <t>098-861-1088</t>
  </si>
  <si>
    <t>医療法人社団輔仁会輔仁クリニック</t>
  </si>
  <si>
    <t>那覇市字松川３０１番地</t>
  </si>
  <si>
    <t>098-885-6605</t>
  </si>
  <si>
    <t>那覇市宇栄原３‐５‐１４</t>
  </si>
  <si>
    <t>098-858-8898</t>
  </si>
  <si>
    <t>医療法人十全会おおうらクリニック</t>
  </si>
  <si>
    <t>那覇市高良３丁目５番２２号</t>
  </si>
  <si>
    <t>098-859-1941</t>
  </si>
  <si>
    <t>医療法人まごころ会かつれん内科クリニック</t>
  </si>
  <si>
    <t>那覇市銘苅３丁目９番１８号</t>
  </si>
  <si>
    <t>098-860-8615</t>
  </si>
  <si>
    <t>医療法人和和ウィメンズクリニック</t>
  </si>
  <si>
    <t>那覇市小禄５丁目１７番２</t>
  </si>
  <si>
    <t>098-852-0307</t>
  </si>
  <si>
    <t>那覇市おもろまち２丁目２番２２号</t>
  </si>
  <si>
    <t>098-869-2400</t>
  </si>
  <si>
    <t>那覇市与儀２丁目４番２３号</t>
  </si>
  <si>
    <t>098(854)6215</t>
  </si>
  <si>
    <t>那覇市泊１‐１３‐１６</t>
  </si>
  <si>
    <t>098-866-0556</t>
  </si>
  <si>
    <t>那覇市首里当蔵町２‐１４　２Ｆ</t>
  </si>
  <si>
    <t>098-884-3322</t>
  </si>
  <si>
    <t>那覇市字宇栄原６７８番地</t>
  </si>
  <si>
    <t>098-852-0037</t>
  </si>
  <si>
    <t>那覇市天久１丁目７番８号　ゆうな１階</t>
  </si>
  <si>
    <t>098-869-5005</t>
  </si>
  <si>
    <t>徳洲会新都心クリニック</t>
  </si>
  <si>
    <t>那覇市銘苅２丁目２番１号</t>
  </si>
  <si>
    <t>098-860-0755</t>
  </si>
  <si>
    <t>那覇市首里当蔵町２丁目１４番地</t>
  </si>
  <si>
    <t>098-887-1222</t>
  </si>
  <si>
    <t>那覇市おもろまち３丁目６番３号</t>
  </si>
  <si>
    <t>098-941-7255</t>
  </si>
  <si>
    <t>那覇市繁多川三丁目６番２６号　幸徳ビルディングＢ号室</t>
  </si>
  <si>
    <t>098-855-8733</t>
  </si>
  <si>
    <t>医療法人おもと会クリニック安里</t>
  </si>
  <si>
    <t>那覇市安里１‐７‐３</t>
  </si>
  <si>
    <t>098-861-5050</t>
  </si>
  <si>
    <t>那覇市久茂地３‐２４‐１４</t>
  </si>
  <si>
    <t>098-867-2526</t>
  </si>
  <si>
    <t>那覇市真嘉比３丁目２番地１８号　グランデュール古島駅前１階</t>
  </si>
  <si>
    <t>098-882-2188</t>
  </si>
  <si>
    <t>那覇市田原３‐１２‐４</t>
  </si>
  <si>
    <t>098-858-3080</t>
  </si>
  <si>
    <t>903‐0807</t>
  </si>
  <si>
    <t>那覇市首里久場川町２‐８‐２</t>
  </si>
  <si>
    <t>098-886-5790</t>
  </si>
  <si>
    <t>那覇市銘刈三丁目９番２３号</t>
  </si>
  <si>
    <t>098-865-3387</t>
  </si>
  <si>
    <t>那覇市天久２‐１９‐１５</t>
  </si>
  <si>
    <t>098-869-1024</t>
  </si>
  <si>
    <t>902‐0064</t>
  </si>
  <si>
    <t>那覇市寄宮１丁目３１番１５号</t>
  </si>
  <si>
    <t>098-835-4600</t>
  </si>
  <si>
    <t>那覇市赤嶺１丁目１２番２号　２階</t>
  </si>
  <si>
    <t>098-852-8080</t>
  </si>
  <si>
    <t>那覇市壺川三丁目１番８</t>
  </si>
  <si>
    <t>098-853-8000</t>
  </si>
  <si>
    <t>医療法人寿仁会クリニック絆</t>
  </si>
  <si>
    <t>那覇市寄宮２丁目１番１８号　ユートピア沖縄　２階</t>
  </si>
  <si>
    <t>098-854-5531</t>
  </si>
  <si>
    <t>那覇市首里石嶺町４丁目９６番地１</t>
  </si>
  <si>
    <t>098-887-5558</t>
  </si>
  <si>
    <t>那覇市首里久場川町２‐９６‐１８　メディカルプラザ首里３Ｆ</t>
  </si>
  <si>
    <t>098-885-8000</t>
  </si>
  <si>
    <t>仲本クリニック</t>
  </si>
  <si>
    <t>那覇市おもろまち４‐１１‐２４</t>
  </si>
  <si>
    <t>098-941-3351</t>
  </si>
  <si>
    <t>那覇市銘苅３‐２２‐３３　Ｒ－８ビル２階</t>
  </si>
  <si>
    <t>098-951-1112</t>
  </si>
  <si>
    <t>那覇市首里久場川町２‐９６‐１８　メディカルプラザ首里４Ｆ</t>
  </si>
  <si>
    <t>098-885-2525</t>
  </si>
  <si>
    <t>那覇市字松川２０番１</t>
  </si>
  <si>
    <t>098-885-0333</t>
  </si>
  <si>
    <t>那覇市久茂地三丁目８番１５号</t>
  </si>
  <si>
    <t>098-863-7788</t>
  </si>
  <si>
    <t>那覇市首里久場川町二丁目９６番地１８　２階</t>
  </si>
  <si>
    <t>098-988-8182</t>
  </si>
  <si>
    <t>安里眼科おもろまち駅前</t>
  </si>
  <si>
    <t>那覇市おもろまち４丁目３番１３号</t>
  </si>
  <si>
    <t>098-868-1882</t>
  </si>
  <si>
    <t>那覇市長田一丁目２４番２６号　３階・４階</t>
  </si>
  <si>
    <t>098-851-3338</t>
  </si>
  <si>
    <t>リハビリテーションクリニックやまぐち</t>
  </si>
  <si>
    <t>那覇市安謝一丁目１０番２８号</t>
  </si>
  <si>
    <t>098-864-1100</t>
  </si>
  <si>
    <t>はざま胃腸内科クリニック</t>
  </si>
  <si>
    <t>那覇市字宇栄原６５４番地</t>
  </si>
  <si>
    <t>098-859-1352</t>
  </si>
  <si>
    <t>那覇市天久２‐１‐１５　１階</t>
  </si>
  <si>
    <t>098-860-3711</t>
  </si>
  <si>
    <t>那覇市字国場１１６１‐４</t>
  </si>
  <si>
    <t>098-996-1194</t>
  </si>
  <si>
    <t>形成外科ＫＣ</t>
  </si>
  <si>
    <t>那覇市久茂地２－２－２　タイムスビル６Ｆ</t>
  </si>
  <si>
    <t>098-866-5151</t>
  </si>
  <si>
    <t>那覇市与儀１－３－２１</t>
  </si>
  <si>
    <t>098-853-7961</t>
  </si>
  <si>
    <t>医療法人格仁会整形外科よざクリニック</t>
  </si>
  <si>
    <t>那覇市松尾２－２－２５－４</t>
  </si>
  <si>
    <t>098-866-1143</t>
  </si>
  <si>
    <t>那覇市上間３３６番地７</t>
  </si>
  <si>
    <t>098-833-1133</t>
  </si>
  <si>
    <t>医療法人晶彩会とくやま眼科</t>
  </si>
  <si>
    <t>那覇市牧志二丁目１６番８号</t>
  </si>
  <si>
    <t>098(868)0026</t>
  </si>
  <si>
    <t>那覇市安里２－５－１　インペリアルハイム喜納Ⅱ305</t>
  </si>
  <si>
    <t>090-4204-4721</t>
  </si>
  <si>
    <t>那覇市泊２丁目６番１０号　３階</t>
  </si>
  <si>
    <t>098(862)8175</t>
  </si>
  <si>
    <t>那覇市銘苅３０３番地　メディカルヒルズめかるビル２階</t>
  </si>
  <si>
    <t>098-988-3559</t>
  </si>
  <si>
    <t>那覇市赤嶺二丁目３番地１　１０１</t>
  </si>
  <si>
    <t>098-891-8600</t>
  </si>
  <si>
    <t>医療法人善立会まつおＴＣクリニック</t>
  </si>
  <si>
    <t>那覇市松尾二丁目２番２５－４号　３階</t>
  </si>
  <si>
    <t>098-861-8006</t>
  </si>
  <si>
    <t>医療法人志禄会那覇かなぐすく皮膚科</t>
  </si>
  <si>
    <t>那覇市金城５丁目１１－６　小禄ガーデンビル１Ｆ</t>
  </si>
  <si>
    <t>098-857-1112</t>
  </si>
  <si>
    <t>医療法人首里の杜会首里の杜耳鼻咽喉科</t>
  </si>
  <si>
    <t>那覇市首里久場川町２丁目９６－１８　メディカルプラザ首里２階</t>
  </si>
  <si>
    <t>098-885-1133</t>
  </si>
  <si>
    <t>那覇市松尾２丁目１７番３４号</t>
  </si>
  <si>
    <t>098-880-9620</t>
  </si>
  <si>
    <t>那覇市国場1072-１</t>
  </si>
  <si>
    <t>098-834-3812</t>
  </si>
  <si>
    <t>那覇市長田１－４－１０　２階</t>
  </si>
  <si>
    <t>098-833-8811</t>
  </si>
  <si>
    <t>那覇市おもろまち四丁目１４番２６号</t>
  </si>
  <si>
    <t>098-861-8866</t>
  </si>
  <si>
    <t>那覇市真嘉比２丁目２９番２８号　２階</t>
  </si>
  <si>
    <t>098-887-3333</t>
  </si>
  <si>
    <t>那覇市首里儀保町一丁目26番3号</t>
  </si>
  <si>
    <t>098-885-4976</t>
  </si>
  <si>
    <t>医療法人緑樹会仲宗根整形外科</t>
  </si>
  <si>
    <t>那覇市安里３８８－５　2階</t>
  </si>
  <si>
    <t>098(887)6122</t>
  </si>
  <si>
    <t>那覇市泊二丁目６番地の１</t>
  </si>
  <si>
    <t>098-862-1122</t>
  </si>
  <si>
    <t>098-987-1656</t>
  </si>
  <si>
    <t>医療法人聖美会ＪＯＥクリニック</t>
  </si>
  <si>
    <t>那覇市牧志２丁目１８番７号 共伸産業ビル５階</t>
  </si>
  <si>
    <t>098-867-6060</t>
  </si>
  <si>
    <t>那覇市真嘉比１丁目２１番１７号</t>
  </si>
  <si>
    <t>098-884-3600</t>
  </si>
  <si>
    <t>那覇市寄宮３丁目１２番１５号</t>
  </si>
  <si>
    <t>098-833-1180</t>
  </si>
  <si>
    <t>那覇市安里二丁目９番８号 サンステーションビル１階</t>
  </si>
  <si>
    <t>098-866-0007</t>
  </si>
  <si>
    <t>特定医療法人葦の会シャロンクリニック</t>
  </si>
  <si>
    <t>那覇市首里石嶺町４－２３８－２ メディカルいしみね３階</t>
  </si>
  <si>
    <t>098-884-1300</t>
  </si>
  <si>
    <t>那覇市首里石嶺町４丁目２３８－２ メディカルいしみね２Ｆ</t>
  </si>
  <si>
    <t>098-887-0055</t>
  </si>
  <si>
    <t>医療法人沖縄聖蹟会ライフケアクリニック那覇</t>
  </si>
  <si>
    <t>那覇市泉崎二丁目３番地８号 ロイヤルハイツ泉崎４階</t>
  </si>
  <si>
    <t>098-832-1721</t>
  </si>
  <si>
    <t>Ａｚクリニック</t>
  </si>
  <si>
    <t>098-859-6789</t>
  </si>
  <si>
    <t>098-858-6910</t>
  </si>
  <si>
    <t>那覇市久茂地１－８－１６　３階</t>
  </si>
  <si>
    <t>098-943-2500</t>
  </si>
  <si>
    <t>那覇市壺川一丁目１２番地４</t>
  </si>
  <si>
    <t>098-835-9660</t>
  </si>
  <si>
    <t>那覇市松川４４１</t>
  </si>
  <si>
    <t>098-885-5550</t>
  </si>
  <si>
    <t>那覇市真嘉比三丁目１３番地３</t>
  </si>
  <si>
    <t>098-882-4300</t>
  </si>
  <si>
    <t>那覇市字上間１７１番地</t>
  </si>
  <si>
    <t>098-853-3511</t>
  </si>
  <si>
    <t>那覇市字銘苅３０３番　メディカルヒルズめかるビル　２階</t>
  </si>
  <si>
    <t>098-988-8864</t>
  </si>
  <si>
    <t>那覇市安謝１丁目２０番１６号</t>
  </si>
  <si>
    <t>098-861-2100</t>
  </si>
  <si>
    <t>那覇市首里久場川町二丁目１３５番地</t>
  </si>
  <si>
    <t>098-979-5333</t>
  </si>
  <si>
    <t>那覇市上之屋１丁目１９番２２号　YOSHINAビル　２階、３階</t>
  </si>
  <si>
    <t>098-868-1112</t>
  </si>
  <si>
    <t>098-887-7646</t>
  </si>
  <si>
    <t>那覇市高良３丁目６番５号</t>
  </si>
  <si>
    <t>098-857-8060</t>
  </si>
  <si>
    <t>医療法人友英会友寄クリニック</t>
  </si>
  <si>
    <t>那覇市泉崎二丁目2番地6</t>
  </si>
  <si>
    <t>098-855-0852</t>
  </si>
  <si>
    <t>那覇市曙2-4-13　OKK　Bldg　2階　2-A、2-B</t>
  </si>
  <si>
    <t>098-960-1434</t>
  </si>
  <si>
    <t>那覇市小禄4丁目1番地9号</t>
  </si>
  <si>
    <t>098-858-1202</t>
  </si>
  <si>
    <t>那覇市楚辺1丁目3番64号　2号</t>
  </si>
  <si>
    <t>098-851-7828</t>
  </si>
  <si>
    <t>那覇市樋川2-9-1　リバーサイドかみはら 103</t>
  </si>
  <si>
    <t>098-832-1241</t>
  </si>
  <si>
    <t>那覇市天久１－８－１　コーポ杜２０１</t>
  </si>
  <si>
    <t>098-866-7531</t>
  </si>
  <si>
    <t>当山美容形成外科ANNEX</t>
  </si>
  <si>
    <t>那覇市久茂地3-7-1</t>
  </si>
  <si>
    <t>098-866-0177</t>
  </si>
  <si>
    <t>那覇市宮城１丁目18番1号　エスタジオ小禄3階</t>
  </si>
  <si>
    <t>098-858-5577</t>
  </si>
  <si>
    <t>那覇市泉崎２丁目８番１８号</t>
  </si>
  <si>
    <t>098-855-7575</t>
  </si>
  <si>
    <t>心のクリニック語り学び</t>
  </si>
  <si>
    <t>098-885-2200</t>
  </si>
  <si>
    <t>那覇市牧志２－２３－９　シンカ牧志ビル３F</t>
  </si>
  <si>
    <t>098-988-1425</t>
  </si>
  <si>
    <t>098-885-5530</t>
  </si>
  <si>
    <t>那覇市長田１－２４－２６　長田メディカルビル１F</t>
  </si>
  <si>
    <t>098-832-2266</t>
  </si>
  <si>
    <t>那覇市真嘉比３丁目６番１４号</t>
  </si>
  <si>
    <t>098-882-4322</t>
  </si>
  <si>
    <t>医療法人城南会松城クリニック</t>
  </si>
  <si>
    <t>那覇市字松川４４２番地</t>
  </si>
  <si>
    <t>098-884-3553</t>
  </si>
  <si>
    <t>098-867-8100</t>
  </si>
  <si>
    <t>那覇市字松川４０７番地１　ＳｅｔＢビル１階</t>
  </si>
  <si>
    <t>098-885-4112</t>
  </si>
  <si>
    <t>那覇市上之屋１－１８－３６　沖縄映像センタービル２Ｆ</t>
  </si>
  <si>
    <t>098-861-1010</t>
  </si>
  <si>
    <t>首里千樹の杜クリニック</t>
  </si>
  <si>
    <t>那覇市首里崎山町４－１９５－５０</t>
  </si>
  <si>
    <t>098-987-0011</t>
  </si>
  <si>
    <t>まんまる子どもクリニック</t>
  </si>
  <si>
    <t>那覇市宇栄原2丁目18番8号</t>
  </si>
  <si>
    <t>098-858-0083</t>
  </si>
  <si>
    <t>kukuruきっずクリニック</t>
  </si>
  <si>
    <t>那覇市字真地216番地17</t>
  </si>
  <si>
    <t>098-888-5996</t>
  </si>
  <si>
    <t>900‐0003</t>
  </si>
  <si>
    <t>那覇市安謝1丁目9番24号</t>
  </si>
  <si>
    <t>098-866-7600</t>
  </si>
  <si>
    <t>那覇市久茂地2-11-18　当山久茂地川医邸4・5階</t>
  </si>
  <si>
    <t>098-867-2093</t>
  </si>
  <si>
    <t>那覇市古波蔵4丁目13番9号SSKビル2階</t>
  </si>
  <si>
    <t>098-833-1024</t>
  </si>
  <si>
    <t>那覇市寄宮154-7玉元ビル202号</t>
  </si>
  <si>
    <t>098-835-1413</t>
  </si>
  <si>
    <t>那覇市真嘉比1丁目7番1号　テンズまかび4階</t>
  </si>
  <si>
    <t>098-884-7800</t>
  </si>
  <si>
    <t>那覇市真嘉比1丁目7番1号　2・3Ｆ</t>
  </si>
  <si>
    <t>098-886-5858</t>
  </si>
  <si>
    <t>那覇市前島3-21-18　プレト・エム2階・3階</t>
  </si>
  <si>
    <t>098-869-3138</t>
  </si>
  <si>
    <t>那覇市首里石嶺町2-258-2</t>
  </si>
  <si>
    <t>098-887-7744</t>
  </si>
  <si>
    <t>那覇市久茂地2-11-18　当山久茂地医邸2・3Ｆ</t>
  </si>
  <si>
    <t>098-861-5700</t>
  </si>
  <si>
    <t>那覇市首里石嶺町3-218-3　金井ビル1階</t>
  </si>
  <si>
    <t>098-884-6249</t>
  </si>
  <si>
    <t>那覇市長田1-6-1　101</t>
  </si>
  <si>
    <t>098-894-6412</t>
  </si>
  <si>
    <t>医療法人よつばの会首里眼科</t>
  </si>
  <si>
    <t>那覇市首里久場川町2丁目136-1</t>
  </si>
  <si>
    <t>098-887-1155</t>
  </si>
  <si>
    <t>那覇市泊2-6-10　2階</t>
  </si>
  <si>
    <t>098-866-3232</t>
  </si>
  <si>
    <t>那覇市安里1丁目1番18号　1階、2階</t>
  </si>
  <si>
    <t>098-860-7767</t>
  </si>
  <si>
    <t>那覇市牧志2-17-46　平良ビル</t>
  </si>
  <si>
    <t>098-943-3211</t>
  </si>
  <si>
    <t>那覇市久茂地2-13-3　3F</t>
  </si>
  <si>
    <t>098-861-3875</t>
  </si>
  <si>
    <t>那覇市泊2丁目18-11　Tomari2020</t>
  </si>
  <si>
    <t>098-860-1813</t>
  </si>
  <si>
    <t>H&amp;Bクリニック沖縄</t>
  </si>
  <si>
    <t>那覇市松山2-18-3　平尾ビル2階</t>
  </si>
  <si>
    <t>098-917-4187</t>
  </si>
  <si>
    <t>那覇市泊1-6-1　ビッグライスマンション泊204号</t>
  </si>
  <si>
    <t>098-960-4109</t>
  </si>
  <si>
    <t>那覇市おもろまち4-16-5　サンライズGINOZA301</t>
  </si>
  <si>
    <t>098-894-8826</t>
  </si>
  <si>
    <t>名護市東江１丁目２５番１４号　メゾンロイヤル１Ｆ</t>
  </si>
  <si>
    <t>0980-51-0777</t>
  </si>
  <si>
    <t>0980-49-2214</t>
  </si>
  <si>
    <t>伊是名村字仲田１１９９－ １</t>
  </si>
  <si>
    <t>0980-45-2612</t>
  </si>
  <si>
    <t>伊平屋村字我喜屋２１７－３</t>
  </si>
  <si>
    <t>0980-46-2853</t>
  </si>
  <si>
    <t>大宜味村字塩屋９８７－３</t>
  </si>
  <si>
    <t>0980-44-3840</t>
  </si>
  <si>
    <t>名護市大西１丁目１番１号　神山ビル２Ｆ</t>
  </si>
  <si>
    <t>0980-54-5555</t>
  </si>
  <si>
    <t>国頭村字辺土名１４５８番地</t>
  </si>
  <si>
    <t>0980-41-5360</t>
  </si>
  <si>
    <t>名護市大東１丁目１１番１５号</t>
  </si>
  <si>
    <t>0980-53-7888</t>
  </si>
  <si>
    <t>0980-53-5356</t>
  </si>
  <si>
    <t>東村字平良５５０番地</t>
  </si>
  <si>
    <t>0980-43-2744</t>
  </si>
  <si>
    <t>今帰仁村仲宗根２７９番地４</t>
  </si>
  <si>
    <t>0980-56-5655</t>
  </si>
  <si>
    <t>名護市大東３丁目２１番２２号</t>
  </si>
  <si>
    <t>0980-53-6974</t>
  </si>
  <si>
    <t>本部町字渡久地７９９番地１</t>
  </si>
  <si>
    <t>0980-47-6363</t>
  </si>
  <si>
    <t>医療法人社団和洸会役所前歯科医院</t>
  </si>
  <si>
    <t>名護市字宮里４４５－６　大瀬産業ビル１F　１０１号</t>
  </si>
  <si>
    <t>0980-52-5072</t>
  </si>
  <si>
    <t>名護市大北１丁目２３番２号</t>
  </si>
  <si>
    <t>0980-54-0221</t>
  </si>
  <si>
    <t>名護市大南１丁目１０番１２号　南進ビル２F</t>
  </si>
  <si>
    <t>0980-54-5333</t>
  </si>
  <si>
    <t>名護市大北５丁目２番３号</t>
  </si>
  <si>
    <t>0980-54-8822</t>
  </si>
  <si>
    <t>0980-51-0648</t>
  </si>
  <si>
    <t>名護市城１丁目１番１９号</t>
  </si>
  <si>
    <t>0980-52-2155</t>
  </si>
  <si>
    <t>今帰仁村字謝名６２１番地１</t>
  </si>
  <si>
    <t>0980-56-1184</t>
  </si>
  <si>
    <t>名護市宮里１丁目１番５２号</t>
  </si>
  <si>
    <t>0980-52-5380</t>
  </si>
  <si>
    <t>名護市字名護４５５８－５３</t>
  </si>
  <si>
    <t>0980-52-0737</t>
  </si>
  <si>
    <t>本部町字渡久地２３１番地</t>
  </si>
  <si>
    <t>0980-47-7855</t>
  </si>
  <si>
    <t>名護市大北１丁目１番３４号　１Ｆ</t>
  </si>
  <si>
    <t>0980-52-8750</t>
  </si>
  <si>
    <t>名護市字豊原１６９番地１</t>
  </si>
  <si>
    <t>0980-55-3905</t>
  </si>
  <si>
    <t>名護市宇茂佐の森４丁目７番地１０</t>
  </si>
  <si>
    <t>0980-43-8890</t>
  </si>
  <si>
    <t>名護市城２丁目１０番２０号　１Ｆ</t>
  </si>
  <si>
    <t>0980-54-5046</t>
  </si>
  <si>
    <t>名護市宮里７丁目４番１４号</t>
  </si>
  <si>
    <t>0980-54-6480</t>
  </si>
  <si>
    <t>名護市大西４丁目４番１４号</t>
  </si>
  <si>
    <t>0980-53-4562</t>
  </si>
  <si>
    <t>国頭村字辺土名２１４１－１</t>
  </si>
  <si>
    <t>0980-41-2577</t>
  </si>
  <si>
    <t>0980-53-6688</t>
  </si>
  <si>
    <t>名護市大東１丁目１８番１１号　１Ｆ</t>
  </si>
  <si>
    <t>0980-54-4618</t>
  </si>
  <si>
    <t>名護市字伊差川５１４－１F</t>
  </si>
  <si>
    <t>0980-52-1118</t>
  </si>
  <si>
    <t>0980-47-2648</t>
  </si>
  <si>
    <t>医療法人社団幸悠会もとぶ歯科医院</t>
  </si>
  <si>
    <t>本部町字大浜８５８番８</t>
  </si>
  <si>
    <t>0980-47-5432</t>
  </si>
  <si>
    <t>医療法人社団幸悠会名護カムカム歯科医院</t>
  </si>
  <si>
    <t>名護市字伊佐川７番地</t>
  </si>
  <si>
    <t>0980-54-5511</t>
  </si>
  <si>
    <t>読谷村字都屋１６７番地３</t>
  </si>
  <si>
    <t>098-956-0193</t>
  </si>
  <si>
    <t>北谷町字上勢頭８２０番地１</t>
  </si>
  <si>
    <t>098-936-2221</t>
  </si>
  <si>
    <t>098-965-1862</t>
  </si>
  <si>
    <t>沖縄市胡屋４丁目６番１１号</t>
  </si>
  <si>
    <t>098-933-6800</t>
  </si>
  <si>
    <t>沖縄市上地２丁目９番１号　２階</t>
  </si>
  <si>
    <t>098-933-6874</t>
  </si>
  <si>
    <t>宜野湾市野嵩２丁目３４番９号</t>
  </si>
  <si>
    <t>098-893-3883</t>
  </si>
  <si>
    <t>宜野湾市真栄原１丁目１０番５号</t>
  </si>
  <si>
    <t>098-89-86771</t>
  </si>
  <si>
    <t>北谷町字桑江６２０番地１０</t>
  </si>
  <si>
    <t>098-936-5506</t>
  </si>
  <si>
    <t>沖縄市住吉１丁目２番２６号　住吉ビル２階</t>
  </si>
  <si>
    <t>098-939-3454</t>
  </si>
  <si>
    <t>沖縄市山内２丁目７番１９号</t>
  </si>
  <si>
    <t>098-933-6480</t>
  </si>
  <si>
    <t>沖縄市照屋２丁目２２番２７号</t>
  </si>
  <si>
    <t>098-938-0016</t>
  </si>
  <si>
    <t>うるま市字高江洲１０８０番地１　２階</t>
  </si>
  <si>
    <t>098-974-3311</t>
  </si>
  <si>
    <t>読谷村字高志保１３１５番地１</t>
  </si>
  <si>
    <t>098-958-1260</t>
  </si>
  <si>
    <t>うるま市勝連平安名１４９８番地１</t>
  </si>
  <si>
    <t>098-978-7528</t>
  </si>
  <si>
    <t>沖縄市松本１丁目４番９号</t>
  </si>
  <si>
    <t>098-939-6480</t>
  </si>
  <si>
    <t>うるま市みどり町１丁目１番６号</t>
  </si>
  <si>
    <t>098-974-3663</t>
  </si>
  <si>
    <t>沖縄市高原１丁目１１番９号　名嘉真マンション１階</t>
  </si>
  <si>
    <t>098-939-0648</t>
  </si>
  <si>
    <t>098-964-5958</t>
  </si>
  <si>
    <t>うるま市字与那城１２２番地１</t>
  </si>
  <si>
    <t>098-978-7804</t>
  </si>
  <si>
    <t>沖縄市山内４丁目９番６号</t>
  </si>
  <si>
    <t>098-933-7811</t>
  </si>
  <si>
    <t>金武町字伊芸８５番地１</t>
  </si>
  <si>
    <t>098-968-5000</t>
  </si>
  <si>
    <t>嘉手納町字水釜３７３番地２５５</t>
  </si>
  <si>
    <t>098-957-3190</t>
  </si>
  <si>
    <t>北谷町美浜１丁目１番１０号</t>
  </si>
  <si>
    <t>098-936-0648</t>
  </si>
  <si>
    <t>沖縄市諸見里３丁目４７番２６号</t>
  </si>
  <si>
    <t>098-932-7790</t>
  </si>
  <si>
    <t>うるま市与那城屋慶名１１０３番地</t>
  </si>
  <si>
    <t>098-978-6289</t>
  </si>
  <si>
    <t>宜野湾市愛知１丁目５番１５号　愛知ファッションビル２階</t>
  </si>
  <si>
    <t>098-892-8148</t>
  </si>
  <si>
    <t>医療法人福木会カムカム歯科医院</t>
  </si>
  <si>
    <t>沖縄市東２丁目２５番５号</t>
  </si>
  <si>
    <t>098-934-6480</t>
  </si>
  <si>
    <t>098-892-0990</t>
  </si>
  <si>
    <t>宜野湾市志真志１丁目６番５号　朝孝ビル１階</t>
  </si>
  <si>
    <t>098-893-2838</t>
  </si>
  <si>
    <t>なかむら歯科</t>
  </si>
  <si>
    <t>沖縄市室川２丁目３３番２０号</t>
  </si>
  <si>
    <t>098-934-2993</t>
  </si>
  <si>
    <t>沖縄市美原２丁目１８番１号　１階</t>
  </si>
  <si>
    <t>098-939-9858</t>
  </si>
  <si>
    <t>与勝ホワイト歯科</t>
  </si>
  <si>
    <t>うるま市勝連南風原４０２５番地１</t>
  </si>
  <si>
    <t>098-978-7860</t>
  </si>
  <si>
    <t>北谷町美浜３丁目３番５号</t>
  </si>
  <si>
    <t>098-926-2080</t>
  </si>
  <si>
    <t>沖縄市宮里４丁目２番１０号</t>
  </si>
  <si>
    <t>098-939-4618</t>
  </si>
  <si>
    <t>宜野湾市野嵩４丁目１番１３号</t>
  </si>
  <si>
    <t>098-893-8900</t>
  </si>
  <si>
    <t>うるま市字喜屋武５６５番地</t>
  </si>
  <si>
    <t>098-974-4649</t>
  </si>
  <si>
    <t>098-930-5559</t>
  </si>
  <si>
    <t>へしき歯科・小児歯科</t>
  </si>
  <si>
    <t>沖縄市比屋根２丁目８番１２号</t>
  </si>
  <si>
    <t>098-982-2282</t>
  </si>
  <si>
    <t>うるま市字田場１８１７番地１</t>
  </si>
  <si>
    <t>098-974-8888</t>
  </si>
  <si>
    <t>098-894-1718</t>
  </si>
  <si>
    <t>北谷町字桃原７番地６　メゾンラック１階</t>
  </si>
  <si>
    <t>098-936-8414</t>
  </si>
  <si>
    <t>沖縄市山内３丁目９番１０号</t>
  </si>
  <si>
    <t>098-930-0150</t>
  </si>
  <si>
    <t>宜野湾市大謝名１丁目１７番３３号　ＢＡＲＮビル</t>
  </si>
  <si>
    <t>098-899-1191</t>
  </si>
  <si>
    <t>宜野湾市大山６丁目２４番９号　１０２号室</t>
  </si>
  <si>
    <t>098-890-5322</t>
  </si>
  <si>
    <t>沖縄市松本２丁目１４番３０号</t>
  </si>
  <si>
    <t>098-929-2180</t>
  </si>
  <si>
    <t>宜野湾市我如古２丁目３２番１８号</t>
  </si>
  <si>
    <t>098-897-6480</t>
  </si>
  <si>
    <t>宜野湾市新城１丁目３６番１号</t>
  </si>
  <si>
    <t>098-893-7043</t>
  </si>
  <si>
    <t>宜野湾市真志喜２丁目１６番９号</t>
  </si>
  <si>
    <t>098-890-3263</t>
  </si>
  <si>
    <t>山川歯科医院</t>
  </si>
  <si>
    <t>宜野湾市嘉数４丁目２６番１０号　ヤマカワビルアネックス</t>
  </si>
  <si>
    <t>098-890-3435</t>
  </si>
  <si>
    <t>宜野湾市長田３丁目３５番９号</t>
  </si>
  <si>
    <t>098-894-0648</t>
  </si>
  <si>
    <t>沖縄市字高原４４８番地１</t>
  </si>
  <si>
    <t>098-938-5211</t>
  </si>
  <si>
    <t>金武町字金武３９９番地の１</t>
  </si>
  <si>
    <t>098-968-5544</t>
  </si>
  <si>
    <t>沖縄市泡瀬４丁目３９番５号　松川コミュニティビル１階</t>
  </si>
  <si>
    <t>098-934-5770</t>
  </si>
  <si>
    <t>うるま市みどり町４丁目１２番２５号　２０１号室</t>
  </si>
  <si>
    <t>098-973-7506</t>
  </si>
  <si>
    <t>うるま市石川東恩納７３３番地</t>
  </si>
  <si>
    <t>098-964-4182</t>
  </si>
  <si>
    <t>宜野湾市真栄原３丁目３５番３号</t>
  </si>
  <si>
    <t>098-897-4739</t>
  </si>
  <si>
    <t>宜野湾市真志喜２丁目１１番１号</t>
  </si>
  <si>
    <t>098-890-6488</t>
  </si>
  <si>
    <t>読谷村字楚辺２０５８番地１</t>
  </si>
  <si>
    <t>098-92-15500</t>
  </si>
  <si>
    <t>歯のお医者さん</t>
  </si>
  <si>
    <t>沖縄市美原１丁目２０番１１号</t>
  </si>
  <si>
    <t>098-929-3333</t>
  </si>
  <si>
    <t>沖縄市登川１丁目１３番１９号</t>
  </si>
  <si>
    <t>098-921-2232</t>
  </si>
  <si>
    <t>沖縄市中央１丁目３６番１３号</t>
  </si>
  <si>
    <t>098-939-8754</t>
  </si>
  <si>
    <t>北中城村字熱田２０４７番地</t>
  </si>
  <si>
    <t>098-935-2199</t>
  </si>
  <si>
    <t>まえかわ歯科医院</t>
  </si>
  <si>
    <t>沖縄市美原４丁目２番２号</t>
  </si>
  <si>
    <t>098-921-4618</t>
  </si>
  <si>
    <t>ひらた歯科クリニック</t>
  </si>
  <si>
    <t>沖縄市美原１丁目１１番２８号</t>
  </si>
  <si>
    <t>098-921-3351</t>
  </si>
  <si>
    <t>医療法人敬真会大城歯科医院</t>
  </si>
  <si>
    <t>沖縄市知花６丁目２５番１５号　コンシュル知花２階</t>
  </si>
  <si>
    <t>098-938-2030</t>
  </si>
  <si>
    <t>沖縄市高原６丁目１３番６号</t>
  </si>
  <si>
    <t>098-932-8148</t>
  </si>
  <si>
    <t>沖縄市胡屋２丁目１６番２号</t>
  </si>
  <si>
    <t>098-933-0055</t>
  </si>
  <si>
    <t>沖縄市宮里１丁目１５番８号</t>
  </si>
  <si>
    <t>098-939-1221</t>
  </si>
  <si>
    <t>医療法人照道会オリーブ歯科医院</t>
  </si>
  <si>
    <t>宜野湾市大謝名１丁目２番２号</t>
  </si>
  <si>
    <t>098-898-8241</t>
  </si>
  <si>
    <t>読谷村字大湾４７３番地</t>
  </si>
  <si>
    <t>098-956-4520</t>
  </si>
  <si>
    <t>嘉手納町字水釜３７９番地１２</t>
  </si>
  <si>
    <t>098-957-6480</t>
  </si>
  <si>
    <t>うるま市字与那城９４番地１</t>
  </si>
  <si>
    <t>098-978-7831</t>
  </si>
  <si>
    <t>うるま市みどり町６丁目２番１６号</t>
  </si>
  <si>
    <t>098-972-2221</t>
  </si>
  <si>
    <t>宜野湾市長田１丁目１９番１０号　玉善ビル２階</t>
  </si>
  <si>
    <t>098-892-9809</t>
  </si>
  <si>
    <t>宜野湾市我如古４丁目５番６号</t>
  </si>
  <si>
    <t>098-897-1182</t>
  </si>
  <si>
    <t>宜野湾市喜友名１丁目３１番２号</t>
  </si>
  <si>
    <t>098-894-0001</t>
  </si>
  <si>
    <t>渡瀬歯科</t>
  </si>
  <si>
    <t>宜野湾市真志喜２丁目１番１号</t>
  </si>
  <si>
    <t>098-987-9111</t>
  </si>
  <si>
    <t>うるま市字江洲４５７番地１　３階</t>
  </si>
  <si>
    <t>098-947-8049</t>
  </si>
  <si>
    <t>098-939-2773</t>
  </si>
  <si>
    <t>読谷村字古堅６３７番地３</t>
  </si>
  <si>
    <t>098-957-0246</t>
  </si>
  <si>
    <t>北谷町美浜２丁目３番１号　サンライズ１階</t>
  </si>
  <si>
    <t>098-979-5087</t>
  </si>
  <si>
    <t>医療法人健歯会わかばの森歯科医院</t>
  </si>
  <si>
    <t>宜野湾市赤道１丁目１番１号</t>
  </si>
  <si>
    <t>098-892-0788</t>
  </si>
  <si>
    <t>沖縄市古謝津嘉山町２８番７号</t>
  </si>
  <si>
    <t>098-929-2300</t>
  </si>
  <si>
    <t>パワー２”歯科</t>
  </si>
  <si>
    <t>宜野湾市我如古３丁目１２番１７号　シティーライツ我如古１０３号</t>
  </si>
  <si>
    <t>098-890-3376</t>
  </si>
  <si>
    <t>宜野湾市愛知１丁目２番１５号　２階</t>
  </si>
  <si>
    <t>098-893-2300</t>
  </si>
  <si>
    <t>沖縄市泡瀬４丁目２３番１０号</t>
  </si>
  <si>
    <t>098-929-2333</t>
  </si>
  <si>
    <t>北谷町字宮城１番地１０５</t>
  </si>
  <si>
    <t>098-926-4618</t>
  </si>
  <si>
    <t>恩納村字瀬良垣４６９番地</t>
  </si>
  <si>
    <t>098-982-3151</t>
  </si>
  <si>
    <t>医療法人健歯会ふるげん歯科クリニック</t>
  </si>
  <si>
    <t>読谷村字古堅６５６番地４</t>
  </si>
  <si>
    <t>098-956-8740</t>
  </si>
  <si>
    <t>医療法人花の城会愛の里歯科診療所</t>
  </si>
  <si>
    <t>うるま市字江洲５２２番地１９</t>
  </si>
  <si>
    <t>098-974-8571</t>
  </si>
  <si>
    <t>うるま市字安慶名３８５番地２</t>
  </si>
  <si>
    <t>098-972-4618</t>
  </si>
  <si>
    <t>沖縄市高原４丁目２０番３７号</t>
  </si>
  <si>
    <t>098-930-6655</t>
  </si>
  <si>
    <t>うるま市石川１丁目４番２号</t>
  </si>
  <si>
    <t>098-964-2045</t>
  </si>
  <si>
    <t>うるま市石川１丁目４７番２６号</t>
  </si>
  <si>
    <t>098-965-7171</t>
  </si>
  <si>
    <t>うるま市石川東恩納６２番地２</t>
  </si>
  <si>
    <t>098-965-6336</t>
  </si>
  <si>
    <t>医療法人社団恵仁会エンジェル歯科</t>
  </si>
  <si>
    <t>中城村字津覇６４０番地２</t>
  </si>
  <si>
    <t>098-942-3773</t>
  </si>
  <si>
    <t>医療法人健歯会珀美歯科</t>
  </si>
  <si>
    <t>098-956-7199</t>
  </si>
  <si>
    <t>うるま市字江洲５９８番地４</t>
  </si>
  <si>
    <t>098-979-1020</t>
  </si>
  <si>
    <t>沖縄市高原５丁目３番７号　高江第３ビル１階</t>
  </si>
  <si>
    <t>098-934-4618</t>
  </si>
  <si>
    <t>沖縄市知花１丁目２５番１１号</t>
  </si>
  <si>
    <t>098-939-4211</t>
  </si>
  <si>
    <t>うるま市字平良川９７番地８</t>
  </si>
  <si>
    <t>098-975-1888</t>
  </si>
  <si>
    <t>098-898-3118</t>
  </si>
  <si>
    <t>沖縄市山内４丁目１４番７号</t>
  </si>
  <si>
    <t>098-930-2118</t>
  </si>
  <si>
    <t>嘉手納町字嘉手納２９０番地４　２階</t>
  </si>
  <si>
    <t>098-956-4618</t>
  </si>
  <si>
    <t>宜野湾市宜野湾３丁目２番２６号</t>
  </si>
  <si>
    <t>098-892-4876</t>
  </si>
  <si>
    <t>宜野湾市野嵩２丁目２番３号</t>
  </si>
  <si>
    <t>098-893-3000</t>
  </si>
  <si>
    <t>宜野湾市志真志１丁目１番２号</t>
  </si>
  <si>
    <t>098-898-5583</t>
  </si>
  <si>
    <t>北谷町美浜３丁目６番５号　２階</t>
  </si>
  <si>
    <t>098-936-8111</t>
  </si>
  <si>
    <t>宜野湾市普天間２丁目１４番１号　サンフティーマ２階</t>
  </si>
  <si>
    <t>098-943-1857</t>
  </si>
  <si>
    <t>沖縄市宮里２丁目２５番３号</t>
  </si>
  <si>
    <t>098-938-4000</t>
  </si>
  <si>
    <t>SMILEDESIGN美里歯科医院</t>
  </si>
  <si>
    <t>沖縄市美原４丁目４番２号</t>
  </si>
  <si>
    <t>098-937-2021</t>
  </si>
  <si>
    <t>098-943-6533</t>
  </si>
  <si>
    <t>うるま市字喜屋武６９４番地３</t>
  </si>
  <si>
    <t>098-923-0112</t>
  </si>
  <si>
    <t>医療法人社団秋桜会ファーストデンタルクリニックうるま</t>
  </si>
  <si>
    <t>うるま市安慶名１丁目２番１８号</t>
  </si>
  <si>
    <t>098-973-8010</t>
  </si>
  <si>
    <t>北谷町字桑江４６８番地３</t>
  </si>
  <si>
    <t>098-926-4180</t>
  </si>
  <si>
    <t>中城村字南上原３６４番地１</t>
  </si>
  <si>
    <t>098-895-6868</t>
  </si>
  <si>
    <t>北谷町北谷２丁目１７番６号　ＲＹＯ　ＭＡＮＳＩＯＮ　１０３号室</t>
  </si>
  <si>
    <t>098-936-7515</t>
  </si>
  <si>
    <t>098-897-8839</t>
  </si>
  <si>
    <t>中城村字南上原９６７番地　１階</t>
  </si>
  <si>
    <t>098-988-9188</t>
  </si>
  <si>
    <t>宜野湾市新城１丁目５番１２号</t>
  </si>
  <si>
    <t>098-892-0027</t>
  </si>
  <si>
    <t>うるま市字具志川３００８番地１</t>
  </si>
  <si>
    <t>098-974-8311</t>
  </si>
  <si>
    <t>沖縄市園田１丁目１５番２４号</t>
  </si>
  <si>
    <t>098-930-6480</t>
  </si>
  <si>
    <t>うるま市字豊原下口原７５０番地</t>
  </si>
  <si>
    <t>098-923-2188</t>
  </si>
  <si>
    <t>うるま市石川東山１丁目２１番１３号</t>
  </si>
  <si>
    <t>098-964-3300</t>
  </si>
  <si>
    <t>宜野座村字惣慶１８２７番地２</t>
  </si>
  <si>
    <t>098-968-2313</t>
  </si>
  <si>
    <t>沖縄市字松本８８７番地２　１階</t>
  </si>
  <si>
    <t>098-938-1882</t>
  </si>
  <si>
    <t>宜野湾市赤道１丁目３番１号</t>
  </si>
  <si>
    <t>098-892-0147</t>
  </si>
  <si>
    <t>中城村字南上原８３５番地１　サンヴェスタ１０２号</t>
  </si>
  <si>
    <t>098-955-6850</t>
  </si>
  <si>
    <t>中城村字南上原５５６番地</t>
  </si>
  <si>
    <t>098-917-0840</t>
  </si>
  <si>
    <t>沖縄市高原５丁目１番１８号　２階</t>
  </si>
  <si>
    <t>098-939-9887</t>
  </si>
  <si>
    <t>北谷町字上勢頭８１３番地２　デザインマンション龍１０１</t>
  </si>
  <si>
    <t>098-989-3780</t>
  </si>
  <si>
    <t>宜野湾市我如古１丁目３４番５号</t>
  </si>
  <si>
    <t>098-943-5430</t>
  </si>
  <si>
    <t>北谷町伊平１丁目３番１号</t>
  </si>
  <si>
    <t>098-936-7577</t>
  </si>
  <si>
    <t>沖縄市知花１丁目２７番２０号</t>
  </si>
  <si>
    <t>098-989-7530</t>
  </si>
  <si>
    <t>098-989-1355</t>
  </si>
  <si>
    <t>医療法人堅勇会TakeshimaDentalOffice</t>
  </si>
  <si>
    <t>沖縄市知花６丁目８番２１号</t>
  </si>
  <si>
    <t>098-975-8241</t>
  </si>
  <si>
    <t>沖縄市美里５丁目８番２８号</t>
  </si>
  <si>
    <t>098-938-7782</t>
  </si>
  <si>
    <t>北中城村字ライカム１番地　イオンモール沖縄ライカム２階</t>
  </si>
  <si>
    <t>098-923-5511</t>
  </si>
  <si>
    <t>098-926-6480</t>
  </si>
  <si>
    <t>北谷町北前１丁目１９番９号</t>
  </si>
  <si>
    <t>098-926-1818</t>
  </si>
  <si>
    <t>宜野座村字松田６３６番地１</t>
  </si>
  <si>
    <t>098-968-8881</t>
  </si>
  <si>
    <t>Kデンタルオフィス</t>
  </si>
  <si>
    <t>沖縄市古謝２丁目２０番１号</t>
  </si>
  <si>
    <t>098-923-5889</t>
  </si>
  <si>
    <t>沖縄市字登川７０１番地１</t>
  </si>
  <si>
    <t>098-921-1814</t>
  </si>
  <si>
    <t>098-930-6588</t>
  </si>
  <si>
    <t>読谷村字大湾３５６番地　１階</t>
  </si>
  <si>
    <t>098-956-8811</t>
  </si>
  <si>
    <t>医療法人右納の会ちねん歯科医院</t>
  </si>
  <si>
    <t>うるま市字大田８６７番地１０</t>
  </si>
  <si>
    <t>098-973-7555</t>
  </si>
  <si>
    <t>北中城村字島袋７０５番地７</t>
  </si>
  <si>
    <t>098-923-0925</t>
  </si>
  <si>
    <t>北谷町字宮城１番地３７　サンエー北谷はまがわ店内</t>
  </si>
  <si>
    <t>098-936-1222</t>
  </si>
  <si>
    <t>沖縄市泡瀬４丁目５番７号　泡瀬店１階</t>
  </si>
  <si>
    <t>098-987-8120</t>
  </si>
  <si>
    <t>うるま市字高江洲１０２９番地３　上原マートビル２階</t>
  </si>
  <si>
    <t>098-974-9993</t>
  </si>
  <si>
    <t>中城村字南上原７７０番地２　ハピネスハイツ１０２</t>
  </si>
  <si>
    <t>098-895-3318</t>
  </si>
  <si>
    <t>宜野湾市大謝名１丁目１５番１４号</t>
  </si>
  <si>
    <t>098-987-6288</t>
  </si>
  <si>
    <t>DentalClinic88</t>
  </si>
  <si>
    <t>宜野湾市伊佐２丁目２１番１３号　大栄マンションⅡ　１０１</t>
  </si>
  <si>
    <t>098-890-1188</t>
  </si>
  <si>
    <t>宜野湾市真志喜２丁目１３番１３号　コーポ徳本１階</t>
  </si>
  <si>
    <t>098-898-2804</t>
  </si>
  <si>
    <t>北中城村字仲順３９番地　１階</t>
  </si>
  <si>
    <t>098-935-5720</t>
  </si>
  <si>
    <t>宜野湾市志真志４丁目３６番５号　２階</t>
  </si>
  <si>
    <t>098-897-7389</t>
  </si>
  <si>
    <t>北中城村字島袋６０２番地２</t>
  </si>
  <si>
    <t>098-911-3533</t>
  </si>
  <si>
    <t>北谷町伊平２丁目６番３０号</t>
  </si>
  <si>
    <t>098-923-1931</t>
  </si>
  <si>
    <t>098-988-5639</t>
  </si>
  <si>
    <t>宜野湾市字我如古３８０番地１</t>
  </si>
  <si>
    <t>098-898-6480</t>
  </si>
  <si>
    <t>宜野湾市大山４丁目２番５号　３階</t>
  </si>
  <si>
    <t>098-897-9182</t>
  </si>
  <si>
    <t>098-917-2304</t>
  </si>
  <si>
    <t>沖縄市中央１丁目２４番８号　２階</t>
  </si>
  <si>
    <t>098-934-9217</t>
  </si>
  <si>
    <t>沖縄市室川２丁目１番１０号</t>
  </si>
  <si>
    <t>098-938-5115</t>
  </si>
  <si>
    <t>沖縄市松本４丁目１８番２号　２階</t>
  </si>
  <si>
    <t>098-939-6123</t>
  </si>
  <si>
    <t>宜野湾市神山１丁目５番６５号　１階</t>
  </si>
  <si>
    <t>098-893-8049</t>
  </si>
  <si>
    <t>金武町字金武５７番地</t>
  </si>
  <si>
    <t>098-968-4180</t>
  </si>
  <si>
    <t>読谷村字伊良皆３６１番地１</t>
  </si>
  <si>
    <t>098-921-9051</t>
  </si>
  <si>
    <t>098-942-8131</t>
  </si>
  <si>
    <t>沖縄市久保田３丁目１１番１号　プラザハウス２階</t>
  </si>
  <si>
    <t>読谷村字伊良皆２６７番地３</t>
  </si>
  <si>
    <t>098-956-2225</t>
  </si>
  <si>
    <t>098-956-2550</t>
  </si>
  <si>
    <t>沖縄市宮里４丁目１９番６号　レジデンスキング１０３</t>
  </si>
  <si>
    <t>098-989-1128</t>
  </si>
  <si>
    <t>医療法人山内矯正歯科クリニック</t>
  </si>
  <si>
    <t>嘉手納町字嘉手納２８１番地　３階</t>
  </si>
  <si>
    <t>098-957-1818</t>
  </si>
  <si>
    <t>サンエー宜野湾コンベンションシティオレンジ歯科えがおとママとこどもの予防の歯医者さん</t>
  </si>
  <si>
    <t>098-965-3456</t>
  </si>
  <si>
    <t>北中城村字ライカム５４０番地</t>
  </si>
  <si>
    <t>098-932-5002</t>
  </si>
  <si>
    <t>098-989-5402</t>
  </si>
  <si>
    <t>098-974-6606</t>
  </si>
  <si>
    <t>糸満市字潮平７７１－２　花城アパート１Ｆ</t>
  </si>
  <si>
    <t>糸満市字潮平６０６－１</t>
  </si>
  <si>
    <t>糸満市西崎６－１５－２</t>
  </si>
  <si>
    <t>大城歯科</t>
  </si>
  <si>
    <t>糸満市西崎２－４３－３</t>
  </si>
  <si>
    <t>糸満市西崎町３－４９３</t>
  </si>
  <si>
    <t>糸満市西崎町６－１９－３　西崎２１プラザ２F</t>
  </si>
  <si>
    <t>糸満市西崎２－７－１４　グランドハイム西崎１F</t>
  </si>
  <si>
    <t>西原町字我謝２４１－６６</t>
  </si>
  <si>
    <t>西原町字小那覇６３９</t>
  </si>
  <si>
    <t>西原町字兼久４－２</t>
  </si>
  <si>
    <t>西原町字翁長２４０－５</t>
  </si>
  <si>
    <t>豊見城市字高嶺３５９－１</t>
  </si>
  <si>
    <t>豊見城市字高嶺３９３－５</t>
  </si>
  <si>
    <t>豊見城市字豊見城６７３－５</t>
  </si>
  <si>
    <t>豊見城市字豊見城８０</t>
  </si>
  <si>
    <t>南風原町字津嘉山１５９７－３</t>
  </si>
  <si>
    <t>南風原町字兼城５６３－１</t>
  </si>
  <si>
    <t>南風原町字津嘉山１５６７</t>
  </si>
  <si>
    <t>南風原町字津嘉山１７０９－３　フラッシュユキ１F</t>
  </si>
  <si>
    <t>医療法人明歯会みなみ歯科医院</t>
  </si>
  <si>
    <t>南風原町字宮平２４８番地の５</t>
  </si>
  <si>
    <t>南城市玉城字船越９８０　城マンション１F</t>
  </si>
  <si>
    <t>南城市佐敷字津波古１００６</t>
  </si>
  <si>
    <t>与那原町字与那原７７　上原ビル２F</t>
  </si>
  <si>
    <t>与那原町字与那原１１０７番地</t>
  </si>
  <si>
    <t>南城市大里字平良２５０５－１</t>
  </si>
  <si>
    <t>八重瀬町字具志頭３４２－９</t>
  </si>
  <si>
    <t>901-1502</t>
  </si>
  <si>
    <t>南城市知念字久手堅長堂原３２７－１番地</t>
  </si>
  <si>
    <t>八重瀬町字宜次７０６－４</t>
  </si>
  <si>
    <t>豊見城市字豊見城４６９－１　コーポめーばる１F</t>
  </si>
  <si>
    <t>糸満市字真栄里２０５８－２ 　リーブル沖縄１階</t>
  </si>
  <si>
    <t>西原町字翁長５０４</t>
  </si>
  <si>
    <t>南城市大里字仲間１１５５番地</t>
  </si>
  <si>
    <t>糸満市字潮平６１９－２</t>
  </si>
  <si>
    <t>糸満市字潮平７９８－４</t>
  </si>
  <si>
    <t>南城市大里字仲間１１６２－２</t>
  </si>
  <si>
    <t>糸満市字兼城４００番地</t>
  </si>
  <si>
    <t>糸満市字糸満１４７３－２　１F</t>
  </si>
  <si>
    <t>西原町字小橋川１５４－５　玉那覇ビル１Ｆ</t>
  </si>
  <si>
    <t>豊見城市宜保二丁目６番地７　豊和マンション１F</t>
  </si>
  <si>
    <t>八重瀬町字東風平３９１－１　１０１号</t>
  </si>
  <si>
    <t>糸満市字糸満１２７８－２　１Ｆ</t>
  </si>
  <si>
    <t>豊見城市字豊見城４１９－１</t>
  </si>
  <si>
    <t>糸満市賀数４６９番地　ニュ－ワ－ルド１０１</t>
  </si>
  <si>
    <t>南城市玉城字富里８番地</t>
  </si>
  <si>
    <t>豊見城市字根差部７１０番地　マックスバリューとよみ店</t>
  </si>
  <si>
    <t>南風原町字宮平５９－２　１－１</t>
  </si>
  <si>
    <t>医療法人社団恵仁会きらら歯科クリニック</t>
  </si>
  <si>
    <t>豊見城市宜保２丁目７番地７　オアシス光２階</t>
  </si>
  <si>
    <t>豊見城市字平良９５番地１</t>
  </si>
  <si>
    <t>南風原町字津嘉山１４６７番３</t>
  </si>
  <si>
    <t>豊見城市字根差部４１９</t>
  </si>
  <si>
    <t>豊見城市字豊崎１－４２３</t>
  </si>
  <si>
    <t>豊見城市字豊見城３６８－１　１Ｆ</t>
  </si>
  <si>
    <t>南城市玉城字堀川７８８番地</t>
  </si>
  <si>
    <t>糸満市字糸満１９２２</t>
  </si>
  <si>
    <t>糸満市字福地１６５－１</t>
  </si>
  <si>
    <t>南城市佐敷字新開１－１４３</t>
  </si>
  <si>
    <t>豊見城市字高嶺３６４－1　コモンズ栄Ａ－１</t>
  </si>
  <si>
    <t>901-1300</t>
  </si>
  <si>
    <t>与那原町字東浜２２番４</t>
  </si>
  <si>
    <t>八重瀬町字伊覇３０９番地</t>
  </si>
  <si>
    <t>iデンタルクリニック</t>
  </si>
  <si>
    <t>与那原町字東浜８０－３</t>
  </si>
  <si>
    <t>医療法人尚仁会メディカルプラザ歯科</t>
  </si>
  <si>
    <t>南風原町字与那覇２８３　メディカルプラザはえばる３F</t>
  </si>
  <si>
    <t>西原町字呉屋１０８－２</t>
  </si>
  <si>
    <t>みのり歯科</t>
  </si>
  <si>
    <t>南城市大里字高平高宮城原９７番地２</t>
  </si>
  <si>
    <t>医療法人なかわかくくる歯科医院</t>
  </si>
  <si>
    <t>浦添市字経塚６００番地</t>
  </si>
  <si>
    <t>医療法人社団恵仁会東浜アクア歯科</t>
  </si>
  <si>
    <t>与那原町字東浜９９番３</t>
  </si>
  <si>
    <t>南風原町字照屋３６８番地　サンキャッスル１０２号</t>
  </si>
  <si>
    <t>浦添市屋富祖１－２－１０</t>
  </si>
  <si>
    <t>浦添市牧港１－３１－２０</t>
  </si>
  <si>
    <t>浦添市屋富祖１－３－６</t>
  </si>
  <si>
    <t>浦添市屋富祖３－７－３</t>
  </si>
  <si>
    <t>浦添市勢理客１－２－２８</t>
  </si>
  <si>
    <t>浦添市字仲間３－３－９</t>
  </si>
  <si>
    <t>南大東村字在所３０８番地</t>
  </si>
  <si>
    <t>北大東村字中野２０９－３</t>
  </si>
  <si>
    <t>浦添市港川２－２２－１</t>
  </si>
  <si>
    <t>にこにこ歯科・小児歯科</t>
  </si>
  <si>
    <t>浦添市西原５丁目１１番３号</t>
  </si>
  <si>
    <t>東京デンタルクリニック</t>
  </si>
  <si>
    <t>浦添市内間４－１６－１０　ファミリータウンTOMA</t>
  </si>
  <si>
    <t>浦添市内間３－１２－６　かりゆしビル２F</t>
  </si>
  <si>
    <t>浦添市字西原５丁目２番５－１０１</t>
  </si>
  <si>
    <t>医療法人仁陽会島デンタルクリニック</t>
  </si>
  <si>
    <t>浦添市宮城５－２－１（琉球銀行　内間支店2階）</t>
  </si>
  <si>
    <t>浦添市大平１－３６－５</t>
  </si>
  <si>
    <t>浦添市字安波茶１－２７－８</t>
  </si>
  <si>
    <t>浦添市字安波茶３－７－７</t>
  </si>
  <si>
    <t>浦添市勢理客２－５－２３－１０２</t>
  </si>
  <si>
    <t>浦添市宮城３－１４－１</t>
  </si>
  <si>
    <t>浦添市城間３－１６－１</t>
  </si>
  <si>
    <t>医療法人南友会うちま歯科医院</t>
  </si>
  <si>
    <t>浦添市内間２－１０－１２</t>
  </si>
  <si>
    <t>町の歯いしゃさんDENTALCLINIC</t>
  </si>
  <si>
    <t>浦添市沢岻１－１７－２</t>
  </si>
  <si>
    <t>浦添市字経塚４６７</t>
  </si>
  <si>
    <t>浦添市内間３－２－３</t>
  </si>
  <si>
    <t>浦添市当山２丁目２番２－４号 バークレーズコートサービスコート内</t>
  </si>
  <si>
    <t>浦添市港川２丁目２８番８号</t>
  </si>
  <si>
    <t>浦添市字経塚４３７</t>
  </si>
  <si>
    <t>医療法人社団秋桜会ファーストデンタルクリニックさくら</t>
  </si>
  <si>
    <t>浦添市宮城３丁目３番１号</t>
  </si>
  <si>
    <t>浦添市伊祖２丁目２１番１６号</t>
  </si>
  <si>
    <t>浦添市字経塚８０１－２　１Ｆ</t>
  </si>
  <si>
    <t>浦添市牧港２－４３－７　グリーンエクセル１F</t>
  </si>
  <si>
    <t>あーる歯科</t>
  </si>
  <si>
    <t>浦添市宮城４－３－２　１階</t>
  </si>
  <si>
    <t>浦添市港川１－２－６</t>
  </si>
  <si>
    <t>浦添市字経塚７０５</t>
  </si>
  <si>
    <t>浦添市城間４丁目３番１８号－１F</t>
  </si>
  <si>
    <t>浦添市字経塚７４５－７　経塚駅前医療モール　１F</t>
  </si>
  <si>
    <t>南風原町字新川２１８番地１</t>
  </si>
  <si>
    <t>浦添市宮城５－９－１０　１F</t>
  </si>
  <si>
    <t>南風原町字津嘉山１３７１</t>
  </si>
  <si>
    <t>与那原町字上与那原４３５－２番地　１階</t>
  </si>
  <si>
    <t>医療法人豊良会モリヤデンタルオフィス</t>
  </si>
  <si>
    <t>豊見城市字翁長８５４－２－１０１</t>
  </si>
  <si>
    <t>浦添市安波茶２丁目１－１　役所前アパート</t>
  </si>
  <si>
    <t>浦添市字前田真和志堂１１４３番３１</t>
  </si>
  <si>
    <t>渡嘉敷村字渡嘉敷２０９番地</t>
  </si>
  <si>
    <t>八重瀬町字東風平４９３－６</t>
  </si>
  <si>
    <t>医療法人志尚会ライフデンタルクリニック浦添</t>
  </si>
  <si>
    <t>浦添市宮城３丁目７番５－１０３号</t>
  </si>
  <si>
    <t>糸満市糸満１３６７番地１</t>
  </si>
  <si>
    <t>歯ーサーデンタルクリニック（シーサーデンタルクリニック）</t>
  </si>
  <si>
    <t>豊見城市字渡橋名２番地１</t>
  </si>
  <si>
    <t>医療法人恵歯会具志川歯科医院</t>
  </si>
  <si>
    <t>久米島町字大田５６４番地　１F</t>
  </si>
  <si>
    <t>浦添市伊祖１－１０－７</t>
  </si>
  <si>
    <t>豊見城市字豊崎１番地３２３　グラン大政１０１</t>
  </si>
  <si>
    <t>Ｍｉｃデンタルクリニック</t>
  </si>
  <si>
    <t>渡名喜村１９１６番地の１</t>
  </si>
  <si>
    <t>豊見城市字豊崎１－３２６</t>
  </si>
  <si>
    <t>浦添市城間３丁目１－３</t>
  </si>
  <si>
    <t>沖縄県浦添市牧港２－４６－１２　メディカルプラザ牧港４階</t>
  </si>
  <si>
    <t>浦添市城間2-5-1（102）</t>
  </si>
  <si>
    <t>浦添市西原１－９－３</t>
  </si>
  <si>
    <t>沖縄県島尻郡八重瀬町字伊覇273番地6　八重の結1階</t>
  </si>
  <si>
    <t>サンエー経塚シティオレンジ歯科えがおとママとこどもの予防の歯医者さん</t>
  </si>
  <si>
    <t>沖縄県浦添市字経塚６５２番１－１Ｆ</t>
  </si>
  <si>
    <t>糸満市字糸満５９１番地</t>
  </si>
  <si>
    <t>浦添市字港川２５４番地</t>
  </si>
  <si>
    <t>浦添市城間４－４０－５</t>
  </si>
  <si>
    <t>浦添市牧港１－９－８　２階</t>
  </si>
  <si>
    <t>八重瀬町東風平１３１４－５　１階</t>
  </si>
  <si>
    <t>南風原町字兼城710-1　103号室</t>
  </si>
  <si>
    <t>豊見城市渡橋名289-62-3</t>
  </si>
  <si>
    <t>浦添市伊祖２丁目１番３号　メディカルプレイス伊祖　６F-２</t>
  </si>
  <si>
    <t>サンエーしおざきシティオレンジ歯科えがおとママとこどもの予防の歯医者さん</t>
  </si>
  <si>
    <t>沖縄県糸満市潮崎町２丁目２番地</t>
  </si>
  <si>
    <t>沖縄県島尻郡南風原町兼城516-1　2階</t>
  </si>
  <si>
    <t>糸満市潮崎町2-1-15　上原アパート　1F　101</t>
  </si>
  <si>
    <t>南風原町字津嘉山１３３９番地１</t>
  </si>
  <si>
    <t>沖縄県島尻郡粟国村字東513番地1及び東517番地1　1階</t>
  </si>
  <si>
    <t>宮古島市平良字西里３８２</t>
  </si>
  <si>
    <t>医療法人英秀会岡村歯科医院</t>
  </si>
  <si>
    <t>宮古島市平良字下里９２１</t>
  </si>
  <si>
    <t>城辺歯科クリニック</t>
  </si>
  <si>
    <t>宮古島市城辺字比嘉627－１</t>
  </si>
  <si>
    <t>宮古島市平良字下里１５５４－１</t>
  </si>
  <si>
    <t>宮古島市平良字西里９９３－２６</t>
  </si>
  <si>
    <t>宮古島市下地字洲鎌４９４－１</t>
  </si>
  <si>
    <t>宮古島市平良字下里５９５－１</t>
  </si>
  <si>
    <t>宮古島市平良字西里１５９</t>
  </si>
  <si>
    <t>宮古島市平良字西里４７２－２－１Ｆ</t>
  </si>
  <si>
    <t>宮古島市伊良部字長浜１３７７－９</t>
  </si>
  <si>
    <t>宮古島市平良字西里１０１８－２</t>
  </si>
  <si>
    <t>宮古島市平良字下里９４４－２</t>
  </si>
  <si>
    <t>宮古島市平良字西仲宗根２３７－３</t>
  </si>
  <si>
    <t>宮古島市上野字新里５１４－２</t>
  </si>
  <si>
    <t>宮古島市伊良部字前里添５９３－４２</t>
  </si>
  <si>
    <t>宮古島市平良字久貝1062番地2</t>
  </si>
  <si>
    <t>医療法人アマカ会あだん歯科クリニック</t>
  </si>
  <si>
    <t>宮古島市平良字久貝６５４－３６</t>
  </si>
  <si>
    <t>宮古島市平良字東仲宗根４９３－１</t>
  </si>
  <si>
    <t>宮古島市平良字西里524-2</t>
  </si>
  <si>
    <t>宮古島市平良久貝721-10</t>
  </si>
  <si>
    <t>医療法人髙森会山本歯科医院</t>
  </si>
  <si>
    <t>宮古島市平良字下里639番地１</t>
  </si>
  <si>
    <t>宮古島市平良字下里695-3　1階</t>
  </si>
  <si>
    <t>石垣市大川431-3</t>
  </si>
  <si>
    <t>0980-88-5528</t>
  </si>
  <si>
    <t>石垣市真栄里91-1</t>
  </si>
  <si>
    <t>0980-83-7888</t>
  </si>
  <si>
    <t>石垣市字登野城70-4　2階</t>
  </si>
  <si>
    <t>0980-82-2033</t>
  </si>
  <si>
    <t>石垣市登野城618　山興ビル２階</t>
  </si>
  <si>
    <t>0980-83-3418</t>
  </si>
  <si>
    <t>医療法人社団桜和会西表西部歯科診療所</t>
  </si>
  <si>
    <t>竹富町字上原550-1</t>
  </si>
  <si>
    <t>0980-85-6573</t>
  </si>
  <si>
    <t>石垣市白保268-29</t>
  </si>
  <si>
    <t>0980-86-8148</t>
  </si>
  <si>
    <t>石垣市字真栄里490-7</t>
  </si>
  <si>
    <t>0980-83-5515</t>
  </si>
  <si>
    <t>石垣市登野城630-19</t>
  </si>
  <si>
    <t>0980-88-1234</t>
  </si>
  <si>
    <t>石垣市字大川198-11　2階</t>
  </si>
  <si>
    <t>0980-88-8181</t>
  </si>
  <si>
    <t>907-1810</t>
  </si>
  <si>
    <t>与那国町字与那国241</t>
  </si>
  <si>
    <t>0980-87-2003</t>
  </si>
  <si>
    <t>石垣市登野城655-8　1階</t>
  </si>
  <si>
    <t>0980-83-6480</t>
  </si>
  <si>
    <t>竹富町立大原歯科診療所</t>
  </si>
  <si>
    <t>竹富町字南風見191-127</t>
  </si>
  <si>
    <t>0980-85-5593</t>
  </si>
  <si>
    <t>石垣市八島町1-8-3</t>
  </si>
  <si>
    <t>0980-83-4333</t>
  </si>
  <si>
    <t>石垣市新川2444-1</t>
  </si>
  <si>
    <t>0980-88-5454</t>
  </si>
  <si>
    <t>石垣市新栄町70-3</t>
  </si>
  <si>
    <t>0980-83-5233</t>
  </si>
  <si>
    <t>石垣市登野城2-6　ｻﾝﾄﾞﾘﾊﾞｰﾋﾞﾙ2階</t>
  </si>
  <si>
    <t>0980-83-4658</t>
  </si>
  <si>
    <t>石垣市大川262番地</t>
  </si>
  <si>
    <t>0980-83-5390</t>
  </si>
  <si>
    <t>石垣市大川23番地</t>
  </si>
  <si>
    <t>0980-83-4182</t>
  </si>
  <si>
    <t>竹富町立波照間歯科診療所</t>
  </si>
  <si>
    <t>竹富町字波照間6214番地</t>
  </si>
  <si>
    <t>0980-85-8021</t>
  </si>
  <si>
    <t>石垣市字真栄里204-375　1F</t>
  </si>
  <si>
    <t>0980-88-7060</t>
  </si>
  <si>
    <t>0980-82-4561</t>
  </si>
  <si>
    <t>コーラル・デンタル</t>
  </si>
  <si>
    <t>0980-87-7716</t>
  </si>
  <si>
    <t>0980-87-7717</t>
  </si>
  <si>
    <t>那覇市首里儀保町２‐５１</t>
  </si>
  <si>
    <t>0980-87-7718</t>
  </si>
  <si>
    <t>那覇市首里金城町２‐１０１</t>
  </si>
  <si>
    <t>0980-87-7720</t>
  </si>
  <si>
    <t>那覇市安謝２丁目１２‐１８</t>
  </si>
  <si>
    <t>0980-87-7721</t>
  </si>
  <si>
    <t>那覇市銘苅１‐３‐４１　レゼルアッシュ１階２Ｂ</t>
  </si>
  <si>
    <t>0980-87-7722</t>
  </si>
  <si>
    <t>那覇市国場１１８３‐１</t>
  </si>
  <si>
    <t>0980-87-7723</t>
  </si>
  <si>
    <t>那覇市天久２丁目３０‐１</t>
  </si>
  <si>
    <t>0980-87-7724</t>
  </si>
  <si>
    <t>那覇市曙２‐２４‐３　ＰＭＣ２０２</t>
  </si>
  <si>
    <t>0980-87-7725</t>
  </si>
  <si>
    <t>那覇市小禄２‐３‐１３</t>
  </si>
  <si>
    <t>0980-87-7726</t>
  </si>
  <si>
    <t>那覇市首里寒川町２‐６８‐２</t>
  </si>
  <si>
    <t>0980-87-7727</t>
  </si>
  <si>
    <t>那覇市字小禄１２０番地２Ｆ</t>
  </si>
  <si>
    <t>0980-87-7728</t>
  </si>
  <si>
    <t>那覇市牧志１‐１２‐５</t>
  </si>
  <si>
    <t>0980-87-7729</t>
  </si>
  <si>
    <t>那覇市田原３‐７‐２　小禄リースビル３０４</t>
  </si>
  <si>
    <t>0980-87-7730</t>
  </si>
  <si>
    <t>那覇市長田２‐１３‐１５　キャツスル長田１０１号</t>
  </si>
  <si>
    <t>0980-87-7731</t>
  </si>
  <si>
    <t>那覇市泊１‐１０‐７　１F</t>
  </si>
  <si>
    <t>0980-87-7733</t>
  </si>
  <si>
    <t>那覇市小禄５４６</t>
  </si>
  <si>
    <t>0980-87-7734</t>
  </si>
  <si>
    <t>那覇市長田１‐２４‐１１</t>
  </si>
  <si>
    <t>0980-87-7735</t>
  </si>
  <si>
    <t>那覇市安里１‐４‐１３</t>
  </si>
  <si>
    <t>0980-87-7736</t>
  </si>
  <si>
    <t>那覇市久米２‐１６‐２２</t>
  </si>
  <si>
    <t>0980-87-7738</t>
  </si>
  <si>
    <t>那覇市安里１‐１‐５８</t>
  </si>
  <si>
    <t>0980-87-7739</t>
  </si>
  <si>
    <t>那覇市久茂地２‐１２‐１</t>
  </si>
  <si>
    <t>0980-87-7740</t>
  </si>
  <si>
    <t>那覇市古島２‐２９‐１</t>
  </si>
  <si>
    <t>0980-87-7741</t>
  </si>
  <si>
    <t>那覇市首里平良町１‐４</t>
  </si>
  <si>
    <t>0980-87-7742</t>
  </si>
  <si>
    <t>那覇市松山１‐９‐２</t>
  </si>
  <si>
    <t>0980-87-7744</t>
  </si>
  <si>
    <t>那覇市曙２‐１０‐２５</t>
  </si>
  <si>
    <t>0980-87-7746</t>
  </si>
  <si>
    <t>那覇市具志２‐３‐１３</t>
  </si>
  <si>
    <t>0980-87-7748</t>
  </si>
  <si>
    <t>那覇市与儀３７３‐７　メゾン城間１Ｆ</t>
  </si>
  <si>
    <t>0980-87-7749</t>
  </si>
  <si>
    <t>那覇市小禄１‐１‐７　707</t>
  </si>
  <si>
    <t>0980-87-7750</t>
  </si>
  <si>
    <t>那覇市宇栄原６‐５‐７</t>
  </si>
  <si>
    <t>0980-87-7751</t>
  </si>
  <si>
    <t>那覇市繁多川５‐１７‐７</t>
  </si>
  <si>
    <t>0980-87-7753</t>
  </si>
  <si>
    <t>那覇市首里石嶺町２‐１１８‐１　コ－ポ華１Ｆ</t>
  </si>
  <si>
    <t>0980-87-7754</t>
  </si>
  <si>
    <t>高良一丁目歯科医院</t>
  </si>
  <si>
    <t>那覇市具志１‐１‐１１</t>
  </si>
  <si>
    <t>0980-87-7755</t>
  </si>
  <si>
    <t>那覇市国場３７２番地２階</t>
  </si>
  <si>
    <t>0980-87-7756</t>
  </si>
  <si>
    <t>那覇市古波蔵３‐８‐５</t>
  </si>
  <si>
    <t>0980-87-7757</t>
  </si>
  <si>
    <t>チャイルド歯科医院</t>
  </si>
  <si>
    <t>那覇市与儀２‐２１‐２２</t>
  </si>
  <si>
    <t>0980-87-7759</t>
  </si>
  <si>
    <t>那覇市泊１‐１‐１３</t>
  </si>
  <si>
    <t>0980-87-7760</t>
  </si>
  <si>
    <t>那覇市赤嶺２‐４‐１２</t>
  </si>
  <si>
    <t>0980-87-7761</t>
  </si>
  <si>
    <t>那覇市国場７０８‐２</t>
  </si>
  <si>
    <t>0980-87-7763</t>
  </si>
  <si>
    <t>医療法人照道会ひめゆり歯科医院</t>
  </si>
  <si>
    <t>那覇市壺屋２‐８‐１</t>
  </si>
  <si>
    <t>0980-87-7764</t>
  </si>
  <si>
    <t>0980-87-7765</t>
  </si>
  <si>
    <t>那覇市銘苅２‐４‐４６</t>
  </si>
  <si>
    <t>0980-87-7766</t>
  </si>
  <si>
    <t>那覇市銘苅３丁目１５番３号</t>
  </si>
  <si>
    <t>0980-87-7767</t>
  </si>
  <si>
    <t>那覇市久茂地１‐３‐８　宇良ビル２階</t>
  </si>
  <si>
    <t>0980-87-7768</t>
  </si>
  <si>
    <t>那覇市安謝１８８‐１</t>
  </si>
  <si>
    <t>0980-87-7769</t>
  </si>
  <si>
    <t>那覇市長田１‐７‐１０</t>
  </si>
  <si>
    <t>0980-87-7770</t>
  </si>
  <si>
    <t>小禄ホワイト歯科医院</t>
  </si>
  <si>
    <t>那覇市高良３‐６‐１　シティ－パレス１Ｆ</t>
  </si>
  <si>
    <t>0980-87-7771</t>
  </si>
  <si>
    <t>那覇市三原１‐２３‐１</t>
  </si>
  <si>
    <t>0980-87-7772</t>
  </si>
  <si>
    <t>那覇市壷屋２‐１５‐１４</t>
  </si>
  <si>
    <t>0980-87-7773</t>
  </si>
  <si>
    <t>那覇市銘刈３２３‐１　２Ｆ</t>
  </si>
  <si>
    <t>0980-87-7774</t>
  </si>
  <si>
    <t>那覇市鏡原町27-7</t>
  </si>
  <si>
    <t>0980-87-7775</t>
  </si>
  <si>
    <t>那覇市具志１‐１６‐８</t>
  </si>
  <si>
    <t>0980-87-7776</t>
  </si>
  <si>
    <t>那覇市上間５５９‐１　サンフェアリ－毎日１Ｆ</t>
  </si>
  <si>
    <t>0980-87-7778</t>
  </si>
  <si>
    <t>那覇市首里当蔵町２‐１７</t>
  </si>
  <si>
    <t>0980-87-7779</t>
  </si>
  <si>
    <t>那覇市寄宮２‐３６‐１５</t>
  </si>
  <si>
    <t>0980-87-7780</t>
  </si>
  <si>
    <t>那覇市金城５‐２‐３</t>
  </si>
  <si>
    <t>0980-87-7781</t>
  </si>
  <si>
    <t>那覇市久茂地２‐８‐７</t>
  </si>
  <si>
    <t>0980-87-7782</t>
  </si>
  <si>
    <t>那覇市大道４５</t>
  </si>
  <si>
    <t>0980-87-7783</t>
  </si>
  <si>
    <t>那覇市繁多川２‐１‐１</t>
  </si>
  <si>
    <t>0980-87-7784</t>
  </si>
  <si>
    <t>那覇市久茂地１‐１‐１</t>
  </si>
  <si>
    <t>0980-87-7785</t>
  </si>
  <si>
    <t>那覇市首里石嶺町３‐３７２</t>
  </si>
  <si>
    <t>0980-87-7786</t>
  </si>
  <si>
    <t>那覇市壷屋２‐２３‐４</t>
  </si>
  <si>
    <t>0980-87-7787</t>
  </si>
  <si>
    <t>那覇市田原３丁目１２番地６</t>
  </si>
  <si>
    <t>0980-87-7788</t>
  </si>
  <si>
    <t>那覇市上間２７８‐１</t>
  </si>
  <si>
    <t>0980-87-7789</t>
  </si>
  <si>
    <t>那覇市首里鳥堀町１‐９</t>
  </si>
  <si>
    <t>0980-87-7790</t>
  </si>
  <si>
    <t>けんし歯科</t>
  </si>
  <si>
    <t>那覇市久茂地３‐４‐４　久茂地3丁目4番10号　4階</t>
  </si>
  <si>
    <t>0980-87-7791</t>
  </si>
  <si>
    <t>那覇市久茂地３‐１１‐６</t>
  </si>
  <si>
    <t>0980-87-7792</t>
  </si>
  <si>
    <t>那覇市寄宮１‐３２‐２</t>
  </si>
  <si>
    <t>0980-87-7793</t>
  </si>
  <si>
    <t>0980-87-7794</t>
  </si>
  <si>
    <t>那覇市鏡原町２６‐２６</t>
  </si>
  <si>
    <t>0980-87-7795</t>
  </si>
  <si>
    <t>那覇市前島１‐６‐５</t>
  </si>
  <si>
    <t>0980-87-7796</t>
  </si>
  <si>
    <t>那覇市泉崎２‐１９‐７</t>
  </si>
  <si>
    <t>0980-87-7797</t>
  </si>
  <si>
    <t>那覇市安里２‐８‐５</t>
  </si>
  <si>
    <t>0980-87-7798</t>
  </si>
  <si>
    <t>那覇市上之屋４１１‐７</t>
  </si>
  <si>
    <t>0980-87-7799</t>
  </si>
  <si>
    <t>那覇市久茂地１‐４‐９　アイキャンビル２Ｆ</t>
  </si>
  <si>
    <t>0980-87-7800</t>
  </si>
  <si>
    <t>那覇市国場１１８６‐２</t>
  </si>
  <si>
    <t>0980-87-7801</t>
  </si>
  <si>
    <t>那覇市真地３５８‐１</t>
  </si>
  <si>
    <t>0980-87-7802</t>
  </si>
  <si>
    <t>那覇市古波蔵２‐３２‐２９　てるやマンション１Ｆ</t>
  </si>
  <si>
    <t>0980-87-7803</t>
  </si>
  <si>
    <t>那覇市楚辺２‐２５‐９</t>
  </si>
  <si>
    <t>0980-87-7804</t>
  </si>
  <si>
    <t>那覇市金城５丁目１６番地１２　エルカステロ　２階</t>
  </si>
  <si>
    <t>0980-87-7805</t>
  </si>
  <si>
    <t>那覇市松山１‐１‐１</t>
  </si>
  <si>
    <t>0980-87-7806</t>
  </si>
  <si>
    <t>那覇市三原３‐１８‐２７</t>
  </si>
  <si>
    <t>0980-87-7807</t>
  </si>
  <si>
    <t>那覇市松尾１‐１９‐２７　東京生命那覇ビル２階</t>
  </si>
  <si>
    <t>0980-87-7808</t>
  </si>
  <si>
    <t>那覇市仲井真３７９‐２　つねビル２Ｆ</t>
  </si>
  <si>
    <t>0980-87-7809</t>
  </si>
  <si>
    <t>那覇市首里石嶺町４‐１９９</t>
  </si>
  <si>
    <t>0980-87-7810</t>
  </si>
  <si>
    <t>那覇市泉崎２‐１‐６　２Ｆ</t>
  </si>
  <si>
    <t>0980-87-7811</t>
  </si>
  <si>
    <t>かなぐすく歯科医院</t>
  </si>
  <si>
    <t>那覇市金城２‐１２‐７</t>
  </si>
  <si>
    <t>0980-87-7812</t>
  </si>
  <si>
    <t>ココｃｏｃｏ歯科医院</t>
  </si>
  <si>
    <t>那覇市田原１７８‐１　メゾン金城１Ｆ</t>
  </si>
  <si>
    <t>0980-87-7813</t>
  </si>
  <si>
    <t>那覇市識名１‐５‐１２</t>
  </si>
  <si>
    <t>0980-87-7814</t>
  </si>
  <si>
    <t>医療法人大道歯科医院</t>
  </si>
  <si>
    <t>那覇市安里３８１　本部ビル６階</t>
  </si>
  <si>
    <t>0980-87-7815</t>
  </si>
  <si>
    <t>たから歯科医院</t>
  </si>
  <si>
    <t>那覇市安里３７２　ＳＴビル２Ｆ３Ｆ</t>
  </si>
  <si>
    <t>0980-87-7816</t>
  </si>
  <si>
    <t>那覇市与儀２‐２‐３</t>
  </si>
  <si>
    <t>0980-87-7817</t>
  </si>
  <si>
    <t>那覇市小禄１‐２７‐１７　ソシアＡ１０２</t>
  </si>
  <si>
    <t>0980-87-7818</t>
  </si>
  <si>
    <t>那覇市首里儀保町３丁目２８　宮城ビル２階</t>
  </si>
  <si>
    <t>0980-87-7819</t>
  </si>
  <si>
    <t>那覇市松尾２丁目５‐１</t>
  </si>
  <si>
    <t>0980-87-7820</t>
  </si>
  <si>
    <t>那覇市銘苅２‐１‐２４</t>
  </si>
  <si>
    <t>0980-87-7821</t>
  </si>
  <si>
    <t>那覇市おもろまち４‐１７‐２１　４Ｆ</t>
  </si>
  <si>
    <t>0980-87-7822</t>
  </si>
  <si>
    <t>那覇市国場１３番地</t>
  </si>
  <si>
    <t>0980-87-7824</t>
  </si>
  <si>
    <t>アイリス歯科医院</t>
  </si>
  <si>
    <t>那覇市長田１‐１‐１　２Ｆ</t>
  </si>
  <si>
    <t>0980-87-7825</t>
  </si>
  <si>
    <t>那覇市小禄５丁目１７番１号</t>
  </si>
  <si>
    <t>0980-87-7826</t>
  </si>
  <si>
    <t>那覇市牧志１‐１９‐１５</t>
  </si>
  <si>
    <t>0980-87-7827</t>
  </si>
  <si>
    <t>那覇市泊３‐５‐１２</t>
  </si>
  <si>
    <t>0980-87-7828</t>
  </si>
  <si>
    <t>那覇市小禄４丁目１番地の８</t>
  </si>
  <si>
    <t>0980-87-7829</t>
  </si>
  <si>
    <t>那覇市首里石嶺町４丁目６番地３号</t>
  </si>
  <si>
    <t>0980-87-7830</t>
  </si>
  <si>
    <t>那覇市安謝１‐１‐２８　フローラ新都心２Ｆ</t>
  </si>
  <si>
    <t>0980-87-7831</t>
  </si>
  <si>
    <t>那覇市牧志３‐９‐１　２Ｆ、３Ｆ</t>
  </si>
  <si>
    <t>0980-87-7832</t>
  </si>
  <si>
    <t>那覇市泉崎２‐２‐２</t>
  </si>
  <si>
    <t>0980-87-7835</t>
  </si>
  <si>
    <t>那覇市真嘉比真嘉比２丁目３０番２２号　コ－ポ宮城１</t>
  </si>
  <si>
    <t>0980-87-7837</t>
  </si>
  <si>
    <t>那覇市首里久場川２‐１２２‐１　３Ｆ</t>
  </si>
  <si>
    <t>0980-87-7838</t>
  </si>
  <si>
    <t>那覇市天久２‐１‐２８　ケイユウビル４Ｆ</t>
  </si>
  <si>
    <t>0980-87-7839</t>
  </si>
  <si>
    <t>那覇市楚辺２‐１‐２４　ＡＺ楚辺１Ｆ</t>
  </si>
  <si>
    <t>0980-87-7840</t>
  </si>
  <si>
    <t>那覇市安謝２‐２‐１２　ボストンハウス１０２</t>
  </si>
  <si>
    <t>0980-87-7842</t>
  </si>
  <si>
    <t>那覇市久茂地１‐２‐２０　ＯＴＶ国和プラザ３Ｆ</t>
  </si>
  <si>
    <t>0980-87-7843</t>
  </si>
  <si>
    <t>那覇市安謝２‐４‐６</t>
  </si>
  <si>
    <t>0980-87-7844</t>
  </si>
  <si>
    <t>那覇市牧志２‐１７‐１５</t>
  </si>
  <si>
    <t>0980-87-7845</t>
  </si>
  <si>
    <t>那覇市若狭２‐５‐１</t>
  </si>
  <si>
    <t>0980-87-7846</t>
  </si>
  <si>
    <t>那覇市高良２丁目１４番２２号　サンヒルズ高良１－Ｃ</t>
  </si>
  <si>
    <t>0980-87-7847</t>
  </si>
  <si>
    <t>那覇市真嘉比３丁目１３番２号　２Ｆ</t>
  </si>
  <si>
    <t>0980-87-7848</t>
  </si>
  <si>
    <t>那覇市金城５‐６‐１２　２Ｆ</t>
  </si>
  <si>
    <t>0980-87-7849</t>
  </si>
  <si>
    <t>さき山歯科クリニック</t>
  </si>
  <si>
    <t>那覇市久茂地２‐６‐２０　久高木材ビル２階</t>
  </si>
  <si>
    <t>0980-87-7850</t>
  </si>
  <si>
    <t>那覇市泊１丁目４番地１０　101</t>
  </si>
  <si>
    <t>0980-87-7851</t>
  </si>
  <si>
    <t>那覇市首里鳥堀町３丁目６７番地２１</t>
  </si>
  <si>
    <t>0980-87-7852</t>
  </si>
  <si>
    <t>那覇市宇栄原３丁目９番３号　１階</t>
  </si>
  <si>
    <t>0980-87-7853</t>
  </si>
  <si>
    <t>那覇市識名３丁目１７番１８号</t>
  </si>
  <si>
    <t>0980-87-7854</t>
  </si>
  <si>
    <t>那覇市首里久場川町二丁目１３１番地１０２号</t>
  </si>
  <si>
    <t>0980-87-7855</t>
  </si>
  <si>
    <t>那覇市古島２‐１１‐３　１Ｆ</t>
  </si>
  <si>
    <t>0980-87-7856</t>
  </si>
  <si>
    <t>那覇市西１‐１５‐１６</t>
  </si>
  <si>
    <t>0980-87-7857</t>
  </si>
  <si>
    <t>那覇市金城５‐１１‐２　翼ビル１Ｆ</t>
  </si>
  <si>
    <t>0980-87-7858</t>
  </si>
  <si>
    <t>那覇市具志１丁目１６‐８</t>
  </si>
  <si>
    <t>0980-87-7859</t>
  </si>
  <si>
    <t>セレブデンタルオフィス</t>
  </si>
  <si>
    <t>那覇市宇栄原１０１９‐１　２Ｆ</t>
  </si>
  <si>
    <t>0980-87-7860</t>
  </si>
  <si>
    <t>那覇市上之屋１丁目４番４６号</t>
  </si>
  <si>
    <t>0980-87-7861</t>
  </si>
  <si>
    <t>那覇市松尾１‐９‐１</t>
  </si>
  <si>
    <t>0980-87-7862</t>
  </si>
  <si>
    <t>那覇市古島１丁目９番１４号</t>
  </si>
  <si>
    <t>0980-87-7863</t>
  </si>
  <si>
    <t>那覇市久米１－２４－１３　ミネビル２Ｆ</t>
  </si>
  <si>
    <t>0980-87-7864</t>
  </si>
  <si>
    <t>那覇市仲井真３７３</t>
  </si>
  <si>
    <t>0980-87-7865</t>
  </si>
  <si>
    <t>那覇市小禄４２１番地の２９</t>
  </si>
  <si>
    <t>0980-87-7866</t>
  </si>
  <si>
    <t>0980-87-7867</t>
  </si>
  <si>
    <t>0980-87-7868</t>
  </si>
  <si>
    <t>0980-87-7869</t>
  </si>
  <si>
    <t>0980-87-7870</t>
  </si>
  <si>
    <t>那覇市大道７２－１２　グランドール安村２０１</t>
  </si>
  <si>
    <t>0980-87-7871</t>
  </si>
  <si>
    <t>那覇市首里石嶺町３－１１７－４</t>
  </si>
  <si>
    <t>0980-87-7872</t>
  </si>
  <si>
    <t>那覇市安里２－６－２７　ルエ・メゾン・ソピア1階</t>
  </si>
  <si>
    <t>0980-87-7873</t>
  </si>
  <si>
    <t>0980-87-7874</t>
  </si>
  <si>
    <t>那覇市首里汀良町３－９８－４</t>
  </si>
  <si>
    <t>0980-87-7875</t>
  </si>
  <si>
    <t>那覇市小禄５丁目１５番１４号</t>
  </si>
  <si>
    <t>0980-87-7876</t>
  </si>
  <si>
    <t>那覇市おもろまち４丁目１６番３２号</t>
  </si>
  <si>
    <t>0980-87-7877</t>
  </si>
  <si>
    <t>0980-87-7878</t>
  </si>
  <si>
    <t>那覇市久米２丁目２４番９</t>
  </si>
  <si>
    <t>0980-87-7879</t>
  </si>
  <si>
    <t>八木歯科</t>
  </si>
  <si>
    <t>那覇市樋川１－５－４９</t>
  </si>
  <si>
    <t>0980-87-7880</t>
  </si>
  <si>
    <t>那覇市牧志２－１９－９　コーポ山川１０１</t>
  </si>
  <si>
    <t>0980-87-7881</t>
  </si>
  <si>
    <t>那覇市字小禄９０２－３　２階</t>
  </si>
  <si>
    <t>0980-87-7882</t>
  </si>
  <si>
    <t>那覇市字寄宮１７３番地１　前田ビル２階</t>
  </si>
  <si>
    <t>0980-87-7883</t>
  </si>
  <si>
    <t>那覇市字国場５４１番地</t>
  </si>
  <si>
    <t>0980-87-7885</t>
  </si>
  <si>
    <t>那覇市松川3-1-20</t>
  </si>
  <si>
    <t>0980-87-7886</t>
  </si>
  <si>
    <t>那覇市久茂地2丁目24番19号　仲西ビル階</t>
  </si>
  <si>
    <t>0980-87-7887</t>
  </si>
  <si>
    <t>那覇市久茂地3丁目15番6号幸マンション２階</t>
  </si>
  <si>
    <t>0980-87-7888</t>
  </si>
  <si>
    <t>那覇市田原４‐７‐３</t>
  </si>
  <si>
    <t>0980-87-7889</t>
  </si>
  <si>
    <t>那覇市繁多川５－１７－２０　１F</t>
  </si>
  <si>
    <t>0980-87-7891</t>
  </si>
  <si>
    <t>那覇市久米１－８－５　ウィングMエトワール２階</t>
  </si>
  <si>
    <t>0980-87-7892</t>
  </si>
  <si>
    <t>那覇市首里平良町２‐４</t>
  </si>
  <si>
    <t>0980-87-7893</t>
  </si>
  <si>
    <t>那覇市松川2-2-5　1F</t>
  </si>
  <si>
    <t>0980-87-7894</t>
  </si>
  <si>
    <t>那覇市真嘉比3丁目19番30号UYビル2Ｆ</t>
  </si>
  <si>
    <t>0980-87-7896</t>
  </si>
  <si>
    <t>那覇市泉崎2-22-6</t>
  </si>
  <si>
    <t>0980-87-7897</t>
  </si>
  <si>
    <t>那覇市寄宮2-30-49　Ｅマンションこあ2階</t>
  </si>
  <si>
    <t>0980-87-7898</t>
  </si>
  <si>
    <t>那覇市松川278-3</t>
  </si>
  <si>
    <t>0980-87-7899</t>
  </si>
  <si>
    <t>医療法人社団みかさ会　かなさんデンタルケア小禄</t>
  </si>
  <si>
    <t>那覇市宮城1丁目18番1号B1　エスタジオ小禄</t>
  </si>
  <si>
    <t>0980-87-7900</t>
  </si>
  <si>
    <t>那覇市真嘉比1丁目29番10号　A Hearts　1F</t>
  </si>
  <si>
    <t>0980-87-7901</t>
  </si>
  <si>
    <t>Kousaku　DENTAL　OFFICE</t>
  </si>
  <si>
    <t>那覇市安里1-5-1　ハーミットクラブ安里1F</t>
  </si>
  <si>
    <t>0980-87-7903</t>
  </si>
  <si>
    <t>沖縄県石垣市平得88番地</t>
  </si>
  <si>
    <t>0980-82-1193</t>
  </si>
  <si>
    <t>沖縄県石垣市登野城644番地20</t>
  </si>
  <si>
    <t>0980-88-8833</t>
  </si>
  <si>
    <t>沖縄県石垣市美崎町9番地</t>
  </si>
  <si>
    <t>0980-82-2180</t>
  </si>
  <si>
    <t>沖縄県石垣市字新川2287-35</t>
  </si>
  <si>
    <t>0980-82-3030</t>
  </si>
  <si>
    <t>沖縄県石垣市新川29番地の2</t>
  </si>
  <si>
    <t>0980-84-1352</t>
  </si>
  <si>
    <t>0980-88-1010</t>
  </si>
  <si>
    <t>沖縄県石垣市字平得150-3</t>
  </si>
  <si>
    <t>0980-82-3882</t>
  </si>
  <si>
    <t>沖縄県石垣市大川528-1 荷川取ハイツ104</t>
  </si>
  <si>
    <t>0980-87-8588</t>
  </si>
  <si>
    <t>沖縄県石垣市字真栄里241-4</t>
  </si>
  <si>
    <t>沖縄県石垣市字石垣12番地の1</t>
  </si>
  <si>
    <t>0980-82-9335</t>
  </si>
  <si>
    <t>0980-74-3883</t>
  </si>
  <si>
    <t>オリーブ薬局病院前店</t>
  </si>
  <si>
    <t>沖縄県宮古島市平良字下里495-3</t>
  </si>
  <si>
    <t>0980-79-5000</t>
  </si>
  <si>
    <t>ミント薬局松原店</t>
  </si>
  <si>
    <t>沖縄県宮古島市平良字下里1578番地8</t>
  </si>
  <si>
    <t>0980-79-0482</t>
  </si>
  <si>
    <t>沖縄県宮古島市平良字久貝1064-10-2</t>
  </si>
  <si>
    <t>0980-79-0222</t>
  </si>
  <si>
    <t>ミント薬局腰原店</t>
  </si>
  <si>
    <t>沖縄県宮古島市平良字下里1477番地の1</t>
  </si>
  <si>
    <t>74-2154</t>
  </si>
  <si>
    <t>すこやか薬局西里店</t>
  </si>
  <si>
    <t>沖縄県宮古島市平良字西里７８２番地１の２</t>
  </si>
  <si>
    <t>0980-75-0933</t>
  </si>
  <si>
    <t>コジャ薬局東店</t>
  </si>
  <si>
    <t>沖縄県宮古島市平良字東仲宗根566番地１</t>
  </si>
  <si>
    <t>0980-72-6385</t>
  </si>
  <si>
    <t>沖縄県宮古島市平良字下里1154-1　1F</t>
  </si>
  <si>
    <t>0980-72-6998</t>
  </si>
  <si>
    <t>コジャ薬局市場前店</t>
  </si>
  <si>
    <t>沖縄県宮古島市平良字下里556番地３</t>
  </si>
  <si>
    <t>0980-73-3362</t>
  </si>
  <si>
    <t>沖縄県宮古島市平良字東仲宗根256番地</t>
  </si>
  <si>
    <t>りんご調剤薬局西原東店</t>
  </si>
  <si>
    <t>沖縄県中頭郡西原町字内間３９１番地</t>
  </si>
  <si>
    <t>098-946-0288</t>
  </si>
  <si>
    <t>りんご調剤薬局東風平店</t>
  </si>
  <si>
    <t>沖縄県島尻郡八重瀬町字東風平１２０９－１６</t>
  </si>
  <si>
    <t>098-987-4768</t>
  </si>
  <si>
    <t>沖縄県糸満市字真栄里２０４８番地５</t>
  </si>
  <si>
    <t>098-992-3643</t>
  </si>
  <si>
    <t>沖縄県島尻郡南風原町字新川２１４－２</t>
  </si>
  <si>
    <t>098-987-1065</t>
  </si>
  <si>
    <t>森の薬屋薬局</t>
  </si>
  <si>
    <t>沖縄県島尻郡八重瀬町字屋宜原２３８－１</t>
  </si>
  <si>
    <t>098-998-0007</t>
  </si>
  <si>
    <t>沖縄県糸満市潮崎町２丁目１番地１３</t>
  </si>
  <si>
    <t>098-851-9944</t>
  </si>
  <si>
    <t>イオン薬局南風原店</t>
  </si>
  <si>
    <t>沖縄県島尻郡南風原町字宮平２６４</t>
  </si>
  <si>
    <t>098-940-6120</t>
  </si>
  <si>
    <t>薬局えぱーわーな～</t>
  </si>
  <si>
    <t>沖縄県糸満市字座波１８２２－８</t>
  </si>
  <si>
    <t>098-851-8951</t>
  </si>
  <si>
    <t>沖縄県浦添市伊祖２丁目３番６号の２</t>
  </si>
  <si>
    <t>098-917-2850</t>
  </si>
  <si>
    <t>ハープ薬局やふそ店</t>
  </si>
  <si>
    <t>沖縄県浦添市屋富祖三丁目３４番２号　 メディカルプラザたろう１Ｆ</t>
  </si>
  <si>
    <t>098-879-7700</t>
  </si>
  <si>
    <t>そうごう薬局豊見城店</t>
  </si>
  <si>
    <t>沖縄県豊見城市高嶺３９５－１０３</t>
  </si>
  <si>
    <t>098-891-7771</t>
  </si>
  <si>
    <t>沖縄県浦添市宮城６－１－２０ メゾンヨシナガ１Ｆ</t>
  </si>
  <si>
    <t>098-879-6888</t>
  </si>
  <si>
    <t>とくりん薬局経塚店</t>
  </si>
  <si>
    <t>沖縄県浦添市字経塚７４５番地７</t>
  </si>
  <si>
    <t>098-875-5700</t>
  </si>
  <si>
    <t>いちご薬局真玉橋店</t>
  </si>
  <si>
    <t>沖縄県豊見城市字真玉橋２８５－１　　 １Ｆ</t>
  </si>
  <si>
    <t>098-996-3115</t>
  </si>
  <si>
    <t>りんご調剤薬局浦西店</t>
  </si>
  <si>
    <t>沖縄県浦添市西原１丁目１２－１７　 平田アパート１０３</t>
  </si>
  <si>
    <t>098-943-2518</t>
  </si>
  <si>
    <t>ハープ薬局つかざん店</t>
  </si>
  <si>
    <t>沖縄県島尻郡南風原町字津嘉山１４９０番地　 メディカルプラザつかざん１Ｆ</t>
  </si>
  <si>
    <t>098-888-3363</t>
  </si>
  <si>
    <t>沖縄県糸満市西崎２丁目２６番１１号</t>
  </si>
  <si>
    <t>098-851-7600</t>
  </si>
  <si>
    <t>すこやか薬局かけぼく店</t>
  </si>
  <si>
    <t>沖縄県中頭郡西原町字掛保久２８７番地</t>
  </si>
  <si>
    <t>098-946-1093</t>
  </si>
  <si>
    <t>098-946-4690</t>
  </si>
  <si>
    <t>098-947-3377</t>
  </si>
  <si>
    <t>ドラッグイレブン薬局佐敷店</t>
  </si>
  <si>
    <t>沖縄県南城市佐敷字津波古１２２６番１</t>
  </si>
  <si>
    <t>098-947-1157</t>
  </si>
  <si>
    <t>沖縄県南城市大里字平良２５４５番地１</t>
  </si>
  <si>
    <t>098-945-9990</t>
  </si>
  <si>
    <t>薬志堂薬局真栄里店</t>
  </si>
  <si>
    <t>沖縄県糸満市真栄里２０３６番地の１</t>
  </si>
  <si>
    <t>098-987-1128</t>
  </si>
  <si>
    <t>沖縄県糸満市潮平７６７番地１９</t>
  </si>
  <si>
    <t>098-992-6122</t>
  </si>
  <si>
    <t>沖縄県糸満市西崎２－７－１</t>
  </si>
  <si>
    <t>098-851-8340</t>
  </si>
  <si>
    <t>ハープ薬局とみしろ店</t>
  </si>
  <si>
    <t>沖縄県豊見城市字上田１－１</t>
  </si>
  <si>
    <t>098-851-2100</t>
  </si>
  <si>
    <t>沖縄県中頭郡西原町字内間５０８－１番地</t>
  </si>
  <si>
    <t>098-944-2222</t>
  </si>
  <si>
    <t>沖縄県島尻郡南風原町与那覇２８３番地</t>
  </si>
  <si>
    <t>098-889-3580</t>
  </si>
  <si>
    <t>沖縄県豊見城市豊見城３７１－１</t>
  </si>
  <si>
    <t>098-891-6433</t>
  </si>
  <si>
    <t>ミント薬局豊見城店</t>
  </si>
  <si>
    <t>沖縄県豊見城市宜保５丁目１番地２</t>
  </si>
  <si>
    <t>098-850-7666</t>
  </si>
  <si>
    <t>沖縄県中頭郡西原町字翁長２４０番地の９</t>
  </si>
  <si>
    <t>098-975-6668</t>
  </si>
  <si>
    <t>すこやか薬局西原店</t>
  </si>
  <si>
    <t>沖縄県中頭郡西原町上原１丁目２５番地の１２</t>
  </si>
  <si>
    <t>098-988-1093</t>
  </si>
  <si>
    <t>会営薬局医療センター前</t>
  </si>
  <si>
    <t>沖縄県島尻郡南風原町字新川２１８－１０</t>
  </si>
  <si>
    <t>098-963-8940</t>
  </si>
  <si>
    <t>ヴァインドラッグあがり浜薬局</t>
  </si>
  <si>
    <t>沖縄県島尻郡与那原町字東浜６８番１－２</t>
  </si>
  <si>
    <t>098-987-5535</t>
  </si>
  <si>
    <t>沖縄県豊見城市字宜保２７１番地１</t>
  </si>
  <si>
    <t>098-856-4160</t>
  </si>
  <si>
    <t>沖縄県中頭郡西原町上原１丁目２５番地の８</t>
  </si>
  <si>
    <t>098-944-3011</t>
  </si>
  <si>
    <t>沖縄県豊見城市字平良５７３番地の１</t>
  </si>
  <si>
    <t>098-851-2018</t>
  </si>
  <si>
    <t>沖縄県豊見城市字宜保２６６番地の２１</t>
  </si>
  <si>
    <t>098-852-2811</t>
  </si>
  <si>
    <t>沖縄県島尻郡南風原町与那覇２３６－１</t>
  </si>
  <si>
    <t>098-835-6633</t>
  </si>
  <si>
    <t>沖縄県中頭郡西原町上原１丁目２６番地の１</t>
  </si>
  <si>
    <t>098-946-1185</t>
  </si>
  <si>
    <t>沖縄県糸満市字阿波根１５５２番地５</t>
  </si>
  <si>
    <t>098-995-1256</t>
  </si>
  <si>
    <t>098-992-1125</t>
  </si>
  <si>
    <t>つつじ薬局ヨナ原</t>
  </si>
  <si>
    <t>沖縄県島尻郡与那原町与那原２９１８</t>
  </si>
  <si>
    <t>098-946-7372</t>
  </si>
  <si>
    <t>さかき薬局</t>
  </si>
  <si>
    <t>098-889-8600</t>
  </si>
  <si>
    <t>沖縄県中頭郡西原町字内間５１８番地１</t>
  </si>
  <si>
    <t>098-944-0920</t>
  </si>
  <si>
    <t>沖縄県島尻郡八重瀬町伊覇３０８番地</t>
  </si>
  <si>
    <t>098-840-7600</t>
  </si>
  <si>
    <t>沖縄県島尻郡南風原町字兼城７２４番地</t>
  </si>
  <si>
    <t>098-889-7378</t>
  </si>
  <si>
    <t>有限会社晴天堂薬局</t>
  </si>
  <si>
    <t>沖縄県糸満市西崎６丁目１６－６</t>
  </si>
  <si>
    <t>098-992-3158</t>
  </si>
  <si>
    <t>沖縄県南城市佐敷津波古１５７</t>
  </si>
  <si>
    <t>098-947-0511</t>
  </si>
  <si>
    <t>4741240057</t>
  </si>
  <si>
    <t>いず薬局</t>
  </si>
  <si>
    <t>沖縄県南城市知念字久原５８６－４</t>
  </si>
  <si>
    <t>098-947-2735</t>
  </si>
  <si>
    <t>沖縄県島尻郡八重瀬町字東風平１４２９－２</t>
  </si>
  <si>
    <t>098-998-2337</t>
  </si>
  <si>
    <t>沖縄県島尻郡南風原町字神里４３４番地の１</t>
  </si>
  <si>
    <t>098-889-8787</t>
  </si>
  <si>
    <t>すこやか薬局新川店</t>
  </si>
  <si>
    <t>沖縄県島尻郡南風原町字新川１０１番地の３</t>
  </si>
  <si>
    <t>098-882-7111</t>
  </si>
  <si>
    <t>沖縄県島尻郡南風原町新川６７－１０</t>
  </si>
  <si>
    <t>098-888-5840</t>
  </si>
  <si>
    <t>あさひの薬局糸満店</t>
  </si>
  <si>
    <t>沖縄県糸満市潮平７８７番地の１５</t>
  </si>
  <si>
    <t>098-995-2225</t>
  </si>
  <si>
    <t>しんせい薬局豊見城店</t>
  </si>
  <si>
    <t>沖縄県豊見城市宜保２丁目６番地１１</t>
  </si>
  <si>
    <t>098-856-9901</t>
  </si>
  <si>
    <t>沖縄県中頭郡西原町小橋川１５４－４</t>
  </si>
  <si>
    <t>098-944-4567</t>
  </si>
  <si>
    <t>沖縄県豊見城市宜保２丁目７番地１８　 ウェストブルー２－Ａ</t>
  </si>
  <si>
    <t>098-850-7734</t>
  </si>
  <si>
    <t>沖縄県南城市大里仲間１１３３－４</t>
  </si>
  <si>
    <t>098-945-6999</t>
  </si>
  <si>
    <t>沖縄県中頭郡西原町字小那覇１６０２－１番地</t>
  </si>
  <si>
    <t>098-835-8800</t>
  </si>
  <si>
    <t>098-840-3272</t>
  </si>
  <si>
    <t>沖縄県島尻郡与那原町字上与那原３４０番地の２</t>
  </si>
  <si>
    <t>098-944-1309</t>
  </si>
  <si>
    <t>沖縄県豊見城市字豊見城４４５－１</t>
  </si>
  <si>
    <t>098-851-0266</t>
  </si>
  <si>
    <t>沖縄県中頭郡西原町字小橋川１６４番地の４</t>
  </si>
  <si>
    <t>098-945-7259</t>
  </si>
  <si>
    <t>沖縄県中頭郡西原町字呉屋１０２番地の２</t>
  </si>
  <si>
    <t>098-835-8608</t>
  </si>
  <si>
    <t>沖縄県豊見城市字我那覇４７８番地の１　１Ｆ</t>
  </si>
  <si>
    <t>098-963-8887</t>
  </si>
  <si>
    <t>さわやか薬局西原店</t>
  </si>
  <si>
    <t>沖縄県中頭郡西原町字小波津３番地の７</t>
  </si>
  <si>
    <t>098-944-2988</t>
  </si>
  <si>
    <t>098-888-2455</t>
  </si>
  <si>
    <t>沖縄県豊見城市宜保二丁目１番地１１ コーポパークサイド1Ｆ</t>
  </si>
  <si>
    <t>098-840-2007</t>
  </si>
  <si>
    <t>沖縄県糸満市潮平７０６番地７</t>
  </si>
  <si>
    <t>098-995-0023</t>
  </si>
  <si>
    <t>沖縄県豊見城市字名嘉地２２０－６</t>
  </si>
  <si>
    <t>098-891-6287</t>
  </si>
  <si>
    <t>901-1400</t>
  </si>
  <si>
    <t>沖縄県南城市大里字平良２５６８－２</t>
  </si>
  <si>
    <t>098-882-0051</t>
  </si>
  <si>
    <t>沖縄県中頭郡西原町幸地７２４番地の１</t>
  </si>
  <si>
    <t>098-944-2477</t>
  </si>
  <si>
    <t>沖縄県浦添市字経塚５７６番地２</t>
  </si>
  <si>
    <t>098-988-1470</t>
  </si>
  <si>
    <t>吉原東洋薬局宮城店</t>
  </si>
  <si>
    <t>沖縄県浦添市宮城６丁目１番１５－１号</t>
  </si>
  <si>
    <t>098-878-7272</t>
  </si>
  <si>
    <t>沖縄県浦添市字経塚６７６番地１　 １０２号室</t>
  </si>
  <si>
    <t>098-943-5706</t>
  </si>
  <si>
    <t>沖縄県浦添市当山２丁目９番７号</t>
  </si>
  <si>
    <t>098-963-8234</t>
  </si>
  <si>
    <t>りんご薬局広栄店</t>
  </si>
  <si>
    <t>沖縄県浦添市西原１丁目９番８号</t>
  </si>
  <si>
    <t>098-988-4957</t>
  </si>
  <si>
    <t>サンアイ薬局ぐすくま</t>
  </si>
  <si>
    <t>沖縄県浦添市城間３丁目３番１号</t>
  </si>
  <si>
    <t>098-988-3223</t>
  </si>
  <si>
    <t>あい薬局経塚店</t>
  </si>
  <si>
    <t>沖縄県浦添市経塚６３３番地</t>
  </si>
  <si>
    <t>098-878-1189</t>
  </si>
  <si>
    <t>スマイル薬局宮城店</t>
  </si>
  <si>
    <t>沖縄県浦添市宮城１丁目３１番６号</t>
  </si>
  <si>
    <t>098-874-7700</t>
  </si>
  <si>
    <t>沖縄県島尻郡久米島町字真我里７５－８</t>
  </si>
  <si>
    <t>098-985-8040</t>
  </si>
  <si>
    <t>そうごう薬局浦添当山店</t>
  </si>
  <si>
    <t>沖縄県浦添市当山２丁目１番１－１号</t>
  </si>
  <si>
    <t>098-871-2421</t>
  </si>
  <si>
    <t>沖縄県浦添市城間１丁目３７番１７号</t>
  </si>
  <si>
    <t>098-879-6811</t>
  </si>
  <si>
    <t>沖縄県浦添市字大平４３４番地１</t>
  </si>
  <si>
    <t>沖縄県浦添市前田３丁目３－１０</t>
  </si>
  <si>
    <t>098-874-6161</t>
  </si>
  <si>
    <t>沖縄県浦添市伊祖二丁目３番１－１０３号</t>
  </si>
  <si>
    <t>098-875-2547</t>
  </si>
  <si>
    <t>沖縄県浦添市宮城５－５－１</t>
  </si>
  <si>
    <t>098-876-7274</t>
  </si>
  <si>
    <t>沖縄県浦添市牧港２丁目４５番１号</t>
  </si>
  <si>
    <t>098-870-8638</t>
  </si>
  <si>
    <t>沖縄県浦添市伊祖４丁目１番１８－１号</t>
  </si>
  <si>
    <t>098-879-6165</t>
  </si>
  <si>
    <t>沖縄県浦添市宮城３－１－５－１</t>
  </si>
  <si>
    <t>098-870-8660</t>
  </si>
  <si>
    <t>沖縄県島尻郡久米島町字嘉手苅１３６４番地の１</t>
  </si>
  <si>
    <t>098-985-4401</t>
  </si>
  <si>
    <t>すこやか薬局牧港店</t>
  </si>
  <si>
    <t>沖縄県浦添市牧港４丁目２番１７号　 １０１号</t>
  </si>
  <si>
    <t>098-870-8558</t>
  </si>
  <si>
    <t>沖縄県浦添市伊祖４－１４－１</t>
  </si>
  <si>
    <t>098-874-3723</t>
  </si>
  <si>
    <t>すこやか薬局宮城店</t>
  </si>
  <si>
    <t>沖縄県浦添市宮城４丁目６番１号</t>
  </si>
  <si>
    <t>098-879-9820</t>
  </si>
  <si>
    <t>和ごころ薬局あわせ店</t>
  </si>
  <si>
    <t>沖縄県沖縄市古謝二丁目１９番５号</t>
  </si>
  <si>
    <t>098-982-1120</t>
  </si>
  <si>
    <t>沖縄県宜野湾市長田一丁目２９番１号</t>
  </si>
  <si>
    <t>098-893-5566</t>
  </si>
  <si>
    <t>沖縄県沖縄市美原４丁目１番１５号　 １階</t>
  </si>
  <si>
    <t>098-929-3344</t>
  </si>
  <si>
    <t>イオン薬局ライカム店</t>
  </si>
  <si>
    <t>沖縄県中頭郡北中城村字ライカム１番地</t>
  </si>
  <si>
    <t>098-983-8805</t>
  </si>
  <si>
    <t>ドラッグイレブン薬局読谷店</t>
  </si>
  <si>
    <t>沖縄県中頭郡読谷村古堅７４０</t>
  </si>
  <si>
    <t>098-921-9313</t>
  </si>
  <si>
    <t>すこやか薬局喜屋武店</t>
  </si>
  <si>
    <t>沖縄県うるま市字喜屋武５４６－１</t>
  </si>
  <si>
    <t>098-923-1189</t>
  </si>
  <si>
    <t>ハート薬局江洲店</t>
  </si>
  <si>
    <t>沖縄県うるま市字江洲５４７番地１</t>
  </si>
  <si>
    <t>098-989-9185</t>
  </si>
  <si>
    <t>沖縄県中頭郡読谷村字伊良皆３４１－２</t>
  </si>
  <si>
    <t>098-956-8749</t>
  </si>
  <si>
    <t>すこやか薬局伊平店</t>
  </si>
  <si>
    <t>沖縄県中頭郡北谷町字伊平二丁目２番10号</t>
  </si>
  <si>
    <t>098-936-3093</t>
  </si>
  <si>
    <t>きずな薬局桑江店</t>
  </si>
  <si>
    <t>沖縄県中頭郡北谷町桑江一丁目５番３号</t>
  </si>
  <si>
    <t>098-936-0121</t>
  </si>
  <si>
    <t>沖縄県国頭郡金武町字金武４７９０－２</t>
  </si>
  <si>
    <t>098-963-2200</t>
  </si>
  <si>
    <t>沖縄県宜野湾市字宇地泊８１８</t>
  </si>
  <si>
    <t>098-890-0088</t>
  </si>
  <si>
    <t>沖縄県沖縄市山内３丁目１１番１号</t>
  </si>
  <si>
    <t>098-989-3255</t>
  </si>
  <si>
    <t>あかみち薬局あげな店</t>
  </si>
  <si>
    <t>沖縄県うるま市安慶名一丁目６番１９号</t>
  </si>
  <si>
    <t>098-923-1668</t>
  </si>
  <si>
    <t>すこやか薬局みどり町店</t>
  </si>
  <si>
    <t>沖縄県うるま市みどり町４丁目１９番地１５号</t>
  </si>
  <si>
    <t>098-974-4350</t>
  </si>
  <si>
    <t>すこやか薬局泡瀬東店</t>
  </si>
  <si>
    <t>沖縄県沖縄市泡瀬２丁目５４番４号</t>
  </si>
  <si>
    <t>098-989-4093</t>
  </si>
  <si>
    <t>沖縄県うるま市字喜屋武１７９番地 渡口ビル １Ｆ</t>
  </si>
  <si>
    <t>098-974-8811</t>
  </si>
  <si>
    <t>沖縄県中頭郡読谷村字比謝４００番地４</t>
  </si>
  <si>
    <t>098-956-4335</t>
  </si>
  <si>
    <t>ハート薬局ずけらん店</t>
  </si>
  <si>
    <t>沖縄県中頭郡北中城村字瑞慶覧６４５－４</t>
  </si>
  <si>
    <t>098-989-9810</t>
  </si>
  <si>
    <t>りんご調剤薬局うるま店</t>
  </si>
  <si>
    <t>沖縄県うるま市字宮里２６４－９番地 １Ｆ</t>
  </si>
  <si>
    <t>098-989-9079</t>
  </si>
  <si>
    <t>ひまわり薬局上地店</t>
  </si>
  <si>
    <t>沖縄県沖縄市上地２丁目１２番１６号</t>
  </si>
  <si>
    <t>098-930-2663</t>
  </si>
  <si>
    <t>沖縄県宜野湾市伊佐２丁目１４番７号</t>
  </si>
  <si>
    <t>098-898-3311</t>
  </si>
  <si>
    <t>沖縄県うるま市みどり町３－１８－１０</t>
  </si>
  <si>
    <t>098-973-9692</t>
  </si>
  <si>
    <t>沖縄県宜野湾市我如古３丁目８番８号</t>
  </si>
  <si>
    <t>098-942-2888</t>
  </si>
  <si>
    <t>すこやか薬局北谷店</t>
  </si>
  <si>
    <t>沖縄県中頭郡北谷町字上勢頭６２９番地の２</t>
  </si>
  <si>
    <t>098-926-3399</t>
  </si>
  <si>
    <t>沖縄県沖縄市泡瀬２－８－５</t>
  </si>
  <si>
    <t>098-934-0005</t>
  </si>
  <si>
    <t>沖縄県沖縄市安慶田１－１３－１５</t>
  </si>
  <si>
    <t>098-939-5464</t>
  </si>
  <si>
    <t>りんご薬局かでな店</t>
  </si>
  <si>
    <t>沖縄県中頭郡嘉手納町字屋良１０６２番地の１</t>
  </si>
  <si>
    <t>098-989-4634</t>
  </si>
  <si>
    <t>沖縄県うるま市字宮里７６４番地１</t>
  </si>
  <si>
    <t>098-973-1189</t>
  </si>
  <si>
    <t>沖縄県沖縄市知花１丁目４番１２号</t>
  </si>
  <si>
    <t>098-938-0984</t>
  </si>
  <si>
    <t>沖縄県うるま市字石川２４１０番地の１</t>
  </si>
  <si>
    <t>098-964-7111</t>
  </si>
  <si>
    <t>有限会社天願薬局</t>
  </si>
  <si>
    <t>沖縄県うるま市みどり町四丁目４番１６号</t>
  </si>
  <si>
    <t>098-974-5908</t>
  </si>
  <si>
    <t>沖縄県沖縄市南桃原３丁目１番２号</t>
  </si>
  <si>
    <t>098-933-9548</t>
  </si>
  <si>
    <t>沖縄県沖縄市知花５丁目１３番２８号</t>
  </si>
  <si>
    <t>098-938-3189</t>
  </si>
  <si>
    <t>沖縄県中頭郡北谷町字砂辺３１６－３</t>
  </si>
  <si>
    <t>098-982-7351</t>
  </si>
  <si>
    <t>沖縄県沖縄市高原２－４－１８</t>
  </si>
  <si>
    <t>098-930-3103</t>
  </si>
  <si>
    <t>沖縄県沖縄市上地１－５－２</t>
  </si>
  <si>
    <t>098-932-1743</t>
  </si>
  <si>
    <t>すこやか薬局具志川店</t>
  </si>
  <si>
    <t>沖縄県うるま市字宮里２６１番地１６</t>
  </si>
  <si>
    <t>098-974-2111</t>
  </si>
  <si>
    <t>沖縄県沖縄市美原二丁目２６番２１号</t>
  </si>
  <si>
    <t>098-929-0310</t>
  </si>
  <si>
    <t>沖縄県沖縄市安慶田４丁目６番６号</t>
  </si>
  <si>
    <t>098-932-1902</t>
  </si>
  <si>
    <t>ひかり薬局宜野湾店</t>
  </si>
  <si>
    <t>沖縄県宜野湾市長田１丁目１番２号</t>
  </si>
  <si>
    <t>098-893-3100</t>
  </si>
  <si>
    <t>照屋薬局あげな店</t>
  </si>
  <si>
    <t>沖縄県うるま市安慶名３丁目２３番２６号 オレンジハウス１階</t>
  </si>
  <si>
    <t>098-972-2806</t>
  </si>
  <si>
    <t>ミドリ薬局美里店</t>
  </si>
  <si>
    <t>沖縄県沖縄市東２丁目２６番１号</t>
  </si>
  <si>
    <t>098-934-7879</t>
  </si>
  <si>
    <t>すこやか薬局よみたん店</t>
  </si>
  <si>
    <t>沖縄県中頭郡読谷村字都屋１６７番地２の１</t>
  </si>
  <si>
    <t>098-956-1093</t>
  </si>
  <si>
    <t>沖縄県沖縄市知花６－７６４－３</t>
  </si>
  <si>
    <t>098-921-0028</t>
  </si>
  <si>
    <t>沖縄県沖縄市松本４－１７－１４</t>
  </si>
  <si>
    <t>098-937-4488</t>
  </si>
  <si>
    <t>すこやか薬局中頭店</t>
  </si>
  <si>
    <t>沖縄県沖縄市知花６丁目２５番１１号 １Ｆ</t>
  </si>
  <si>
    <t>098-939-9923</t>
  </si>
  <si>
    <t>098-898-4193</t>
  </si>
  <si>
    <t>沖縄県宜野湾市嘉数４丁目２５番１４号</t>
  </si>
  <si>
    <t>098-897-6246</t>
  </si>
  <si>
    <t>沖縄県中頭郡中城村字南上原７５０番地 カサグランデ２１－１０２</t>
  </si>
  <si>
    <t>098-895-5511</t>
  </si>
  <si>
    <t>沖縄県沖縄市胡屋１丁目１６番１号</t>
  </si>
  <si>
    <t>098-983-4881</t>
  </si>
  <si>
    <t>沖縄県うるま市字宮里２６１番地１</t>
  </si>
  <si>
    <t>098-973-6577</t>
  </si>
  <si>
    <t>沖縄県中頭郡読谷村字古堅６７４番地１</t>
  </si>
  <si>
    <t>098-957-1782</t>
  </si>
  <si>
    <t>まごころ薬局山内店</t>
  </si>
  <si>
    <t>沖縄県沖縄市山内三丁目１４番３０号</t>
  </si>
  <si>
    <t>098-930-1550</t>
  </si>
  <si>
    <t>沖縄県国頭郡金武町字金武８８番地</t>
  </si>
  <si>
    <t>098-968-2899</t>
  </si>
  <si>
    <t>沖縄県国頭郡金武町金武７９０６番地７</t>
  </si>
  <si>
    <t>098-968-6071</t>
  </si>
  <si>
    <t>沖縄県中頭郡読谷村字都屋２３２番地の３</t>
  </si>
  <si>
    <t>098-956-7011</t>
  </si>
  <si>
    <t>沖縄県沖縄市山内一丁目６番１１号</t>
  </si>
  <si>
    <t>098-933-3922</t>
  </si>
  <si>
    <t>ひかり薬局北谷店</t>
  </si>
  <si>
    <t>沖縄県中頭郡北谷町北前１丁目２２番３号</t>
  </si>
  <si>
    <t>098-926-3211</t>
  </si>
  <si>
    <t>沖縄県中頭郡読谷村字長浜１５３２番地５</t>
  </si>
  <si>
    <t>098-958-7150</t>
  </si>
  <si>
    <t>沖縄県宜野湾市我如古４４９－６</t>
  </si>
  <si>
    <t>098-897-3332</t>
  </si>
  <si>
    <t>沖縄県沖縄市美原４丁目１番７号</t>
  </si>
  <si>
    <t>098-982-1185</t>
  </si>
  <si>
    <t>沖縄県沖縄市比屋根２丁目３番１５号</t>
  </si>
  <si>
    <t>098-931-9031</t>
  </si>
  <si>
    <t>ハーモニー薬局諸見里店</t>
  </si>
  <si>
    <t>沖縄県沖縄市諸見里１－２６－６</t>
  </si>
  <si>
    <t>098-931-0900</t>
  </si>
  <si>
    <t>ひかり薬局コザ店</t>
  </si>
  <si>
    <t>沖縄県沖縄市住吉１丁目４番１９号</t>
  </si>
  <si>
    <t>098-921-3355</t>
  </si>
  <si>
    <t>りんご薬局古謝店</t>
  </si>
  <si>
    <t>沖縄県沖縄市古謝２丁目２１番２８号</t>
  </si>
  <si>
    <t>098-929-2700</t>
  </si>
  <si>
    <t>沖縄県宜野湾市真栄原３丁目２３番２号</t>
  </si>
  <si>
    <t>098-890-0056</t>
  </si>
  <si>
    <t>すこやか薬局ももやま店</t>
  </si>
  <si>
    <t>沖縄県沖縄市南桃原３丁目３６番１１号</t>
  </si>
  <si>
    <t>098-933-6070</t>
  </si>
  <si>
    <t>すこやか薬局宇地泊店</t>
  </si>
  <si>
    <t>沖縄県宜野湾市字宇地泊７００番地</t>
  </si>
  <si>
    <t>098-870-9990</t>
  </si>
  <si>
    <t>ひが薬局美里店</t>
  </si>
  <si>
    <t>沖縄県沖縄市美原２丁目２５番１号</t>
  </si>
  <si>
    <t>098-929-0070</t>
  </si>
  <si>
    <t>沖縄県うるま市字赤道１１番地の１３</t>
  </si>
  <si>
    <t>098-974-1673</t>
  </si>
  <si>
    <t>沖縄県うるま市字赤道７５９－５</t>
  </si>
  <si>
    <t>098-974-1935</t>
  </si>
  <si>
    <t>レモン薬局みはら店</t>
  </si>
  <si>
    <t>沖縄県沖縄市美原４丁目１０番１号</t>
  </si>
  <si>
    <t>098-921-2077</t>
  </si>
  <si>
    <t>沖縄県沖縄市東２丁目５番１８号</t>
  </si>
  <si>
    <t>098-938-4013</t>
  </si>
  <si>
    <t>沖縄県沖縄市東２丁目１６番３号</t>
  </si>
  <si>
    <t>098-939-8181</t>
  </si>
  <si>
    <t>沖縄県中頭郡読谷村字瀬名波４６８番地１</t>
  </si>
  <si>
    <t>098-958-6885</t>
  </si>
  <si>
    <t>沖縄県中頭郡読谷村字都屋２５６－１</t>
  </si>
  <si>
    <t>098-957-6550</t>
  </si>
  <si>
    <t>ゆい薬局長田店</t>
  </si>
  <si>
    <t>098-896-0700</t>
  </si>
  <si>
    <t>098-966-2277</t>
  </si>
  <si>
    <t>沖縄県沖縄市美里１丁目２７番１４号</t>
  </si>
  <si>
    <t>098-939-6000</t>
  </si>
  <si>
    <t>さしだ薬局ニュー東山店</t>
  </si>
  <si>
    <t>沖縄県うるま市石川東山一丁目２２番６号</t>
  </si>
  <si>
    <t>098-982-5066</t>
  </si>
  <si>
    <t>さしだ薬局曙店</t>
  </si>
  <si>
    <t>沖縄県うるま市石川曙３－２－２８</t>
  </si>
  <si>
    <t>098-965-4906</t>
  </si>
  <si>
    <t>すこやか薬局美里店</t>
  </si>
  <si>
    <t>沖縄県沖縄市美原４丁目１番２８号</t>
  </si>
  <si>
    <t>098-921-4594</t>
  </si>
  <si>
    <t>沖縄県うるま市字高江洲１０８０－１</t>
  </si>
  <si>
    <t>098-974-3353</t>
  </si>
  <si>
    <t>ひかり薬局与那城店</t>
  </si>
  <si>
    <t>沖縄県うるま市与那城屋慶名４６７番地１</t>
  </si>
  <si>
    <t>098-983-0011</t>
  </si>
  <si>
    <t>すこやか薬局知花店</t>
  </si>
  <si>
    <t>沖縄県沖縄市知花６丁目３８番５号</t>
  </si>
  <si>
    <t>098-921-4076</t>
  </si>
  <si>
    <t>琉球クオール薬局登川店</t>
  </si>
  <si>
    <t>沖縄県沖縄市登川一丁目９番７号</t>
  </si>
  <si>
    <t>098-934-2160</t>
  </si>
  <si>
    <t>すこやか薬局泡瀬店</t>
  </si>
  <si>
    <t>沖縄県沖縄市泡瀬４丁目３８番１９号</t>
  </si>
  <si>
    <t>098-938-3999</t>
  </si>
  <si>
    <t>あいらんど薬局コザ店</t>
  </si>
  <si>
    <t>沖縄県沖縄市仲宗根町３番１１号</t>
  </si>
  <si>
    <t>098-988-9285</t>
  </si>
  <si>
    <t>沖縄県うるま市与那城西原９８８番地３</t>
  </si>
  <si>
    <t>098-978-6036</t>
  </si>
  <si>
    <t>すこやか薬局高原店</t>
  </si>
  <si>
    <t>沖縄県沖縄市高原五丁目１７番１号</t>
  </si>
  <si>
    <t>098-982-1500</t>
  </si>
  <si>
    <t>沖縄県沖縄市登川１－１－５</t>
  </si>
  <si>
    <t>098-937-0389</t>
  </si>
  <si>
    <t>沖縄県沖縄市高原７丁目３０番２５号</t>
  </si>
  <si>
    <t>098-933-6539</t>
  </si>
  <si>
    <t>沖縄県沖縄市高原７丁目２２番２８号</t>
  </si>
  <si>
    <t>098-930-2016</t>
  </si>
  <si>
    <t>すこやか薬局野嵩店</t>
  </si>
  <si>
    <t>沖縄県宜野湾市野嵩１丁目１０番１１号</t>
  </si>
  <si>
    <t>098-892-4111</t>
  </si>
  <si>
    <t>沖縄県宜野湾市野嵩３－８－６</t>
  </si>
  <si>
    <t>098-893-1223</t>
  </si>
  <si>
    <t>沖縄県沖縄市宮里四丁目２番５号</t>
  </si>
  <si>
    <t>098-939-3282</t>
  </si>
  <si>
    <t>沖縄県名護市城２丁目１番２８号</t>
  </si>
  <si>
    <t>0980-52-2053</t>
  </si>
  <si>
    <t>ふく薬局なご店</t>
  </si>
  <si>
    <t>沖縄県名護市宮里６－８－３６</t>
  </si>
  <si>
    <t>0980-54-1985</t>
  </si>
  <si>
    <t>沖縄県名護市大東１－１５－７</t>
  </si>
  <si>
    <t>0980-51-0555</t>
  </si>
  <si>
    <t>沖縄県名護市大西３丁目１５番４号</t>
  </si>
  <si>
    <t>0980-52-2419</t>
  </si>
  <si>
    <t>沖縄県名護市大北３－１－６３</t>
  </si>
  <si>
    <t>0980-53-5845</t>
  </si>
  <si>
    <t>沖縄県名護市城１丁目２番２４号</t>
  </si>
  <si>
    <t>0980-52-2766</t>
  </si>
  <si>
    <t>クイック調剤薬局名護店</t>
  </si>
  <si>
    <t>沖縄県名護市大北５丁目２２番２６号</t>
  </si>
  <si>
    <t>0980-43-0039</t>
  </si>
  <si>
    <t>さくら薬局ＩＣＨＩ</t>
  </si>
  <si>
    <t>沖縄県名護市大北３丁目５番２号　　　　　　 仲本アパート１０１</t>
  </si>
  <si>
    <t>0980-52-7587</t>
  </si>
  <si>
    <t>ハーモニー薬局大宮店</t>
  </si>
  <si>
    <t>沖縄県名護市宮里３丁目１番９号</t>
  </si>
  <si>
    <t>0980-54-8180</t>
  </si>
  <si>
    <t>ふく薬局もとぶ店</t>
  </si>
  <si>
    <t>沖縄県国頭郡本部町大浜８８０-４</t>
  </si>
  <si>
    <t>0980-51-6336</t>
  </si>
  <si>
    <t>沖縄県名護市字宇茂佐1712番地の17</t>
  </si>
  <si>
    <t>0980-52-7752</t>
  </si>
  <si>
    <t>すこやか薬局大北店</t>
  </si>
  <si>
    <t>沖縄県名護市大北１丁目２番３６号</t>
  </si>
  <si>
    <t>0980-51-0117</t>
  </si>
  <si>
    <t>沖縄県名護市大北１－５－６</t>
  </si>
  <si>
    <t>0980-54-1993</t>
  </si>
  <si>
    <t>沖縄県国頭郡本部町大浜８８０－３</t>
  </si>
  <si>
    <t>0980-47-3358</t>
  </si>
  <si>
    <t>沖縄県国頭郡国頭村辺土名２１５－１</t>
  </si>
  <si>
    <t>0980-41-2121</t>
  </si>
  <si>
    <t>沖縄県国頭郡今帰仁村謝名４４３－３</t>
  </si>
  <si>
    <t>0980-56-5810</t>
  </si>
  <si>
    <t>沖縄県名護市宮里４５３－６</t>
  </si>
  <si>
    <t>0980-53-7443</t>
  </si>
  <si>
    <t>沖縄県名護市宇茂佐の森１丁目１番地７</t>
  </si>
  <si>
    <t>0980-54-0002</t>
  </si>
  <si>
    <t>沖縄県名護市字伊差川２７４</t>
  </si>
  <si>
    <t>0980-52-7388</t>
  </si>
  <si>
    <t>ふく薬局うむさ店</t>
  </si>
  <si>
    <t>沖縄県名護市宇茂佐１７６０－１</t>
  </si>
  <si>
    <t>0980-50-9075</t>
  </si>
  <si>
    <t>0980-51-1775</t>
  </si>
  <si>
    <t>アイン薬局石垣店</t>
  </si>
  <si>
    <t>沖縄県石垣市真栄里108-5</t>
  </si>
  <si>
    <t>0980-87-0853</t>
  </si>
  <si>
    <t>沖縄県宜野湾市伊佐一丁目９番１７号</t>
  </si>
  <si>
    <t>098-917-0947</t>
  </si>
  <si>
    <t>沖縄県南城市知念字久原６９３番地</t>
  </si>
  <si>
    <t>098-852-5740</t>
  </si>
  <si>
    <t>アイン薬局赤道店</t>
  </si>
  <si>
    <t>沖縄県うるま市字赤道２６０－５</t>
  </si>
  <si>
    <t>098-982-6171</t>
  </si>
  <si>
    <t>アイン薬局知花店</t>
  </si>
  <si>
    <t>沖縄県沖縄市知花６－２５－１８</t>
  </si>
  <si>
    <t>098-982-1321</t>
  </si>
  <si>
    <t>とくりん薬局城間店</t>
  </si>
  <si>
    <t>沖縄県浦添市城間1丁目37－19　1階</t>
  </si>
  <si>
    <t>098-988-1522</t>
  </si>
  <si>
    <t>とくりん薬局比屋根店</t>
  </si>
  <si>
    <t>沖縄県沖縄市比屋根六丁目２７番２０号 プロスパリティⅡ１Ｆ</t>
  </si>
  <si>
    <t>098-933-5511</t>
  </si>
  <si>
    <t>沖縄県宮古島市下地字上地411-1</t>
  </si>
  <si>
    <t>ふく薬局名桜通り店</t>
  </si>
  <si>
    <t>沖縄県名護市宇茂佐１７０３－１０１</t>
  </si>
  <si>
    <t>0980-51-0333</t>
  </si>
  <si>
    <t>沖縄県宜野湾市真栄原三丁目７番８号</t>
  </si>
  <si>
    <t>098-897-5779</t>
  </si>
  <si>
    <t>とくりん薬局前田店</t>
  </si>
  <si>
    <t>沖縄県浦添市字前田１１５２番地５</t>
  </si>
  <si>
    <t>098-871-0305</t>
  </si>
  <si>
    <t>すこやか薬局ライカム店</t>
  </si>
  <si>
    <t>沖縄県中頭郡北中城村字比嘉４９４番地１</t>
  </si>
  <si>
    <t>098-923-2234</t>
  </si>
  <si>
    <t>沖縄県中頭郡北中城村字比嘉５９５－３ 丸清アパート１階１０２</t>
  </si>
  <si>
    <t>098-931-9701</t>
  </si>
  <si>
    <t>ぴぃぷる薬局経塚店</t>
  </si>
  <si>
    <t>沖縄県浦添市経塚３７３－１</t>
  </si>
  <si>
    <t>098-943-5533</t>
  </si>
  <si>
    <t>沖縄県糸満市阿波根８７３番地－１</t>
  </si>
  <si>
    <t>098-995-6665</t>
  </si>
  <si>
    <t>098-874-1818</t>
  </si>
  <si>
    <t>クイック調剤薬局名護バスターミナル前店</t>
  </si>
  <si>
    <t>沖縄県名護市宇茂佐９１９－７</t>
  </si>
  <si>
    <t>0980-45-0077</t>
  </si>
  <si>
    <t>りんご調剤薬局糸満店</t>
  </si>
  <si>
    <t>沖縄県糸満市大度５１５番地１</t>
  </si>
  <si>
    <t>098-997-4778</t>
  </si>
  <si>
    <t>沖縄県うるま市石川伊波４２８－５</t>
  </si>
  <si>
    <t>098-965-6768</t>
  </si>
  <si>
    <t>098-893-7789</t>
  </si>
  <si>
    <t>セブンス薬局金武店</t>
  </si>
  <si>
    <t>沖縄県国頭郡金武町字金武１０９０６番地</t>
  </si>
  <si>
    <t>098-989-0977</t>
  </si>
  <si>
    <t>沖縄県宮古島市平良字下里1554-1</t>
  </si>
  <si>
    <t>0980-79-0289</t>
  </si>
  <si>
    <t>沖縄県浦添市前田５６４－２</t>
  </si>
  <si>
    <t>098-894-2899</t>
  </si>
  <si>
    <t>すこやか薬局登川店</t>
  </si>
  <si>
    <t>沖縄県沖縄市字登川４９５－１</t>
  </si>
  <si>
    <t>098-923-1320</t>
  </si>
  <si>
    <t>アイン薬局登川店</t>
  </si>
  <si>
    <t>沖縄県沖縄市字登川５９７－１</t>
  </si>
  <si>
    <t>098-923-0652</t>
  </si>
  <si>
    <t>沖縄県沖縄市泡瀬四丁目１番３７号</t>
  </si>
  <si>
    <t>098-934-5451</t>
  </si>
  <si>
    <t>沖縄県糸満市糸満989-28</t>
  </si>
  <si>
    <t>098-992-2362</t>
  </si>
  <si>
    <t>すこやか薬局外間店</t>
  </si>
  <si>
    <t>沖縄県島尻郡八重瀬町字外間１５７－１</t>
  </si>
  <si>
    <t>098-851-4077</t>
  </si>
  <si>
    <t>すこやか薬局与勝店</t>
  </si>
  <si>
    <t>沖縄県うるま市勝連南風原３５７７－１</t>
  </si>
  <si>
    <t>098-987-8080</t>
  </si>
  <si>
    <t>株式会社祥陽会屋我地薬局</t>
  </si>
  <si>
    <t>沖縄県名護市字饒平名４６５番地１</t>
  </si>
  <si>
    <t>0980-52-8877</t>
  </si>
  <si>
    <t>名護中央薬局大中店</t>
  </si>
  <si>
    <t>沖縄県名護市大中５－４－４７</t>
  </si>
  <si>
    <t>0980-52-7550</t>
  </si>
  <si>
    <t>名護中央薬局城店</t>
  </si>
  <si>
    <t>沖縄県名護市城２－１０－１４</t>
  </si>
  <si>
    <t>0980-52-5550</t>
  </si>
  <si>
    <t>沖縄県名護市大東１－１－８</t>
  </si>
  <si>
    <t>0980-52-3619</t>
  </si>
  <si>
    <t>沖縄県宮古島市上野字宮国７４６番地１７</t>
  </si>
  <si>
    <t>沖縄県国頭郡大宜味村塩屋１３０６番地６３</t>
  </si>
  <si>
    <t>0980-50-5808</t>
  </si>
  <si>
    <t>有限会社内間薬局</t>
  </si>
  <si>
    <t>沖縄県国頭郡伊江村川平１３１－１</t>
  </si>
  <si>
    <t>0980-49-2123</t>
  </si>
  <si>
    <t>沖縄県浦添市前田１０５２－３　 コーポはぴねす１０１</t>
  </si>
  <si>
    <t>098-878-8090</t>
  </si>
  <si>
    <t>りんご薬局新川店</t>
  </si>
  <si>
    <t>沖縄県島尻郡南風原町字新川２１７－４ １Ｆ</t>
  </si>
  <si>
    <t>098-894-6356</t>
  </si>
  <si>
    <t>メルシー薬局かねぐすく</t>
  </si>
  <si>
    <t>沖縄県島尻郡南風原町兼城６５６－３</t>
  </si>
  <si>
    <t>098-888-3888</t>
  </si>
  <si>
    <t>Ｏｎｅハート南風原薬局</t>
  </si>
  <si>
    <t>沖縄県島尻郡南風原町照屋３６２番地</t>
  </si>
  <si>
    <t>098-996-1400</t>
  </si>
  <si>
    <t>沖縄県浦添市前田１丁目１４番１５号</t>
  </si>
  <si>
    <t>098-942-0915</t>
  </si>
  <si>
    <t>沖縄県宜野湾市大謝名１－１７－３１</t>
  </si>
  <si>
    <t>098-899-2234</t>
  </si>
  <si>
    <t>沖縄県国頭郡宜野座村字漢那４６９番地３</t>
  </si>
  <si>
    <t>098-983-2093</t>
  </si>
  <si>
    <t>沖縄県沖縄市美里５－２４－１０</t>
  </si>
  <si>
    <t>098-921-0303</t>
  </si>
  <si>
    <t>沖縄県中頭郡西原町我謝７８６－１１</t>
  </si>
  <si>
    <t>098-944-3321</t>
  </si>
  <si>
    <t>沖縄県宮古島市平良字東仲宗根184番地</t>
  </si>
  <si>
    <t>0980-72-9229</t>
  </si>
  <si>
    <t>ぱいん薬局おおひがし店</t>
  </si>
  <si>
    <t>沖縄県名護市大東１－５－２６</t>
  </si>
  <si>
    <t>0980-43-6600</t>
  </si>
  <si>
    <t>さしだ薬局しらはま店</t>
  </si>
  <si>
    <t>沖縄県うるま市石川白浜２丁目３番１号</t>
  </si>
  <si>
    <t>098-987-8128</t>
  </si>
  <si>
    <t>沖縄県豊見城市字名嘉地２２８－１　１Ｆ</t>
  </si>
  <si>
    <t>098-850-2510</t>
  </si>
  <si>
    <t>アイン薬局コンベンションシティ</t>
  </si>
  <si>
    <t>沖縄県宜野湾市真志喜２丁目２１番１０号</t>
  </si>
  <si>
    <t>098-917-4611</t>
  </si>
  <si>
    <t>ハープ薬局やえせ店</t>
  </si>
  <si>
    <t>沖縄県島尻郡八重瀬町字伊覇５４－３　 １Ｆ－２</t>
  </si>
  <si>
    <t>098-998-7766</t>
  </si>
  <si>
    <t>沖縄県中頭郡中城村字久場１２番－１２</t>
  </si>
  <si>
    <t>098-895-5588</t>
  </si>
  <si>
    <t>新垣薬局かねひで店</t>
  </si>
  <si>
    <t>沖縄県糸満市兼城４００</t>
  </si>
  <si>
    <t>098-840-3030</t>
  </si>
  <si>
    <t>沖縄県沖縄市東二丁目２５番３号</t>
  </si>
  <si>
    <t>090-939-3322</t>
  </si>
  <si>
    <t>沖縄県中頭郡読谷村波平２６０－１</t>
  </si>
  <si>
    <t>098-982-9333</t>
  </si>
  <si>
    <t>すこやか薬局あげだ店</t>
  </si>
  <si>
    <t>沖縄県沖縄市安慶田３丁目１１の３３番地　 中頭商事ビル１０３号</t>
  </si>
  <si>
    <t>098-923-2802</t>
  </si>
  <si>
    <t>沖縄県島尻郡与那原町東浜９３－３－１０２</t>
  </si>
  <si>
    <t>098-917-6363</t>
  </si>
  <si>
    <t>沖縄県石垣市字登野城319番地5</t>
  </si>
  <si>
    <t>0980-87-0236</t>
  </si>
  <si>
    <t>アイン薬局美ら海店</t>
  </si>
  <si>
    <t>沖縄県国頭郡本部町字大浜８７４－２</t>
  </si>
  <si>
    <t>0980-47-5777</t>
  </si>
  <si>
    <t>沖縄県石垣市字登野城570番地</t>
  </si>
  <si>
    <t>0980-83-6354</t>
  </si>
  <si>
    <t>幸地薬局新川店</t>
  </si>
  <si>
    <t>沖縄県石垣市字新川127</t>
  </si>
  <si>
    <t>0980-84-1311</t>
  </si>
  <si>
    <t>万年堂薬局平良店</t>
  </si>
  <si>
    <t>沖縄県豊見城市字平良１０３－３</t>
  </si>
  <si>
    <t>098-850-3290</t>
  </si>
  <si>
    <t>沖縄県宜野湾市嘉数一丁目２２番５号</t>
  </si>
  <si>
    <t>098-890-7770</t>
  </si>
  <si>
    <t>沖縄県宜野湾市字宇地泊７７６番地</t>
  </si>
  <si>
    <t>098-988-4810</t>
  </si>
  <si>
    <t>沖縄県沖縄市南桃原４－２８－１</t>
  </si>
  <si>
    <t>098-930-3127</t>
  </si>
  <si>
    <t>沖縄県宜野湾市普天間二丁目４９－１２ 仲村ビル１Ａ</t>
  </si>
  <si>
    <t>098-988-0102</t>
  </si>
  <si>
    <t>ひだまり薬局中城店</t>
  </si>
  <si>
    <t>沖縄県中頭郡中城村字南上原７１０番地４１街区１２画地</t>
  </si>
  <si>
    <t>098-917-4559</t>
  </si>
  <si>
    <t>オレンジ薬局石垣島店</t>
  </si>
  <si>
    <t>沖縄県石垣市浜崎町３-３-９</t>
  </si>
  <si>
    <t>0980-87-0344</t>
  </si>
  <si>
    <t>沖縄県浦添市内間四丁目１番１４号</t>
  </si>
  <si>
    <t>098-876-1193</t>
  </si>
  <si>
    <t>沖縄県うるま市田場１４１７番地</t>
  </si>
  <si>
    <t>098-973-7892</t>
  </si>
  <si>
    <t>沖縄県沖縄市山里１－１－２ ３０２</t>
  </si>
  <si>
    <t>098-930-3366</t>
  </si>
  <si>
    <t>上地薬局いしがき店</t>
  </si>
  <si>
    <t>沖縄県石垣市真栄里584－1</t>
  </si>
  <si>
    <t>092-474-7281</t>
  </si>
  <si>
    <t>沖縄県豊見城市長堂３７５－６</t>
  </si>
  <si>
    <t>098-987-1835</t>
  </si>
  <si>
    <t>沖縄県島尻郡南風原町新川１６３－１４</t>
  </si>
  <si>
    <t>098-987-0618</t>
  </si>
  <si>
    <t>沖縄県名護市城１－１－３</t>
  </si>
  <si>
    <t>0980-52-2410</t>
  </si>
  <si>
    <t>あい薬局ライカム店</t>
  </si>
  <si>
    <t>沖縄県中頭郡北中城村字比嘉５９５番地 ｔ＋runway１０１号室</t>
  </si>
  <si>
    <t>098-931-1189</t>
  </si>
  <si>
    <t>アイン薬局うるま宮里店</t>
  </si>
  <si>
    <t>沖縄県うるま市字宮里２０１－５</t>
  </si>
  <si>
    <t>098-974-5825</t>
  </si>
  <si>
    <t>沖縄県浦添市字前田１１４９番地１６</t>
  </si>
  <si>
    <t>098-870-8770</t>
  </si>
  <si>
    <t>沖縄県豊見城市宜保２－６－６ １０１</t>
  </si>
  <si>
    <t>098-850-0005</t>
  </si>
  <si>
    <t>沖縄県島尻郡八重瀬町字外間１８４番地</t>
  </si>
  <si>
    <t>沖縄県名護市字為又６９番地</t>
  </si>
  <si>
    <t>0980-53-5511</t>
  </si>
  <si>
    <t>098-840-7686</t>
  </si>
  <si>
    <t>沖縄県浦添市城間４－３－８　　１Ｆ</t>
  </si>
  <si>
    <t>りんご薬局宜野湾店</t>
  </si>
  <si>
    <t>沖縄県宜野湾市宜野湾３－３－１０ ロータス宜野湾　１Ｆ</t>
  </si>
  <si>
    <t>098-896-0191</t>
  </si>
  <si>
    <t>沖縄県うるま市みどり町５－２７－１</t>
  </si>
  <si>
    <t>098-972-7198</t>
  </si>
  <si>
    <t>沖縄県豊見城市字根差部５８９番地５ １階</t>
  </si>
  <si>
    <t>ゆい薬局知花店</t>
  </si>
  <si>
    <t>沖縄県沖縄市知花６丁目２６－１６</t>
  </si>
  <si>
    <t>098-929-4193</t>
  </si>
  <si>
    <t>沖縄県宜野湾市長田１丁目２６－１７</t>
  </si>
  <si>
    <t>沖縄県中頭郡嘉手納町字嘉手納２６１</t>
  </si>
  <si>
    <t>098-956-9777</t>
  </si>
  <si>
    <t>ゆい薬局江口店</t>
  </si>
  <si>
    <t>沖縄県島尻郡与那原町字与那原３６９１番地１</t>
  </si>
  <si>
    <t>ゆい薬局真栄里店</t>
  </si>
  <si>
    <t>沖縄県糸満市真栄里２０２４番地の３</t>
  </si>
  <si>
    <t>沖縄県豊見城市字翁長８６４－８</t>
  </si>
  <si>
    <t>沖縄県石垣市真栄里301番地1</t>
  </si>
  <si>
    <t>0980-83-8984</t>
  </si>
  <si>
    <t>沖縄県沖縄市美里１－２８－１１</t>
  </si>
  <si>
    <t>098-988-5510</t>
  </si>
  <si>
    <t>沖縄県浦添市大平１－１－１０－１Ｆ</t>
  </si>
  <si>
    <t>098-874-2888</t>
  </si>
  <si>
    <t>沖縄県中頭郡北谷町美浜２丁目５番９号 １階</t>
  </si>
  <si>
    <t>098-988-7591</t>
  </si>
  <si>
    <t>沖縄県島尻郡南風原町字津嘉山４４２番地４</t>
  </si>
  <si>
    <t>098-851-7038</t>
  </si>
  <si>
    <t>098-935-1646</t>
  </si>
  <si>
    <t>大信薬局伊祖店</t>
  </si>
  <si>
    <t>沖縄県浦添市伊祖４－１２－２</t>
  </si>
  <si>
    <t>沖縄県石垣市新川2427番地102号室</t>
  </si>
  <si>
    <t>あい薬局諸見店</t>
  </si>
  <si>
    <t>沖縄県沖縄市園田３丁目８番３０号　 メゾン光Ⅱ１０２号室</t>
  </si>
  <si>
    <t>098-989-1162</t>
  </si>
  <si>
    <t>沖縄県沖縄市胡屋１－１３－１２ １Ｆ</t>
  </si>
  <si>
    <t>098-934-1237</t>
  </si>
  <si>
    <t>クイック調剤薬局大宮小学校前店</t>
  </si>
  <si>
    <t>沖縄県名護市宮里五丁目10番18号</t>
  </si>
  <si>
    <t>0980-54-0055</t>
  </si>
  <si>
    <t>ハート薬局あかみち店</t>
  </si>
  <si>
    <t>沖縄県うるま市字赤道１７４－１２ （１０２号室）</t>
  </si>
  <si>
    <t>098-974-9339</t>
  </si>
  <si>
    <t>シーサー薬局</t>
  </si>
  <si>
    <t>沖縄県中頭郡西原町字幸地９７２番地６</t>
  </si>
  <si>
    <t>松井薬局浦添店</t>
  </si>
  <si>
    <t>沖縄県浦添市牧港４丁目６－９</t>
  </si>
  <si>
    <t>098-943-4193</t>
  </si>
  <si>
    <t>沖縄県浦添市城間４－３４－１９－１</t>
  </si>
  <si>
    <t>沖縄県島尻郡南大東村字在所１９９</t>
  </si>
  <si>
    <t>沖縄県沖縄市山里１－３－３</t>
  </si>
  <si>
    <t>098-931-0707</t>
  </si>
  <si>
    <t>りんご薬局小湾店</t>
  </si>
  <si>
    <t>沖縄県浦添市宮城２－１７－１－１</t>
  </si>
  <si>
    <t>グリーンドラッグ薬局伊祖店</t>
  </si>
  <si>
    <t>沖縄県浦添市伊祖２－２１－１－１０１</t>
  </si>
  <si>
    <t>098-879-7401</t>
  </si>
  <si>
    <t>アイン薬局くにがみ店</t>
  </si>
  <si>
    <t>沖縄県国頭郡国頭村辺土名139番地</t>
  </si>
  <si>
    <t>沖縄県沖縄市比屋根１丁目１０－５ サンクレスト泡瀬１０１</t>
  </si>
  <si>
    <t>098-923-0244</t>
  </si>
  <si>
    <t>アイン薬局よこだけ店</t>
  </si>
  <si>
    <t>沖縄県宮古島市伊良部字前里添６３８－３</t>
  </si>
  <si>
    <t>沖縄県名護市宮里1-21-11</t>
  </si>
  <si>
    <t>0980-52-1018</t>
  </si>
  <si>
    <t>ミルク薬局豊見城店</t>
  </si>
  <si>
    <t>沖縄県豊見城市豊見城２９３－２</t>
  </si>
  <si>
    <t>和ごころ薬局あかみち店</t>
  </si>
  <si>
    <t>沖縄県うるま市字赤道６３０番地</t>
  </si>
  <si>
    <t>098-989-0715</t>
  </si>
  <si>
    <t>沖縄県島尻郡与那原町字与那原１１１８番地</t>
  </si>
  <si>
    <t>098-944-6330</t>
  </si>
  <si>
    <t>沖縄県中頭郡北谷町字上勢頭８１１番地３</t>
  </si>
  <si>
    <t>098-926-1452</t>
  </si>
  <si>
    <t>ファーマライズ薬局石垣店</t>
  </si>
  <si>
    <t>沖縄県石垣市新川2105番地</t>
  </si>
  <si>
    <t>0980-88-0005</t>
  </si>
  <si>
    <t>ハープ薬局とよさき店</t>
  </si>
  <si>
    <t>沖縄県豊見城市字渡橋名289番62-１</t>
  </si>
  <si>
    <t>851-1900</t>
  </si>
  <si>
    <t>ファーマライズ薬局あらかわ店</t>
  </si>
  <si>
    <t>沖縄県石垣市新川１１８番地</t>
  </si>
  <si>
    <t>0980-84-1030</t>
  </si>
  <si>
    <t>ひが薬局与那城店</t>
  </si>
  <si>
    <t>沖縄県うるま市与那城西原８６７－２</t>
  </si>
  <si>
    <t>098-989-4692</t>
  </si>
  <si>
    <t>沖縄県うるま市勝連平安名１６５５番１－２</t>
  </si>
  <si>
    <t>098-978-8800</t>
  </si>
  <si>
    <t>イオン薬局座喜味店</t>
  </si>
  <si>
    <t>沖縄県中頭郡読谷村字上地１７６番地２</t>
  </si>
  <si>
    <t>098-921-6200</t>
  </si>
  <si>
    <t>ぱいん薬局もとぶ店</t>
  </si>
  <si>
    <t>沖縄県国頭郡本部町渡久地846-4</t>
  </si>
  <si>
    <t>沖縄県浦添市伊祖２丁目１番３号　２F</t>
  </si>
  <si>
    <t>ちむ心薬局比屋根店</t>
  </si>
  <si>
    <t>沖縄県沖縄市比屋根２－１２－１</t>
  </si>
  <si>
    <t>098-923-0848</t>
  </si>
  <si>
    <t>調剤薬局日本メディカルシステム宮古島店</t>
  </si>
  <si>
    <t>沖縄県宮古島市平良東仲宗根869-4</t>
  </si>
  <si>
    <t>0980-79-7925</t>
  </si>
  <si>
    <t>沖縄県沖縄市松本四丁目２１番１号</t>
  </si>
  <si>
    <t>098-988-7777</t>
  </si>
  <si>
    <t>沖縄県浦添市西原２－４－１ P’ｓ　SQUARE　４F</t>
  </si>
  <si>
    <t>沖縄県中頭郡読谷村字長浜１７４３－２</t>
  </si>
  <si>
    <t>098-923-3101</t>
  </si>
  <si>
    <t>沖縄県沖縄市上地１－１３－１８ １Ｆ</t>
  </si>
  <si>
    <t>098-894-7091</t>
  </si>
  <si>
    <t>すこやか薬局南風原北インター店</t>
  </si>
  <si>
    <t>沖縄県島尻郡南風原町字与那覇２８３番地　１０２</t>
  </si>
  <si>
    <t>098-996-1129</t>
  </si>
  <si>
    <t>あかみち薬局美里店</t>
  </si>
  <si>
    <t>沖縄県沖縄市美里仲原町２８番１８号</t>
  </si>
  <si>
    <t>098-921-3400</t>
  </si>
  <si>
    <t>那覇市上間２７５－３</t>
  </si>
  <si>
    <t>那覇市与儀３６８－１８</t>
  </si>
  <si>
    <t>那覇市久茂地１－３－１９</t>
  </si>
  <si>
    <t>4740143526</t>
  </si>
  <si>
    <t>サンエス薬局</t>
  </si>
  <si>
    <t>那覇市安里３－６－２８</t>
  </si>
  <si>
    <t>那覇市長田２－１２－１</t>
  </si>
  <si>
    <t>那覇市泉崎１－３－２１</t>
  </si>
  <si>
    <t>那覇市松山2丁目23-24</t>
  </si>
  <si>
    <t>那覇市田原1-9-2</t>
  </si>
  <si>
    <t>那覇市松島2-1-20</t>
  </si>
  <si>
    <t>那覇市小禄五丁目１４番地４</t>
  </si>
  <si>
    <t>那覇市三原２－１５－５</t>
  </si>
  <si>
    <t>那覇市小禄556番地の1</t>
  </si>
  <si>
    <t>那覇市金城５－１４－１</t>
  </si>
  <si>
    <t>那覇市松島2-1-11</t>
  </si>
  <si>
    <t>那覇市壺川２丁目１３番４１号</t>
  </si>
  <si>
    <t>沖映通り薬局</t>
  </si>
  <si>
    <t>那覇市牧志２－１７－１</t>
  </si>
  <si>
    <t>那覇市曙3丁目20番15号</t>
  </si>
  <si>
    <t>那覇市寄宮２丁目５番１号</t>
  </si>
  <si>
    <t>新洋薬局</t>
  </si>
  <si>
    <t>那覇市字大道５５番地</t>
  </si>
  <si>
    <t>那覇市字小禄５６０番地</t>
  </si>
  <si>
    <t>那覇市仲井真317-5</t>
  </si>
  <si>
    <t>那覇市真嘉比3丁目6番1号</t>
  </si>
  <si>
    <t>那覇市与儀３６６番地３</t>
  </si>
  <si>
    <t>那覇市繁多川3丁目7番7号</t>
  </si>
  <si>
    <t>那覇市首里儀保町１丁目２７番地</t>
  </si>
  <si>
    <t>はるな薬局</t>
  </si>
  <si>
    <t>那覇市古波蔵2-4-19</t>
  </si>
  <si>
    <t>すこやか薬局小禄店</t>
  </si>
  <si>
    <t>那覇市小禄2丁目3番地21</t>
  </si>
  <si>
    <t>ハーモニー薬局寄宮店</t>
  </si>
  <si>
    <t>那覇市与儀1-26-11</t>
  </si>
  <si>
    <t>那覇市牧志２－１７－１７</t>
  </si>
  <si>
    <t>すこやか薬局与儀店</t>
  </si>
  <si>
    <t>那覇市国場７０７番地</t>
  </si>
  <si>
    <t>ミドリ薬局三原店</t>
  </si>
  <si>
    <t>那覇市三原１丁目１３－１</t>
  </si>
  <si>
    <t>那覇市おもろまち2-2-25</t>
  </si>
  <si>
    <t>あいらんど薬局さつき店</t>
  </si>
  <si>
    <t>那覇市宇栄原3丁目5-14</t>
  </si>
  <si>
    <t>那覇市おもろまち４丁目１６番２２号</t>
  </si>
  <si>
    <t>那覇市松尾１丁目４番１９号</t>
  </si>
  <si>
    <t>那覇市上之屋１丁目３番３２号</t>
  </si>
  <si>
    <t>ミント薬局真地店</t>
  </si>
  <si>
    <t>那覇市真地１５６番地２</t>
  </si>
  <si>
    <t>那覇市牧志２丁目１９番１０号</t>
  </si>
  <si>
    <t>サンポー薬局開南店</t>
  </si>
  <si>
    <t>那覇市壺屋１－２－１７</t>
  </si>
  <si>
    <t>すこやか薬局おもろまち店</t>
  </si>
  <si>
    <t>那覇市銘苅3丁目22番33号</t>
  </si>
  <si>
    <t>那覇市壺屋2-14-26　C-101</t>
  </si>
  <si>
    <t>那覇市松川2-5-10</t>
  </si>
  <si>
    <t>たいせい堂薬局首里店</t>
  </si>
  <si>
    <t>那覇市首里石嶺町２丁目１番地</t>
  </si>
  <si>
    <t>ミント薬局泉崎店</t>
  </si>
  <si>
    <t>那覇市泉崎２－４－２１ー１０２</t>
  </si>
  <si>
    <t>ふく薬局こはぐら店</t>
  </si>
  <si>
    <t>那覇市古波蔵3丁目18-5</t>
  </si>
  <si>
    <t>那覇市古波蔵4-10-53</t>
  </si>
  <si>
    <t>那覇市安里３８８番地１２７</t>
  </si>
  <si>
    <t>那覇市字国場１１６９番地２１</t>
  </si>
  <si>
    <t>うりずん薬局松尾店</t>
  </si>
  <si>
    <t>那覇市松尾二丁目２番２５－２号</t>
  </si>
  <si>
    <t>ドラッグイレブン薬局新都心おもろまち店</t>
  </si>
  <si>
    <t>那覇市おもろまち３－５－２２</t>
  </si>
  <si>
    <t>那覇市壺屋二丁目４番３号</t>
  </si>
  <si>
    <t>那覇市首里石嶺町１－１２７－３</t>
  </si>
  <si>
    <t>那覇市三原1丁目26番27号</t>
  </si>
  <si>
    <t>薬志堂薬局首里店</t>
  </si>
  <si>
    <t>那覇市首里久場川町２丁目１３１番地</t>
  </si>
  <si>
    <t>日本調剤那覇中央薬局</t>
  </si>
  <si>
    <t>那覇市与儀1-5-6</t>
  </si>
  <si>
    <t>那覇市字小禄６５１番地</t>
  </si>
  <si>
    <t>そうごう薬局新赤十字前店</t>
  </si>
  <si>
    <t>那覇市与儀１丁目１８番１８号</t>
  </si>
  <si>
    <t>すこやか薬局沖赤店</t>
  </si>
  <si>
    <t>那覇市与儀1丁目4番3号</t>
  </si>
  <si>
    <t>那覇市天久２丁目２０番１５号</t>
  </si>
  <si>
    <t>スマイル薬局与儀店</t>
  </si>
  <si>
    <t>那覇市与儀１丁目７番地３号</t>
  </si>
  <si>
    <t>株式会社新垣薬局</t>
  </si>
  <si>
    <t>那覇市字小禄２８０</t>
  </si>
  <si>
    <t>那覇市首里当蔵町１丁目１０番地１</t>
  </si>
  <si>
    <t>那覇市首里久場川町二丁目96番地の18</t>
  </si>
  <si>
    <t>ふく薬局まかび店</t>
  </si>
  <si>
    <t>那覇市真嘉比2丁目29番20号</t>
  </si>
  <si>
    <t>すこやか薬局新都心店</t>
  </si>
  <si>
    <t>那覇市天久2丁目28番24号</t>
  </si>
  <si>
    <t>すこやか薬局田原店</t>
  </si>
  <si>
    <t>那覇市宇栄原1丁目6番38号</t>
  </si>
  <si>
    <t>吉田薬局はんたがわ店</t>
  </si>
  <si>
    <t>那覇市繁多川５丁目２３－１</t>
  </si>
  <si>
    <t>そうごう薬局壺川店</t>
  </si>
  <si>
    <t>那覇市壺川１－１３－７</t>
  </si>
  <si>
    <t>すこやか薬局久米店</t>
  </si>
  <si>
    <t>ヴァインドラッグ末吉薬局</t>
  </si>
  <si>
    <t>那覇市首里末吉町4丁目1-1</t>
  </si>
  <si>
    <t>とくりん薬局赤嶺駅前店</t>
  </si>
  <si>
    <t>那覇市赤嶺２丁目１番地の９号</t>
  </si>
  <si>
    <t>りんご調剤薬局上間店</t>
  </si>
  <si>
    <t>那覇市寄宮1丁目35番11号</t>
  </si>
  <si>
    <t>那覇市松尾２丁目１６番３８号　１Ｆ</t>
  </si>
  <si>
    <t>那覇市泊２－７－１３</t>
  </si>
  <si>
    <t>薬志堂薬局田原店</t>
  </si>
  <si>
    <t>那覇市田原３丁目８番９号</t>
  </si>
  <si>
    <t>那覇市字銘苅３０１番地８</t>
  </si>
  <si>
    <t>共創未来安里薬局</t>
  </si>
  <si>
    <t>那覇市安里1-7-6　玉井飼料ビル1Ｆ</t>
  </si>
  <si>
    <t>共創未来天久薬局</t>
  </si>
  <si>
    <t>那覇市天久910</t>
  </si>
  <si>
    <t>あい薬局小禄店</t>
  </si>
  <si>
    <t>那覇市金城5丁目11番6号　小禄ガーデンビル1ＦＣ</t>
  </si>
  <si>
    <t>せせらぎ薬局みはら</t>
  </si>
  <si>
    <t>那覇市三原2-16-1</t>
  </si>
  <si>
    <t>那覇市安里2-9-8　サンステーションビル</t>
  </si>
  <si>
    <t>那覇市大道57　粟国アパート1階</t>
  </si>
  <si>
    <t>薬志堂薬局寄宮店</t>
  </si>
  <si>
    <t>那覇市長田1-6-1</t>
  </si>
  <si>
    <t>那覇市松尾2-17-30　宇地原ビル1Ｆ</t>
  </si>
  <si>
    <t>那覇市天久1127-5</t>
  </si>
  <si>
    <t>那覇市泉崎2-3-3　オフィス泉崎1-A号室</t>
  </si>
  <si>
    <t>那覇市安里３８８－５</t>
  </si>
  <si>
    <t>那覇市久茂地２丁目９番２５号　１階</t>
  </si>
  <si>
    <t>サンアイ薬局めかる</t>
  </si>
  <si>
    <t>那覇市銘苅3-9-24</t>
  </si>
  <si>
    <t>すこやか薬局松島店</t>
  </si>
  <si>
    <t>那覇市松島２丁目１番１４号</t>
  </si>
  <si>
    <t>那覇市長田1-12-36</t>
  </si>
  <si>
    <t>那覇市首里石嶺町4丁目94番地</t>
  </si>
  <si>
    <t>アイン薬局首里店</t>
  </si>
  <si>
    <t>那覇市首里石嶺町4丁目356-5</t>
  </si>
  <si>
    <t>ハープ薬局いしみね店</t>
  </si>
  <si>
    <t>那覇市首里石嶺町4丁目238番地2</t>
  </si>
  <si>
    <t>和ごころ薬局さつき店</t>
  </si>
  <si>
    <t>那覇市宇栄原3丁目14番地12号</t>
  </si>
  <si>
    <t>ゆらき薬局天久店</t>
  </si>
  <si>
    <t>那覇市天久２丁目１番１５号</t>
  </si>
  <si>
    <t>ぴぃぷる薬局与儀店</t>
  </si>
  <si>
    <t>那覇市樋川1-18-40</t>
  </si>
  <si>
    <t>ぴぃぷる薬局石嶺店</t>
  </si>
  <si>
    <t>那覇市首里石嶺町3-31</t>
  </si>
  <si>
    <t>那覇市与儀274番地</t>
  </si>
  <si>
    <t>那覇市首里汀良町3丁目111-7</t>
  </si>
  <si>
    <t>ハープ薬局おおのやま店</t>
  </si>
  <si>
    <t>那覇市奥武山町４６番地</t>
  </si>
  <si>
    <t>那覇市おもろまち一丁目６番２号</t>
  </si>
  <si>
    <t>有限会社東医堂薬局</t>
  </si>
  <si>
    <t>那覇市泊１丁目６番地の１　１階</t>
  </si>
  <si>
    <t>那覇市長田２－２５－１０　１０２</t>
  </si>
  <si>
    <t>イオン薬局那覇店</t>
  </si>
  <si>
    <t>那覇市金城５－１０－２</t>
  </si>
  <si>
    <t>那覇市安謝1丁目10番30号　スカイエスト</t>
  </si>
  <si>
    <t>すこやか薬局みやぐすく店</t>
  </si>
  <si>
    <t>那覇市宮城1丁目18番1号　Ｂ1Ｆ</t>
  </si>
  <si>
    <t>那覇市字安里395番地2</t>
  </si>
  <si>
    <t>薬志堂薬局小禄南店</t>
  </si>
  <si>
    <t>那覇市小禄4-1-11　101</t>
  </si>
  <si>
    <t>那覇市長田1-24-26</t>
  </si>
  <si>
    <t>那覇市小禄1-1-43</t>
  </si>
  <si>
    <t>ミルク薬局天久店</t>
  </si>
  <si>
    <t>那覇市天久1丁目7番5号</t>
  </si>
  <si>
    <t>那覇市前島二丁目１９ー１２</t>
  </si>
  <si>
    <t>すこやか薬局松川店</t>
  </si>
  <si>
    <t>那覇市松川４０７－１</t>
  </si>
  <si>
    <t>那覇市泊１丁目１１－７</t>
  </si>
  <si>
    <t>ハーモニー薬局城岳店</t>
  </si>
  <si>
    <t>那覇市楚辺1-3-76</t>
  </si>
  <si>
    <t>那覇市首里崎山町４－１９５－５５</t>
  </si>
  <si>
    <t>オリーブ薬局小禄店</t>
  </si>
  <si>
    <t>那覇市田原３－１－１２</t>
  </si>
  <si>
    <t>那覇市楚辺1丁目14-39</t>
  </si>
  <si>
    <t>セブンス薬局首里店</t>
  </si>
  <si>
    <t>那覇市首里石嶺町3-221-1</t>
  </si>
  <si>
    <t>那覇市真嘉比1丁目7番1号</t>
  </si>
  <si>
    <t>那覇市安里1丁目6番11号</t>
  </si>
  <si>
    <t>那覇市真嘉比2丁目２９番２６号</t>
  </si>
  <si>
    <t>那覇市赤嶺1-12-2　ニューウェーブビル</t>
  </si>
  <si>
    <t>那覇市久茂地2-11-18　当山久茂地川医邸B1・1F</t>
  </si>
  <si>
    <t>那覇市おもろまち4-9-6　サンエス3　101</t>
  </si>
  <si>
    <t>那覇市高良３－１０－６</t>
  </si>
  <si>
    <t>スマイル薬局古島店</t>
  </si>
  <si>
    <t>那覇市古島2-6-3</t>
  </si>
  <si>
    <t>那覇市古波蔵4丁目13-12</t>
  </si>
  <si>
    <t>那覇市久茂地3丁目13番1号</t>
  </si>
  <si>
    <t>アイワ薬局松島店</t>
  </si>
  <si>
    <t>那覇市松島2-1-19</t>
  </si>
  <si>
    <t>那覇市高良3-6-16</t>
  </si>
  <si>
    <t>ひだまり薬局那覇店</t>
  </si>
  <si>
    <t>那覇市おもろまち2丁目3番23号</t>
  </si>
  <si>
    <t>那覇市宇栄原1-18-23</t>
  </si>
  <si>
    <t>ミルク薬局真嘉比店</t>
  </si>
  <si>
    <t>那覇市真嘉比2-1-1</t>
  </si>
  <si>
    <t>そよ風薬局松川店</t>
  </si>
  <si>
    <t>那覇市松川442-8</t>
  </si>
  <si>
    <t>那覇市樋川2丁目1番2号</t>
  </si>
  <si>
    <t>那覇市寄宮153番地1</t>
  </si>
  <si>
    <t>那覇市久茂地3丁目13-8</t>
  </si>
  <si>
    <t>那覇市泊1-25-1</t>
  </si>
  <si>
    <t>那覇市宇栄原6丁目1番8号</t>
  </si>
  <si>
    <t>那覇市真地299-18</t>
  </si>
  <si>
    <t>那覇市古波蔵3-5-22</t>
  </si>
  <si>
    <t>やんばる堂整骨院</t>
  </si>
  <si>
    <t>名護市宇茂佐の森１丁目１４－７</t>
  </si>
  <si>
    <t>博也鍼灸整骨院</t>
  </si>
  <si>
    <t>名護市大西４－１７－２５</t>
  </si>
  <si>
    <t>神山整骨院</t>
  </si>
  <si>
    <t>名護市大東３－２２－２５</t>
  </si>
  <si>
    <t>がんばる接骨院</t>
  </si>
  <si>
    <t>名護市字宮里1592　マックスバリュなご店内</t>
  </si>
  <si>
    <t>あおぞら整骨院</t>
  </si>
  <si>
    <t>名護市宮里5丁目16-19　1階</t>
  </si>
  <si>
    <t>さく整骨院</t>
  </si>
  <si>
    <t>名護市城2-1-28　屋嘉比ビル101</t>
  </si>
  <si>
    <t>ゆくる整骨院</t>
  </si>
  <si>
    <t>名護市東江３－９－６</t>
  </si>
  <si>
    <t>ツナキ接骨院</t>
  </si>
  <si>
    <t>本部町字大浜１６　大浜ハイム１０２</t>
  </si>
  <si>
    <t>ふくろうしま接骨院</t>
  </si>
  <si>
    <t>名護市大北２丁目１４番１６号</t>
  </si>
  <si>
    <t>もとぶはーと整骨院</t>
  </si>
  <si>
    <t>本部町字渡久地146-1　コーポキャンディー</t>
  </si>
  <si>
    <t>天空整骨院</t>
  </si>
  <si>
    <t>905-0003</t>
  </si>
  <si>
    <t>名護市旭川388番地</t>
  </si>
  <si>
    <t>整骨院ゆいまーる</t>
  </si>
  <si>
    <t>名護市宇茂佐1610-3　登川ハイツ102</t>
  </si>
  <si>
    <t>名護ハタケナカ整骨院</t>
  </si>
  <si>
    <t>名護市古我地３９２－１</t>
  </si>
  <si>
    <t>あいおい整骨院</t>
  </si>
  <si>
    <t>本部町字謝花94番地２　２F</t>
  </si>
  <si>
    <t>かんてな整骨院</t>
  </si>
  <si>
    <t>名護市大南４－４－１３　１階</t>
  </si>
  <si>
    <t>兼島整骨院</t>
  </si>
  <si>
    <t>沖縄市照屋２－４－１０</t>
  </si>
  <si>
    <t>知念整骨院</t>
  </si>
  <si>
    <t>うるま市みどり町４－１９－１７</t>
  </si>
  <si>
    <t>具志川整骨院</t>
  </si>
  <si>
    <t>仲村整骨院</t>
  </si>
  <si>
    <t>宜野湾市字宜野湾１４８－１</t>
  </si>
  <si>
    <t>漢那整骨院</t>
  </si>
  <si>
    <t>宜野座村字漢那１２８</t>
  </si>
  <si>
    <t>ぐしけん鍼灸整骨院</t>
  </si>
  <si>
    <t>うるま市字田場２００３－２</t>
  </si>
  <si>
    <t>大幸鍼灸整骨院</t>
  </si>
  <si>
    <t>うるま市みどり町４－２－１０</t>
  </si>
  <si>
    <t>なかま整骨院</t>
  </si>
  <si>
    <t>うるま市石川２－１２－２６</t>
  </si>
  <si>
    <t>こりこり鍼灸整骨院</t>
  </si>
  <si>
    <t>琉球リハビリテーション学院附属整骨院</t>
  </si>
  <si>
    <t>金武町字金武４３４７－９</t>
  </si>
  <si>
    <t>木の根しん灸整骨院</t>
  </si>
  <si>
    <t>沖縄市高原６－４－１７　くわの木アパート１０１</t>
  </si>
  <si>
    <t>ＣＨＲＩＳＴはりきゅう整骨院</t>
  </si>
  <si>
    <t>嘉手納町字嘉手納５１－３　プラシード伊波１０１、１０２</t>
  </si>
  <si>
    <t>あずま鍼灸整骨院</t>
  </si>
  <si>
    <t>うるま市石川１－４１－９－１０３</t>
  </si>
  <si>
    <t>ｉ整骨院</t>
  </si>
  <si>
    <t>北谷町美浜１－５－５　ライオンズヴィラ美浜第２　５０５号</t>
  </si>
  <si>
    <t>はっぴぃ接骨院</t>
  </si>
  <si>
    <t>沖縄市諸見里３－１－１５</t>
  </si>
  <si>
    <t>てつや整骨院</t>
  </si>
  <si>
    <t>中城村字南上原１０４０－１３</t>
  </si>
  <si>
    <t>こころて整骨院</t>
  </si>
  <si>
    <t>904-0055</t>
  </si>
  <si>
    <t>沖縄市南桃原３－９－７</t>
  </si>
  <si>
    <t>さんだん花ガーデン整骨院</t>
  </si>
  <si>
    <t>宜野湾市字宇地泊７１５</t>
  </si>
  <si>
    <t>ハッピー整骨院</t>
  </si>
  <si>
    <t>うるま市字平良川１２２　メゾンキンザ１０２</t>
  </si>
  <si>
    <t>宜野湾市野嵩１－３－２　シャトレAY１０３</t>
  </si>
  <si>
    <t>あさと整骨院</t>
  </si>
  <si>
    <t>北中城村字仲順２３０　コーポ正１０１</t>
  </si>
  <si>
    <t>海邦整骨院</t>
  </si>
  <si>
    <t>沖縄市海邦２－８－３３</t>
  </si>
  <si>
    <t>みどりせいこついん</t>
  </si>
  <si>
    <t>うるま市みどり町４－６－３　サンライフマンション１０４</t>
  </si>
  <si>
    <t>フォレスト整骨院</t>
  </si>
  <si>
    <t>沖縄市泡瀬２－３６－２　１Ｆ</t>
  </si>
  <si>
    <t>ちゃたん整骨院</t>
  </si>
  <si>
    <t>ちゅら海整骨院</t>
  </si>
  <si>
    <t>沖縄市字松本９１９　１F　B</t>
  </si>
  <si>
    <t>石川整骨院</t>
  </si>
  <si>
    <t>沖縄市宮里２－２５－５</t>
  </si>
  <si>
    <t>まるる針灸整骨院</t>
  </si>
  <si>
    <t>うるま市字宮里１１２</t>
  </si>
  <si>
    <t>ももたろう整骨院</t>
  </si>
  <si>
    <t>うるま市石川２－８－１　マンションローザ１F</t>
  </si>
  <si>
    <t>らくらく整骨院</t>
  </si>
  <si>
    <t>中城村字南上原７２８　メ・フティ１０２号</t>
  </si>
  <si>
    <t>鍼灸マッサージ整骨院・按下院</t>
  </si>
  <si>
    <t>沖縄市美原４－１５－１５　レジデンス福比Ａ１０３</t>
  </si>
  <si>
    <t>結ぐくる整骨院</t>
  </si>
  <si>
    <t>宜野湾市新城２－３８－９ 　アーバン島１０１</t>
  </si>
  <si>
    <t>晴月堂整骨院</t>
  </si>
  <si>
    <t>嘉手納町字水釜１５０－１</t>
  </si>
  <si>
    <t>アラハバランス整骨院</t>
  </si>
  <si>
    <t>北谷町北前１－１６－２</t>
  </si>
  <si>
    <t>ユラク整骨院</t>
  </si>
  <si>
    <t>うるま市みどり町５－１－９</t>
  </si>
  <si>
    <t>桃Ｒｉ整骨院</t>
  </si>
  <si>
    <t>宜野湾市字宇地泊７３８　シーサイドパーク１０１</t>
  </si>
  <si>
    <t>こころ整骨院</t>
  </si>
  <si>
    <t>北谷町字北前２４８－２　フジテラス２０１</t>
  </si>
  <si>
    <t>ライカム鍼灸整骨院</t>
  </si>
  <si>
    <t>北中城村字ライカム１　イオンモール沖縄ライカム３Ｆ　３０６４区画</t>
  </si>
  <si>
    <t>ひかり整骨院</t>
  </si>
  <si>
    <t>みやざと接骨院</t>
  </si>
  <si>
    <t>うるま市字塩屋４２３－４－１０３</t>
  </si>
  <si>
    <t>松田整骨院</t>
  </si>
  <si>
    <t>沖縄市諸見里２－９－７　諸見里ミリオン１－２</t>
  </si>
  <si>
    <t>當山接骨院</t>
  </si>
  <si>
    <t>読谷村字瀬名波６８２－１</t>
  </si>
  <si>
    <t>かりゆし整骨院</t>
  </si>
  <si>
    <t>りんく整骨院</t>
  </si>
  <si>
    <t>うるま市喜仲１－７－５　１F右　コーポKENZO</t>
  </si>
  <si>
    <t>みやぎ整骨院</t>
  </si>
  <si>
    <t>宜野湾市新城２－２５－１０</t>
  </si>
  <si>
    <t>てんてん整骨院</t>
  </si>
  <si>
    <t>宜野湾市大謝名１－３－１０　ルート３４．ＡＰ２０２号</t>
  </si>
  <si>
    <t>あずま整骨院</t>
  </si>
  <si>
    <t>宜野座村字宜野座２９４－２</t>
  </si>
  <si>
    <t>うるまの匠整骨院</t>
  </si>
  <si>
    <t>うるま市石川東恩納６０３－１２　東恩納店舗Ａ－１</t>
  </si>
  <si>
    <t>いつもの整骨院</t>
  </si>
  <si>
    <t>沖縄市古謝津嘉山町２４－３　原アパート１０１号</t>
  </si>
  <si>
    <t>まごころ整骨院</t>
  </si>
  <si>
    <t>うるま市字江洲１５６　店舗</t>
  </si>
  <si>
    <t>わんわん整骨院</t>
  </si>
  <si>
    <t>904-0315</t>
  </si>
  <si>
    <t>読谷村字渡具知９８</t>
  </si>
  <si>
    <t>おきなわ整骨院</t>
  </si>
  <si>
    <t>うるま市みどり町４－１６－１４　心花M１０２号室</t>
  </si>
  <si>
    <t>整骨院Ａｘｉｓ</t>
  </si>
  <si>
    <t>宜野湾市真栄原３－３１－９　コーポむつA号室</t>
  </si>
  <si>
    <t>美咲整骨院</t>
  </si>
  <si>
    <t>沖縄市宮里２－２５－１１　１Ｆ</t>
  </si>
  <si>
    <t>ティーダ接骨院</t>
  </si>
  <si>
    <t>うるま市字江洲５０７　うるまシティプラザ１F</t>
  </si>
  <si>
    <t>ひが接骨院</t>
  </si>
  <si>
    <t>沖縄市安慶田４－７－１３－１Ａ　（久場店舗）</t>
  </si>
  <si>
    <t>あさひ整骨院　宜野湾院</t>
  </si>
  <si>
    <t>宜野湾市字宇地泊２０６－１３</t>
  </si>
  <si>
    <t>ヤマシロ整骨院</t>
  </si>
  <si>
    <t>うるま市字赤道３５４－５　１F</t>
  </si>
  <si>
    <t>ゆがふ整骨院</t>
  </si>
  <si>
    <t>みんなの整骨院</t>
  </si>
  <si>
    <t>宜野湾市志真志４－１３－１９　小川アパート１０３</t>
  </si>
  <si>
    <t>みそら整骨院</t>
  </si>
  <si>
    <t>うるま市安慶名２－９－６</t>
  </si>
  <si>
    <t>沖縄市南桃原３－１－１５</t>
  </si>
  <si>
    <t>宜野湾市野嵩３－２０－３</t>
  </si>
  <si>
    <t>うるま市石川伊波１９２</t>
  </si>
  <si>
    <t>Ｃｅｎｔｅｒ整骨院</t>
  </si>
  <si>
    <t>沖縄市中央１－５－５</t>
  </si>
  <si>
    <t>さくらメディネス整骨院　宜野湾院</t>
  </si>
  <si>
    <t>宜野湾市上原１－１０－７</t>
  </si>
  <si>
    <t>さくらメディネス整骨院　知花院</t>
  </si>
  <si>
    <t>沖縄市知花２－３－４０</t>
  </si>
  <si>
    <t>クイナ鍼灸整骨院</t>
  </si>
  <si>
    <t>沖縄市高原６－１３－５</t>
  </si>
  <si>
    <t>かなさ整骨院</t>
  </si>
  <si>
    <t>金武町字金武６６７　仲田店舗１０１</t>
  </si>
  <si>
    <t>宜野湾うちどまり整骨院</t>
  </si>
  <si>
    <t>宜野湾市字宇地泊９１０</t>
  </si>
  <si>
    <t>金武町字金武４００－２</t>
  </si>
  <si>
    <t>髙江洲整骨院</t>
  </si>
  <si>
    <t>うるま市字赤道１７６－２</t>
  </si>
  <si>
    <t>ちゅらぐすく整骨院</t>
  </si>
  <si>
    <t>うるま市字江洲３９２</t>
  </si>
  <si>
    <t>らいおん整骨院</t>
  </si>
  <si>
    <t>沖縄市泡瀬３－１－６</t>
  </si>
  <si>
    <t>ふく木堂整骨院</t>
  </si>
  <si>
    <t>北中城村字島袋５０８－１</t>
  </si>
  <si>
    <t>うるま整骨院</t>
  </si>
  <si>
    <t>うるま市字江洲３８８－１</t>
  </si>
  <si>
    <t>ＢＡＲＩＫＩ整骨院</t>
  </si>
  <si>
    <t>宜野湾市嘉数３－１－１４　嘉家ＲＯＣＣＡ　Ｂ号</t>
  </si>
  <si>
    <t>あかつき整骨院</t>
  </si>
  <si>
    <t>宜野湾市字真志喜５８３－３　ChouChou３０３</t>
  </si>
  <si>
    <t>いちご整骨院</t>
  </si>
  <si>
    <t>宜野湾市宜野湾１－５－１１　１F</t>
  </si>
  <si>
    <t>もん整骨院</t>
  </si>
  <si>
    <t>沖縄市古謝２－３１－２６</t>
  </si>
  <si>
    <t>かえる堂整骨院</t>
  </si>
  <si>
    <t>うるま市字江洲５９８－１５</t>
  </si>
  <si>
    <t>ねむの木整骨院　うるま石川院</t>
  </si>
  <si>
    <t>うるま市石川白浜１－１－１</t>
  </si>
  <si>
    <t>泡瀬整骨院</t>
  </si>
  <si>
    <t>沖縄市泡瀬３－４－１３</t>
  </si>
  <si>
    <t>スミレ整骨院</t>
  </si>
  <si>
    <t>うるま市字前原３８５－８　１Ｆ</t>
  </si>
  <si>
    <t>ウムイ堂整骨院</t>
  </si>
  <si>
    <t>沖縄市登川１－２－６</t>
  </si>
  <si>
    <t>あらかき接骨院</t>
  </si>
  <si>
    <t>宜野湾市野嵩４－２１－９</t>
  </si>
  <si>
    <t>スポーツラボ鍼接骨院</t>
  </si>
  <si>
    <t>沖縄市安慶田１－１－４</t>
  </si>
  <si>
    <t>東京漢方堂整骨院</t>
  </si>
  <si>
    <t>うるま市石川伊波４０４－６　Ａ－３</t>
  </si>
  <si>
    <t>ハレノヒ接骨院</t>
  </si>
  <si>
    <t>沖縄市海邦２－２２－１５　１Ｆ　１０１</t>
  </si>
  <si>
    <t>ふくふく整骨院</t>
  </si>
  <si>
    <t>うるま市石川白浜２－８－３０－１Ｆ</t>
  </si>
  <si>
    <t>アイリー整骨院　普天間院</t>
  </si>
  <si>
    <t>宜野湾市普天間２－４７－１</t>
  </si>
  <si>
    <t>コハマ整骨院</t>
  </si>
  <si>
    <t>沖縄市知花５－３７－２９</t>
  </si>
  <si>
    <t>島元整骨院</t>
  </si>
  <si>
    <t>読谷村字大湾３１４</t>
  </si>
  <si>
    <t>ワイズ宜野湾整骨院</t>
  </si>
  <si>
    <t>宜野湾市志真志４－２５－１　ウセイ第２ビル１０３号</t>
  </si>
  <si>
    <t>ふく木整骨院</t>
  </si>
  <si>
    <t>沖縄市知花１－２７－１１</t>
  </si>
  <si>
    <t>整骨院　Ｃｒｅｗ</t>
  </si>
  <si>
    <t>うるま市字田場１４０－１　高良店舗１－Ａ</t>
  </si>
  <si>
    <t>かりゆし接骨院</t>
  </si>
  <si>
    <t>読谷村字座喜味３１７１</t>
  </si>
  <si>
    <t>宜野湾スポーツ接骨院</t>
  </si>
  <si>
    <t>宜野湾市伊佐２－７－１１　大栄マンション１F</t>
  </si>
  <si>
    <t>ＦＩＴ整骨院</t>
  </si>
  <si>
    <t>読谷村字比謝４１８　メゾン知花１－D</t>
  </si>
  <si>
    <t>ながやま整骨院</t>
  </si>
  <si>
    <t>うるま市字宮里８３４　てるやハウス１０５</t>
  </si>
  <si>
    <t>ぎのわん整骨院</t>
  </si>
  <si>
    <t>北中城村字渡口５２３－１７</t>
  </si>
  <si>
    <t>長田ＡＳＳＩＳＴ整骨院</t>
  </si>
  <si>
    <t>宜野湾市長田３－３１－２　　１－２</t>
  </si>
  <si>
    <t>ＳＨＩＭＯＮＳ整骨院</t>
  </si>
  <si>
    <t>整骨院ちばり</t>
  </si>
  <si>
    <t>沖縄市安慶田４－１－２０</t>
  </si>
  <si>
    <t>大里整骨院</t>
  </si>
  <si>
    <t>南城市大里字高平８６１－１</t>
  </si>
  <si>
    <t>とみしろ整骨院</t>
  </si>
  <si>
    <t>豊見城市字平良１４６－１　大城アパート１F</t>
  </si>
  <si>
    <t>てるや整骨院</t>
  </si>
  <si>
    <t>与那原町字上与那原３５２－３</t>
  </si>
  <si>
    <t>のぼりかわ整骨院</t>
  </si>
  <si>
    <t>豊見城市字豊見城５５７－１　登川荘１０１</t>
  </si>
  <si>
    <t>新里整骨院・鍼灸院</t>
  </si>
  <si>
    <t>南城市佐敷字新里６７６</t>
  </si>
  <si>
    <t>誠和はりきゅう接骨院</t>
  </si>
  <si>
    <t>豊見城市字真玉橋５７０　卯月１０３号室</t>
  </si>
  <si>
    <t>にわとこ整骨鍼灸院</t>
  </si>
  <si>
    <t>豊見城市字宜保２丁目６番地８　コーポTOKI　１０６</t>
  </si>
  <si>
    <t>てるや鍼灸整骨院</t>
  </si>
  <si>
    <t>糸満市字糸満１６３９－９</t>
  </si>
  <si>
    <t>シーサー堂整骨院</t>
  </si>
  <si>
    <t>糸満市字真栄里１５１３－１</t>
  </si>
  <si>
    <t>かわたけ整骨院</t>
  </si>
  <si>
    <t>糸満市字照屋１２７７－１　なみへいマンション１０１</t>
  </si>
  <si>
    <t>いこい整骨院</t>
  </si>
  <si>
    <t>南城市大里字仲間１１６１－１　ミヤカツハイム１０２</t>
  </si>
  <si>
    <t>はり灸整骨院ククル</t>
  </si>
  <si>
    <t>901-0124</t>
  </si>
  <si>
    <t>西原町字呉屋７５　いなみ興産ビル１０３</t>
  </si>
  <si>
    <t>沖縄リフレッシュ整骨院</t>
  </si>
  <si>
    <t>豊見城市字真玉橋１４５－１－１０１</t>
  </si>
  <si>
    <t>ひまわり整骨院</t>
  </si>
  <si>
    <t>八重瀬町字友寄９７４番地　とうえいマンション１０２</t>
  </si>
  <si>
    <t>そらのて整骨院</t>
  </si>
  <si>
    <t>南風原町字兼城７１０－１　むつみマンション１０２号</t>
  </si>
  <si>
    <t>なかみーじ整骨院</t>
  </si>
  <si>
    <t>豊見城市字宜保２４９　パワーズ長嶺１０２号</t>
  </si>
  <si>
    <t>オアシス鍼灸整骨院</t>
  </si>
  <si>
    <t>南風原町字宮平１４０－１　サンハイツ照屋１０５</t>
  </si>
  <si>
    <t>伊祖整骨院</t>
  </si>
  <si>
    <t>宮城整骨院</t>
  </si>
  <si>
    <t>浦添市勢理客２－１－３５　宮城ビル１０１</t>
  </si>
  <si>
    <t>あおば鍼灸整骨院</t>
  </si>
  <si>
    <t>浦添市西原６－１－５－１０５</t>
  </si>
  <si>
    <t>健心堂はりきゅう整骨院</t>
  </si>
  <si>
    <t>うらそえ整骨院</t>
  </si>
  <si>
    <t>浦添市安波茶２－２０－５</t>
  </si>
  <si>
    <t>あはちゃ整骨院</t>
  </si>
  <si>
    <t>浦添市字安波茶３番地５－１</t>
  </si>
  <si>
    <t>ぐすくま鍼灸整骨院</t>
  </si>
  <si>
    <t>浦添市城間３－１７－３（１Ｆ）</t>
  </si>
  <si>
    <t>しあわせ整骨院</t>
  </si>
  <si>
    <t>901-1113</t>
  </si>
  <si>
    <t>南風原町字喜屋武６番地　東宝２７　１０２号室</t>
  </si>
  <si>
    <t>整骨院プラーナ</t>
  </si>
  <si>
    <t>浦添市仲間１－５－７　山内ビル１０３</t>
  </si>
  <si>
    <t>おおしろ整骨院</t>
  </si>
  <si>
    <t>豊見城市字高嶺８７　大城アパート１０３</t>
  </si>
  <si>
    <t>あぽろ整骨院</t>
  </si>
  <si>
    <t>糸満市西崎２－１－１</t>
  </si>
  <si>
    <t>りあ整骨院</t>
  </si>
  <si>
    <t>与那原町字東浜９７－１－１０２</t>
  </si>
  <si>
    <t>浦添市伊祖３－１３－８　 ２F</t>
  </si>
  <si>
    <t>南風原町字兼城１２４番地　１F</t>
  </si>
  <si>
    <t>ゆうき整骨院</t>
  </si>
  <si>
    <t>豊見城市字豊崎１－１０７３　１F</t>
  </si>
  <si>
    <t>さくらメディネス整骨院　与那原院</t>
  </si>
  <si>
    <t>与那原町字与那原６１４番地</t>
  </si>
  <si>
    <t>ちねん整骨院</t>
  </si>
  <si>
    <t>八重瀬町字東風平４１７－３</t>
  </si>
  <si>
    <t>いずみかわ整骨院</t>
  </si>
  <si>
    <t>与那原町字与那原１０６５－１０３</t>
  </si>
  <si>
    <t>さくらメディネス整骨院　八重瀬院</t>
  </si>
  <si>
    <t>いしき整骨院</t>
  </si>
  <si>
    <t>豊見城市字座安２７２－１</t>
  </si>
  <si>
    <t>とみしろガーデン整骨院</t>
  </si>
  <si>
    <t>豊見城市宜保２丁目８番１０　ラルーチェ１０１号</t>
  </si>
  <si>
    <t>みんなの鍼灸整骨院</t>
  </si>
  <si>
    <t>八重瀬町字屋宜原１３７－１　ペアレント八重瀬１０１</t>
  </si>
  <si>
    <t>専門学校沖縄統合医療学院附属接骨院</t>
  </si>
  <si>
    <t>浦添市伊祖４丁目１番１９号　Ⅰ号館３F</t>
  </si>
  <si>
    <t>学園通り鍼灸整骨院</t>
  </si>
  <si>
    <t>浦添市伊祖３丁目４－１１</t>
  </si>
  <si>
    <t>キラキラ整骨院</t>
  </si>
  <si>
    <t>糸満市西崎２－２－７　大城貸店舗兼事務所１－１０２号室</t>
  </si>
  <si>
    <t>すながわ柔道整復院</t>
  </si>
  <si>
    <t>糸満市字兼城５８６番地</t>
  </si>
  <si>
    <t>南風原若田接骨院</t>
  </si>
  <si>
    <t>南風原町字津嘉山１５６７番地１０４</t>
  </si>
  <si>
    <t>キラリ整骨院</t>
  </si>
  <si>
    <t>浦添市仲間１丁目２８番地５　１階</t>
  </si>
  <si>
    <t>すくすく整骨院</t>
  </si>
  <si>
    <t>与那原町字板良敷１３８３番地　コーポ青山１０３号</t>
  </si>
  <si>
    <t>さくらメディネス整骨院　西崎院</t>
  </si>
  <si>
    <t>糸満市西崎６－１１－１　大栄空輸ビル１０１</t>
  </si>
  <si>
    <t>Ｒｏｕｔｅ１１８８鍼灸整骨院</t>
  </si>
  <si>
    <t>浦添市字経塚３５３　アーバンオアシス１０２</t>
  </si>
  <si>
    <t>あんじゅ整骨院</t>
  </si>
  <si>
    <t>豊見城市字豊見城８０番地　嘉数アパート１F</t>
  </si>
  <si>
    <t>ゆいまーる鍼灸整骨院　与那原院</t>
  </si>
  <si>
    <t>与那原町字与那原８７０　１階</t>
  </si>
  <si>
    <t>南城大里あさひ整骨院</t>
  </si>
  <si>
    <t>南城市大里字高平高宮城原９７番地２　イオンタウン南城大里１階</t>
  </si>
  <si>
    <t>さくらメディネス整骨院　浦添院</t>
  </si>
  <si>
    <t>浦添市宮城６－２３－１７</t>
  </si>
  <si>
    <t>堺整骨院　南風原院</t>
  </si>
  <si>
    <t>たかぎ接骨院</t>
  </si>
  <si>
    <t>浦添市字前田８６２－１３７</t>
  </si>
  <si>
    <t>わらゆー整骨院</t>
  </si>
  <si>
    <t>豊見城市字豊崎１－457　grand reve １０１</t>
  </si>
  <si>
    <t>いとまん整骨院</t>
  </si>
  <si>
    <t>糸満市潮崎町３丁目２－５　ディアマンテ大政１０１</t>
  </si>
  <si>
    <t>わんらいふ整骨院</t>
  </si>
  <si>
    <t>豊見城市字高嶺４３９－３－１１　M－２－１１１</t>
  </si>
  <si>
    <t>ままらく整骨院</t>
  </si>
  <si>
    <t>糸満市字阿波根１５５１－３　コーポ大成１０２</t>
  </si>
  <si>
    <t>ハピネスケア整骨院</t>
  </si>
  <si>
    <t>南風原町字津嘉山１８１６　新垣マンション１－C</t>
  </si>
  <si>
    <t>ねむの木整骨院　南城佐敷院</t>
  </si>
  <si>
    <t>沖縄県南城市佐敷字新開１－２３０　仲里店舗１Ｆ</t>
  </si>
  <si>
    <t>浦添市宮城５丁目１－６　松田ビル１Ｆ</t>
  </si>
  <si>
    <t>まる整骨院</t>
  </si>
  <si>
    <t>糸満市糸満１９４２－７　ベガマンション２０３</t>
  </si>
  <si>
    <t>エース整骨院</t>
  </si>
  <si>
    <t>浦添市伊祖２－２１－１６　ラ・パティオ１－A</t>
  </si>
  <si>
    <t>アイリー整骨院　南風原院</t>
  </si>
  <si>
    <t>南風原町字兼城６０４　コーポ下茂原１０２号室</t>
  </si>
  <si>
    <t>みさき整骨院</t>
  </si>
  <si>
    <t>豊見城市字真玉橋２７４－３　赤嶺ビル１０５A号室</t>
  </si>
  <si>
    <t>八重瀬ノア整骨院</t>
  </si>
  <si>
    <t>八重瀬町字東風平７９9－１　　１F</t>
  </si>
  <si>
    <t>浦添宮城接骨院</t>
  </si>
  <si>
    <t>浦添市宮城２丁目１６－１</t>
  </si>
  <si>
    <t>りっか整骨院</t>
  </si>
  <si>
    <t>浦添市城間２－２－３－１Ｆ</t>
  </si>
  <si>
    <t>ＡＴＣ接骨院　浦添店</t>
  </si>
  <si>
    <t>浦添市字城間２００８番地１　サンエーマチナトシティ２階</t>
  </si>
  <si>
    <t>ちゃんぷるー整骨院</t>
  </si>
  <si>
    <t>豊見城市字豊見城４３９－１　１０１号室</t>
  </si>
  <si>
    <t>Ｏｈａｎａ整骨院</t>
  </si>
  <si>
    <t>浦添市前田553　ラピスフルーメン101</t>
  </si>
  <si>
    <t>西原シティあさひ整骨院</t>
  </si>
  <si>
    <t>カルディア整骨院</t>
  </si>
  <si>
    <t>浦添市伊祖４丁目１２－８　メゾン安里１０１</t>
  </si>
  <si>
    <t>てぃーだ整骨院</t>
  </si>
  <si>
    <t>西原町字幸地950-1-103</t>
  </si>
  <si>
    <t>豊見城市字宜保３－５－８　ひまわりハウス１０１号</t>
  </si>
  <si>
    <t>たなけん整骨院</t>
  </si>
  <si>
    <t>浦添市内間３－３０－１７</t>
  </si>
  <si>
    <t>さわふじ整骨院</t>
  </si>
  <si>
    <t>中頭郡西原町小波津233-214</t>
  </si>
  <si>
    <t>一心堂接骨院</t>
  </si>
  <si>
    <t>宮古島市平良字下里594　東店舗</t>
  </si>
  <si>
    <t>晴晴堂鍼灸接骨院</t>
  </si>
  <si>
    <t>宮古島市平良字西里777-2</t>
  </si>
  <si>
    <t>整骨院ひざ八</t>
  </si>
  <si>
    <t>宮古島市平良字下里３９７－７　2F</t>
  </si>
  <si>
    <t>ＢＩＲＤ整骨院</t>
  </si>
  <si>
    <t>宮古島市平良字西里803-8　Nマンション１－Ａ</t>
  </si>
  <si>
    <t>つなぴつゆまた整骨院</t>
  </si>
  <si>
    <t>宮古島市平良松原169</t>
  </si>
  <si>
    <t>グリーン鍼灸整骨院</t>
  </si>
  <si>
    <t>宮古島市平良字久貝1067-13　101号室</t>
  </si>
  <si>
    <t>ハート鍼灸整骨院</t>
  </si>
  <si>
    <t>沖縄県宮古島市平良字東仲宗根894-7</t>
  </si>
  <si>
    <t>南洋堂接骨院</t>
  </si>
  <si>
    <t>沖縄県宮古島市平良字西里791　北側</t>
  </si>
  <si>
    <t>沖縄県宮古島市上野字宮国483-3</t>
  </si>
  <si>
    <t>ぱいぬてぃだ鍼灸接骨院</t>
  </si>
  <si>
    <t>石垣市石垣１６１－１ブエノアパート宮良1階南</t>
  </si>
  <si>
    <t>0980-88-2757</t>
  </si>
  <si>
    <t>みろく整骨院</t>
  </si>
  <si>
    <t>石垣市石垣157-9</t>
  </si>
  <si>
    <t>0980-88-8008</t>
  </si>
  <si>
    <t>ワイズ八重山整骨院</t>
  </si>
  <si>
    <t>石垣市登野城632　マックスバリュ平真店2階</t>
  </si>
  <si>
    <t>0980-87-0074</t>
  </si>
  <si>
    <t>いしがき整骨院</t>
  </si>
  <si>
    <t>石垣市真栄里440番地2　メゾントーヨーマエザト1-Ｄ</t>
  </si>
  <si>
    <t>佐々木整骨院</t>
  </si>
  <si>
    <t>石垣市大川45</t>
  </si>
  <si>
    <t>柳澤接骨院</t>
  </si>
  <si>
    <t>石垣市平得７－３３　プチパレ平得１F</t>
  </si>
  <si>
    <t>ワイズ那覇整骨院</t>
  </si>
  <si>
    <t>さくらメディネス整骨院　小禄院</t>
  </si>
  <si>
    <t>那覇市鏡原町34番地25号アクロスプラザ小禄B棟</t>
  </si>
  <si>
    <t>さくらメディネス整骨院　安里院</t>
  </si>
  <si>
    <t>那覇市安里416大進ビル101</t>
  </si>
  <si>
    <t>レキオス整骨院</t>
  </si>
  <si>
    <t>那覇市金城5-16-1102号</t>
  </si>
  <si>
    <t>那覇からだメンテナンス整骨院</t>
  </si>
  <si>
    <t>那覇市真嘉比1-3-9-2F</t>
  </si>
  <si>
    <t>那覇市長田１丁目17－７－１Ｆ</t>
  </si>
  <si>
    <t>スマイルなごみ整骨院</t>
  </si>
  <si>
    <t>那覇市銘苅3-8-111F</t>
  </si>
  <si>
    <t>ＨＩＫＡＲＩ整骨院</t>
  </si>
  <si>
    <t>那覇市首里石嶺町３－８３－１アナガーデン１Ｆ</t>
  </si>
  <si>
    <t>おなが那覇整骨院</t>
  </si>
  <si>
    <t>那覇市仲井真297-11F</t>
  </si>
  <si>
    <t>かなさんど～古波蔵整骨院</t>
  </si>
  <si>
    <t>かなさんど～整骨院</t>
  </si>
  <si>
    <t>那覇市首里石嶺町４－３１７コーポきらら１０２</t>
  </si>
  <si>
    <t>ゆい整骨院</t>
  </si>
  <si>
    <t>リフレッシュ那覇整骨院</t>
  </si>
  <si>
    <t>那覇市牧志２－１０－１マックスバリュ牧志店　２階</t>
  </si>
  <si>
    <t>ゆうな整骨院</t>
  </si>
  <si>
    <t>那覇市三原3-20-5宮平邸1階 A号室</t>
  </si>
  <si>
    <t>がじゅまる整骨院</t>
  </si>
  <si>
    <t>那覇市国場1183-4新屋マンション101</t>
  </si>
  <si>
    <t>開南整骨院</t>
  </si>
  <si>
    <t>那覇市松尾2丁目17-19</t>
  </si>
  <si>
    <t>金城ダム整骨院</t>
  </si>
  <si>
    <t>那覇市首里寒川町1-70-1201</t>
  </si>
  <si>
    <t>パワー整骨院</t>
  </si>
  <si>
    <t>那覇市泉崎1-17-15２F</t>
  </si>
  <si>
    <t>一丸堂整骨院　久米院</t>
  </si>
  <si>
    <t>那覇市久米１－８－５ウイングＭエトワール３Ｆ</t>
  </si>
  <si>
    <t>ワイズ那覇天久整骨院</t>
  </si>
  <si>
    <t>那覇市天久９０２コナミスポーツクラブ１階</t>
  </si>
  <si>
    <t>かかず整骨院</t>
  </si>
  <si>
    <t>那覇市寄宮１－９－１２１０３号</t>
  </si>
  <si>
    <t>よつば整骨院</t>
  </si>
  <si>
    <t>那覇市寄宮3-12-1大原荘101</t>
  </si>
  <si>
    <t>しおり接骨治療院</t>
  </si>
  <si>
    <t>那覇市首里寒川町1丁目81-4玉城アパート101号</t>
  </si>
  <si>
    <t>ピース整骨院</t>
  </si>
  <si>
    <t>那覇市宇栄原950-1ハイツタイラ103</t>
  </si>
  <si>
    <t>アイリー整骨院　那覇院</t>
  </si>
  <si>
    <t>那覇市天久８１６金城ビル１Ｆ　左号室</t>
  </si>
  <si>
    <t>宮スポーツ整骨院</t>
  </si>
  <si>
    <t>那覇市久茂地1-2-25G7ビル　5-A</t>
  </si>
  <si>
    <t>なすかわ整骨院</t>
  </si>
  <si>
    <t>那覇市国場1192-1マンションタートル105号室</t>
  </si>
  <si>
    <t>阿波根スポーツ整骨院</t>
  </si>
  <si>
    <t>那覇市泉崎２－１－５セントロンビル２０３号室</t>
  </si>
  <si>
    <t>サンサンはり灸整骨院</t>
  </si>
  <si>
    <t>那覇市泊２－１－１サウス１０１</t>
  </si>
  <si>
    <t>ライフ整骨院</t>
  </si>
  <si>
    <t>那覇市松尾２－２４－３</t>
  </si>
  <si>
    <t>中国整骨院</t>
  </si>
  <si>
    <t>那覇市寄宮1-12-61F</t>
  </si>
  <si>
    <t>ワイズ那覇壺川整骨院</t>
  </si>
  <si>
    <t>那覇市壺川１丁目７－１</t>
  </si>
  <si>
    <t>クローバー整骨院</t>
  </si>
  <si>
    <t>那覇市繁多川５－１７－２カーサはんたがわ１－Ｂ</t>
  </si>
  <si>
    <t>まえしろ整骨院</t>
  </si>
  <si>
    <t>那覇市松川742番地</t>
  </si>
  <si>
    <t>えがお整骨院</t>
  </si>
  <si>
    <t>那覇市おもろまち4-7-23　1Ｆ</t>
  </si>
  <si>
    <t>おもろまち整骨院　新都心店</t>
  </si>
  <si>
    <t>那覇市上之屋１－１８－１２プラセール上之屋　１０１号</t>
  </si>
  <si>
    <t>花しろ整骨院</t>
  </si>
  <si>
    <t>那覇市田原１－４－５サニーハウス１０１</t>
  </si>
  <si>
    <t>ライフ金城整骨院</t>
  </si>
  <si>
    <t>那覇市田原１－１７－８サンステージ田原１０１号室</t>
  </si>
  <si>
    <t>那覇うみかじ整骨院</t>
  </si>
  <si>
    <t>那覇市おもろまち４－１７－６エストビルおもろまち１階</t>
  </si>
  <si>
    <t>首里山整骨院</t>
  </si>
  <si>
    <t>那覇市首里山川町１－１３５－１０</t>
  </si>
  <si>
    <t>那覇市首里儀保町３－５みやひらビル１Ｆ</t>
  </si>
  <si>
    <t>スカイ整骨院</t>
  </si>
  <si>
    <t>那覇市国場１９８－１１０１</t>
  </si>
  <si>
    <t>ＨＢＭ接骨院</t>
  </si>
  <si>
    <t>那覇市天久１－１０－１８コートファミール２０１</t>
  </si>
  <si>
    <t>かなた整骨院</t>
  </si>
  <si>
    <t>那覇市田原３丁目５番地４コーポ石嶺　１Ｆ号室</t>
  </si>
  <si>
    <t>うむやぁ～整骨院</t>
  </si>
  <si>
    <t>那覇市首里儀保町１－３１－１０２</t>
  </si>
  <si>
    <t>美ら島整骨院</t>
  </si>
  <si>
    <t>那覇市寄宮１４４番地３Ｓヴィレッジ町田１０２号室</t>
  </si>
  <si>
    <t>うえず整骨院</t>
  </si>
  <si>
    <t>那覇市古波蔵３丁目１７－９上原アパート１０２号</t>
  </si>
  <si>
    <t>接骨院リボーネ</t>
  </si>
  <si>
    <t>那覇市田原３０８メゾングリーンヒル１０１</t>
  </si>
  <si>
    <t>那覇市泉崎１－１１－１あらかきビル　４－Ａ</t>
  </si>
  <si>
    <t>城下町整骨院</t>
  </si>
  <si>
    <t>那覇市首里金城町１－３７城下町ハウス　１Ｆ</t>
  </si>
  <si>
    <t>首里整骨院</t>
  </si>
  <si>
    <t>那覇市首里当蔵町１－６－３</t>
  </si>
  <si>
    <t>よもぎ整骨院</t>
  </si>
  <si>
    <t>那覇市大道１２８</t>
  </si>
  <si>
    <t>喜久里整骨院</t>
  </si>
  <si>
    <t>那覇市前島２－５－１５１階</t>
  </si>
  <si>
    <t>くによし整骨院</t>
  </si>
  <si>
    <t>那覇市西１－１３－５喜久山アパート１階</t>
  </si>
  <si>
    <t>げんき整骨院</t>
  </si>
  <si>
    <t>那覇市真嘉比１－４－８</t>
  </si>
  <si>
    <t>敬老整骨鍼灸マッサージ院</t>
  </si>
  <si>
    <t>那覇市松尾２－１９－３９グリーンハイツ１０３</t>
  </si>
  <si>
    <t>ふく木の葉整骨院</t>
  </si>
  <si>
    <t>900-0037</t>
  </si>
  <si>
    <t>那覇市辻１－３－１フラット１城１Ｆ</t>
  </si>
  <si>
    <t>那覇市宇栄原３－１－１力マンション１０１</t>
  </si>
  <si>
    <t>おろく整骨院</t>
  </si>
  <si>
    <t>那覇市小禄９２０‐１</t>
  </si>
  <si>
    <t>楽らく接骨院</t>
  </si>
  <si>
    <t>那覇市おもろまち３丁目６番７号メゾン伊吹２０１</t>
  </si>
  <si>
    <t>那覇市久茂地２丁目６番地２０第一久髙木材ビル６０２号室</t>
  </si>
  <si>
    <t>スマイル整骨院</t>
  </si>
  <si>
    <t>那覇市首里汀良町３‐３９１Ｆ</t>
  </si>
  <si>
    <t>西武整骨院</t>
  </si>
  <si>
    <t>那覇市松山２‐１８‐１４西武コーポⅡ１Ｆ</t>
  </si>
  <si>
    <t>ワンハート整骨院</t>
  </si>
  <si>
    <t>那覇市銘苅１‐１０‐４４</t>
  </si>
  <si>
    <t>がんじゅう整骨院</t>
  </si>
  <si>
    <t>那覇市与儀３７２‐１グレイスビュー与儀　１Ｆ</t>
  </si>
  <si>
    <t>大名整骨院</t>
  </si>
  <si>
    <t>那覇市首里大名町３‐８０‐１</t>
  </si>
  <si>
    <t>神里整骨院</t>
  </si>
  <si>
    <t>那覇市鏡原町１‐６０</t>
  </si>
  <si>
    <t>こくば整骨院</t>
  </si>
  <si>
    <t>那覇市国場９７８</t>
  </si>
  <si>
    <t>さくら整骨院</t>
  </si>
  <si>
    <t>那覇市具志１‐２‐１くにアパートＡ１０１</t>
  </si>
  <si>
    <t>立津整骨院</t>
  </si>
  <si>
    <t>那覇市旭町１１２番地１０</t>
  </si>
  <si>
    <t>ひがわ鍼灸整骨院</t>
  </si>
  <si>
    <t>那覇市樋川１丁目１６‐３７</t>
  </si>
  <si>
    <t>とけし整骨院</t>
  </si>
  <si>
    <t>那覇市牧志２‐１７‐４３</t>
  </si>
  <si>
    <t>平良整骨院</t>
  </si>
  <si>
    <t>那覇市小禄８４９‐１３</t>
  </si>
  <si>
    <t>くだか接骨院</t>
  </si>
  <si>
    <t>那覇市三原２‐１７‐９</t>
  </si>
  <si>
    <t>宇良整骨院</t>
  </si>
  <si>
    <t>那覇市久茂地１‐３‐１９</t>
  </si>
  <si>
    <t>ナシン整骨院</t>
  </si>
  <si>
    <t>那覇市首里鳥堀町４‐８９‐５</t>
  </si>
  <si>
    <t>やんばる堂鍼灸院</t>
  </si>
  <si>
    <t>はり灸にこまる院</t>
  </si>
  <si>
    <t>名護市大南２－１５－１４－１万葉荘１０１</t>
  </si>
  <si>
    <t>とぐち養生はり・きゅう院</t>
  </si>
  <si>
    <t>本部町字渡久地４番地１６</t>
  </si>
  <si>
    <t>琉球治療院</t>
  </si>
  <si>
    <t>指圧ＭＡＮ</t>
  </si>
  <si>
    <t>名護市我部祖河184-3</t>
  </si>
  <si>
    <t>名護ハタケナカ鍼灸院</t>
  </si>
  <si>
    <t>クローバーマッサージ院</t>
  </si>
  <si>
    <t>名護市大北４丁目27番32号１階</t>
  </si>
  <si>
    <t>米須鍼灸院</t>
  </si>
  <si>
    <t>沖縄市松本１－４－１２</t>
  </si>
  <si>
    <t>中国鍼灸院</t>
  </si>
  <si>
    <t>うるま市安慶名３－８－７</t>
  </si>
  <si>
    <t>照屋鍼灸院</t>
  </si>
  <si>
    <t>宜野湾市愛知１－６－３</t>
  </si>
  <si>
    <t>東医堂鍼灸院</t>
  </si>
  <si>
    <t>沖縄市泡瀬３－１７－６みどりコーポ１０３号</t>
  </si>
  <si>
    <t>中央鍼灸院</t>
  </si>
  <si>
    <t>沖縄市中央１－２５－７</t>
  </si>
  <si>
    <t>按下院はり灸院</t>
  </si>
  <si>
    <t>沖縄市美原４－１５－１５レジデンス福比Ａ－１０３</t>
  </si>
  <si>
    <t>うるま市みどり町４－２－１０平川ビル１０２</t>
  </si>
  <si>
    <t>若葉治療院</t>
  </si>
  <si>
    <t>宜野湾市伊佐２－２－１１丸善アパート１Ｆ</t>
  </si>
  <si>
    <t>ティーピー針灸</t>
  </si>
  <si>
    <t>沖縄市中央３－７－２キャッスルマンション１Ｆ３号</t>
  </si>
  <si>
    <t>沖縄市古謝２－１８－２４門ビル３０１</t>
  </si>
  <si>
    <t>北中城村字仲順２３０コーポ正１０１</t>
  </si>
  <si>
    <t>三石針灸院</t>
  </si>
  <si>
    <t>読谷村字楚辺１３９５－１６３</t>
  </si>
  <si>
    <t>啓愛治療院</t>
  </si>
  <si>
    <t>ライフ訪問マッサージ</t>
  </si>
  <si>
    <t>宜野湾市嘉数１－１５－７アリエッタ１０３</t>
  </si>
  <si>
    <t>鍼灸院とき</t>
  </si>
  <si>
    <t>うるま市勝連南風原４１３４－１</t>
  </si>
  <si>
    <t>きわみ鍼灸マッサージ</t>
  </si>
  <si>
    <t>北谷町美浜２－２－４富川マンション７０９</t>
  </si>
  <si>
    <t>長生治療院</t>
  </si>
  <si>
    <t>904-0114</t>
  </si>
  <si>
    <t>聖鍼灸院</t>
  </si>
  <si>
    <t>宜野湾市嘉数３－１６－７うふがなしぃ３０１</t>
  </si>
  <si>
    <t>わんわん鍼灸院</t>
  </si>
  <si>
    <t>にった鍼灸治療院</t>
  </si>
  <si>
    <t>北谷町字桑江２４５１F店舗</t>
  </si>
  <si>
    <t>鍼灸マッサージＮｕｕｊｉ</t>
  </si>
  <si>
    <t>読谷村字長浜１３０１－５１Ｆ店舗</t>
  </si>
  <si>
    <t>まむはんどｗｉｔｈはりきゅう</t>
  </si>
  <si>
    <t>沖縄市山内２－２－２５</t>
  </si>
  <si>
    <t>くらら鍼灸院</t>
  </si>
  <si>
    <t>鍼灸院Ｋｏｎｒｏｎ</t>
  </si>
  <si>
    <t>宜野湾市大謝名４－３－２３大謝名沖商住宅３－A</t>
  </si>
  <si>
    <t>ひまわり治療院</t>
  </si>
  <si>
    <t>うるま市字前原３８０マンションＹ５０１</t>
  </si>
  <si>
    <t>フレアス在宅マッサージコザ施術所</t>
  </si>
  <si>
    <t>沖縄市比屋根６－１６－２２オーシャンハイツ１０３</t>
  </si>
  <si>
    <t>おきなわしあわせ鍼灸院</t>
  </si>
  <si>
    <t>沖縄市泡瀬１－２５－１</t>
  </si>
  <si>
    <t>千手鍼灸院</t>
  </si>
  <si>
    <t>空飛ぶ治療院</t>
  </si>
  <si>
    <t>沖縄市大里１－９－３０</t>
  </si>
  <si>
    <t>Ｍａｋａｌａ</t>
  </si>
  <si>
    <t>宜野湾市伊佐２－２１－１３大栄マンションⅡ６０２号</t>
  </si>
  <si>
    <t>鍼灸整骨院Ｌｉｎｋ</t>
  </si>
  <si>
    <t>恩納村字山田２６８１－１イーストマンション１階Ａ棟</t>
  </si>
  <si>
    <t>ふく木堂はりマッサージ院</t>
  </si>
  <si>
    <t>はる鍼灸院</t>
  </si>
  <si>
    <t>宜野湾市上原１－２２－２コーポ仲本１０２</t>
  </si>
  <si>
    <t>ハンズワン</t>
  </si>
  <si>
    <t>沖縄市与儀１－３０－２９フローレンスエミ４Ａ</t>
  </si>
  <si>
    <t>かえる堂鍼灸院</t>
  </si>
  <si>
    <t>サンマッサージ</t>
  </si>
  <si>
    <t>沖縄市中央１－１８－７</t>
  </si>
  <si>
    <t>あん摩マッサージ治療院楽寿堂</t>
  </si>
  <si>
    <t>沖縄市高原７－３３－２０Ｃ</t>
  </si>
  <si>
    <t>訪問鍼灸マッサージシダの葉</t>
  </si>
  <si>
    <t>宜野湾市野嵩４－５－８－１F</t>
  </si>
  <si>
    <t>はり・マッサージスマイル</t>
  </si>
  <si>
    <t>読谷村字比謝７５－３</t>
  </si>
  <si>
    <t>ふくふく鍼灸院</t>
  </si>
  <si>
    <t>くるる訪問はりきゅう院</t>
  </si>
  <si>
    <t>うるま市字宮里２６６－３糸洲店舗１F右</t>
  </si>
  <si>
    <t>コハマ鍼灸院</t>
  </si>
  <si>
    <t>島元はりきゅう院</t>
  </si>
  <si>
    <t>ワイズ宜野湾鍼灸院</t>
  </si>
  <si>
    <t>宜野湾市志真志４－２５－１ウセイ第２ビル１０３号</t>
  </si>
  <si>
    <t>フレアス在宅マッサージ宜野湾施術所</t>
  </si>
  <si>
    <t>宜野湾市我如古１－３０－６</t>
  </si>
  <si>
    <t>Ｈａｐｐｉｎｅｓｓ治療院</t>
  </si>
  <si>
    <t>宜野湾市新城１－１９－１２Ｆ</t>
  </si>
  <si>
    <t>おかげ治療院</t>
  </si>
  <si>
    <t>読谷村字高志保４２９－４</t>
  </si>
  <si>
    <t>大城鍼灸治療院</t>
  </si>
  <si>
    <t>与那原町字板良敷３０４－１０</t>
  </si>
  <si>
    <t>友はり灸治療院</t>
  </si>
  <si>
    <t>南風原町字宮平４９７－１８</t>
  </si>
  <si>
    <t>にしざきハリ・キュウ治療院</t>
  </si>
  <si>
    <t>糸満市西崎町３丁目２３５番地の２</t>
  </si>
  <si>
    <t>嶺井治療院</t>
  </si>
  <si>
    <t>南城市佐敷字新里１００－２</t>
  </si>
  <si>
    <t>西原鍼灸治療院</t>
  </si>
  <si>
    <t>西原町字呉屋１１４－２</t>
  </si>
  <si>
    <t>南星治療院</t>
  </si>
  <si>
    <t>南風原町字兼城６６６宮城アパ－トA－１０３</t>
  </si>
  <si>
    <t>西原町字呉屋７５いなみ興産ビル１０３</t>
  </si>
  <si>
    <t>豊見城市宜保２丁目６番地８コーポＴＯＫＩ１０６</t>
  </si>
  <si>
    <t>はり灸進化論照喜名治療院</t>
  </si>
  <si>
    <t>与那原町字東浜８７－１８</t>
  </si>
  <si>
    <t>仲田針灸治療院</t>
  </si>
  <si>
    <t>浦添市伊祖１－１１－１７</t>
  </si>
  <si>
    <t>せんりょう針灸治療院</t>
  </si>
  <si>
    <t>浦添市仲西３－１０－１</t>
  </si>
  <si>
    <t>ちりょうしつたなはら</t>
  </si>
  <si>
    <t>浦添市宮城３－１－８サザンパレス浦添３１１号</t>
  </si>
  <si>
    <t>浦添市城間２－２９－１１０１号</t>
  </si>
  <si>
    <t>しゅっしゅーはりきゅういん</t>
  </si>
  <si>
    <t>浦添市仲西１－１５－１３又吉アパート１０１</t>
  </si>
  <si>
    <t>具志堅鍼灸治療院</t>
  </si>
  <si>
    <t>西原町字幸地５８６－２０</t>
  </si>
  <si>
    <t>ゆあん鍼灸治療院</t>
  </si>
  <si>
    <t>浦添市宮城３－４－７ロ・アールトモ１Ｆ</t>
  </si>
  <si>
    <t>湘南鍼灸Ｔｅｄａｃｏ．浦添店</t>
  </si>
  <si>
    <t>浦添市仲間２－１６－１－１０２</t>
  </si>
  <si>
    <t>マリブ</t>
  </si>
  <si>
    <t>南風原町字兼城６０４コーポ下茂原１０３</t>
  </si>
  <si>
    <t>ひまわり鍼灸治療院</t>
  </si>
  <si>
    <t>浦添市仲西３丁目８番２号</t>
  </si>
  <si>
    <t>しせい鍼灸院</t>
  </si>
  <si>
    <t>西原町字上原２４４番地の１０２階</t>
  </si>
  <si>
    <t>きらく鍼灸治療院</t>
  </si>
  <si>
    <t>南城市大里字稲嶺２１２７番地１５７</t>
  </si>
  <si>
    <t>はり・きゅう院リ楽クス園</t>
  </si>
  <si>
    <t>豊見城市字翁長２１６－２</t>
  </si>
  <si>
    <t>はいさい治療院浦添店</t>
  </si>
  <si>
    <t>浦添市安波茶１－２４－１３２Ｆ</t>
  </si>
  <si>
    <t>八重瀬町字屋宜原１３７－１ペアレント八重瀬１０１</t>
  </si>
  <si>
    <t>やわらマッサージ治療院</t>
  </si>
  <si>
    <t>八重瀬町字宜次６０－１</t>
  </si>
  <si>
    <t>浦添市字経塚３５３アーバンオアシス１０２</t>
  </si>
  <si>
    <t>南城大里あさひはりきゅう院</t>
  </si>
  <si>
    <t>南城市大里字高平高宮城原９７番地２イオンタウン南城大里１階</t>
  </si>
  <si>
    <t>さくらメディネス鍼灸院浦添院</t>
  </si>
  <si>
    <t>あんじゅ鍼灸院</t>
  </si>
  <si>
    <t>豊見城市字豊見城８０番地嘉数アパート１Ｆ</t>
  </si>
  <si>
    <t>にしばる治療院</t>
  </si>
  <si>
    <t>はりきゅうマッサージなかま治療院</t>
  </si>
  <si>
    <t>浦添市仲間３丁目２－５</t>
  </si>
  <si>
    <t>ながおマッサージ治療院</t>
  </si>
  <si>
    <t>糸満市西崎６－７－１０玉城アパート２０１</t>
  </si>
  <si>
    <t>松寿仙鍼灸治療院</t>
  </si>
  <si>
    <t>901-0342</t>
  </si>
  <si>
    <t>糸満市字糸満１２８０番地２階</t>
  </si>
  <si>
    <t>リハビリマッサージかいな</t>
  </si>
  <si>
    <t>南城市佐敷字新開１－２２６</t>
  </si>
  <si>
    <t>ＫＵＲ鍼灸治療院</t>
  </si>
  <si>
    <t>浦添市牧港２丁目３６番３号カナヴィアル・ＭⅡ２０１号</t>
  </si>
  <si>
    <t>ＧＲＥＥＮｈｅａｒｔ治療院</t>
  </si>
  <si>
    <t>与那原町字与那原３１５０番地コスモス与那原１階１０１号室</t>
  </si>
  <si>
    <t>ゆーり針灸院</t>
  </si>
  <si>
    <t>南風原町字津嘉山１４９９－３エスペランサＴ３０１</t>
  </si>
  <si>
    <t>ＭＢＬ鍼灸治療院</t>
  </si>
  <si>
    <t>浦添市字経塚８８４番地コートパイン１０１</t>
  </si>
  <si>
    <t>うさかめ鍼灸マッサージ</t>
  </si>
  <si>
    <t>沖縄県島尻郡八重瀬町玻名城７２３</t>
  </si>
  <si>
    <t>隠れ家的マッサージ・はり治療院博多いやし庵</t>
  </si>
  <si>
    <t>浦添市前田８６２－４５</t>
  </si>
  <si>
    <t>ホリスティック和緒癒</t>
  </si>
  <si>
    <t>浦添市仲間１－２２－１</t>
  </si>
  <si>
    <t>太陽と海の治療院</t>
  </si>
  <si>
    <t>南風原町兼城３５２－５</t>
  </si>
  <si>
    <t>シオン治療院</t>
  </si>
  <si>
    <t>浦添市当山１－４－１</t>
  </si>
  <si>
    <t>わくわく鍼灸マッサージ院</t>
  </si>
  <si>
    <t>浦添市城間４－７－１うらそえショッピングセンター３階</t>
  </si>
  <si>
    <t>うたたね治療院</t>
  </si>
  <si>
    <t>八重瀬町字世名城９０５</t>
  </si>
  <si>
    <t>鍼灸サロンもみの樹</t>
  </si>
  <si>
    <t>浦添市宮城６－１４－１比嘉ハイツ１Ｆ</t>
  </si>
  <si>
    <t>美らそーの鍼灸マッサージ治療院</t>
  </si>
  <si>
    <t>南風原町字兼城２９４－２－２</t>
  </si>
  <si>
    <t>ビオ鍼灸治療院</t>
  </si>
  <si>
    <t>南城市佐敷新里１２９</t>
  </si>
  <si>
    <t>浦添市伊祖２－１８－２マンションロイヤルグリーン１０３</t>
  </si>
  <si>
    <t>寛ぎ訪問マッサージ</t>
  </si>
  <si>
    <t>豊見城市真玉橋２２８－４知念アパート２０３号</t>
  </si>
  <si>
    <t>もり鍼灸院</t>
  </si>
  <si>
    <t>八重瀬町字屋宜原23-972F</t>
  </si>
  <si>
    <t>真帆鍼灸院</t>
  </si>
  <si>
    <t>与那原町字与那原６８８番地２F</t>
  </si>
  <si>
    <t>はりきゅうサロンまある</t>
  </si>
  <si>
    <t>浦添市経塚528番地ガーデンハイツ401</t>
  </si>
  <si>
    <t>はり灸あんま七樂</t>
  </si>
  <si>
    <t>宮古島市平良字東仲宗根４９３－１オアシィティ和１０３号</t>
  </si>
  <si>
    <t>身体家軸</t>
  </si>
  <si>
    <t>宮古島市平良字下里3107-704</t>
  </si>
  <si>
    <t>鍼灸院ＳＨＩＮ</t>
  </si>
  <si>
    <t>石垣市石垣１６１－１ブエノアパート宮良１階南</t>
  </si>
  <si>
    <t>サンテ治療院</t>
  </si>
  <si>
    <t>石垣市新川353－1</t>
  </si>
  <si>
    <t>佐々木鍼灸院</t>
  </si>
  <si>
    <t>0980-88-6262</t>
  </si>
  <si>
    <t>はり・きゅう・あん摩マッサージ大翔みんなの治療院</t>
  </si>
  <si>
    <t>那覇市長田２－３２－２０ハイライズ成輝７０３</t>
  </si>
  <si>
    <t>098-851-9312</t>
  </si>
  <si>
    <t>がんじゅう治療院はりきゅうマッサージ</t>
  </si>
  <si>
    <t>那覇市国場２７番地１階</t>
  </si>
  <si>
    <t>098-851-7557</t>
  </si>
  <si>
    <t>ＫＥｉＲＯＷ那覇中央ステーション</t>
  </si>
  <si>
    <t>那覇市泊1-6-2ライオンズマンション泊901号</t>
  </si>
  <si>
    <t>0120-059-722</t>
  </si>
  <si>
    <t>フレアス在宅マッサージ沖縄</t>
  </si>
  <si>
    <t>那覇市銘苅1-9-282F</t>
  </si>
  <si>
    <t>098-941-0511</t>
  </si>
  <si>
    <t>098-867-0006</t>
  </si>
  <si>
    <t>092-707-8340</t>
  </si>
  <si>
    <t>スマイルなごみ鍼灸院</t>
  </si>
  <si>
    <t>那覇市銘苅３－８－１１１Ｆ</t>
  </si>
  <si>
    <t>098-862-2080</t>
  </si>
  <si>
    <t>ライフ治療院</t>
  </si>
  <si>
    <t>那覇市松尾２‐２４‐３</t>
  </si>
  <si>
    <t>098-863-6454</t>
  </si>
  <si>
    <t>瑞海～ｚｍｉ～鍼灸院</t>
  </si>
  <si>
    <t>那覇市首里石嶺町３‐３０‐１</t>
  </si>
  <si>
    <t>098-886-5571</t>
  </si>
  <si>
    <t>北京堂鍼灸首里いじゅ治療院</t>
  </si>
  <si>
    <t>那覇市首里崎山町３－２３－３</t>
  </si>
  <si>
    <t>098-975-9759</t>
  </si>
  <si>
    <t>訪問マッサージ柳風治療院</t>
  </si>
  <si>
    <t>那覇市長田2-2-29グランドヒルズタマキ203</t>
  </si>
  <si>
    <t>098-996-2973</t>
  </si>
  <si>
    <t>0120-171-545</t>
  </si>
  <si>
    <t>赤ヘル治療院</t>
  </si>
  <si>
    <t>那覇市具志3丁目13-19忠マンションⅡ205号室</t>
  </si>
  <si>
    <t>090-8293-8057</t>
  </si>
  <si>
    <t>がじゅまる鍼灸院</t>
  </si>
  <si>
    <t>098-987-4271</t>
  </si>
  <si>
    <t>ワイズ那覇長田鍼灸院</t>
  </si>
  <si>
    <t>090-3651-8698</t>
  </si>
  <si>
    <t>治療院大きな手</t>
  </si>
  <si>
    <t>那覇市古島２‐２６‐１２０２</t>
  </si>
  <si>
    <t>098-885-3012</t>
  </si>
  <si>
    <t>那覇カラダリンク鍼灸</t>
  </si>
  <si>
    <t>那覇市銘苅２０５サニーパートナーＬＩＮＥＡ棟２０２</t>
  </si>
  <si>
    <t>070-8327-2378</t>
  </si>
  <si>
    <t>ワイズ那覇天久鍼灸院</t>
  </si>
  <si>
    <t>098-894-8414</t>
  </si>
  <si>
    <t>ＫＯＢＡ鍼灸院</t>
  </si>
  <si>
    <t>那覇市松尾2丁目8-264F</t>
  </si>
  <si>
    <t>080-3620-9719</t>
  </si>
  <si>
    <t>ガンジュウ社</t>
  </si>
  <si>
    <t>那覇市古波蔵１丁目２０番３２号</t>
  </si>
  <si>
    <t>098-927-0968</t>
  </si>
  <si>
    <t>鍼灸院ふくい</t>
  </si>
  <si>
    <t>那覇市旭町116番地37自治会館2階</t>
  </si>
  <si>
    <t>098-987-6630</t>
  </si>
  <si>
    <t>訪問マッサージロービジョンライフ</t>
  </si>
  <si>
    <t>那覇市繁多川四丁目6番地50号</t>
  </si>
  <si>
    <t>098-996-1991</t>
  </si>
  <si>
    <t>沖縄はりきゅうマッサージ院</t>
  </si>
  <si>
    <t>那覇市松山二丁目5番17号サントピア若松302号</t>
  </si>
  <si>
    <t>やすらぎ治療院</t>
  </si>
  <si>
    <t>那覇市古波蔵１丁目２４番２１号</t>
  </si>
  <si>
    <t>098-854-0855</t>
  </si>
  <si>
    <t>訪問マッサージ息吹</t>
  </si>
  <si>
    <t>098-894-5677</t>
  </si>
  <si>
    <t>おもろまち鍼灸治療院</t>
  </si>
  <si>
    <t>那覇市銘苅２－１２－１パークサイドツグミ４０３</t>
  </si>
  <si>
    <t>098-894-9608</t>
  </si>
  <si>
    <t>かりぃ鍼灸治療院</t>
  </si>
  <si>
    <t>098-963-4220</t>
  </si>
  <si>
    <t>當山指圧鍼灸接骨院</t>
  </si>
  <si>
    <t>那覇市樋川２－１６－１２階</t>
  </si>
  <si>
    <t>098-854-9717</t>
  </si>
  <si>
    <t>はり灸マッサージＴＥＥ治療室</t>
  </si>
  <si>
    <t>那覇市古波蔵１丁目８－６ニュートーマアパート１０１</t>
  </si>
  <si>
    <t>098-835-1050</t>
  </si>
  <si>
    <t>ラルマッサージ治療院</t>
  </si>
  <si>
    <t>那覇市曙二丁目３番１２号サンフラワービル１階</t>
  </si>
  <si>
    <t>098-861-2576</t>
  </si>
  <si>
    <t>はり・きゅう治療院Ａ・Ｍ</t>
  </si>
  <si>
    <t>那覇市若狭3-10-11</t>
  </si>
  <si>
    <t>098-867-9405</t>
  </si>
  <si>
    <t>はりきゅうみまもり</t>
  </si>
  <si>
    <t>那覇市真嘉比２丁目２３番１１</t>
  </si>
  <si>
    <t>090-8292-4576</t>
  </si>
  <si>
    <t>田原はり灸院</t>
  </si>
  <si>
    <t>那覇市田原８２‐２</t>
  </si>
  <si>
    <t>090-9576-4901</t>
  </si>
  <si>
    <t>だるま漢方鍼灸院</t>
  </si>
  <si>
    <t>那覇市東町１１‐１６だるまアパート２Ｆ</t>
  </si>
  <si>
    <t>098-864-5711</t>
  </si>
  <si>
    <t>茉莉花鍼灸院</t>
  </si>
  <si>
    <t>那覇市松島２‐１‐６Ｆステ－ジ松島８０２</t>
  </si>
  <si>
    <t>098-887-4189</t>
  </si>
  <si>
    <t>平成鍼灸院</t>
  </si>
  <si>
    <t>那覇市与儀２‐１５‐１１彦アパート１０１</t>
  </si>
  <si>
    <t>098-836-1899</t>
  </si>
  <si>
    <t>東洋ハリ治療院</t>
  </si>
  <si>
    <t>那覇市首里末吉町１ー２ー２９</t>
  </si>
  <si>
    <t>098-887-0133</t>
  </si>
  <si>
    <t>しゃことんすはりきゅういん</t>
  </si>
  <si>
    <t>那覇市仲井真２７９－５</t>
  </si>
  <si>
    <t>098-832-7123</t>
  </si>
  <si>
    <t>支援金上限</t>
  </si>
  <si>
    <t>担当者名</t>
    <rPh sb="0" eb="3">
      <t>タントウシャ</t>
    </rPh>
    <rPh sb="3" eb="4">
      <t>メイ</t>
    </rPh>
    <phoneticPr fontId="4"/>
  </si>
  <si>
    <t>担当者TEL</t>
    <rPh sb="0" eb="3">
      <t>タントウシャ</t>
    </rPh>
    <phoneticPr fontId="4"/>
  </si>
  <si>
    <t>0980-88-1184</t>
  </si>
  <si>
    <t>900-8559</t>
  </si>
  <si>
    <t>沖縄県那覇市西３丁目１４番１８号（国保会館）</t>
  </si>
  <si>
    <t>＜備考＞</t>
    <rPh sb="1" eb="3">
      <t>ビコウ</t>
    </rPh>
    <phoneticPr fontId="4"/>
  </si>
  <si>
    <t>となります。特別な事情により、送付先を変更したい場合は、上記担当までご連絡下さい。</t>
    <rPh sb="6" eb="8">
      <t>トクベツ</t>
    </rPh>
    <rPh sb="9" eb="11">
      <t>ジジョウ</t>
    </rPh>
    <rPh sb="15" eb="17">
      <t>ソウフ</t>
    </rPh>
    <rPh sb="17" eb="18">
      <t>サキ</t>
    </rPh>
    <rPh sb="19" eb="21">
      <t>ヘンコウ</t>
    </rPh>
    <rPh sb="24" eb="26">
      <t>バアイ</t>
    </rPh>
    <rPh sb="28" eb="30">
      <t>ジョウキ</t>
    </rPh>
    <rPh sb="30" eb="32">
      <t>タントウ</t>
    </rPh>
    <rPh sb="35" eb="37">
      <t>レンラク</t>
    </rPh>
    <rPh sb="37" eb="38">
      <t>クダ</t>
    </rPh>
    <phoneticPr fontId="4"/>
  </si>
  <si>
    <t>２　：当座</t>
    <rPh sb="3" eb="5">
      <t>トウザ</t>
    </rPh>
    <phoneticPr fontId="4"/>
  </si>
  <si>
    <t>那覇</t>
  </si>
  <si>
    <t>南部</t>
  </si>
  <si>
    <t>宮古</t>
  </si>
  <si>
    <t>八重山</t>
  </si>
  <si>
    <t>北部</t>
  </si>
  <si>
    <t>中部</t>
  </si>
  <si>
    <t>開設者名</t>
    <rPh sb="0" eb="2">
      <t>カイセツ</t>
    </rPh>
    <rPh sb="2" eb="3">
      <t>シャ</t>
    </rPh>
    <rPh sb="3" eb="4">
      <t>メイ</t>
    </rPh>
    <phoneticPr fontId="4"/>
  </si>
  <si>
    <t>開設者</t>
  </si>
  <si>
    <t>医療法人　社団かびら会</t>
  </si>
  <si>
    <t>医療法人　陽心会</t>
  </si>
  <si>
    <t>医療法人 社団　輔仁会</t>
  </si>
  <si>
    <t>地方独立行政法人 那覇市立病院</t>
  </si>
  <si>
    <t>沖縄医療生活協同組合</t>
  </si>
  <si>
    <t>医療法人おもと会</t>
  </si>
  <si>
    <t>社会福祉法人　沖縄肢体不自由児協会</t>
  </si>
  <si>
    <t>医療法人社団志誠会</t>
  </si>
  <si>
    <t>医療法人和泉会</t>
  </si>
  <si>
    <t>医療法人賢儀天寿会</t>
  </si>
  <si>
    <t>医療法人沖縄寿光会</t>
  </si>
  <si>
    <t>医療法人なしろ</t>
  </si>
  <si>
    <t>社会福祉法人沖縄肢体不自由児協会</t>
  </si>
  <si>
    <t>医療法人一灯の会</t>
  </si>
  <si>
    <t>医療法人タピック</t>
  </si>
  <si>
    <t>医療法人心和会</t>
  </si>
  <si>
    <t>医療法人ちゅうざん会</t>
  </si>
  <si>
    <t>社会医療法人敬愛会</t>
  </si>
  <si>
    <t>医療法人緑水会</t>
  </si>
  <si>
    <t>医療法人球陽会</t>
  </si>
  <si>
    <t>医療法人徳洲会</t>
  </si>
  <si>
    <t>4710710395</t>
  </si>
  <si>
    <t>医療法人上善会</t>
  </si>
  <si>
    <t>医療法人博愛会</t>
  </si>
  <si>
    <t>医療法人大平会</t>
  </si>
  <si>
    <t>社会医療法人仁愛会</t>
  </si>
  <si>
    <t>医療法人 へいあん</t>
  </si>
  <si>
    <t>社会福祉法人沖縄県社会福祉事業団</t>
  </si>
  <si>
    <t>社会福祉法人五和会</t>
  </si>
  <si>
    <t>公益社団法人北部地区医師会</t>
  </si>
  <si>
    <t>医療法人琉心会</t>
  </si>
  <si>
    <t>医療法人晴明会</t>
  </si>
  <si>
    <t>医療法人　以和貴会</t>
  </si>
  <si>
    <t>医療法人陽和会</t>
  </si>
  <si>
    <t>4711010456</t>
  </si>
  <si>
    <t>医療法人南嶺会</t>
  </si>
  <si>
    <t>医療法人以和貴会</t>
  </si>
  <si>
    <t>社会医療法人友愛会</t>
  </si>
  <si>
    <t>医療法人真徳会</t>
  </si>
  <si>
    <t>医療法人博寿会</t>
  </si>
  <si>
    <t>医療法人光風会</t>
  </si>
  <si>
    <t>医療法人ユカリア沖縄</t>
  </si>
  <si>
    <t>医療法人野毛会</t>
  </si>
  <si>
    <t>医療法人仁誠会</t>
  </si>
  <si>
    <t>901-2417</t>
  </si>
  <si>
    <t>社会医療法人かりゆし会</t>
  </si>
  <si>
    <t>（宗）セブンスデーアドベンチスト教団</t>
  </si>
  <si>
    <t>901-2314</t>
  </si>
  <si>
    <t>医療法人アガペ会</t>
  </si>
  <si>
    <t>医療法人センダン</t>
  </si>
  <si>
    <t>901-2304</t>
  </si>
  <si>
    <t>医療法人新緑会</t>
  </si>
  <si>
    <t>医療法人海秀会</t>
  </si>
  <si>
    <t>医療法人社団輔仁会</t>
  </si>
  <si>
    <t>医療法人信和会</t>
  </si>
  <si>
    <t>医療法人正清会</t>
  </si>
  <si>
    <t>医療法人フェニックス</t>
  </si>
  <si>
    <t>医療法人和の会</t>
  </si>
  <si>
    <t>独立行政法人国立病院機構</t>
  </si>
  <si>
    <t>文部省</t>
  </si>
  <si>
    <t>沖縄県</t>
  </si>
  <si>
    <t>沖縄県知事</t>
  </si>
  <si>
    <t>4718110150</t>
  </si>
  <si>
    <t>沖縄県離島医療組合</t>
  </si>
  <si>
    <t>日本赤十字社</t>
  </si>
  <si>
    <t>4718110192</t>
  </si>
  <si>
    <t>病院事業管理者　病院事業局長</t>
  </si>
  <si>
    <t>一般社団法人　那覇市医師会　代表理事　友利　博朗</t>
  </si>
  <si>
    <t>日賀　久雄</t>
  </si>
  <si>
    <t>吉本　弘</t>
  </si>
  <si>
    <t>国吉　光雄</t>
  </si>
  <si>
    <t>石川　邦夫</t>
  </si>
  <si>
    <t>名城　知子</t>
  </si>
  <si>
    <t>嘉数　昇康</t>
  </si>
  <si>
    <t>前濱　宏之</t>
  </si>
  <si>
    <t>新垣　敏幸</t>
  </si>
  <si>
    <t>仲吉　博彦</t>
  </si>
  <si>
    <t>医療法人　新田クリニック　理事長　新田　武司</t>
  </si>
  <si>
    <t>医療法人　善孜会　理事長　宮城　佳江</t>
  </si>
  <si>
    <t>医療法人　温知会　理事長　新垣　敏雄</t>
  </si>
  <si>
    <t>古謝　将常</t>
  </si>
  <si>
    <t>医療法人神谷医院　理事長　神谷　亨</t>
  </si>
  <si>
    <t>医療法人　伊集内科医院　理事長　伊集　守政</t>
  </si>
  <si>
    <t>真栄田　篤彦</t>
  </si>
  <si>
    <t>医療法人明峰会　真玉橋クリニック　理事長　小方　明子</t>
  </si>
  <si>
    <t>赤嶺　克二</t>
  </si>
  <si>
    <t>喜久村　徳清</t>
  </si>
  <si>
    <t>平良　朝秀</t>
  </si>
  <si>
    <t>沖縄医療生活協同組合　代表理事　上原　昌義</t>
  </si>
  <si>
    <t>医療法人がじまるの会　理事長　糸数　功</t>
  </si>
  <si>
    <t>山城　千秋</t>
  </si>
  <si>
    <t>名古屋　和壱</t>
  </si>
  <si>
    <t>医療法人　育伸会　理事長　垣花　淳一</t>
  </si>
  <si>
    <t>医療法人　迪仁の会　理事長　池間　啓人</t>
  </si>
  <si>
    <t>藤原　英士</t>
  </si>
  <si>
    <t>金城　幸博</t>
  </si>
  <si>
    <t>医療法人厚仁会　理事長　宜保　弓恵</t>
  </si>
  <si>
    <t>医療法人ジェイティエス　理事長　石川　秀夫</t>
  </si>
  <si>
    <t>我喜屋　宗雄</t>
  </si>
  <si>
    <t>医療法人　八重洲クリニック　理事長　友利　博朗</t>
  </si>
  <si>
    <t>医療法人俊成会　理事長　具志堅　成恭</t>
  </si>
  <si>
    <t>医療法人　雄光会　理事長　山城　雄二</t>
  </si>
  <si>
    <t>末吉　利行</t>
  </si>
  <si>
    <t>上原　正照</t>
  </si>
  <si>
    <t>花城　清治</t>
  </si>
  <si>
    <t>医療法人　和楽会　理事長　伊志嶺　恒洋</t>
  </si>
  <si>
    <t>医療法人　愛聖会　理事長　伊波　一郎</t>
  </si>
  <si>
    <t>医療法人徳洲会　理事長　東上　震一</t>
  </si>
  <si>
    <t>医療法人　学豊会　理事長　安里　豊</t>
  </si>
  <si>
    <t>医療法人　健美会　理事長　大田　征夫</t>
  </si>
  <si>
    <t>萩原　啓介</t>
  </si>
  <si>
    <t>棚原　一哉</t>
  </si>
  <si>
    <t>医療法人　祐の会　理事長　友利　俊一</t>
  </si>
  <si>
    <t>玉井　修</t>
  </si>
  <si>
    <t>医療法人桃の木会　理事長　山内　義正</t>
  </si>
  <si>
    <t>安次冨　健二</t>
  </si>
  <si>
    <t>新城　佳代</t>
  </si>
  <si>
    <t>医療法人　那覇西会　理事長　玉城　研太朗</t>
  </si>
  <si>
    <t>仲本　昌一</t>
  </si>
  <si>
    <t>白井　和美</t>
  </si>
  <si>
    <t>医療法人　城南会　理事長　山根　邦夫</t>
  </si>
  <si>
    <t>長田　清</t>
  </si>
  <si>
    <t>新屋　雄二</t>
  </si>
  <si>
    <t>平田　晴男</t>
  </si>
  <si>
    <t>医療法人社団　萬寿光葉会　理事長　仲里　博彦</t>
  </si>
  <si>
    <t>医療法人　一向会　理事長　垣花　浩一</t>
  </si>
  <si>
    <t>伊計　直磨</t>
  </si>
  <si>
    <t>医療法人　紅茘会　理事長　仲本　亜男</t>
  </si>
  <si>
    <t>医療法人　ハートマインド　理事長　名嘉　栄勝</t>
  </si>
  <si>
    <t>医療法人　佳愛会　理事長　屋宜　晃</t>
  </si>
  <si>
    <t>富山　幸佑</t>
  </si>
  <si>
    <t>金城　美恵子</t>
  </si>
  <si>
    <t>豊田　和正</t>
  </si>
  <si>
    <t>宮良　美代子</t>
  </si>
  <si>
    <t>医療法人アイアイ会　理事長　新垣　均</t>
  </si>
  <si>
    <t>医療法人　真仁会　理事長　真栄城　徳秀</t>
  </si>
  <si>
    <t>医療法人　重陽会　理事長　照喜名　重順</t>
  </si>
  <si>
    <t>医療法人　麻の会　理事長　田名　毅</t>
  </si>
  <si>
    <t>医療法人　亜十夢会　理事長　茶園　篤男</t>
  </si>
  <si>
    <t>我喜屋　出</t>
  </si>
  <si>
    <t>医療法人　周恩会　理事長　大見謝　恒人</t>
  </si>
  <si>
    <t>医療法人　いちろ会　理事長　玉那覇　康一郎</t>
  </si>
  <si>
    <t>医療法人　つぼやメディカル　理事長　浦崎　貴志</t>
  </si>
  <si>
    <t>医療法人　ぐしけん皮フ科　理事長　具志堅　初男</t>
  </si>
  <si>
    <t>前田　企能</t>
  </si>
  <si>
    <t>伊志嶺　孝一</t>
  </si>
  <si>
    <t>仲宗根　和則</t>
  </si>
  <si>
    <t>医療法人　ゆうりな　理事長　吉田　馨</t>
  </si>
  <si>
    <t>森　叶</t>
  </si>
  <si>
    <t>友利　正行</t>
  </si>
  <si>
    <t>仲原　靖夫</t>
  </si>
  <si>
    <t>医療法人　陽心会　理事長　高良　健</t>
  </si>
  <si>
    <t>医療法人　ザイオン　理事長　荻堂　哲司</t>
  </si>
  <si>
    <t>医療法人　和音会　理事長　宇良　政治</t>
  </si>
  <si>
    <t>宮城　幸太</t>
  </si>
  <si>
    <t>医療法人　天仁会　理事長　平良　直樹</t>
  </si>
  <si>
    <t>医療法人　愛信会　理事長　武村　盛信</t>
  </si>
  <si>
    <t>医療法人　本東会　理事長　上原　啓志</t>
  </si>
  <si>
    <t>医療法人　社団　輔仁会　理事長　田崎　琢二</t>
  </si>
  <si>
    <t>医療法人　仁　理事長　上原　弘行</t>
  </si>
  <si>
    <t>医療法人　悠喜会　理事長　喜瀬　均</t>
  </si>
  <si>
    <t>医療法人　まごころ会　理事長　勝連　英雄</t>
  </si>
  <si>
    <t>医療法人　十全会　理事長　大浦　孝</t>
  </si>
  <si>
    <t>医療法人　和　理事長　赤嶺　和成</t>
  </si>
  <si>
    <t>医療法人　グレイン　理事長　久田　均</t>
  </si>
  <si>
    <t>眞志取　浩貴</t>
  </si>
  <si>
    <t>医療法人　医心会　理事長　上原　剛</t>
  </si>
  <si>
    <t>医療法人　ミラソル　理事長　野原　正史</t>
  </si>
  <si>
    <t>又吉　嘉伸</t>
  </si>
  <si>
    <t>砂川　憲政</t>
  </si>
  <si>
    <t>寺田　幸平</t>
  </si>
  <si>
    <t>金城　勇徳</t>
  </si>
  <si>
    <t>親泊　康朝</t>
  </si>
  <si>
    <t>医療法人　愛和会　理事長　宮城　聡</t>
  </si>
  <si>
    <t>医療法人蓮乃会　理事長　山里　将司</t>
  </si>
  <si>
    <t>医療法人おもと会　理事長　石井　和博</t>
  </si>
  <si>
    <t>医療法人　げんき会　理事長　伊志嶺　隆</t>
  </si>
  <si>
    <t>久恒　英文</t>
  </si>
  <si>
    <t>上原　貢</t>
  </si>
  <si>
    <t>長田　光司</t>
  </si>
  <si>
    <t>医療法人アメカル　理事長　真栄田　宗慶</t>
  </si>
  <si>
    <t>医療法人財団　光輪会　理事長　牧　美輝</t>
  </si>
  <si>
    <t>医療法人　うまん会　理事長　饒波　正史</t>
  </si>
  <si>
    <t>知花　幹雄</t>
  </si>
  <si>
    <t>医療法人めぐみ　理事長　石川　哲夫</t>
  </si>
  <si>
    <t>金城　竜也</t>
  </si>
  <si>
    <t>医療法人　もりやま小児科　理事長　盛山　正則</t>
  </si>
  <si>
    <t>医療法人　寿仁会　理事長　大仲　良一</t>
  </si>
  <si>
    <t>天久　憲治</t>
  </si>
  <si>
    <t>米納　浩幸</t>
  </si>
  <si>
    <t>久手堅　憲史</t>
  </si>
  <si>
    <t>長崎　文江</t>
  </si>
  <si>
    <t>富山　聡</t>
  </si>
  <si>
    <t>山口　健</t>
  </si>
  <si>
    <t>医療法人　水晶会　理事長　安里　良盛</t>
  </si>
  <si>
    <t>玻座真　博明</t>
  </si>
  <si>
    <t>千葉　敦子</t>
  </si>
  <si>
    <t>久志　雅和</t>
  </si>
  <si>
    <t>医療法人　こころ満足会　理事長　新城　憲</t>
  </si>
  <si>
    <t>那覇市長</t>
  </si>
  <si>
    <t>医療法人　格仁会　理事長　與座　格</t>
  </si>
  <si>
    <t>長岡　研太郎</t>
  </si>
  <si>
    <t>医療法人　晶彩会　理事長　渡久山　洋子</t>
  </si>
  <si>
    <t>甲口　知也</t>
  </si>
  <si>
    <t>仲地　紀之</t>
  </si>
  <si>
    <t>崎原　永啓</t>
  </si>
  <si>
    <t>医療法人　善立会　理事長　榮城　修二</t>
  </si>
  <si>
    <t>医療法人　首里の杜会　理事長　與那覇　忍</t>
  </si>
  <si>
    <t>医療法人　ホスピタブル　理事長　古内　重雄</t>
  </si>
  <si>
    <t>医療法人志禄会　理事長　金森　修三</t>
  </si>
  <si>
    <t>医療法人　しだかじ　理事長　喜納　美津男</t>
  </si>
  <si>
    <t>野原　忍</t>
  </si>
  <si>
    <t>医療法人　緑樹会　理事長　仲宗根　栄作</t>
  </si>
  <si>
    <t>宮城　裕之</t>
  </si>
  <si>
    <t>幸地　綾子</t>
  </si>
  <si>
    <t>仲吉　朝史</t>
  </si>
  <si>
    <t>医療法人こがね森会　理事長　浦崎　康達</t>
  </si>
  <si>
    <t>900-0027</t>
  </si>
  <si>
    <t>安座間　誠</t>
  </si>
  <si>
    <t>医療法人　緑心会　理事長　仲村　佳巳</t>
  </si>
  <si>
    <t>大城　聡</t>
  </si>
  <si>
    <t>社会医療法人　葦の会　理事長　田頭　真一</t>
  </si>
  <si>
    <t>医療法人　せせらぎ　理事長　又吉　亮二</t>
  </si>
  <si>
    <t>医療法人　沖縄聖蹟会　理事長　長嶺　勝</t>
  </si>
  <si>
    <t>医療法人銀河　理事長　友寄　英二</t>
  </si>
  <si>
    <t>大島　教子</t>
  </si>
  <si>
    <t>医療法人六人会　理事長　上里　智美</t>
  </si>
  <si>
    <t>岸本　幸明</t>
  </si>
  <si>
    <t>医療法人　みやびクリニック　理事長　仲西　雅人</t>
  </si>
  <si>
    <t>医療法人想思樹会　理事長　仲宗根　安樹</t>
  </si>
  <si>
    <t>医療法人社団はなの会　理事長　髙良　光雄</t>
  </si>
  <si>
    <t>中村　明文</t>
  </si>
  <si>
    <t>医療法人ももの会　理事長　仲地　紀智</t>
  </si>
  <si>
    <t>医療法人　首里自立会　理事長　金城　盛男</t>
  </si>
  <si>
    <t>嘉陽　宗亨</t>
  </si>
  <si>
    <t>医療法人　博鳳会　理事長　小野　彰弘</t>
  </si>
  <si>
    <t>医療法人友英会　理事長　川上　浩司</t>
  </si>
  <si>
    <t>知念　正人</t>
  </si>
  <si>
    <t>國吉　賢</t>
  </si>
  <si>
    <t>新垣　紀子</t>
  </si>
  <si>
    <t>医療法人なごみ泌尿器科クリニック　理事長　城間　和郎</t>
  </si>
  <si>
    <t>医療法人　形成会　理事長　當山　拓也</t>
  </si>
  <si>
    <t>山城　剛</t>
  </si>
  <si>
    <t>小渡　陽順</t>
  </si>
  <si>
    <t>尾野　敏郎</t>
  </si>
  <si>
    <t>医療法人十月会　理事長　島袋　博之</t>
  </si>
  <si>
    <t>滝川　典子</t>
  </si>
  <si>
    <t>安里　尚彦</t>
  </si>
  <si>
    <t>医療法人はなぶさ会　理事長　外間　英之</t>
  </si>
  <si>
    <t>医療法人　隆生会　理事長　金城　隆</t>
  </si>
  <si>
    <t>医療法人　清医会　理事長　松本　博</t>
  </si>
  <si>
    <t>前原　信人</t>
  </si>
  <si>
    <t>医療法人　千樹会　理事長　安里　英樹</t>
  </si>
  <si>
    <t>医療法人輪睦会　理事長　比嘉　睦</t>
  </si>
  <si>
    <t>根本　健二</t>
  </si>
  <si>
    <t>宮良　忠</t>
  </si>
  <si>
    <t>塚田　淳也</t>
  </si>
  <si>
    <t>医療法人　聖美会　理事長　重本　譲</t>
  </si>
  <si>
    <t>一般社団法人Ｋｕｋｕｒｕ　代表理事　鈴木　恵</t>
  </si>
  <si>
    <t>潮平　芳樹</t>
  </si>
  <si>
    <t>医療法人　ゆうわ会　理事長　石川　修作</t>
  </si>
  <si>
    <t>金井　透</t>
  </si>
  <si>
    <t>医療法人　かねや　理事長　屋宜　宣治</t>
  </si>
  <si>
    <t>喜瀬　貴則</t>
  </si>
  <si>
    <t>医療法人　ふたば会　理事長　仲地　紀茂</t>
  </si>
  <si>
    <t>門馬　康二</t>
  </si>
  <si>
    <t>医療法人よつばの会　理事長　宮平　誠司</t>
  </si>
  <si>
    <t>仲松　元二郎</t>
  </si>
  <si>
    <t>医療法人彩心会　理事長　白武　靖久</t>
  </si>
  <si>
    <t>石田　吉樹</t>
  </si>
  <si>
    <t>医療法人社団みかさ会　理事長　下石　衛</t>
  </si>
  <si>
    <t>吉澤　孝典</t>
  </si>
  <si>
    <t>嘉数　朗</t>
  </si>
  <si>
    <t>医療法人涼音会　理事長　照屋　均</t>
  </si>
  <si>
    <t>濱田　賢治</t>
  </si>
  <si>
    <t>嶺井　定嗣</t>
  </si>
  <si>
    <t>医療法人　ココナッツ会　理事長　國吉　宣男</t>
  </si>
  <si>
    <t>中山　仁</t>
  </si>
  <si>
    <t>医療法人明陽会</t>
  </si>
  <si>
    <t>医療法人うるま会</t>
  </si>
  <si>
    <t>医療法人若葉会</t>
  </si>
  <si>
    <t>比嘉　敏明</t>
  </si>
  <si>
    <t>大嶺　雅亮</t>
  </si>
  <si>
    <t>医療法人木蓮の会</t>
  </si>
  <si>
    <t>医療法人緑和会</t>
  </si>
  <si>
    <t>医療法人平愛会</t>
  </si>
  <si>
    <t>医療法人慈愛会</t>
  </si>
  <si>
    <t>山田　芳弘</t>
  </si>
  <si>
    <t>宮里　章</t>
  </si>
  <si>
    <t>医療法人慶友会</t>
  </si>
  <si>
    <t>904-2317</t>
  </si>
  <si>
    <t>輿座　朝義</t>
  </si>
  <si>
    <t>医療法人青空</t>
  </si>
  <si>
    <t>医療法人百合の会</t>
  </si>
  <si>
    <t>医療法人瑞愛翔</t>
  </si>
  <si>
    <t>医療法人伊波クリニック</t>
  </si>
  <si>
    <t>医療法人新風会</t>
  </si>
  <si>
    <t>玉城　直</t>
  </si>
  <si>
    <t>大嶺　裕英</t>
  </si>
  <si>
    <t>岩下　秀彦</t>
  </si>
  <si>
    <t>医療法人貴和の会</t>
  </si>
  <si>
    <t>德田　毅</t>
  </si>
  <si>
    <t>医療法人社団花結会</t>
  </si>
  <si>
    <t>藥師　崇</t>
  </si>
  <si>
    <t>仲宗根　琢磨</t>
  </si>
  <si>
    <t>医療法人喜風会</t>
  </si>
  <si>
    <t>医療法人灯信会</t>
  </si>
  <si>
    <t>村岡　玄規</t>
  </si>
  <si>
    <t>医療法人ハイパー酸素江洲会</t>
  </si>
  <si>
    <t>医療法人うるまの杜</t>
  </si>
  <si>
    <t>医療法人社団泰成会</t>
  </si>
  <si>
    <t>村上　恵美</t>
  </si>
  <si>
    <t>浦崎　昌子</t>
  </si>
  <si>
    <t>上里　迅</t>
  </si>
  <si>
    <t>医療法人一麦会</t>
  </si>
  <si>
    <t>大鶴　卓</t>
  </si>
  <si>
    <t>伊元　幸信</t>
  </si>
  <si>
    <t>医療法人高徳会</t>
  </si>
  <si>
    <t>医療法人敬真会</t>
  </si>
  <si>
    <t>医療法人藤真会</t>
  </si>
  <si>
    <t>普久原　朝政</t>
  </si>
  <si>
    <t>医療法人ゆうな会</t>
  </si>
  <si>
    <t>医療法人さくら会</t>
  </si>
  <si>
    <t>一般社団法人日本健康倶楽部</t>
  </si>
  <si>
    <t>医療法人美原クリニック</t>
  </si>
  <si>
    <t>長浜　益美</t>
  </si>
  <si>
    <t>津嘉山　務</t>
  </si>
  <si>
    <t>医療法人邦裕会</t>
  </si>
  <si>
    <t>医療法人奨進会東部クリニック</t>
  </si>
  <si>
    <t>医療法人安心会</t>
  </si>
  <si>
    <t>普久原　勉</t>
  </si>
  <si>
    <t>医療法人緑風会</t>
  </si>
  <si>
    <t>医療法人康陽会</t>
  </si>
  <si>
    <t>医療法人明清会</t>
  </si>
  <si>
    <t>医療法人久愛会</t>
  </si>
  <si>
    <t>医療法人葉月会</t>
  </si>
  <si>
    <t>花城　可雅</t>
  </si>
  <si>
    <t>渡慶次　千</t>
  </si>
  <si>
    <t>医療法人かなの会</t>
  </si>
  <si>
    <t>富名腰　進</t>
  </si>
  <si>
    <t>医療法人真愛会</t>
  </si>
  <si>
    <t>医療法人清生会</t>
  </si>
  <si>
    <t>医療法人芍薬会</t>
  </si>
  <si>
    <t>仲俣　明夫</t>
  </si>
  <si>
    <t>医療法人トキオ会</t>
  </si>
  <si>
    <t>医療法人成山会</t>
  </si>
  <si>
    <t>医療法人永峰会</t>
  </si>
  <si>
    <t>丸野　元美</t>
  </si>
  <si>
    <t>医療法人恵哲会</t>
  </si>
  <si>
    <t>医療法人ももやま会</t>
  </si>
  <si>
    <t>医療法人福樹会</t>
  </si>
  <si>
    <t>医療法人賢作会</t>
  </si>
  <si>
    <t>医療法人至政会</t>
  </si>
  <si>
    <t>金武　弘美</t>
  </si>
  <si>
    <t>医療法人新明会</t>
  </si>
  <si>
    <t>医療法人待望主会</t>
  </si>
  <si>
    <t>医療法人あかり会</t>
  </si>
  <si>
    <t>仲嶺　文雄</t>
  </si>
  <si>
    <t>医療法人椰子の会</t>
  </si>
  <si>
    <t>医療法人となん会</t>
  </si>
  <si>
    <t>我喜屋　重光</t>
  </si>
  <si>
    <t>医療法人光和会</t>
  </si>
  <si>
    <t>医療法人アイリス</t>
  </si>
  <si>
    <t>医療法人三樹会</t>
  </si>
  <si>
    <t>医療法人白水会</t>
  </si>
  <si>
    <t>医療法人ヒフミ</t>
  </si>
  <si>
    <t>医療法人芳醇の会</t>
  </si>
  <si>
    <t>古田　達彦</t>
  </si>
  <si>
    <t>医療法人信誠会</t>
  </si>
  <si>
    <t>医療法人よしはる会</t>
  </si>
  <si>
    <t>冨着　泉</t>
  </si>
  <si>
    <t>安里　義秀</t>
  </si>
  <si>
    <t>仲村　光輝</t>
  </si>
  <si>
    <t>仲村　郁心</t>
  </si>
  <si>
    <t>医療法人結想会</t>
  </si>
  <si>
    <t>医療法人正敬会</t>
  </si>
  <si>
    <t>潮平　俊治</t>
  </si>
  <si>
    <t>樫本　大作</t>
  </si>
  <si>
    <t>三高　裕</t>
  </si>
  <si>
    <t>医療法人マハロ</t>
  </si>
  <si>
    <t>医療法人なのはな</t>
  </si>
  <si>
    <t>医療法人じねん沖縄</t>
  </si>
  <si>
    <t>比嘉　典子</t>
  </si>
  <si>
    <t>小林　孝暢</t>
  </si>
  <si>
    <t>医療法人社団星の砂</t>
  </si>
  <si>
    <t>桃園　寛</t>
  </si>
  <si>
    <t>當山　雄紀</t>
  </si>
  <si>
    <t>駐留軍要員健康保険組合沖縄支所</t>
  </si>
  <si>
    <t>多和田　健</t>
  </si>
  <si>
    <t>医療法人信世会</t>
  </si>
  <si>
    <t>医療法人宜野湾整形外科医院</t>
  </si>
  <si>
    <t>山内　盛雄</t>
  </si>
  <si>
    <t>医療法人やましろ皮フ科</t>
  </si>
  <si>
    <t>医療法人真栄原会</t>
  </si>
  <si>
    <t>医療法人のぞみ会</t>
  </si>
  <si>
    <t>与那嶺　毅</t>
  </si>
  <si>
    <t>竹下　小夜子</t>
  </si>
  <si>
    <t>宇座　達也</t>
  </si>
  <si>
    <t>医療法人富岳会</t>
  </si>
  <si>
    <t>上原　哲</t>
  </si>
  <si>
    <t>医療法人すくすく会</t>
  </si>
  <si>
    <t>医療法人いとむクリニック</t>
  </si>
  <si>
    <t>天願　勇</t>
  </si>
  <si>
    <t>医療法人悠々会</t>
  </si>
  <si>
    <t>稲福　薫</t>
  </si>
  <si>
    <t>茶谷　信行</t>
  </si>
  <si>
    <t>医療法人順和会</t>
  </si>
  <si>
    <t>山内　昌幸</t>
  </si>
  <si>
    <t>長浜　宗信</t>
  </si>
  <si>
    <t>医療法人ヨシ惟</t>
  </si>
  <si>
    <t>西平　守樹</t>
  </si>
  <si>
    <t>医療法人アース</t>
  </si>
  <si>
    <t>医療法人うりずんの会</t>
  </si>
  <si>
    <t>岡　勇次郎</t>
  </si>
  <si>
    <t>早川　和久</t>
  </si>
  <si>
    <t>金城　光世</t>
  </si>
  <si>
    <t>古堅　善亮</t>
  </si>
  <si>
    <t>真栄田　義敦</t>
  </si>
  <si>
    <t>宮城　秀樹</t>
  </si>
  <si>
    <t>医療法人新整会</t>
  </si>
  <si>
    <t>社会福祉法人善隣福祉会</t>
  </si>
  <si>
    <t>医療法人さむら</t>
  </si>
  <si>
    <t>屋宜　盛秀</t>
  </si>
  <si>
    <t>医療法人ふくやま整形外科</t>
  </si>
  <si>
    <t>花城　清祥</t>
  </si>
  <si>
    <t>盛島　秀泉</t>
  </si>
  <si>
    <t>医療法人　光陽会</t>
  </si>
  <si>
    <t>医療法人明晴会</t>
  </si>
  <si>
    <t>医療法人ホーリー会</t>
  </si>
  <si>
    <t>平良正昭</t>
  </si>
  <si>
    <t>医療法人　ゆりの会</t>
  </si>
  <si>
    <t>医療法人　カムラ会</t>
  </si>
  <si>
    <t>医療法人　ムサアザ会</t>
  </si>
  <si>
    <t>稲村達哉</t>
  </si>
  <si>
    <t>伊志嶺みち子</t>
  </si>
  <si>
    <t>宮城博子</t>
  </si>
  <si>
    <t>下地　晃</t>
  </si>
  <si>
    <t>医療法人　鳥伝白川会</t>
  </si>
  <si>
    <t>倉橋　豊</t>
  </si>
  <si>
    <t>医療法人　たぶの木</t>
  </si>
  <si>
    <t>医療法人　眞生会</t>
  </si>
  <si>
    <t>原　洋子</t>
  </si>
  <si>
    <t>医療法人　一二三会　こうむら眼科</t>
  </si>
  <si>
    <t>伊志嶺　了</t>
  </si>
  <si>
    <t>医療法人わかば会</t>
  </si>
  <si>
    <t>萩原　理恵子</t>
  </si>
  <si>
    <t>医療法人下地診療所</t>
  </si>
  <si>
    <t>奥平　忠寛</t>
  </si>
  <si>
    <t>中村　献</t>
  </si>
  <si>
    <t>高峰　文成</t>
  </si>
  <si>
    <t>水野　万利子</t>
  </si>
  <si>
    <t>宮良 善雄</t>
  </si>
  <si>
    <t>張　守和</t>
  </si>
  <si>
    <t>石垣吉春</t>
  </si>
  <si>
    <t>城間進次</t>
  </si>
  <si>
    <t>仲程一博</t>
  </si>
  <si>
    <t>医療法人　恵山会</t>
  </si>
  <si>
    <t>松尾　周一</t>
  </si>
  <si>
    <t>照屋　 寛</t>
  </si>
  <si>
    <t>新村　政昇</t>
  </si>
  <si>
    <t>宮良　長治</t>
  </si>
  <si>
    <t>医療法人　がんじゅう会</t>
  </si>
  <si>
    <t>医療法人　ゆいまーる</t>
  </si>
  <si>
    <t>医療法人エレジシ会</t>
  </si>
  <si>
    <t>鈴木　光</t>
  </si>
  <si>
    <t>医療法人　総秀会</t>
  </si>
  <si>
    <t>上原秀政</t>
  </si>
  <si>
    <t>松尾　和彦</t>
  </si>
  <si>
    <t>医療法人　愛ランド</t>
  </si>
  <si>
    <t>医療法人　結</t>
  </si>
  <si>
    <t>医療法人　　恵山会</t>
  </si>
  <si>
    <t>鷲見　雄希</t>
  </si>
  <si>
    <t>黒島　聡</t>
  </si>
  <si>
    <t>小田　泰雄</t>
  </si>
  <si>
    <t>熊坂　泰磨</t>
  </si>
  <si>
    <t>丸野　元彦</t>
  </si>
  <si>
    <t>今村　昌幹</t>
  </si>
  <si>
    <t>多々羅　靖弘</t>
  </si>
  <si>
    <t>末吉　惟純</t>
  </si>
  <si>
    <t>平良　勝彦</t>
  </si>
  <si>
    <t>東　幸子</t>
  </si>
  <si>
    <t>新里　研二</t>
  </si>
  <si>
    <t>仲里　弘</t>
  </si>
  <si>
    <t>医療法人　太陽会</t>
  </si>
  <si>
    <t>医療法人心愛会</t>
  </si>
  <si>
    <t>池村　剛</t>
  </si>
  <si>
    <t>医療法人清心会</t>
  </si>
  <si>
    <t>医療法人菜の花会</t>
  </si>
  <si>
    <t>医療法人 しおり会</t>
  </si>
  <si>
    <t>医療法人六人会</t>
  </si>
  <si>
    <t>医療法人明仁会</t>
  </si>
  <si>
    <t>医療法人青葉会</t>
  </si>
  <si>
    <t>医療法人エイチ・エス・アール</t>
  </si>
  <si>
    <t>徳山　清公</t>
  </si>
  <si>
    <t>安谷屋　智</t>
  </si>
  <si>
    <t>医療法人清成会</t>
  </si>
  <si>
    <t>医療法人　五色会</t>
  </si>
  <si>
    <t>特定非営利活動法人　沖縄県難聴福祉を考える会</t>
  </si>
  <si>
    <t>山本　和儀</t>
  </si>
  <si>
    <t>医療法人尊和会</t>
  </si>
  <si>
    <t>医療法人　青天会</t>
  </si>
  <si>
    <t>國吉　眞也</t>
  </si>
  <si>
    <t>医療法人緑山会</t>
  </si>
  <si>
    <t>赤嶺　弘</t>
  </si>
  <si>
    <t>医療法人　豊誠会</t>
  </si>
  <si>
    <t>宮里　昌</t>
  </si>
  <si>
    <t>医療法人　南座の会</t>
  </si>
  <si>
    <t>医療法人　綾羽</t>
  </si>
  <si>
    <t>山城　健義</t>
  </si>
  <si>
    <t>医療法人泰整会</t>
  </si>
  <si>
    <t>男澤　拡</t>
  </si>
  <si>
    <t>宮城　淳</t>
  </si>
  <si>
    <t>比嘉　耕一</t>
  </si>
  <si>
    <t>稲福　徹也</t>
  </si>
  <si>
    <t>医療法人へいあん</t>
  </si>
  <si>
    <t>向井　修一</t>
  </si>
  <si>
    <t>医療法人バークレーレディースクリニック</t>
  </si>
  <si>
    <t>高宮城　敦</t>
  </si>
  <si>
    <t>伊室　伸哉</t>
  </si>
  <si>
    <t>医療法人　優慎会</t>
  </si>
  <si>
    <t>砂邊　毅</t>
  </si>
  <si>
    <t>大田　郁也</t>
  </si>
  <si>
    <t>髙宮城　尚子</t>
  </si>
  <si>
    <t>照屋　徹</t>
  </si>
  <si>
    <t>名城　文雄</t>
  </si>
  <si>
    <t>医療法人　幸正会</t>
  </si>
  <si>
    <t>医療法人ガレンの会</t>
  </si>
  <si>
    <t>医療法人三真会</t>
  </si>
  <si>
    <t>医療法人　功仁会</t>
  </si>
  <si>
    <t>細田　哲章</t>
  </si>
  <si>
    <t>医療法人すこやか会</t>
  </si>
  <si>
    <t>医療法人　太平会</t>
  </si>
  <si>
    <t>医療法人こうぶん会</t>
  </si>
  <si>
    <t>医療法人　くすの木会</t>
  </si>
  <si>
    <t>医療法人道心会</t>
  </si>
  <si>
    <t>医療法人　たつや</t>
  </si>
  <si>
    <t>城間　清剛</t>
  </si>
  <si>
    <t>医療法人　蒼海の会</t>
  </si>
  <si>
    <t>医療法人光輝会</t>
  </si>
  <si>
    <t>医療法人　月桃会</t>
  </si>
  <si>
    <t>医療法人八重瀬会</t>
  </si>
  <si>
    <t>医療法人社団くろしお会</t>
  </si>
  <si>
    <t>医療法人　なおり会</t>
  </si>
  <si>
    <t>田中　由香子</t>
  </si>
  <si>
    <t>園崎　哲</t>
  </si>
  <si>
    <t>山城　惟欣</t>
  </si>
  <si>
    <t>松田　竹広</t>
  </si>
  <si>
    <t>名嘉眞　武司</t>
  </si>
  <si>
    <t>医療法人道芝の会</t>
  </si>
  <si>
    <t>儀保　隆男</t>
  </si>
  <si>
    <t>医療法人幸寿会</t>
  </si>
  <si>
    <t>仲地　研吾</t>
  </si>
  <si>
    <t>医療法人紫友会</t>
  </si>
  <si>
    <t>崎山　邦雄</t>
  </si>
  <si>
    <t>医療法人寿福会</t>
  </si>
  <si>
    <t>医療法人將山会</t>
  </si>
  <si>
    <t>医療法人恒心会</t>
  </si>
  <si>
    <t>医療法人千鶴会</t>
  </si>
  <si>
    <t>医療法人樫の会</t>
  </si>
  <si>
    <t>医療法人辻眼科</t>
  </si>
  <si>
    <t>鍛　司</t>
  </si>
  <si>
    <t>医療法人一宜会</t>
  </si>
  <si>
    <t>知念　元恵</t>
  </si>
  <si>
    <t>名護市長</t>
  </si>
  <si>
    <t>医療法人詠山会</t>
  </si>
  <si>
    <t>奥濱　真輔</t>
  </si>
  <si>
    <t>医療法人たいようのクリニック</t>
  </si>
  <si>
    <t>医療法人桜風会</t>
  </si>
  <si>
    <t>平良　直也</t>
  </si>
  <si>
    <t>医療法人社団和奈会</t>
  </si>
  <si>
    <t>医療法人社団千時</t>
  </si>
  <si>
    <t>佐次田　保徳</t>
  </si>
  <si>
    <t>医療法人　うりずん診療所</t>
  </si>
  <si>
    <t>安次富　勝博</t>
  </si>
  <si>
    <t>社会福祉法人　名護学院</t>
  </si>
  <si>
    <t>医療法人　亜紀</t>
  </si>
  <si>
    <t>大城　健孝</t>
  </si>
  <si>
    <t>医療法人水晶会</t>
  </si>
  <si>
    <t>久手堅　修</t>
  </si>
  <si>
    <t>医療法人自灯明会</t>
  </si>
  <si>
    <t>医療法人 仁清会</t>
  </si>
  <si>
    <t>901-0344</t>
  </si>
  <si>
    <t>医療法人　かみやクリニック</t>
  </si>
  <si>
    <t>医療法人蝸牛会</t>
  </si>
  <si>
    <t>医療法人　青空会</t>
  </si>
  <si>
    <t>野中　薫雄</t>
  </si>
  <si>
    <t>医療法人水平会</t>
  </si>
  <si>
    <t>医療法人　紺碧会</t>
  </si>
  <si>
    <t>大嶺　雅規</t>
  </si>
  <si>
    <t>宮城　剛</t>
  </si>
  <si>
    <t>医療法人　ヒポカンパス</t>
  </si>
  <si>
    <t>島袋　浩</t>
  </si>
  <si>
    <t>社会福祉法人友興会</t>
  </si>
  <si>
    <t>医療法人崇穂会</t>
  </si>
  <si>
    <t>医療法人七いろ会</t>
  </si>
  <si>
    <t>城間　寛</t>
  </si>
  <si>
    <t>上原　稔</t>
  </si>
  <si>
    <t>嘉手納　成之</t>
  </si>
  <si>
    <t>医療法人　 隆豊会</t>
  </si>
  <si>
    <t>翁長　春彦</t>
  </si>
  <si>
    <t>医療法人 とよみクリニック</t>
  </si>
  <si>
    <t>医療法人玉福</t>
  </si>
  <si>
    <t>医療法人　地の塩会</t>
  </si>
  <si>
    <t>医療法人　めぐみ</t>
  </si>
  <si>
    <t>医療法人　真南風</t>
  </si>
  <si>
    <t>医療法人　善心</t>
  </si>
  <si>
    <t>医療法人もりクリニック</t>
  </si>
  <si>
    <t>医療法人　尚和会</t>
  </si>
  <si>
    <t>宮城　裕一</t>
  </si>
  <si>
    <t>社会医療法人　友愛会</t>
  </si>
  <si>
    <t>医療法人　カラタ会</t>
  </si>
  <si>
    <t>金城　繁正</t>
  </si>
  <si>
    <t>医療法人まつみ会</t>
  </si>
  <si>
    <t>伊佐　勝憲</t>
  </si>
  <si>
    <t>医療法人　咲の会</t>
  </si>
  <si>
    <t>医療法人ゆたか</t>
  </si>
  <si>
    <t>多和田　利香</t>
  </si>
  <si>
    <t>又吉　長純</t>
  </si>
  <si>
    <t>伊佐　勉</t>
  </si>
  <si>
    <t>医療法人　光青会</t>
  </si>
  <si>
    <t>医療法人晄春会</t>
  </si>
  <si>
    <t>嘉数　雅也</t>
  </si>
  <si>
    <t>医療法人社団慶山会</t>
  </si>
  <si>
    <t>平山　雄也</t>
  </si>
  <si>
    <t>内川　俊毅</t>
  </si>
  <si>
    <t>医療法人社団　虹色の会</t>
  </si>
  <si>
    <t>医療法人　健整会</t>
  </si>
  <si>
    <t>医療法人 みなみ耳鼻咽喉科医院</t>
  </si>
  <si>
    <t>901-1501</t>
  </si>
  <si>
    <t>医療法人　みなみ野会</t>
  </si>
  <si>
    <t>島袋　智志</t>
  </si>
  <si>
    <t>医療法人社団イーシーエス</t>
  </si>
  <si>
    <t>医療法人 信山会</t>
  </si>
  <si>
    <t>藤田　健二</t>
  </si>
  <si>
    <t>上原　敏則</t>
  </si>
  <si>
    <t>明石　学</t>
  </si>
  <si>
    <t>津嘉山　貞夫</t>
  </si>
  <si>
    <t>国頭村長</t>
  </si>
  <si>
    <t>社会福祉法人松原福祉会</t>
  </si>
  <si>
    <t>伊江村長</t>
  </si>
  <si>
    <t>石川　清和</t>
  </si>
  <si>
    <t>医療法人恩和会</t>
  </si>
  <si>
    <t>医療法人きんクリニック</t>
  </si>
  <si>
    <t>山田　護</t>
  </si>
  <si>
    <t>医療法人おくまクリニック</t>
  </si>
  <si>
    <t>東村長</t>
  </si>
  <si>
    <t>大宜味村長</t>
  </si>
  <si>
    <t>医療法人ぎんばるの杜</t>
  </si>
  <si>
    <t>医療法人社団菱秀会</t>
  </si>
  <si>
    <t>西大條　升一</t>
  </si>
  <si>
    <t>慶田喜孝</t>
  </si>
  <si>
    <t>学校法人沖縄科学技術大学院大学学園</t>
  </si>
  <si>
    <t>読谷村</t>
  </si>
  <si>
    <t>石原　昌二郎</t>
  </si>
  <si>
    <t>一般社団法人中部地区医師会</t>
  </si>
  <si>
    <t>医療法人彩の会</t>
  </si>
  <si>
    <t>仲桝　純一</t>
  </si>
  <si>
    <t>医療法人 和み会</t>
  </si>
  <si>
    <t>池田　祐之</t>
  </si>
  <si>
    <t>903-0126</t>
  </si>
  <si>
    <t>新垣　民樹</t>
  </si>
  <si>
    <t>医療法人八重会</t>
  </si>
  <si>
    <t>医療法人泰山会</t>
  </si>
  <si>
    <t>仲宗根　哲與</t>
  </si>
  <si>
    <t>903-0115</t>
  </si>
  <si>
    <t>医療法人 愛和会</t>
  </si>
  <si>
    <t>医療法人葵会</t>
  </si>
  <si>
    <t>医療法人 ひまわりの会</t>
  </si>
  <si>
    <t>長嶺　安司</t>
  </si>
  <si>
    <t>医療法人ライフケア読谷</t>
  </si>
  <si>
    <t>医療法人ベルナス</t>
  </si>
  <si>
    <t>上原　健</t>
  </si>
  <si>
    <t>新里　脩</t>
  </si>
  <si>
    <t>佐久本　嗣夫</t>
  </si>
  <si>
    <t>医療法人翁馬会</t>
  </si>
  <si>
    <t>医療法人眞心会</t>
  </si>
  <si>
    <t>医療法人　明眞会</t>
  </si>
  <si>
    <t>医療法人健康ヴィレッジ２１</t>
  </si>
  <si>
    <t>今井　千春</t>
  </si>
  <si>
    <t>社会医療法人　かりゆし会</t>
  </si>
  <si>
    <t>安谷屋　章徳</t>
  </si>
  <si>
    <t>島袋　あゆみ</t>
  </si>
  <si>
    <t>町田　宏</t>
  </si>
  <si>
    <t>新濱　明彦</t>
  </si>
  <si>
    <t>医療法人ゆう</t>
  </si>
  <si>
    <t>安次富　聰</t>
  </si>
  <si>
    <t>医療法人もりくに</t>
  </si>
  <si>
    <t>医療法人さんたさん</t>
  </si>
  <si>
    <t>医療法人クローバー</t>
  </si>
  <si>
    <t>医療法人當和会</t>
  </si>
  <si>
    <t>医療法人桑江の楝</t>
  </si>
  <si>
    <t>羽地　周作</t>
  </si>
  <si>
    <t>医療法人かなさん</t>
  </si>
  <si>
    <t>医療法人　平成会</t>
  </si>
  <si>
    <t>眞鳥　繁隆</t>
  </si>
  <si>
    <t>宮良　孝子</t>
  </si>
  <si>
    <t>医療法人薫樹会</t>
  </si>
  <si>
    <t>尾野　勤子</t>
  </si>
  <si>
    <t>伊藤　礼子</t>
  </si>
  <si>
    <t>医療法人惠泰会</t>
  </si>
  <si>
    <t>西村　利秀</t>
  </si>
  <si>
    <t>一般社団法人沖縄命宝会</t>
  </si>
  <si>
    <t>医療法人明碧会</t>
  </si>
  <si>
    <t>矢野　昭正</t>
  </si>
  <si>
    <t>玉城　浩</t>
  </si>
  <si>
    <t>沖縄県病院事業局長</t>
  </si>
  <si>
    <t>901-3702</t>
  </si>
  <si>
    <t>医療法人 江南会</t>
  </si>
  <si>
    <t>901-3402</t>
  </si>
  <si>
    <t>医療法人　上里整形外科</t>
  </si>
  <si>
    <t>901-3311</t>
  </si>
  <si>
    <t>医療法人 鯉会</t>
  </si>
  <si>
    <t>医療法人 助和の会</t>
  </si>
  <si>
    <t>野原　昌亮</t>
  </si>
  <si>
    <t>医療法人　和仁会</t>
  </si>
  <si>
    <t>医療法人 あおぞら会</t>
  </si>
  <si>
    <t>医療法人　ネプロス</t>
  </si>
  <si>
    <t>前田　並恵</t>
  </si>
  <si>
    <t>医療法人　春風</t>
  </si>
  <si>
    <t>医療法人松和会</t>
  </si>
  <si>
    <t>比嘉　良夫</t>
  </si>
  <si>
    <t>中村　博</t>
  </si>
  <si>
    <t>吉村　純</t>
  </si>
  <si>
    <t>医療法人　仁済会</t>
  </si>
  <si>
    <t>上原　充</t>
  </si>
  <si>
    <t>医療法人　雀の会</t>
  </si>
  <si>
    <t>照屋　諭</t>
  </si>
  <si>
    <t>宮國　均</t>
  </si>
  <si>
    <t>医療法人わらべの会</t>
  </si>
  <si>
    <t>津嘉山　朝洋</t>
  </si>
  <si>
    <t>医療法人愛燦会</t>
  </si>
  <si>
    <t>新井　弘一</t>
  </si>
  <si>
    <t>医療法人杏月会</t>
  </si>
  <si>
    <t>仲田　操</t>
  </si>
  <si>
    <t>島袋　容司樹</t>
  </si>
  <si>
    <t>医療法人スネイル会</t>
  </si>
  <si>
    <t>田中　健児</t>
  </si>
  <si>
    <t>医療法人　まじゅん会</t>
  </si>
  <si>
    <t>神里　賢三</t>
  </si>
  <si>
    <t>中村　義人</t>
  </si>
  <si>
    <t>医療法人久光会</t>
  </si>
  <si>
    <t>照屋　絵厘子</t>
  </si>
  <si>
    <t>医療法人慧征会</t>
  </si>
  <si>
    <t>医療法人ありがとう</t>
  </si>
  <si>
    <t>医療法人社団　新穂会</t>
  </si>
  <si>
    <t>医療法人社団悠翔会</t>
  </si>
  <si>
    <t>渡部　尚</t>
  </si>
  <si>
    <t>与那国町長</t>
  </si>
  <si>
    <t>竹富町長</t>
  </si>
  <si>
    <t>金城竹治</t>
  </si>
  <si>
    <t>銘苅清</t>
  </si>
  <si>
    <t>屋宜優</t>
  </si>
  <si>
    <t>太田正昭</t>
  </si>
  <si>
    <t>新里正武</t>
  </si>
  <si>
    <t>玉城生夫</t>
  </si>
  <si>
    <t>棚原英仁</t>
  </si>
  <si>
    <t>古波蔵信泉</t>
  </si>
  <si>
    <t>高嶺明彦</t>
  </si>
  <si>
    <t>奥住守彦</t>
  </si>
  <si>
    <t>山城正裕</t>
  </si>
  <si>
    <t>高良政憲</t>
  </si>
  <si>
    <t>高良　恒己</t>
  </si>
  <si>
    <t>島袋泰弘</t>
  </si>
  <si>
    <t>山城ひとみ</t>
  </si>
  <si>
    <t>高良宗男</t>
  </si>
  <si>
    <t>砂川英樹</t>
  </si>
  <si>
    <t>砂川武範</t>
  </si>
  <si>
    <t>砂川　貴</t>
  </si>
  <si>
    <t>松本真志</t>
  </si>
  <si>
    <t>護得久朝保</t>
  </si>
  <si>
    <t>山内　紀子</t>
  </si>
  <si>
    <t>城間三男</t>
  </si>
  <si>
    <t>新垣秀也</t>
  </si>
  <si>
    <t>阿嘉昭宗</t>
  </si>
  <si>
    <t>仲里雅則</t>
  </si>
  <si>
    <t>仲里　博夫</t>
  </si>
  <si>
    <t>長堂忍</t>
  </si>
  <si>
    <t>山城繁隆</t>
  </si>
  <si>
    <t>上里和美</t>
  </si>
  <si>
    <t>平良浩</t>
  </si>
  <si>
    <t>医療法人徳歯会</t>
  </si>
  <si>
    <t>上原和人</t>
  </si>
  <si>
    <t>外間宏正</t>
  </si>
  <si>
    <t>兼城繁</t>
  </si>
  <si>
    <t>久田誠一郎</t>
  </si>
  <si>
    <t>友寄　清喜</t>
  </si>
  <si>
    <t>901-0142</t>
  </si>
  <si>
    <t>医療法人　高稚代会</t>
  </si>
  <si>
    <t>宮城嗣典</t>
  </si>
  <si>
    <t>金城康夫</t>
  </si>
  <si>
    <t>小場幸夫</t>
  </si>
  <si>
    <t>前城康一</t>
  </si>
  <si>
    <t>宇根良</t>
  </si>
  <si>
    <t>伊禮昭洋</t>
  </si>
  <si>
    <t>西平守昭</t>
  </si>
  <si>
    <t>宇地原栄一</t>
  </si>
  <si>
    <t>濵口茂雄</t>
  </si>
  <si>
    <t>与儀實篤</t>
  </si>
  <si>
    <t>宮里毅</t>
  </si>
  <si>
    <t>医療法人誠志会赤嶺歯科クリニック</t>
  </si>
  <si>
    <t>西川謙</t>
  </si>
  <si>
    <t>太田恭子</t>
  </si>
  <si>
    <t>新里吉之</t>
  </si>
  <si>
    <t>羽地政江</t>
  </si>
  <si>
    <t>玉城吉康</t>
  </si>
  <si>
    <t>石原一</t>
  </si>
  <si>
    <t>神山まり</t>
  </si>
  <si>
    <t>金城　弘明</t>
  </si>
  <si>
    <t>金城－真</t>
  </si>
  <si>
    <t>高良政勝</t>
  </si>
  <si>
    <t>森真二郎</t>
  </si>
  <si>
    <t>石井豊</t>
  </si>
  <si>
    <t>平安山英守</t>
  </si>
  <si>
    <t>菊池真由美</t>
  </si>
  <si>
    <t>金城朝和</t>
  </si>
  <si>
    <t>医療法人誠愛会</t>
  </si>
  <si>
    <t>医療法人雄誠会</t>
  </si>
  <si>
    <t>真喜志早江子</t>
  </si>
  <si>
    <t>上地栄作</t>
  </si>
  <si>
    <t>宮良　善博</t>
  </si>
  <si>
    <t>伊計真智子</t>
  </si>
  <si>
    <t>栗田　宅哉</t>
  </si>
  <si>
    <t>李　宗奇</t>
  </si>
  <si>
    <t>仲本友久</t>
  </si>
  <si>
    <t>医療法人ヴェリィ</t>
  </si>
  <si>
    <t>玉城均</t>
  </si>
  <si>
    <t>下地恵公</t>
  </si>
  <si>
    <t>樋口　豊</t>
  </si>
  <si>
    <t>医療法人新里歯科医院</t>
  </si>
  <si>
    <t>呉屋尚志</t>
  </si>
  <si>
    <t>医療法人またよし会</t>
  </si>
  <si>
    <t>東哲世</t>
  </si>
  <si>
    <t>佐久川正明</t>
  </si>
  <si>
    <t>照屋健</t>
  </si>
  <si>
    <t>林　あやめ</t>
  </si>
  <si>
    <t>桃原均</t>
  </si>
  <si>
    <t>赤嶺誠吾</t>
  </si>
  <si>
    <t>羽地徹</t>
  </si>
  <si>
    <t>髙江洲實</t>
  </si>
  <si>
    <t>金城光隆</t>
  </si>
  <si>
    <t>与那覇朝路</t>
  </si>
  <si>
    <t>豊岡恵子</t>
  </si>
  <si>
    <t>當山邑子</t>
  </si>
  <si>
    <t>大山哲生</t>
  </si>
  <si>
    <t>大山　佐千夫</t>
  </si>
  <si>
    <t>首藤法生</t>
  </si>
  <si>
    <t>医療法人　再生会</t>
  </si>
  <si>
    <t>医療法人社団栄徳会</t>
  </si>
  <si>
    <t>郡島大</t>
  </si>
  <si>
    <t>上原修</t>
  </si>
  <si>
    <t>医療法人古堅会</t>
  </si>
  <si>
    <t>赤嶺雅和</t>
  </si>
  <si>
    <t>林宗史</t>
  </si>
  <si>
    <t>梅木　隆史</t>
  </si>
  <si>
    <t>酒井俊幸</t>
  </si>
  <si>
    <t>仲間恵義</t>
  </si>
  <si>
    <t>赤崎　榮</t>
  </si>
  <si>
    <t>能登原　敬</t>
  </si>
  <si>
    <t>川満　聖子</t>
  </si>
  <si>
    <t>仲程　泰之介</t>
  </si>
  <si>
    <t>鳴神知晃</t>
  </si>
  <si>
    <t>医療法人　眞孝会</t>
  </si>
  <si>
    <t>佐藤学朗</t>
  </si>
  <si>
    <t>宮里省吾</t>
  </si>
  <si>
    <t>長嶺　義一郎</t>
  </si>
  <si>
    <t>玉木　甲之進</t>
  </si>
  <si>
    <t>大城正一郎</t>
  </si>
  <si>
    <t>医療法人　志尚会　ライフデンタルクリニック</t>
  </si>
  <si>
    <t>崎山　朝樹</t>
  </si>
  <si>
    <t>徳田　安成</t>
  </si>
  <si>
    <t>吉浦　彰謙</t>
  </si>
  <si>
    <t>医療法人さき山歯科クリニック</t>
  </si>
  <si>
    <t>丸山幸子</t>
  </si>
  <si>
    <t>医療法人デンタル・クエスト</t>
  </si>
  <si>
    <t>濵﨑　隆</t>
  </si>
  <si>
    <t>大城　一乃</t>
  </si>
  <si>
    <t>西平　榮次郎</t>
  </si>
  <si>
    <t>平林　孝将</t>
  </si>
  <si>
    <t>医療法人　香優会</t>
  </si>
  <si>
    <t>医療法人志尚会</t>
  </si>
  <si>
    <t>大森基弘</t>
  </si>
  <si>
    <t>真境名真吾</t>
  </si>
  <si>
    <t>中里一郎</t>
  </si>
  <si>
    <t>医療法人きらきら会</t>
  </si>
  <si>
    <t>高良吉信</t>
  </si>
  <si>
    <t>嘉数　瑞穂</t>
  </si>
  <si>
    <t>小関　亮介</t>
  </si>
  <si>
    <t>野々山　和弘</t>
  </si>
  <si>
    <t>医療法人二十一の会</t>
  </si>
  <si>
    <t>下地啓江</t>
  </si>
  <si>
    <t>金城守明</t>
  </si>
  <si>
    <t>野口誠司</t>
  </si>
  <si>
    <t>玉那覇哲</t>
  </si>
  <si>
    <t>小松正弥</t>
  </si>
  <si>
    <t>寺田健</t>
  </si>
  <si>
    <t>医療法人透進会</t>
  </si>
  <si>
    <t>医療法人悠歯会</t>
  </si>
  <si>
    <t>當山徹</t>
  </si>
  <si>
    <t>石渡研士</t>
  </si>
  <si>
    <t>赤嶺勝哉</t>
  </si>
  <si>
    <t>医療法人健賛会</t>
  </si>
  <si>
    <t>医療法人てぃーだ</t>
  </si>
  <si>
    <t>兼島則人</t>
  </si>
  <si>
    <t>宮本英欧</t>
  </si>
  <si>
    <t>医療法人社団健耕会</t>
  </si>
  <si>
    <t>友寄　泰樹</t>
  </si>
  <si>
    <t>佐久本　圭</t>
  </si>
  <si>
    <t>石川　貴史</t>
  </si>
  <si>
    <t>仲宗根　剛</t>
  </si>
  <si>
    <t>医療法人琉風会</t>
  </si>
  <si>
    <t>下所　由美子</t>
  </si>
  <si>
    <t>友寄文子</t>
  </si>
  <si>
    <t>杉田　弘美</t>
  </si>
  <si>
    <t>新城　綾乃</t>
  </si>
  <si>
    <t>医療法人心咲会</t>
  </si>
  <si>
    <t>医療法人社団みかさ会</t>
  </si>
  <si>
    <t>竹田　宗毅</t>
  </si>
  <si>
    <t>西川真子</t>
  </si>
  <si>
    <t>大庭正丈</t>
  </si>
  <si>
    <t>医療法人明景会</t>
  </si>
  <si>
    <t>伊波　幸作</t>
  </si>
  <si>
    <t>砂川　元</t>
  </si>
  <si>
    <t>渡口進一</t>
  </si>
  <si>
    <t>医療法人進真会</t>
  </si>
  <si>
    <t>大城　敦江</t>
  </si>
  <si>
    <t>津嘉山　一</t>
  </si>
  <si>
    <t>大嶺　裕</t>
  </si>
  <si>
    <t>田中　光雄</t>
  </si>
  <si>
    <t>安藤　敏明</t>
  </si>
  <si>
    <t>饒波　毅</t>
  </si>
  <si>
    <t>石川　末子</t>
  </si>
  <si>
    <t>石川　寛</t>
  </si>
  <si>
    <t>藏當　有一</t>
  </si>
  <si>
    <t>904-2303</t>
  </si>
  <si>
    <t>澤田　直則</t>
  </si>
  <si>
    <t>飛田　秀次</t>
  </si>
  <si>
    <t>荒巻　均</t>
  </si>
  <si>
    <t>本多　宏行</t>
  </si>
  <si>
    <t>比嘉　愛一郎</t>
  </si>
  <si>
    <t>医療法人花の城会</t>
  </si>
  <si>
    <t>赤地　修</t>
  </si>
  <si>
    <t>医療法人正栄会</t>
  </si>
  <si>
    <t>伊波　幸一</t>
  </si>
  <si>
    <t>加藤　勝久</t>
  </si>
  <si>
    <t>名嘉真　靖</t>
  </si>
  <si>
    <t>野原　昭彦</t>
  </si>
  <si>
    <t>仲真　良彦</t>
  </si>
  <si>
    <t>医療法人社団秋桜会</t>
  </si>
  <si>
    <t>知花　昌樹</t>
  </si>
  <si>
    <t>島田　誠二</t>
  </si>
  <si>
    <t>医療法人優和会</t>
  </si>
  <si>
    <t>医療法人ふたば</t>
  </si>
  <si>
    <t>浦野　邦彦</t>
  </si>
  <si>
    <t>飯沼　良子</t>
  </si>
  <si>
    <t>髙田　隆充</t>
  </si>
  <si>
    <t>比嘉　正則</t>
  </si>
  <si>
    <t>比嘉　輝夫</t>
  </si>
  <si>
    <t>久場　良明</t>
  </si>
  <si>
    <t>幸地　克</t>
  </si>
  <si>
    <t>大西　桂克巳</t>
  </si>
  <si>
    <t>宮國　辰夫</t>
  </si>
  <si>
    <t>友寄　隆彦</t>
  </si>
  <si>
    <t>安里　俊郎</t>
  </si>
  <si>
    <t>島袋　修</t>
  </si>
  <si>
    <t>島袋　朝之</t>
  </si>
  <si>
    <t>医療法人福木会</t>
  </si>
  <si>
    <t>中村　亨</t>
  </si>
  <si>
    <t>渡慶次　彰</t>
  </si>
  <si>
    <t>渡久地　政一</t>
  </si>
  <si>
    <t>伊志嶺　充之</t>
  </si>
  <si>
    <t>平敷　博</t>
  </si>
  <si>
    <t>門脇　広樹</t>
  </si>
  <si>
    <t>黒潮　明照</t>
  </si>
  <si>
    <t>医療法人博正会</t>
  </si>
  <si>
    <t>松川　隆也</t>
  </si>
  <si>
    <t>医療法人秀歯会</t>
  </si>
  <si>
    <t>崎原　幹雄</t>
  </si>
  <si>
    <t>上原　直</t>
  </si>
  <si>
    <t>前川　建</t>
  </si>
  <si>
    <t>平田　嗣龍</t>
  </si>
  <si>
    <t>宮里　清和</t>
  </si>
  <si>
    <t>医療法人正歯会</t>
  </si>
  <si>
    <t>田中　正志</t>
  </si>
  <si>
    <t>医療法人なかわか</t>
  </si>
  <si>
    <t>諸喜田　賢治</t>
  </si>
  <si>
    <t>村山　盛敏</t>
  </si>
  <si>
    <t>島田　茂</t>
  </si>
  <si>
    <t>医療法人堅勇会</t>
  </si>
  <si>
    <t>板倉　繁哉</t>
  </si>
  <si>
    <t>秋野　伸二</t>
  </si>
  <si>
    <t>川根　壮太</t>
  </si>
  <si>
    <t>福地　国広</t>
  </si>
  <si>
    <t>饒波　弘</t>
  </si>
  <si>
    <t>玉城　和弥</t>
  </si>
  <si>
    <t>高橋　光哉</t>
  </si>
  <si>
    <t>久手堅　淳</t>
  </si>
  <si>
    <t>片嶋　弘貴</t>
  </si>
  <si>
    <t>鈴木　善之</t>
  </si>
  <si>
    <t>医療法人南風会</t>
  </si>
  <si>
    <t>医療法人くろしま</t>
  </si>
  <si>
    <t>喜屋武　望</t>
  </si>
  <si>
    <t>医療法人麗寿会</t>
  </si>
  <si>
    <t>照屋　幹</t>
  </si>
  <si>
    <t>黒沢　尚美</t>
  </si>
  <si>
    <t>新垣　善章</t>
  </si>
  <si>
    <t>仲尾　義孝</t>
  </si>
  <si>
    <t>福里　剛</t>
  </si>
  <si>
    <t>医療法人翔志会　なかむら歯科医院</t>
  </si>
  <si>
    <t>森屋　正勝</t>
  </si>
  <si>
    <t>林　成祥</t>
  </si>
  <si>
    <t>安藤　順司</t>
  </si>
  <si>
    <t>日南休　智恵</t>
  </si>
  <si>
    <t>医療法人健優会</t>
  </si>
  <si>
    <t>佐藤　公</t>
  </si>
  <si>
    <t>医療法人徳山会</t>
  </si>
  <si>
    <t>垣花　賢</t>
  </si>
  <si>
    <t>生田　信勝</t>
  </si>
  <si>
    <t>医療法人舞宙会</t>
  </si>
  <si>
    <t>医療法人照道会</t>
  </si>
  <si>
    <t>堀江　松平</t>
  </si>
  <si>
    <t>仲村　晃</t>
  </si>
  <si>
    <t>901-2222</t>
  </si>
  <si>
    <t>渡瀬　英雄</t>
  </si>
  <si>
    <t>医療法人健歯会</t>
  </si>
  <si>
    <t>識名　朝浩</t>
  </si>
  <si>
    <t>医療法人社団爽和会</t>
  </si>
  <si>
    <t>山口　千賀子</t>
  </si>
  <si>
    <t>新垣　秀治</t>
  </si>
  <si>
    <t>大屋　弘市</t>
  </si>
  <si>
    <t>村田　千年</t>
  </si>
  <si>
    <t>徳嶺　千佳子</t>
  </si>
  <si>
    <t>砂川　敏博</t>
  </si>
  <si>
    <t>金城　久</t>
  </si>
  <si>
    <t>梅村　誠</t>
  </si>
  <si>
    <t>渥美　智仁</t>
  </si>
  <si>
    <t>佐野　順一</t>
  </si>
  <si>
    <t>医療法人五劫会</t>
  </si>
  <si>
    <t>中澤　崇悟</t>
  </si>
  <si>
    <t>植村　岳暁</t>
  </si>
  <si>
    <t>医療法人じのん矯正歯科クリニック</t>
  </si>
  <si>
    <t>杉岡　雅樹</t>
  </si>
  <si>
    <t>三浦　崇史</t>
  </si>
  <si>
    <t>医療法人永孝会</t>
  </si>
  <si>
    <t>方　肇福</t>
  </si>
  <si>
    <t>松原正明</t>
  </si>
  <si>
    <t>池村浩明</t>
  </si>
  <si>
    <t>平良博也</t>
  </si>
  <si>
    <t>平良和枝</t>
  </si>
  <si>
    <t>医療法人　秀人会</t>
  </si>
  <si>
    <t>方　肇靖</t>
  </si>
  <si>
    <t>大城　智</t>
  </si>
  <si>
    <t>医療法人　がねこ歯科クリニック</t>
  </si>
  <si>
    <t>西川剛敏</t>
  </si>
  <si>
    <t>波平篤樹</t>
  </si>
  <si>
    <t>医療法人　朝日会</t>
  </si>
  <si>
    <t>波平　真樹</t>
  </si>
  <si>
    <t>森田　保</t>
  </si>
  <si>
    <t>下地　森夫</t>
  </si>
  <si>
    <t>医療法人　羽山会</t>
  </si>
  <si>
    <t>本永　昌代</t>
  </si>
  <si>
    <t>真喜屋　建</t>
  </si>
  <si>
    <t>医療法人アマカ会</t>
  </si>
  <si>
    <t>金香　佐和</t>
  </si>
  <si>
    <t>池田　吾歌子</t>
  </si>
  <si>
    <t>塩谷　清一</t>
  </si>
  <si>
    <t>宇江城　正和</t>
  </si>
  <si>
    <t>砂川　和徳</t>
  </si>
  <si>
    <t>森岡　成行</t>
  </si>
  <si>
    <t>漢那　憲宜</t>
  </si>
  <si>
    <t>宮良　和利</t>
  </si>
  <si>
    <t>大濱　覚</t>
  </si>
  <si>
    <t>佐藤　祐志</t>
  </si>
  <si>
    <t>永峰　浩一郎</t>
  </si>
  <si>
    <t>内田　吉保</t>
  </si>
  <si>
    <t>山城　安貴</t>
  </si>
  <si>
    <t>砂川　明穂</t>
  </si>
  <si>
    <t>椿　隆幸</t>
  </si>
  <si>
    <t>松本　公彦</t>
  </si>
  <si>
    <t>医療法人友善会</t>
  </si>
  <si>
    <t>柴田拓也</t>
  </si>
  <si>
    <t>荒木　和彦</t>
  </si>
  <si>
    <t>伊禮　兼治</t>
  </si>
  <si>
    <t>高宮城　實之</t>
  </si>
  <si>
    <t>城間　吉弘</t>
  </si>
  <si>
    <t>比嘉　千春</t>
  </si>
  <si>
    <t>上里　忠昭</t>
  </si>
  <si>
    <t>富島　修</t>
  </si>
  <si>
    <t>医療法人仁陽会</t>
  </si>
  <si>
    <t>湖城　秀久</t>
  </si>
  <si>
    <t>金城　敬</t>
  </si>
  <si>
    <t>真境名　由守</t>
  </si>
  <si>
    <t>澤田　泰治</t>
  </si>
  <si>
    <t>福里　英彦</t>
  </si>
  <si>
    <t>比嘉　洋子</t>
  </si>
  <si>
    <t>医療法人南友会</t>
  </si>
  <si>
    <t>長嶺　恭正</t>
  </si>
  <si>
    <t>城間　弘三</t>
  </si>
  <si>
    <t>伊地　弘昭</t>
  </si>
  <si>
    <t>志伊　良政</t>
  </si>
  <si>
    <t>医療法人　楽天会</t>
  </si>
  <si>
    <t>嘉数　尚子</t>
  </si>
  <si>
    <t>根間　昌輝</t>
  </si>
  <si>
    <t>長嶺　忍</t>
  </si>
  <si>
    <t>医療法人愛蘭会</t>
  </si>
  <si>
    <t>宮城　栄之</t>
  </si>
  <si>
    <t>座覇　周平</t>
  </si>
  <si>
    <t>座覇　慎次</t>
  </si>
  <si>
    <t>屋嘉　智彦</t>
  </si>
  <si>
    <t>矢田　早重子</t>
  </si>
  <si>
    <t>下地　隆之</t>
  </si>
  <si>
    <t>宮良　球八郎</t>
  </si>
  <si>
    <t>戸田　文仁</t>
  </si>
  <si>
    <t>下地　雅一</t>
  </si>
  <si>
    <t>大瀬戸　成子</t>
  </si>
  <si>
    <t>圓谷　奈苗</t>
  </si>
  <si>
    <t>諸岡　真</t>
  </si>
  <si>
    <t>医療法人　幸輪会</t>
  </si>
  <si>
    <t>岡村　健司</t>
  </si>
  <si>
    <t>医療法人育英会</t>
  </si>
  <si>
    <t>外間　宏亨</t>
  </si>
  <si>
    <t>棚田　雅博</t>
  </si>
  <si>
    <t>久保晶子</t>
  </si>
  <si>
    <t>安里　博</t>
  </si>
  <si>
    <t>医療法人　愛育会</t>
  </si>
  <si>
    <t>医療法人　藤垣</t>
  </si>
  <si>
    <t>平井　有依子</t>
  </si>
  <si>
    <t>宮平　雅士</t>
  </si>
  <si>
    <t>上田　隆一郎</t>
  </si>
  <si>
    <t>我如古　清太</t>
  </si>
  <si>
    <t>名嘉真　武伸</t>
  </si>
  <si>
    <t>重松　文仁</t>
  </si>
  <si>
    <t>医療法人羽地会</t>
  </si>
  <si>
    <t>医療法人社団和洸会</t>
  </si>
  <si>
    <t>我那覇　宗教</t>
  </si>
  <si>
    <t>四宮　亨</t>
  </si>
  <si>
    <t>眞喜屋　睦子</t>
  </si>
  <si>
    <t>神元　龍一</t>
  </si>
  <si>
    <t>医療法人博徳会</t>
  </si>
  <si>
    <t>金城　尚典</t>
  </si>
  <si>
    <t>木村　智弘</t>
  </si>
  <si>
    <t>阿嘉　宗三</t>
  </si>
  <si>
    <t>石田　信義</t>
  </si>
  <si>
    <t>廣瀬　俊章</t>
  </si>
  <si>
    <t>熊谷　徹</t>
  </si>
  <si>
    <t>安里　忍</t>
  </si>
  <si>
    <t>亀山　帥仁</t>
  </si>
  <si>
    <t>與那嶺　修</t>
  </si>
  <si>
    <t>眞喜屋　実</t>
  </si>
  <si>
    <t>金城　英典</t>
  </si>
  <si>
    <t>医療法人社団幸悠会</t>
  </si>
  <si>
    <t>玉城　英人</t>
  </si>
  <si>
    <t>普天間　悟</t>
  </si>
  <si>
    <t>上原　智也</t>
  </si>
  <si>
    <t>前川　一彦</t>
  </si>
  <si>
    <t>大城　則安</t>
  </si>
  <si>
    <t>前川　雅春</t>
  </si>
  <si>
    <t>神谷　茂</t>
  </si>
  <si>
    <t>安東　哲弘</t>
  </si>
  <si>
    <t>洪　柏青</t>
  </si>
  <si>
    <t>江口　理之</t>
  </si>
  <si>
    <t>上原　泰通</t>
  </si>
  <si>
    <t>金城　卓哉</t>
  </si>
  <si>
    <t>安田　理</t>
  </si>
  <si>
    <t>山城　隆男</t>
  </si>
  <si>
    <t>医療法人　タートル</t>
  </si>
  <si>
    <t>稲澤　知子</t>
  </si>
  <si>
    <t>猪野屋　洸治</t>
  </si>
  <si>
    <t>座波　守弘</t>
  </si>
  <si>
    <t>竹尾　孝明</t>
  </si>
  <si>
    <t>大見謝　健</t>
  </si>
  <si>
    <t>上原　徳夫</t>
  </si>
  <si>
    <t>金城　やよい</t>
  </si>
  <si>
    <t>宮城　克優</t>
  </si>
  <si>
    <t>根間　隆</t>
  </si>
  <si>
    <t>寺西　真</t>
  </si>
  <si>
    <t>金城　正人</t>
  </si>
  <si>
    <t>医療法人社団恵仁会</t>
  </si>
  <si>
    <t>清水　俊景</t>
  </si>
  <si>
    <t>金城　秀男</t>
  </si>
  <si>
    <t>中地　昭雄</t>
  </si>
  <si>
    <t>塩浜　康良</t>
  </si>
  <si>
    <t>宮平　綾子</t>
  </si>
  <si>
    <t>医療法人豊良会</t>
  </si>
  <si>
    <t>下地　竜也</t>
  </si>
  <si>
    <t>医療法人よつば小児・矯正歯科</t>
  </si>
  <si>
    <t>神農　悦輝</t>
  </si>
  <si>
    <t>儀間　清師</t>
  </si>
  <si>
    <t>屋宜　裕子</t>
  </si>
  <si>
    <t>座波　修好</t>
  </si>
  <si>
    <t>友寄　景淳</t>
  </si>
  <si>
    <t>助川　勝栄</t>
  </si>
  <si>
    <t>加藤　広通</t>
  </si>
  <si>
    <t>比嘉　奈々子</t>
  </si>
  <si>
    <t>南原　弘</t>
  </si>
  <si>
    <t>医療法人　健優会</t>
  </si>
  <si>
    <t>東　建太</t>
  </si>
  <si>
    <t>高橋　重雄</t>
  </si>
  <si>
    <t>金城　忍</t>
  </si>
  <si>
    <t>鈴木　朝</t>
  </si>
  <si>
    <t>医療法人いつわ会</t>
  </si>
  <si>
    <t>金城　康光</t>
  </si>
  <si>
    <t>大久保　政嗣</t>
  </si>
  <si>
    <t>土肥　哲彦</t>
  </si>
  <si>
    <t>金城　真</t>
  </si>
  <si>
    <t>医療法人慧聖会</t>
  </si>
  <si>
    <t>張江　昌宏</t>
  </si>
  <si>
    <t>當山　優</t>
  </si>
  <si>
    <t>千葉　章規</t>
  </si>
  <si>
    <t>南保　忍</t>
  </si>
  <si>
    <t>平良　恵信</t>
  </si>
  <si>
    <t>吉岡　匤</t>
  </si>
  <si>
    <t>904-0302</t>
  </si>
  <si>
    <t>鬼塚　史</t>
  </si>
  <si>
    <t>國吉　綾子</t>
  </si>
  <si>
    <t>備瀬　知裕</t>
  </si>
  <si>
    <t>松島　一夫</t>
  </si>
  <si>
    <t>新川　斉</t>
  </si>
  <si>
    <t>邊土名　朝憲</t>
  </si>
  <si>
    <t>小林　千恵</t>
  </si>
  <si>
    <t>町田　宗秀</t>
  </si>
  <si>
    <t>石渡　八澄</t>
  </si>
  <si>
    <t>前川　淳</t>
  </si>
  <si>
    <t>仲尾　昌彦</t>
  </si>
  <si>
    <t>医療法人爽和会</t>
  </si>
  <si>
    <t>霍田　仁</t>
  </si>
  <si>
    <t>上運天　修</t>
  </si>
  <si>
    <t>八重尾　真史</t>
  </si>
  <si>
    <t>野原　洋美</t>
  </si>
  <si>
    <t>狩谷　選</t>
  </si>
  <si>
    <t>屋良　篤</t>
  </si>
  <si>
    <t>伊熊　大助</t>
  </si>
  <si>
    <t>平良　良公</t>
  </si>
  <si>
    <t>下地　さおり</t>
  </si>
  <si>
    <t>屋我　嗣彦</t>
  </si>
  <si>
    <t>金子　智之</t>
  </si>
  <si>
    <t>名護　太志</t>
  </si>
  <si>
    <t>児玉　高有</t>
  </si>
  <si>
    <t>岩本　洋一</t>
  </si>
  <si>
    <t>八木　宏幸</t>
  </si>
  <si>
    <t>志茂　泰教</t>
  </si>
  <si>
    <t>竹谷　のぞみ</t>
  </si>
  <si>
    <t>小林　英彦</t>
  </si>
  <si>
    <t>松浦　正英</t>
  </si>
  <si>
    <t>首藤　肇</t>
  </si>
  <si>
    <t>屋宜　宣寿</t>
  </si>
  <si>
    <t>喜屋武　健</t>
  </si>
  <si>
    <t>伊是名村長</t>
  </si>
  <si>
    <t>伊平屋村長</t>
  </si>
  <si>
    <t>金原　哲雄</t>
  </si>
  <si>
    <t>高橋　学</t>
  </si>
  <si>
    <t>南大東村</t>
  </si>
  <si>
    <t>北大東村</t>
  </si>
  <si>
    <t>医療法人 上智会</t>
  </si>
  <si>
    <t>静　担志</t>
  </si>
  <si>
    <t>赤峯　健</t>
  </si>
  <si>
    <t>医療法人 明歯会</t>
  </si>
  <si>
    <t>宇都宮　洋</t>
  </si>
  <si>
    <t>粟國　弘誉</t>
  </si>
  <si>
    <t>長島　英明</t>
  </si>
  <si>
    <t>照屋　均</t>
  </si>
  <si>
    <t>與那嶺　啓</t>
  </si>
  <si>
    <t>医療法人社団銀志会</t>
  </si>
  <si>
    <t>菊地　裕六</t>
  </si>
  <si>
    <t>岩名　文衛</t>
  </si>
  <si>
    <t>真境名　勉</t>
  </si>
  <si>
    <t>一般社団法人沖縄県歯科医師会</t>
  </si>
  <si>
    <t>渡名喜村</t>
  </si>
  <si>
    <t>齊田　穣</t>
  </si>
  <si>
    <t>池田　美子</t>
  </si>
  <si>
    <t>市丸　篤大</t>
  </si>
  <si>
    <t>高野　匠</t>
  </si>
  <si>
    <t>医療法人恵歯会</t>
  </si>
  <si>
    <t>医療法人尚仁会</t>
  </si>
  <si>
    <t>医療法人幸輪会</t>
  </si>
  <si>
    <t>東　哲平</t>
  </si>
  <si>
    <t>上運天　智</t>
  </si>
  <si>
    <t>長濱　祐子</t>
  </si>
  <si>
    <t>医療法人マゴコロ</t>
  </si>
  <si>
    <t>粟国村</t>
  </si>
  <si>
    <t>竹富町</t>
  </si>
  <si>
    <t>大仲　徹</t>
  </si>
  <si>
    <t>医療法人社団桜和会</t>
  </si>
  <si>
    <t>仲尾次貞夫</t>
  </si>
  <si>
    <t>株式会社　プロファ－マシ－</t>
  </si>
  <si>
    <t>普天間公子</t>
  </si>
  <si>
    <t>武富　弘益</t>
  </si>
  <si>
    <t>有限会社　成和興産</t>
  </si>
  <si>
    <t>合資会社　伸成</t>
  </si>
  <si>
    <t>萩原涼子</t>
  </si>
  <si>
    <t>仲程通一</t>
  </si>
  <si>
    <t>有限会社　薬志堂</t>
  </si>
  <si>
    <t>仲村喜久子</t>
  </si>
  <si>
    <t>有限会社わかなつ</t>
  </si>
  <si>
    <t>有限会社かわみつ</t>
  </si>
  <si>
    <t>株式会社　筑後</t>
  </si>
  <si>
    <t>有限会社はじめ</t>
  </si>
  <si>
    <t>有限会社　千</t>
  </si>
  <si>
    <t>株式会社ゆいまーる</t>
  </si>
  <si>
    <t>有限会社ワイエムメディカル</t>
  </si>
  <si>
    <t>有限会社トモヨシ</t>
  </si>
  <si>
    <t>有限会社ばなな薬局</t>
  </si>
  <si>
    <t>有限会社　たお</t>
  </si>
  <si>
    <t>有限会社　レ・ネット</t>
  </si>
  <si>
    <t>宇良洋一</t>
  </si>
  <si>
    <t>有限会社　中央薬局</t>
  </si>
  <si>
    <t>有限会社　薬峰</t>
  </si>
  <si>
    <t>国吉礼子</t>
  </si>
  <si>
    <t>有限会社 ＡＴケミカ</t>
  </si>
  <si>
    <t>有限会社　エム・クリエイト</t>
  </si>
  <si>
    <t>有限会社　かわみつ</t>
  </si>
  <si>
    <t>株式会社　マツモトキヨシ九州販売</t>
  </si>
  <si>
    <t>株式会社　ジーセットメディカル</t>
  </si>
  <si>
    <t>有限会社藤卓</t>
  </si>
  <si>
    <t>株式会社アミティ</t>
  </si>
  <si>
    <t>有限会社すばる</t>
  </si>
  <si>
    <t>有限会社オータ</t>
  </si>
  <si>
    <t>有限会社　セドナ</t>
  </si>
  <si>
    <t>株式会社　たいせい堂</t>
  </si>
  <si>
    <t>喜瀬　聡</t>
  </si>
  <si>
    <t>株式会社　ふく薬品</t>
  </si>
  <si>
    <t>株式会社沖縄健康企画</t>
  </si>
  <si>
    <t>小那覇安之</t>
  </si>
  <si>
    <t>株式会社ミズホ</t>
  </si>
  <si>
    <t>株式会社ハーモニー沖縄</t>
  </si>
  <si>
    <t>株式会社ドラッグイレブン</t>
  </si>
  <si>
    <t>有限会社緑</t>
  </si>
  <si>
    <t>日本調剤株式会社</t>
  </si>
  <si>
    <t>株式会社アイワ</t>
  </si>
  <si>
    <t>総合メディカル株式会社</t>
  </si>
  <si>
    <t>有限会社ワーク</t>
  </si>
  <si>
    <t>株式会社ファインアシスト</t>
  </si>
  <si>
    <t>株式会社　新垣薬局</t>
  </si>
  <si>
    <t>株式会社メディケイト</t>
  </si>
  <si>
    <t>株式会社　ユーガ</t>
  </si>
  <si>
    <t>株式会社　トリニティ</t>
  </si>
  <si>
    <t>有限会社アールエイチ</t>
  </si>
  <si>
    <t>有限会社　みなと薬品</t>
  </si>
  <si>
    <t>株式会社　ユース</t>
  </si>
  <si>
    <t>南日本薬品株式会社</t>
  </si>
  <si>
    <t>株式会社Ｔ・Ｓ・Ｎコミュニケーション</t>
  </si>
  <si>
    <t>有限会社　山水</t>
  </si>
  <si>
    <t>株式会社クオリエイト</t>
  </si>
  <si>
    <t>株式会社　ファーマみらい</t>
  </si>
  <si>
    <t>神村　武之</t>
  </si>
  <si>
    <t>株式会社　アーガス</t>
  </si>
  <si>
    <t>株式会社　親心豊</t>
  </si>
  <si>
    <t>株式会社　沖縄健康企画</t>
  </si>
  <si>
    <t>有限会社　同仁</t>
  </si>
  <si>
    <t>新垣正次</t>
  </si>
  <si>
    <t>親泊正</t>
  </si>
  <si>
    <t>有限会社　エヌ・オー・ケイ</t>
  </si>
  <si>
    <t>株式会社　薬正堂</t>
  </si>
  <si>
    <t>兼島　靜江</t>
  </si>
  <si>
    <t>株式会社　アインファーマシーズ</t>
  </si>
  <si>
    <t>株式会社　琉球光和</t>
  </si>
  <si>
    <t>株式会社　Ｈａｐｃｙ</t>
  </si>
  <si>
    <t>有限会社あおば</t>
  </si>
  <si>
    <t>琉球クオール株式会社</t>
  </si>
  <si>
    <t>株式会社Ｈａｐｃｙ</t>
  </si>
  <si>
    <t>株式会社　大賀薬局</t>
  </si>
  <si>
    <t>有限会社たお</t>
  </si>
  <si>
    <t>株式会社トラスファ</t>
  </si>
  <si>
    <t>有限会社　東医堂</t>
  </si>
  <si>
    <t>株式会社沖縄アイティ</t>
  </si>
  <si>
    <t>イオン琉球株式会社</t>
  </si>
  <si>
    <t>株式会社　沖縄アイティ</t>
  </si>
  <si>
    <t>株式会社　あいわ</t>
  </si>
  <si>
    <t>株式会社　七福メディカル</t>
  </si>
  <si>
    <t>有限会社　神山薬局</t>
  </si>
  <si>
    <t>株式会社ＧＳＯ</t>
  </si>
  <si>
    <t>島袋忠博</t>
  </si>
  <si>
    <t>合同会社　ガロ</t>
  </si>
  <si>
    <t>株式会社ふくろう薬品</t>
  </si>
  <si>
    <t>株式会社　ファイブセブン</t>
  </si>
  <si>
    <t>有限会社　オーエムファーマシー</t>
  </si>
  <si>
    <t>有限会社　シリウス</t>
  </si>
  <si>
    <t>株式会社　BRICH</t>
  </si>
  <si>
    <t>株式会社　ネクストリーフ</t>
  </si>
  <si>
    <t>株式会社　ハイジアファーマ</t>
  </si>
  <si>
    <t>吉田　安樹</t>
  </si>
  <si>
    <t>株式会社　那覇調剤センター</t>
  </si>
  <si>
    <t>有限会社　ワーク</t>
  </si>
  <si>
    <t>有限会社　結</t>
  </si>
  <si>
    <t>合同会社　ぐるくん</t>
  </si>
  <si>
    <t>株式会社　エルマーノ</t>
  </si>
  <si>
    <t>株式会社七福メディカル</t>
  </si>
  <si>
    <t>株式会社ウーマンステージ</t>
  </si>
  <si>
    <t>有限会社さわやか薬局</t>
  </si>
  <si>
    <t>株式会社喜薬はれ薬局</t>
  </si>
  <si>
    <t>株式会社Five Two</t>
  </si>
  <si>
    <t>有限会社神山薬局</t>
  </si>
  <si>
    <t>株式会社ひなた薬局</t>
  </si>
  <si>
    <t>平田　順子</t>
  </si>
  <si>
    <t>有限会社　中央調剤薬局</t>
  </si>
  <si>
    <t>株式会社筑後</t>
  </si>
  <si>
    <t>座喜味　美智子</t>
  </si>
  <si>
    <t>照屋　林現</t>
  </si>
  <si>
    <t>有限会社レ・ネット</t>
  </si>
  <si>
    <t>有限会社へしき屋</t>
  </si>
  <si>
    <t>有限会社光和</t>
  </si>
  <si>
    <t>有限会社さしだ薬局</t>
  </si>
  <si>
    <t>株式会社万優</t>
  </si>
  <si>
    <t>有限会社メディカルメイト</t>
  </si>
  <si>
    <t>有限会社ＩＮＳ</t>
  </si>
  <si>
    <t>株式会社アインファーマシーズ</t>
  </si>
  <si>
    <t>合同会社瑞城</t>
  </si>
  <si>
    <t>有限会社　さしだ薬局</t>
  </si>
  <si>
    <t>有限会社オーエムファーマシー</t>
  </si>
  <si>
    <t>株式会社沖縄ファーマシー</t>
  </si>
  <si>
    <t>株式会社ユース</t>
  </si>
  <si>
    <t>勢理客　由美子</t>
  </si>
  <si>
    <t>有限会社こくば</t>
  </si>
  <si>
    <t>有限会社山水</t>
  </si>
  <si>
    <t>仲真　良重</t>
  </si>
  <si>
    <t>有限会社　寿</t>
  </si>
  <si>
    <t>有限会社タウンファーマシー</t>
  </si>
  <si>
    <t>神里　まり子</t>
  </si>
  <si>
    <t>有限会社ナカオ商事</t>
  </si>
  <si>
    <t>有限会社くすりのミドリ</t>
  </si>
  <si>
    <t>普久原　隆</t>
  </si>
  <si>
    <t>株式会社　すみれ薬局</t>
  </si>
  <si>
    <t>島里　善晴</t>
  </si>
  <si>
    <t>株式会社ジーセットメディカル</t>
  </si>
  <si>
    <t>有限会社エム・クリエイト</t>
  </si>
  <si>
    <t>有限会社美里薬局</t>
  </si>
  <si>
    <t>有限会社ピア</t>
  </si>
  <si>
    <t>前川　朋子</t>
  </si>
  <si>
    <t>花城　幸夫</t>
  </si>
  <si>
    <t>有限会社くすの木</t>
  </si>
  <si>
    <t>西平　守明</t>
  </si>
  <si>
    <t>有限会社ピー・ケイ・シー薬局</t>
  </si>
  <si>
    <t>株式会社　ちばり</t>
  </si>
  <si>
    <t>株式会社クリエイトファーマシー</t>
  </si>
  <si>
    <t>株式会社アイエスメディカル</t>
  </si>
  <si>
    <t>株式会社　未来</t>
  </si>
  <si>
    <t>阿嘉　貫哲</t>
  </si>
  <si>
    <t>フォーユー合同会社</t>
  </si>
  <si>
    <t>松井　深寿也</t>
  </si>
  <si>
    <t>株式会社つつじ</t>
  </si>
  <si>
    <t>ファーマライズ株式会社</t>
  </si>
  <si>
    <t>仲井間　雄太</t>
  </si>
  <si>
    <t>山内　昌史</t>
  </si>
  <si>
    <t>合同会社　善</t>
  </si>
  <si>
    <t>合同会社Ｌｉｎｋ　Ｕｐ</t>
  </si>
  <si>
    <t>有限会社護薬品</t>
  </si>
  <si>
    <t>仲村　明</t>
  </si>
  <si>
    <t>一般社団法人ぎのわん健康支援センター</t>
  </si>
  <si>
    <t>高　たかし</t>
  </si>
  <si>
    <t>株式会社アシスト</t>
  </si>
  <si>
    <t>合同会社あらかわ</t>
  </si>
  <si>
    <t>株式会社メディカルネットワーク</t>
  </si>
  <si>
    <t>合同会社朋友陽</t>
  </si>
  <si>
    <t>宮里　政宏</t>
  </si>
  <si>
    <t>株式会社ぐすい</t>
  </si>
  <si>
    <t>有限会社　桃源</t>
  </si>
  <si>
    <t>下地　睦夫</t>
  </si>
  <si>
    <t>下地　仁</t>
  </si>
  <si>
    <t>有限会社　コジャ</t>
  </si>
  <si>
    <t>平良　真哉</t>
  </si>
  <si>
    <t>有限会社　ファースト企画</t>
  </si>
  <si>
    <t>有限会社ヱド川薬局</t>
  </si>
  <si>
    <t>嘉手川　育子</t>
  </si>
  <si>
    <t>株式会社リーフ</t>
  </si>
  <si>
    <t>日本メディカルシステム株式会社</t>
  </si>
  <si>
    <t>株式会社　仁</t>
  </si>
  <si>
    <t>岡林薫</t>
  </si>
  <si>
    <t>石垣　綾子</t>
  </si>
  <si>
    <t>新嵩由香</t>
  </si>
  <si>
    <t>荒谷敏巳</t>
  </si>
  <si>
    <t>有限会社中央薬局</t>
  </si>
  <si>
    <t>株式会社 ゆい沖縄</t>
  </si>
  <si>
    <t>幸地薬局合同会社</t>
  </si>
  <si>
    <t>株式会社プチファーマシスト</t>
  </si>
  <si>
    <t>合同会社　はと</t>
  </si>
  <si>
    <t>株式会社薬正堂</t>
  </si>
  <si>
    <t>有限会社嶺カンパニイ</t>
  </si>
  <si>
    <t>有限会社白寿</t>
  </si>
  <si>
    <t>長嶺　恵子</t>
  </si>
  <si>
    <t>有限会社エヌ・オー・ケイ</t>
  </si>
  <si>
    <t>株式会社ルーナ</t>
  </si>
  <si>
    <t>株式会社ユーガ</t>
  </si>
  <si>
    <t>株式会社　凜</t>
  </si>
  <si>
    <t>有限会社エーワイ・ファーマシー</t>
  </si>
  <si>
    <t>株式会社サザン</t>
  </si>
  <si>
    <t>株式会社福木堂</t>
  </si>
  <si>
    <t>株式会社　アシスト</t>
  </si>
  <si>
    <t>株式会社ディー・シー・トレーディング</t>
  </si>
  <si>
    <t>株式会社新星堂</t>
  </si>
  <si>
    <t>上地　智子</t>
  </si>
  <si>
    <t>株式会社大賀薬局</t>
  </si>
  <si>
    <t>株式会社プレンティー</t>
  </si>
  <si>
    <t>中村　悟</t>
  </si>
  <si>
    <t>荻堂　盛浩</t>
  </si>
  <si>
    <t>株式会社ふく薬品</t>
  </si>
  <si>
    <t>一般社団法人　北部地区薬剤師会</t>
  </si>
  <si>
    <t>株式会社　なごらん</t>
  </si>
  <si>
    <t>有限会社メディカルハーモニー</t>
  </si>
  <si>
    <t>有限会社ＩＣＨＩ</t>
  </si>
  <si>
    <t>QUICKファーマシー合同会社</t>
  </si>
  <si>
    <t>株式会社オオハシ</t>
  </si>
  <si>
    <t>株式会社アポロン</t>
  </si>
  <si>
    <t>株式会社ゆい沖縄</t>
  </si>
  <si>
    <t>合同会社屋嘉比</t>
  </si>
  <si>
    <t>合同会社康</t>
  </si>
  <si>
    <t>株式会社祥陽会</t>
  </si>
  <si>
    <t>株式会社ぱいん</t>
  </si>
  <si>
    <t>浦崎清子</t>
  </si>
  <si>
    <t>株式会社プラム</t>
  </si>
  <si>
    <t>金城　剛</t>
  </si>
  <si>
    <t>有限会社サンエステル</t>
  </si>
  <si>
    <t>有限会社晴天堂</t>
  </si>
  <si>
    <t>有限会社薬志堂</t>
  </si>
  <si>
    <t>株式会社Ys Life Support</t>
  </si>
  <si>
    <t>平良　恭子</t>
  </si>
  <si>
    <t>有限会社ヒューチャー</t>
  </si>
  <si>
    <t>金城　亜美</t>
  </si>
  <si>
    <t>新垣秀幸</t>
  </si>
  <si>
    <t>富田　雅章</t>
  </si>
  <si>
    <t>有限会社いこい</t>
  </si>
  <si>
    <t>有限会社ヘルスプラザミッキー</t>
  </si>
  <si>
    <t>合資会社伸成</t>
  </si>
  <si>
    <t>一般社団法人沖縄県薬剤師会</t>
  </si>
  <si>
    <t>株式会社ＧＥＮコーポレーション</t>
  </si>
  <si>
    <t>三谷　林太郎</t>
  </si>
  <si>
    <t>株式会社クワトロ</t>
  </si>
  <si>
    <t>新垣　梓</t>
  </si>
  <si>
    <t>株式会社　ぐすい</t>
  </si>
  <si>
    <t>合同会社啓</t>
  </si>
  <si>
    <t>株式会社琉球光和</t>
  </si>
  <si>
    <t>瀬底正也</t>
  </si>
  <si>
    <t>伊集俊雄</t>
  </si>
  <si>
    <t>林　伸嘉</t>
  </si>
  <si>
    <t>楠見　康夫</t>
  </si>
  <si>
    <t>ファミファ創健株式会社</t>
  </si>
  <si>
    <t>上原　学</t>
  </si>
  <si>
    <t>有限会社オギメデｨカル</t>
  </si>
  <si>
    <t>有限会社ドリーム</t>
  </si>
  <si>
    <t>有限会社金武薬局</t>
  </si>
  <si>
    <t>株式会社リトルベア</t>
  </si>
  <si>
    <t>原田秀樹</t>
  </si>
  <si>
    <t>有限会社クローバー薬局</t>
  </si>
  <si>
    <t>有限会社万世</t>
  </si>
  <si>
    <t>有限会社カナン</t>
  </si>
  <si>
    <t>株式会社プロファーマシー</t>
  </si>
  <si>
    <t>有限会社吾妻サンライズ</t>
  </si>
  <si>
    <t>有限会社桃源</t>
  </si>
  <si>
    <t>有限会社喜寿</t>
  </si>
  <si>
    <t>有限会社結</t>
  </si>
  <si>
    <t>伊佐　常隆</t>
  </si>
  <si>
    <t>株式会社ちばり</t>
  </si>
  <si>
    <t>合同会社保険薬局きずな</t>
  </si>
  <si>
    <t>藤原　明人</t>
  </si>
  <si>
    <t>合同会社ＣＯＰＥＲＡ</t>
  </si>
  <si>
    <t>株式会社ぬちぐすいメディカル</t>
  </si>
  <si>
    <t>合同会社ぐるくん</t>
  </si>
  <si>
    <t>株式会社K`shospitality</t>
  </si>
  <si>
    <t>合同会社　ＰＯＲＴＯ</t>
  </si>
  <si>
    <t>有限会社ブルースカイ</t>
  </si>
  <si>
    <t>株式会社たいよう</t>
  </si>
  <si>
    <t>有限会社メディキャッスル</t>
  </si>
  <si>
    <t>新垣　洋介</t>
  </si>
  <si>
    <t>有限会社みなと薬品</t>
  </si>
  <si>
    <t>株式会社全人幸</t>
  </si>
  <si>
    <t>株式会社ファイブセブン</t>
  </si>
  <si>
    <t>ＭＡＣホールディングス株式会社</t>
  </si>
  <si>
    <t>金城　真貴</t>
  </si>
  <si>
    <t>知念　實</t>
  </si>
  <si>
    <t>兼島　勝</t>
  </si>
  <si>
    <t>平良光政</t>
  </si>
  <si>
    <t>津嘉山　朝壽</t>
  </si>
  <si>
    <t>登川　克也</t>
  </si>
  <si>
    <t>渡慶次克紀</t>
  </si>
  <si>
    <t>照屋　幸広</t>
  </si>
  <si>
    <t>仲村　将哉</t>
  </si>
  <si>
    <t>宮城　貴</t>
  </si>
  <si>
    <t>宮城肇</t>
  </si>
  <si>
    <t>齋藤朋之</t>
  </si>
  <si>
    <t>泰川雅典</t>
  </si>
  <si>
    <t>神山康尚</t>
  </si>
  <si>
    <t>松元　保憲</t>
  </si>
  <si>
    <t>城間　盛浩</t>
  </si>
  <si>
    <t>伊禮　一博</t>
  </si>
  <si>
    <t>比嘉　哲也</t>
  </si>
  <si>
    <t>川武　一也</t>
  </si>
  <si>
    <t>久髙将一郎</t>
  </si>
  <si>
    <t>富田　整</t>
  </si>
  <si>
    <t>屋部佑介</t>
  </si>
  <si>
    <t>石川　覚</t>
  </si>
  <si>
    <t>國吉正人</t>
  </si>
  <si>
    <t>大城　健史</t>
  </si>
  <si>
    <t>桃原　理</t>
  </si>
  <si>
    <t>嘉数直也</t>
  </si>
  <si>
    <t>宮里　善大</t>
  </si>
  <si>
    <t>上江洲肇</t>
  </si>
  <si>
    <t>當山　圭祐</t>
  </si>
  <si>
    <t>学校法人松正学園</t>
  </si>
  <si>
    <t>安次富辰巳</t>
  </si>
  <si>
    <t>宮平　俊</t>
  </si>
  <si>
    <t>石垣実朝</t>
  </si>
  <si>
    <t>松田　一太</t>
  </si>
  <si>
    <t>高江洲　賢</t>
  </si>
  <si>
    <t>河村　宇造</t>
  </si>
  <si>
    <t>松川　幸介</t>
  </si>
  <si>
    <t>當山　喜久</t>
  </si>
  <si>
    <t>與那覇尋仁</t>
  </si>
  <si>
    <t>花城敬太</t>
  </si>
  <si>
    <t>大漁　雅人</t>
  </si>
  <si>
    <t>髙江洲　昌幸</t>
  </si>
  <si>
    <t>株式会社bee沖縄</t>
  </si>
  <si>
    <t>長岡　司</t>
  </si>
  <si>
    <t>真栄城　元寛</t>
  </si>
  <si>
    <t>農業生産法人株式会社小浜養蜂場</t>
  </si>
  <si>
    <t>島元　勇希</t>
  </si>
  <si>
    <t>宮城洋希</t>
  </si>
  <si>
    <t>株式会社sports medical gate</t>
  </si>
  <si>
    <t>與那嶺博樹</t>
  </si>
  <si>
    <t>八崎　千夏</t>
  </si>
  <si>
    <t>平良満毅雄</t>
  </si>
  <si>
    <t>学校法人智晴学園</t>
  </si>
  <si>
    <t>有限会社タテツ</t>
  </si>
  <si>
    <t>久高唯剛</t>
  </si>
  <si>
    <t>山地　雅一</t>
  </si>
  <si>
    <t>宮城　一浩</t>
  </si>
  <si>
    <t>当真　純司</t>
  </si>
  <si>
    <t>大城　幸也</t>
  </si>
  <si>
    <t>豊里　博也</t>
  </si>
  <si>
    <t>佐久真　秀人</t>
  </si>
  <si>
    <t>高良　誠人</t>
  </si>
  <si>
    <t>竹内照二</t>
  </si>
  <si>
    <t>仲間　正幸</t>
  </si>
  <si>
    <t>坂巻　弘通</t>
  </si>
  <si>
    <t>大城　秀樹</t>
  </si>
  <si>
    <t>金城　一慶</t>
  </si>
  <si>
    <t>大山税</t>
  </si>
  <si>
    <t>小浜　徹</t>
  </si>
  <si>
    <t>神里隆</t>
  </si>
  <si>
    <t>照屋　寛高</t>
  </si>
  <si>
    <t>株式会社サンメディケア　代表取締役　榎原　幸治</t>
  </si>
  <si>
    <t>南尾早智子</t>
  </si>
  <si>
    <t>玉寄長志</t>
  </si>
  <si>
    <t>饒平名真光</t>
  </si>
  <si>
    <t>岡田　聡</t>
  </si>
  <si>
    <t>寄川優</t>
  </si>
  <si>
    <t>狩俣暢史</t>
  </si>
  <si>
    <t>石渡　義敏</t>
  </si>
  <si>
    <t>古堅　弘進</t>
  </si>
  <si>
    <t>Ｒサンシー合同会社</t>
  </si>
  <si>
    <t>佐久川　政廉</t>
  </si>
  <si>
    <t>安里　智明</t>
  </si>
  <si>
    <t>清水節夫</t>
  </si>
  <si>
    <t>金城　勇太</t>
  </si>
  <si>
    <t>津波古康友</t>
  </si>
  <si>
    <t>烏谷出</t>
  </si>
  <si>
    <t>新崎利樹</t>
  </si>
  <si>
    <t>西　祐策</t>
  </si>
  <si>
    <t>山田　義淳</t>
  </si>
  <si>
    <t>神里　元樹</t>
  </si>
  <si>
    <t>呉屋　忍</t>
  </si>
  <si>
    <t>神谷大介</t>
  </si>
  <si>
    <t>合同会社ふく木の里</t>
  </si>
  <si>
    <t>照屋　善朗</t>
  </si>
  <si>
    <t>長濱　一明</t>
  </si>
  <si>
    <t>安里　勇樹</t>
  </si>
  <si>
    <t>大城一樹</t>
  </si>
  <si>
    <t>親富祖　裕人</t>
  </si>
  <si>
    <t>宮下　徹</t>
  </si>
  <si>
    <t>伊波　斉志</t>
  </si>
  <si>
    <t>株式会社ケアサービス沖縄</t>
  </si>
  <si>
    <t>仲嶺　浩克</t>
  </si>
  <si>
    <t>前川　大樹</t>
  </si>
  <si>
    <t>大川健</t>
  </si>
  <si>
    <t>又吉　勝喜</t>
  </si>
  <si>
    <t>森屋　誠</t>
  </si>
  <si>
    <t>金田　智行</t>
  </si>
  <si>
    <t>栢原　秀幸</t>
  </si>
  <si>
    <t>安里　敏満</t>
  </si>
  <si>
    <t>本村　昇盛</t>
  </si>
  <si>
    <t>田港　諭</t>
  </si>
  <si>
    <t>宮嶋　裕司</t>
  </si>
  <si>
    <t>前泊　周一郎</t>
  </si>
  <si>
    <t>當間　潤</t>
  </si>
  <si>
    <t>亀島　睦勇</t>
  </si>
  <si>
    <t>與那覇　靖</t>
  </si>
  <si>
    <t>松山　晟秀（李　晟秀）</t>
  </si>
  <si>
    <t>新城　緑</t>
  </si>
  <si>
    <t>喜久里正人</t>
  </si>
  <si>
    <t>柳沢光</t>
  </si>
  <si>
    <t>比屋根　直樹</t>
  </si>
  <si>
    <t>仲松　大地</t>
  </si>
  <si>
    <t>渡眞利　将喜</t>
  </si>
  <si>
    <t>玉榮格</t>
  </si>
  <si>
    <t>株式会社沖縄ドリーム</t>
  </si>
  <si>
    <t>仲里　優一</t>
  </si>
  <si>
    <t>上地　潤</t>
  </si>
  <si>
    <t>井上　武人</t>
  </si>
  <si>
    <t>宮城のり子</t>
  </si>
  <si>
    <t>宮城　佑樹</t>
  </si>
  <si>
    <t>奥平　真</t>
  </si>
  <si>
    <t>知念　隆秀</t>
  </si>
  <si>
    <t>阿波根　昌義</t>
  </si>
  <si>
    <t>玉城　陽次</t>
  </si>
  <si>
    <t>泉川　寛哉</t>
  </si>
  <si>
    <t>松田　祐紀</t>
  </si>
  <si>
    <t>金城　敏</t>
  </si>
  <si>
    <t>友利隼人</t>
  </si>
  <si>
    <t>株式会社さくらメディカル沖縄</t>
  </si>
  <si>
    <t>新川　綾子</t>
  </si>
  <si>
    <t>與那國　幹</t>
  </si>
  <si>
    <t>横田　健太</t>
  </si>
  <si>
    <t>宮城　悟</t>
  </si>
  <si>
    <t>千葉憲和</t>
  </si>
  <si>
    <t>伊敷　和也</t>
  </si>
  <si>
    <t>株式会社富商</t>
  </si>
  <si>
    <t>比嘉　裕子</t>
  </si>
  <si>
    <t>狩俣　暢史</t>
  </si>
  <si>
    <t>株式会社ハートアンドハンド</t>
  </si>
  <si>
    <t>久保田　和房</t>
  </si>
  <si>
    <t>嘉数　侑真</t>
  </si>
  <si>
    <t>上地　昇平</t>
  </si>
  <si>
    <t>大湾　勝也</t>
  </si>
  <si>
    <t>株式会社さんだん花</t>
  </si>
  <si>
    <t>黒島　和磨</t>
  </si>
  <si>
    <t>伊保　悟司</t>
  </si>
  <si>
    <t>株式会社八重山健康倶楽部テｨーダ</t>
  </si>
  <si>
    <t>大城　弘毅</t>
  </si>
  <si>
    <t>与那原　永之</t>
  </si>
  <si>
    <t>比嘉　葉泉</t>
  </si>
  <si>
    <t>島田　詠功</t>
  </si>
  <si>
    <t>山城　修</t>
  </si>
  <si>
    <t>島袋　聖史</t>
  </si>
  <si>
    <t>東盛　準一朗</t>
  </si>
  <si>
    <t>安谷屋　綱紀</t>
  </si>
  <si>
    <t>株式会社ユープラス</t>
  </si>
  <si>
    <t>砂川　達耶</t>
  </si>
  <si>
    <t>糸数　昌治</t>
  </si>
  <si>
    <t>玉寄　和志</t>
  </si>
  <si>
    <t>志喜屋　孝廣</t>
  </si>
  <si>
    <t>大田　禎己</t>
  </si>
  <si>
    <t>山城　智樹</t>
  </si>
  <si>
    <t>玉城　梓</t>
  </si>
  <si>
    <t>島袋　洋平</t>
  </si>
  <si>
    <t>宮里　朝二</t>
  </si>
  <si>
    <t>株式会社TEAM沖縄</t>
  </si>
  <si>
    <t>山田　春生</t>
  </si>
  <si>
    <t>比嘉　優也</t>
  </si>
  <si>
    <t>城間利枝子</t>
  </si>
  <si>
    <t>長谷川　達也</t>
  </si>
  <si>
    <t>株式会社一丸商事</t>
  </si>
  <si>
    <t>合同会社訪問型ステーション美城</t>
  </si>
  <si>
    <t>天願　愉弥</t>
  </si>
  <si>
    <t>太田　憲吾</t>
  </si>
  <si>
    <t>安次嶺　元輝</t>
  </si>
  <si>
    <t>株式会社ワイズケア</t>
  </si>
  <si>
    <t>具志堅　富行</t>
  </si>
  <si>
    <t>株式会社MaruXin</t>
  </si>
  <si>
    <t>田中敦子</t>
  </si>
  <si>
    <t>株式会社ＢＡＲＩＫＩ総研</t>
  </si>
  <si>
    <t>長濱　翔平</t>
  </si>
  <si>
    <t>有限会社丸樹　代表取締役　比嘉良勝</t>
  </si>
  <si>
    <t>真栄城　徳康</t>
  </si>
  <si>
    <t>株式会社天十字企画</t>
  </si>
  <si>
    <t>宮城　竜平</t>
  </si>
  <si>
    <t>田場　裕介</t>
  </si>
  <si>
    <t>株式会社梶尾</t>
  </si>
  <si>
    <t>株式会社シーベルト</t>
  </si>
  <si>
    <t>長濱　正暁</t>
  </si>
  <si>
    <t>株式会社かえる堂</t>
  </si>
  <si>
    <t>佐藤栄司</t>
  </si>
  <si>
    <t>富川　健一</t>
  </si>
  <si>
    <t>山城　美穂</t>
  </si>
  <si>
    <t>株式会社サンメディケア</t>
  </si>
  <si>
    <t>新垣　和輝</t>
  </si>
  <si>
    <t>銘苅　慎吾</t>
  </si>
  <si>
    <t>嵩原　直哉</t>
  </si>
  <si>
    <t>屋宜　伸昭</t>
  </si>
  <si>
    <t>新垣　樹</t>
  </si>
  <si>
    <t>株式会社アーチ</t>
  </si>
  <si>
    <t>井上　裕貴</t>
  </si>
  <si>
    <t>合同会社Nagano</t>
  </si>
  <si>
    <t>ENK総建株式会社　代表取締役　円勺　忠士</t>
  </si>
  <si>
    <t>田中真莉奈</t>
  </si>
  <si>
    <t>永田　英之</t>
  </si>
  <si>
    <t>大田雄太</t>
  </si>
  <si>
    <t>有銘　光</t>
  </si>
  <si>
    <t>那須川　幸雄</t>
  </si>
  <si>
    <t>比嘉　大生</t>
  </si>
  <si>
    <t>有限会社トータルケアまえいけ</t>
  </si>
  <si>
    <t>比嘉　理貴</t>
  </si>
  <si>
    <t>宮城　和也</t>
  </si>
  <si>
    <t>アルビジア株式会社</t>
  </si>
  <si>
    <t>和田協子</t>
  </si>
  <si>
    <t>神谷　穂</t>
  </si>
  <si>
    <t>長間　響</t>
  </si>
  <si>
    <t>畠中正博</t>
  </si>
  <si>
    <t>西加治工　亮</t>
  </si>
  <si>
    <t>新垣　義一</t>
  </si>
  <si>
    <t>山田幸太朗</t>
  </si>
  <si>
    <t>株式会社クラシオン</t>
  </si>
  <si>
    <t>株式会社あおば</t>
  </si>
  <si>
    <t>金城　判</t>
  </si>
  <si>
    <t>伊德　生子</t>
  </si>
  <si>
    <t>松本　龍宗</t>
  </si>
  <si>
    <t>永山　智章</t>
  </si>
  <si>
    <t>株式会社佐々木整骨院　代表取締役　佐々木智和</t>
  </si>
  <si>
    <t>伊藤　和仁</t>
  </si>
  <si>
    <t>宮平　龍真</t>
  </si>
  <si>
    <t>武島多加雄</t>
  </si>
  <si>
    <t>東　拓也</t>
  </si>
  <si>
    <t>富濱　宗茂</t>
  </si>
  <si>
    <t>下門　貴雄</t>
  </si>
  <si>
    <t>棚原　憲一</t>
  </si>
  <si>
    <t>髙木　賀弘</t>
  </si>
  <si>
    <t>宇江城祐太</t>
  </si>
  <si>
    <t>藤沢明範</t>
  </si>
  <si>
    <t>稲福渉</t>
  </si>
  <si>
    <t>有限会社リラクゼーション</t>
  </si>
  <si>
    <t>銘苅　寛治</t>
  </si>
  <si>
    <t>株式会社　さくらメディカル沖縄　代表取締役　東江敏博</t>
  </si>
  <si>
    <t>株式会社さくらメディカル沖縄　代表取締役　東江敏博</t>
  </si>
  <si>
    <t>株式会社絆</t>
  </si>
  <si>
    <t>株式会社メディカルヤマモト</t>
  </si>
  <si>
    <t>4700000100</t>
  </si>
  <si>
    <t>照喜名朝男</t>
  </si>
  <si>
    <t>宇根良併</t>
  </si>
  <si>
    <t>4700000300</t>
  </si>
  <si>
    <t>石川宏明</t>
  </si>
  <si>
    <t>4700000501</t>
  </si>
  <si>
    <t>渡口勤</t>
  </si>
  <si>
    <t>小泉禎久</t>
  </si>
  <si>
    <t>小波津正芳</t>
  </si>
  <si>
    <t>4700001200</t>
  </si>
  <si>
    <t>當山勲</t>
  </si>
  <si>
    <t>4700001300</t>
  </si>
  <si>
    <t>棚原きよみ</t>
  </si>
  <si>
    <t>4700001501</t>
  </si>
  <si>
    <t>上原光</t>
  </si>
  <si>
    <t>4700001602</t>
  </si>
  <si>
    <t>嶺井雄八</t>
  </si>
  <si>
    <t>4700001700</t>
  </si>
  <si>
    <t>小濱重光</t>
  </si>
  <si>
    <t>4700001801</t>
  </si>
  <si>
    <t>中山聖絵</t>
  </si>
  <si>
    <t>4700001900</t>
  </si>
  <si>
    <t>島袋勇</t>
  </si>
  <si>
    <t>4700002000</t>
  </si>
  <si>
    <t>長嶋七生</t>
  </si>
  <si>
    <t>4700002100</t>
  </si>
  <si>
    <t>合同会社LIFENOTE</t>
  </si>
  <si>
    <t>4700002200</t>
  </si>
  <si>
    <t>下地幸夫</t>
  </si>
  <si>
    <t>4700002500</t>
  </si>
  <si>
    <t>合同会社ライフエイド</t>
  </si>
  <si>
    <t>4700002801</t>
  </si>
  <si>
    <t>三石セツ子</t>
  </si>
  <si>
    <t>4700003101</t>
  </si>
  <si>
    <t>大田文枝</t>
  </si>
  <si>
    <t>4700003201</t>
  </si>
  <si>
    <t>山城昌徳</t>
  </si>
  <si>
    <t>4700003400</t>
  </si>
  <si>
    <t>倉田仁志</t>
  </si>
  <si>
    <t>4700003501</t>
  </si>
  <si>
    <t>吉門知嘉世</t>
  </si>
  <si>
    <t>4700003601</t>
  </si>
  <si>
    <t>大城成正</t>
  </si>
  <si>
    <t>4700003701</t>
  </si>
  <si>
    <t>清水由美子</t>
  </si>
  <si>
    <t>4700003900</t>
  </si>
  <si>
    <t>宮嶋裕司</t>
  </si>
  <si>
    <t>4700004000</t>
  </si>
  <si>
    <t>米須清周</t>
  </si>
  <si>
    <t>4700004110</t>
  </si>
  <si>
    <t>株式会社プロデュース</t>
  </si>
  <si>
    <t>4700004200</t>
  </si>
  <si>
    <t>大城紀子</t>
  </si>
  <si>
    <t>4700004301</t>
  </si>
  <si>
    <t>小嶺伸一</t>
  </si>
  <si>
    <t>4700004401</t>
  </si>
  <si>
    <t>玉城柔理子</t>
  </si>
  <si>
    <t>4700004501</t>
  </si>
  <si>
    <t>上原邦仁</t>
  </si>
  <si>
    <t>4700004700</t>
  </si>
  <si>
    <t>仲村渠勝夫</t>
  </si>
  <si>
    <t>4700004901</t>
  </si>
  <si>
    <t>糸嶺利恵子</t>
  </si>
  <si>
    <t>4700005301</t>
  </si>
  <si>
    <t>嘉陽田京乃</t>
  </si>
  <si>
    <t>4700005401</t>
  </si>
  <si>
    <t>仲田彰</t>
  </si>
  <si>
    <t>4700005501</t>
  </si>
  <si>
    <t>當山貴也</t>
  </si>
  <si>
    <t>4700006000</t>
  </si>
  <si>
    <t>901-1102</t>
  </si>
  <si>
    <t>比嘉正友</t>
  </si>
  <si>
    <t>4700006801</t>
  </si>
  <si>
    <t>仲村友見</t>
  </si>
  <si>
    <t>4700007101</t>
  </si>
  <si>
    <t>合同会社サーブ</t>
  </si>
  <si>
    <t>4700008001</t>
  </si>
  <si>
    <t>田村文夫</t>
  </si>
  <si>
    <t>4700008201</t>
  </si>
  <si>
    <t>西原陽子</t>
  </si>
  <si>
    <t>4700008400</t>
  </si>
  <si>
    <t>山本豪</t>
  </si>
  <si>
    <t>4700008601</t>
  </si>
  <si>
    <t>4700008700</t>
  </si>
  <si>
    <t>外間久生</t>
  </si>
  <si>
    <t>4700008801</t>
  </si>
  <si>
    <t>宇良浩一</t>
  </si>
  <si>
    <t>4700009101</t>
  </si>
  <si>
    <t>眞榮城涼子</t>
  </si>
  <si>
    <t>4700009401</t>
  </si>
  <si>
    <t>金城一慶</t>
  </si>
  <si>
    <t>4700009500</t>
  </si>
  <si>
    <t>4700009601</t>
  </si>
  <si>
    <t>大湾勝也</t>
  </si>
  <si>
    <t>4700009801</t>
  </si>
  <si>
    <t>佐久真秀人</t>
  </si>
  <si>
    <t>4700010100</t>
  </si>
  <si>
    <t>大城秀樹</t>
  </si>
  <si>
    <t>4700010201</t>
  </si>
  <si>
    <t>安里智明</t>
  </si>
  <si>
    <t>4700010500</t>
  </si>
  <si>
    <t>新川綾子</t>
  </si>
  <si>
    <t>4700010900</t>
  </si>
  <si>
    <t>林秀一</t>
  </si>
  <si>
    <t>4700011500</t>
  </si>
  <si>
    <t>玉城達男</t>
  </si>
  <si>
    <t>4700011700</t>
  </si>
  <si>
    <t>京極美帆</t>
  </si>
  <si>
    <t>4700011901</t>
  </si>
  <si>
    <t>瑞慶村宏</t>
  </si>
  <si>
    <t>4700012100</t>
  </si>
  <si>
    <t>金成良幸</t>
  </si>
  <si>
    <t>4700012402</t>
  </si>
  <si>
    <t>嘉数紀子</t>
  </si>
  <si>
    <t>新垣雅也</t>
  </si>
  <si>
    <t>4700012600</t>
  </si>
  <si>
    <t>金井規子</t>
  </si>
  <si>
    <t>4700012700</t>
  </si>
  <si>
    <t>南部美幸</t>
  </si>
  <si>
    <t>4700012801</t>
  </si>
  <si>
    <t>玉城梓</t>
  </si>
  <si>
    <t>4700013000</t>
  </si>
  <si>
    <t>福里和広</t>
  </si>
  <si>
    <t>4700013301</t>
  </si>
  <si>
    <t>當山慶夫</t>
  </si>
  <si>
    <t>4700013400</t>
  </si>
  <si>
    <t>4700013500</t>
  </si>
  <si>
    <t>横田実</t>
  </si>
  <si>
    <t>4700013512</t>
  </si>
  <si>
    <t>内間辰徳</t>
  </si>
  <si>
    <t>4700013801</t>
  </si>
  <si>
    <t>4700014301</t>
  </si>
  <si>
    <t>具志堅興清</t>
  </si>
  <si>
    <t>4700014500</t>
  </si>
  <si>
    <t>森屋誠</t>
  </si>
  <si>
    <t>4700014701</t>
  </si>
  <si>
    <t>遠藤京子</t>
  </si>
  <si>
    <t>4700015201</t>
  </si>
  <si>
    <t>4700015401</t>
  </si>
  <si>
    <t>島袋聖史</t>
  </si>
  <si>
    <t>株式会社大翔</t>
  </si>
  <si>
    <t>4700015901</t>
  </si>
  <si>
    <t>大城松龍</t>
  </si>
  <si>
    <t>4700016100</t>
  </si>
  <si>
    <t>島袋真治</t>
  </si>
  <si>
    <t>4700016702</t>
  </si>
  <si>
    <t>長尾好一郎</t>
  </si>
  <si>
    <t>4700017100</t>
  </si>
  <si>
    <t>合同会社ＡＧＡ</t>
  </si>
  <si>
    <t>4700017201</t>
  </si>
  <si>
    <t>4700017501</t>
  </si>
  <si>
    <t>大城亮武</t>
  </si>
  <si>
    <t>4700017710</t>
  </si>
  <si>
    <t>株式会社ラル</t>
  </si>
  <si>
    <t>4700017801</t>
  </si>
  <si>
    <t>合同会社空飛ぶめだか</t>
  </si>
  <si>
    <t>4700017900</t>
  </si>
  <si>
    <t>4700018201</t>
  </si>
  <si>
    <t>新田信行</t>
  </si>
  <si>
    <t>4700018301</t>
  </si>
  <si>
    <t>株式会社ＭａｒｉｎＦｒｏｎｔｉｅｒ</t>
  </si>
  <si>
    <t>4700018501</t>
  </si>
  <si>
    <t>山城智樹</t>
  </si>
  <si>
    <t>4700018701</t>
  </si>
  <si>
    <t>大漁雅人</t>
  </si>
  <si>
    <t>4700018801</t>
  </si>
  <si>
    <t>金城百合子</t>
  </si>
  <si>
    <t>4700019401</t>
  </si>
  <si>
    <t>細野尚子</t>
  </si>
  <si>
    <t>4700019501</t>
  </si>
  <si>
    <t>4700019901</t>
  </si>
  <si>
    <t>大濵晃二</t>
  </si>
  <si>
    <t>4700020101</t>
  </si>
  <si>
    <t>大城幸也</t>
  </si>
  <si>
    <t>4700020300</t>
  </si>
  <si>
    <t>照屋春枝</t>
  </si>
  <si>
    <t>4700020400</t>
  </si>
  <si>
    <t>4700020700</t>
  </si>
  <si>
    <t>前田悦男</t>
  </si>
  <si>
    <t>4700021101</t>
  </si>
  <si>
    <t>4700021500</t>
  </si>
  <si>
    <t>島尻未来</t>
  </si>
  <si>
    <t>4700021601</t>
  </si>
  <si>
    <t>山城美穂</t>
  </si>
  <si>
    <t>4700021700</t>
  </si>
  <si>
    <t>仲間悠</t>
  </si>
  <si>
    <t>4700022000</t>
  </si>
  <si>
    <t>宮城明彦</t>
  </si>
  <si>
    <t>4700022200</t>
  </si>
  <si>
    <t>山田圭</t>
  </si>
  <si>
    <t>4700022300</t>
  </si>
  <si>
    <t>奥原園子</t>
  </si>
  <si>
    <t>4700022800</t>
  </si>
  <si>
    <t>比嘉信子</t>
  </si>
  <si>
    <t>4700023001</t>
  </si>
  <si>
    <t>山内麻梨香</t>
  </si>
  <si>
    <t>4700023011</t>
  </si>
  <si>
    <t>4700023201</t>
  </si>
  <si>
    <t>4700023300</t>
  </si>
  <si>
    <t>安塚良</t>
  </si>
  <si>
    <t>4700023400</t>
  </si>
  <si>
    <t>小野康浩</t>
  </si>
  <si>
    <t>4700023500</t>
  </si>
  <si>
    <t>4700023600</t>
  </si>
  <si>
    <t>株式会社サンメディカル</t>
  </si>
  <si>
    <t>4700023700</t>
  </si>
  <si>
    <t>4700024201</t>
  </si>
  <si>
    <t>株式会社佐々木整骨院</t>
  </si>
  <si>
    <t>4700024300</t>
  </si>
  <si>
    <t>特定非営利活動法人ロービジョンライフ沖縄理事本永美代</t>
  </si>
  <si>
    <t>4700024402</t>
  </si>
  <si>
    <t>仲宗根守</t>
  </si>
  <si>
    <t>4700024500</t>
  </si>
  <si>
    <t>瀬﨑幸司</t>
  </si>
  <si>
    <t>4700024601</t>
  </si>
  <si>
    <t>株式会社ゐぃまぁるぅ</t>
  </si>
  <si>
    <t>4700024801</t>
  </si>
  <si>
    <t>仲村善実</t>
  </si>
  <si>
    <t>4700025001</t>
  </si>
  <si>
    <t>富樫実和子</t>
  </si>
  <si>
    <t>4700025401</t>
  </si>
  <si>
    <t>盛根佳亮</t>
  </si>
  <si>
    <t>4700025501</t>
  </si>
  <si>
    <t>小橋川共仁</t>
  </si>
  <si>
    <t>4700025701</t>
  </si>
  <si>
    <t>比嘉理貴</t>
  </si>
  <si>
    <t>4700025800</t>
  </si>
  <si>
    <t>野原美奈枝</t>
  </si>
  <si>
    <t>4700025901</t>
  </si>
  <si>
    <t>4700026001</t>
  </si>
  <si>
    <t>平園子</t>
  </si>
  <si>
    <t>4700026601</t>
  </si>
  <si>
    <t>中尾好克</t>
  </si>
  <si>
    <t>4700026800</t>
  </si>
  <si>
    <t>砂川亮真</t>
  </si>
  <si>
    <t>4700027001</t>
  </si>
  <si>
    <t>4700027401</t>
  </si>
  <si>
    <t>島元勇希</t>
  </si>
  <si>
    <t>4700027602</t>
  </si>
  <si>
    <t>有限会社ニューフロンティア</t>
  </si>
  <si>
    <t>4700027900</t>
  </si>
  <si>
    <t>南出知秀</t>
  </si>
  <si>
    <t>4700028801</t>
  </si>
  <si>
    <t>真栄城千賀子</t>
  </si>
  <si>
    <t>4700028902</t>
  </si>
  <si>
    <t>内間剛</t>
  </si>
  <si>
    <t>4700029911</t>
  </si>
  <si>
    <t>井村真帆</t>
  </si>
  <si>
    <t>4700030002</t>
  </si>
  <si>
    <t>徳元大輔</t>
  </si>
  <si>
    <t>4700030101</t>
  </si>
  <si>
    <t>4700030301</t>
  </si>
  <si>
    <t>株式会社Ｒｅｓｆｉｖｅ</t>
  </si>
  <si>
    <t>4700030500</t>
  </si>
  <si>
    <t>株式会社寛</t>
  </si>
  <si>
    <t>4700030601</t>
  </si>
  <si>
    <t>喜友名盛健</t>
  </si>
  <si>
    <t>4700030702</t>
  </si>
  <si>
    <t>備瀬宗利</t>
  </si>
  <si>
    <t>4700031000</t>
  </si>
  <si>
    <t>大城芳樹</t>
  </si>
  <si>
    <t>4700031101</t>
  </si>
  <si>
    <t>金城文仁</t>
  </si>
  <si>
    <t>4700031300</t>
  </si>
  <si>
    <t>浦添美智子</t>
  </si>
  <si>
    <t>4700031412</t>
  </si>
  <si>
    <t>村石俊介</t>
  </si>
  <si>
    <t>4700031600</t>
  </si>
  <si>
    <t>4700031801</t>
  </si>
  <si>
    <t>與那嶺麻美</t>
  </si>
  <si>
    <t>4700032001</t>
  </si>
  <si>
    <t>山倉あかり</t>
  </si>
  <si>
    <t>4700032200</t>
  </si>
  <si>
    <t>大久保篤志</t>
  </si>
  <si>
    <t>4700032500</t>
  </si>
  <si>
    <t>4700033300</t>
  </si>
  <si>
    <t>4700034001</t>
  </si>
  <si>
    <t>×</t>
    <phoneticPr fontId="4"/>
  </si>
  <si>
    <t>6</t>
  </si>
  <si>
    <t>3</t>
  </si>
  <si>
    <t>4</t>
  </si>
  <si>
    <t>5</t>
  </si>
  <si>
    <t>2</t>
  </si>
  <si>
    <t>4710118144</t>
  </si>
  <si>
    <t>988770575</t>
  </si>
  <si>
    <t>988775806</t>
  </si>
  <si>
    <t>988780231</t>
  </si>
  <si>
    <t>988762212</t>
  </si>
  <si>
    <t>988776467</t>
  </si>
  <si>
    <t>988740100</t>
  </si>
  <si>
    <t>988773478</t>
  </si>
  <si>
    <t>989972011</t>
  </si>
  <si>
    <t>989942582</t>
  </si>
  <si>
    <t>989943660</t>
  </si>
  <si>
    <t>989973104</t>
  </si>
  <si>
    <t>989920055</t>
  </si>
  <si>
    <t>988507955</t>
  </si>
  <si>
    <t>988510103</t>
  </si>
  <si>
    <t>988503811</t>
  </si>
  <si>
    <t>988510501</t>
  </si>
  <si>
    <t>989473555</t>
  </si>
  <si>
    <t>989462833</t>
  </si>
  <si>
    <t>988891328</t>
  </si>
  <si>
    <t>988881151</t>
  </si>
  <si>
    <t>988893206</t>
  </si>
  <si>
    <t>988894830</t>
  </si>
  <si>
    <t>989458101</t>
  </si>
  <si>
    <t>989983221</t>
  </si>
  <si>
    <t>988953331</t>
  </si>
  <si>
    <t>988891390</t>
  </si>
  <si>
    <t>989855555</t>
  </si>
  <si>
    <t>988880123</t>
  </si>
  <si>
    <t>7</t>
  </si>
  <si>
    <t>1</t>
  </si>
  <si>
    <t>980722420</t>
  </si>
  <si>
    <t>980732228</t>
  </si>
  <si>
    <t>980734103</t>
  </si>
  <si>
    <t>980732200</t>
  </si>
  <si>
    <t>980731477</t>
  </si>
  <si>
    <t>980738115</t>
  </si>
  <si>
    <t>980730037</t>
  </si>
  <si>
    <t>980736300</t>
  </si>
  <si>
    <t>980734970</t>
  </si>
  <si>
    <t>980741187</t>
  </si>
  <si>
    <t>980755878</t>
  </si>
  <si>
    <t>980750722</t>
  </si>
  <si>
    <t>980774693</t>
  </si>
  <si>
    <t>980762788</t>
  </si>
  <si>
    <t>980755550</t>
  </si>
  <si>
    <t>980733854</t>
  </si>
  <si>
    <t>980723500</t>
  </si>
  <si>
    <t>980763838</t>
  </si>
  <si>
    <t>980786661</t>
  </si>
  <si>
    <t>980734123</t>
  </si>
  <si>
    <t>980790923</t>
  </si>
  <si>
    <t>980795164</t>
  </si>
  <si>
    <t>980790501</t>
  </si>
  <si>
    <t>988771611</t>
  </si>
  <si>
    <t>988782271</t>
  </si>
  <si>
    <t>988785500</t>
  </si>
  <si>
    <t>988789367</t>
  </si>
  <si>
    <t>988751126</t>
  </si>
  <si>
    <t>988785126</t>
  </si>
  <si>
    <t>988741155</t>
  </si>
  <si>
    <t>988708060</t>
  </si>
  <si>
    <t>988695762</t>
  </si>
  <si>
    <t>989421001</t>
  </si>
  <si>
    <t>988707677</t>
  </si>
  <si>
    <t>988785828</t>
  </si>
  <si>
    <t>988786910</t>
  </si>
  <si>
    <t>988733387</t>
  </si>
  <si>
    <t>988747070</t>
  </si>
  <si>
    <t>988706600</t>
  </si>
  <si>
    <t>988758700</t>
  </si>
  <si>
    <t>988710123</t>
  </si>
  <si>
    <t>988787070</t>
  </si>
  <si>
    <t>988710818</t>
  </si>
  <si>
    <t>988793952</t>
  </si>
  <si>
    <t>988732020</t>
  </si>
  <si>
    <t>988793303</t>
  </si>
  <si>
    <t>988769500</t>
  </si>
  <si>
    <t>988747007</t>
  </si>
  <si>
    <t>988772660</t>
  </si>
  <si>
    <t>988784112</t>
  </si>
  <si>
    <t>988730071</t>
  </si>
  <si>
    <t>988711500</t>
  </si>
  <si>
    <t>988757000</t>
  </si>
  <si>
    <t>988751010</t>
  </si>
  <si>
    <t>988733900</t>
  </si>
  <si>
    <t>988750890</t>
  </si>
  <si>
    <t>988798666</t>
  </si>
  <si>
    <t>988711737</t>
  </si>
  <si>
    <t>988713088</t>
  </si>
  <si>
    <t>988754810</t>
  </si>
  <si>
    <t>989884556</t>
  </si>
  <si>
    <t>989880326</t>
  </si>
  <si>
    <t>988943646</t>
  </si>
  <si>
    <t>988731135</t>
  </si>
  <si>
    <t>988777700</t>
  </si>
  <si>
    <t>988790021</t>
  </si>
  <si>
    <t>989437773</t>
  </si>
  <si>
    <t>988711234</t>
  </si>
  <si>
    <t>989889811</t>
  </si>
  <si>
    <t>988747766</t>
  </si>
  <si>
    <t>988777777</t>
  </si>
  <si>
    <t>989884141</t>
  </si>
  <si>
    <t>989881376</t>
  </si>
  <si>
    <t>988792114</t>
  </si>
  <si>
    <t>988782500</t>
  </si>
  <si>
    <t>989883208</t>
  </si>
  <si>
    <t>989421110</t>
  </si>
  <si>
    <t>989639010</t>
  </si>
  <si>
    <t>988762515</t>
  </si>
  <si>
    <t>988757111</t>
  </si>
  <si>
    <t>988750007</t>
  </si>
  <si>
    <t>988782525</t>
  </si>
  <si>
    <t>988788213</t>
  </si>
  <si>
    <t>988798800</t>
  </si>
  <si>
    <t>988787381</t>
  </si>
  <si>
    <t>988733300</t>
  </si>
  <si>
    <t>988758888</t>
  </si>
  <si>
    <t>988769811</t>
  </si>
  <si>
    <t>988751177</t>
  </si>
  <si>
    <t>988742020</t>
  </si>
  <si>
    <t>989171110</t>
  </si>
  <si>
    <t>989941177</t>
  </si>
  <si>
    <t>989941882</t>
  </si>
  <si>
    <t>989942099</t>
  </si>
  <si>
    <t>989941155</t>
  </si>
  <si>
    <t>989953511</t>
  </si>
  <si>
    <t>989973702</t>
  </si>
  <si>
    <t>989953377</t>
  </si>
  <si>
    <t>989941133</t>
  </si>
  <si>
    <t>989920800</t>
  </si>
  <si>
    <t>989951212</t>
  </si>
  <si>
    <t>989953030</t>
  </si>
  <si>
    <t>988403730</t>
  </si>
  <si>
    <t>988513347</t>
  </si>
  <si>
    <t>988403733</t>
  </si>
  <si>
    <t>989923920</t>
  </si>
  <si>
    <t>989952525</t>
  </si>
  <si>
    <t>988517323</t>
  </si>
  <si>
    <t>989924850</t>
  </si>
  <si>
    <t>989953387</t>
  </si>
  <si>
    <t>988408221</t>
  </si>
  <si>
    <t>1947115</t>
  </si>
  <si>
    <t>988505266</t>
  </si>
  <si>
    <t>988504160</t>
  </si>
  <si>
    <t>988506165</t>
  </si>
  <si>
    <t>988565700</t>
  </si>
  <si>
    <t>988568811</t>
  </si>
  <si>
    <t>988405151</t>
  </si>
  <si>
    <t>988402000</t>
  </si>
  <si>
    <t>988581998</t>
  </si>
  <si>
    <t>988512200</t>
  </si>
  <si>
    <t>988510255</t>
  </si>
  <si>
    <t>988507474</t>
  </si>
  <si>
    <t>988510277</t>
  </si>
  <si>
    <t>988561500</t>
  </si>
  <si>
    <t>988511971</t>
  </si>
  <si>
    <t>988508787</t>
  </si>
  <si>
    <t>988916688</t>
  </si>
  <si>
    <t>989886100</t>
  </si>
  <si>
    <t>988522000</t>
  </si>
  <si>
    <t>988916234</t>
  </si>
  <si>
    <t>988402288</t>
  </si>
  <si>
    <t>988507977</t>
  </si>
  <si>
    <t>988518828</t>
  </si>
  <si>
    <t>988510022</t>
  </si>
  <si>
    <t>988503102</t>
  </si>
  <si>
    <t>988511145</t>
  </si>
  <si>
    <t>8505577</t>
  </si>
  <si>
    <t>989962525</t>
  </si>
  <si>
    <t>8563317</t>
  </si>
  <si>
    <t>989874004</t>
  </si>
  <si>
    <t>988518774</t>
  </si>
  <si>
    <t>989965205</t>
  </si>
  <si>
    <t>8510020</t>
  </si>
  <si>
    <t>989962969</t>
  </si>
  <si>
    <t>989467033</t>
  </si>
  <si>
    <t>989481319</t>
  </si>
  <si>
    <t>989458811</t>
  </si>
  <si>
    <t>988828111</t>
  </si>
  <si>
    <t>989491680</t>
  </si>
  <si>
    <t>989473722</t>
  </si>
  <si>
    <t>989438700</t>
  </si>
  <si>
    <t>989491155</t>
  </si>
  <si>
    <t>989473331</t>
  </si>
  <si>
    <t>989461696</t>
  </si>
  <si>
    <t>989454551</t>
  </si>
  <si>
    <t>989443550</t>
  </si>
  <si>
    <t>989465558</t>
  </si>
  <si>
    <t>989465081</t>
  </si>
  <si>
    <t>989465500</t>
  </si>
  <si>
    <t>988820001</t>
  </si>
  <si>
    <t>989441055</t>
  </si>
  <si>
    <t>989460112</t>
  </si>
  <si>
    <t>989446663</t>
  </si>
  <si>
    <t>988820810</t>
  </si>
  <si>
    <t>989460055</t>
  </si>
  <si>
    <t>9444444</t>
  </si>
  <si>
    <t>989463799</t>
  </si>
  <si>
    <t>980234005</t>
  </si>
  <si>
    <t>980222850</t>
  </si>
  <si>
    <t>989882003</t>
  </si>
  <si>
    <t>988896351</t>
  </si>
  <si>
    <t>989892003</t>
  </si>
  <si>
    <t>988881443</t>
  </si>
  <si>
    <t>988897557</t>
  </si>
  <si>
    <t>988897555</t>
  </si>
  <si>
    <t>989872024</t>
  </si>
  <si>
    <t>988882227</t>
  </si>
  <si>
    <t>989872028</t>
  </si>
  <si>
    <t>989872002</t>
  </si>
  <si>
    <t>988896474</t>
  </si>
  <si>
    <t>988897387</t>
  </si>
  <si>
    <t>989986987</t>
  </si>
  <si>
    <t>989461010</t>
  </si>
  <si>
    <t>988883636</t>
  </si>
  <si>
    <t>989461955</t>
  </si>
  <si>
    <t>988885552</t>
  </si>
  <si>
    <t>988893739</t>
  </si>
  <si>
    <t>988820777</t>
  </si>
  <si>
    <t>989447400</t>
  </si>
  <si>
    <t>988827000</t>
  </si>
  <si>
    <t>988407778</t>
  </si>
  <si>
    <t>988968036</t>
  </si>
  <si>
    <t>988884970</t>
  </si>
  <si>
    <t>988517888</t>
  </si>
  <si>
    <t>989441351</t>
  </si>
  <si>
    <t>988882121</t>
  </si>
  <si>
    <t>988884112</t>
  </si>
  <si>
    <t>988881234</t>
  </si>
  <si>
    <t>988886610</t>
  </si>
  <si>
    <t>989871233</t>
  </si>
  <si>
    <t>988514888</t>
  </si>
  <si>
    <t>989981188</t>
  </si>
  <si>
    <t>9980011</t>
  </si>
  <si>
    <t>988883200</t>
  </si>
  <si>
    <t>988886789</t>
  </si>
  <si>
    <t>989981212</t>
  </si>
  <si>
    <t>989406060</t>
  </si>
  <si>
    <t>989870033</t>
  </si>
  <si>
    <t>988357722</t>
  </si>
  <si>
    <t>989452587</t>
  </si>
  <si>
    <t>988407770</t>
  </si>
  <si>
    <t>989981234</t>
  </si>
  <si>
    <t>988517000</t>
  </si>
  <si>
    <t>989874346</t>
  </si>
  <si>
    <t>8827250</t>
  </si>
  <si>
    <t>988882111</t>
  </si>
  <si>
    <t>980792101</t>
  </si>
  <si>
    <t>980725321</t>
  </si>
  <si>
    <t>980731010</t>
  </si>
  <si>
    <t>980731788</t>
  </si>
  <si>
    <t>980730252</t>
  </si>
  <si>
    <t>980742711</t>
  </si>
  <si>
    <t>980734184</t>
  </si>
  <si>
    <t>980743204</t>
  </si>
  <si>
    <t>980737155</t>
  </si>
  <si>
    <t>980784633</t>
  </si>
  <si>
    <t>980731183</t>
  </si>
  <si>
    <t>980766762</t>
  </si>
  <si>
    <t>980785888</t>
  </si>
  <si>
    <t>980778481</t>
  </si>
  <si>
    <t>980763888</t>
  </si>
  <si>
    <t>980731184</t>
  </si>
  <si>
    <t>980798778</t>
  </si>
  <si>
    <t>980734618</t>
  </si>
  <si>
    <t>736480</t>
  </si>
  <si>
    <t>980790678</t>
  </si>
  <si>
    <t>980799887</t>
  </si>
  <si>
    <t>988779039</t>
  </si>
  <si>
    <t>988773621</t>
  </si>
  <si>
    <t>988786121</t>
  </si>
  <si>
    <t>988776480</t>
  </si>
  <si>
    <t>988761203</t>
  </si>
  <si>
    <t>988798889</t>
  </si>
  <si>
    <t>988783034</t>
  </si>
  <si>
    <t>988741256</t>
  </si>
  <si>
    <t>988773397</t>
  </si>
  <si>
    <t>988792812</t>
  </si>
  <si>
    <t>988754555</t>
  </si>
  <si>
    <t>988750121</t>
  </si>
  <si>
    <t>988761908</t>
  </si>
  <si>
    <t>988773030</t>
  </si>
  <si>
    <t>988766086</t>
  </si>
  <si>
    <t>988745151</t>
  </si>
  <si>
    <t>988730648</t>
  </si>
  <si>
    <t>989421988</t>
  </si>
  <si>
    <t>988706677</t>
  </si>
  <si>
    <t>988732525</t>
  </si>
  <si>
    <t>988740648</t>
  </si>
  <si>
    <t>988705088</t>
  </si>
  <si>
    <t>988780648</t>
  </si>
  <si>
    <t>988791487</t>
  </si>
  <si>
    <t>988761102</t>
  </si>
  <si>
    <t>988758044</t>
  </si>
  <si>
    <t>988793343</t>
  </si>
  <si>
    <t>989880828</t>
  </si>
  <si>
    <t>989884973</t>
  </si>
  <si>
    <t>988796070</t>
  </si>
  <si>
    <t>988786661</t>
  </si>
  <si>
    <t>989424444</t>
  </si>
  <si>
    <t>989439968</t>
  </si>
  <si>
    <t>988784181</t>
  </si>
  <si>
    <t>989888311</t>
  </si>
  <si>
    <t>988795404</t>
  </si>
  <si>
    <t>988768211</t>
  </si>
  <si>
    <t>988745648</t>
  </si>
  <si>
    <t>988786874</t>
  </si>
  <si>
    <t>988763428</t>
  </si>
  <si>
    <t>988754473</t>
  </si>
  <si>
    <t>988761290</t>
  </si>
  <si>
    <t>988766474</t>
  </si>
  <si>
    <t>988760034</t>
  </si>
  <si>
    <t>989941827</t>
  </si>
  <si>
    <t>989948941</t>
  </si>
  <si>
    <t>989922888</t>
  </si>
  <si>
    <t>989921818</t>
  </si>
  <si>
    <t>989947808</t>
  </si>
  <si>
    <t>989921110</t>
  </si>
  <si>
    <t>989944618</t>
  </si>
  <si>
    <t>989942000</t>
  </si>
  <si>
    <t>989920311</t>
  </si>
  <si>
    <t>989924171</t>
  </si>
  <si>
    <t>989940900</t>
  </si>
  <si>
    <t>989950542</t>
  </si>
  <si>
    <t>989926480</t>
  </si>
  <si>
    <t>988523301</t>
  </si>
  <si>
    <t>989974019</t>
  </si>
  <si>
    <t>989946480</t>
  </si>
  <si>
    <t>989920418</t>
  </si>
  <si>
    <t>989877878</t>
  </si>
  <si>
    <t>989874201</t>
  </si>
  <si>
    <t>988503038</t>
  </si>
  <si>
    <t>988563569</t>
  </si>
  <si>
    <t>988565187</t>
  </si>
  <si>
    <t>988505051</t>
  </si>
  <si>
    <t>988500648</t>
  </si>
  <si>
    <t>988536209</t>
  </si>
  <si>
    <t>988500207</t>
  </si>
  <si>
    <t>988916480</t>
  </si>
  <si>
    <t>988505108</t>
  </si>
  <si>
    <t>988560345</t>
  </si>
  <si>
    <t>988405557</t>
  </si>
  <si>
    <t>988916408</t>
  </si>
  <si>
    <t>988560136</t>
  </si>
  <si>
    <t>988562238</t>
  </si>
  <si>
    <t>988511234</t>
  </si>
  <si>
    <t>988566480</t>
  </si>
  <si>
    <t>988503239</t>
  </si>
  <si>
    <t>988567800</t>
  </si>
  <si>
    <t>988513167</t>
  </si>
  <si>
    <t>989473537</t>
  </si>
  <si>
    <t>989454108</t>
  </si>
  <si>
    <t>989497878</t>
  </si>
  <si>
    <t>989446480</t>
  </si>
  <si>
    <t>989445610</t>
  </si>
  <si>
    <t>989487778</t>
  </si>
  <si>
    <t>989484855</t>
  </si>
  <si>
    <t>989474550</t>
  </si>
  <si>
    <t>989483108</t>
  </si>
  <si>
    <t>989438686</t>
  </si>
  <si>
    <t>989639930</t>
  </si>
  <si>
    <t>989463574</t>
  </si>
  <si>
    <t>989457748</t>
  </si>
  <si>
    <t>989460689</t>
  </si>
  <si>
    <t>989441555</t>
  </si>
  <si>
    <t>989442700</t>
  </si>
  <si>
    <t>989446990</t>
  </si>
  <si>
    <t>989943669</t>
  </si>
  <si>
    <t>988896838</t>
  </si>
  <si>
    <t>988895655</t>
  </si>
  <si>
    <t>980222568</t>
  </si>
  <si>
    <t>980234408</t>
  </si>
  <si>
    <t>989982355</t>
  </si>
  <si>
    <t>989456480</t>
  </si>
  <si>
    <t>988890011</t>
  </si>
  <si>
    <t>988881482</t>
  </si>
  <si>
    <t>988882728</t>
  </si>
  <si>
    <t>989988715</t>
  </si>
  <si>
    <t>989981088</t>
  </si>
  <si>
    <t>989455588</t>
  </si>
  <si>
    <t>988007005</t>
  </si>
  <si>
    <t>988891182</t>
  </si>
  <si>
    <t>988719933</t>
  </si>
  <si>
    <t>989980648</t>
  </si>
  <si>
    <t>989444007</t>
  </si>
  <si>
    <t>988898788</t>
  </si>
  <si>
    <t>988880648</t>
  </si>
  <si>
    <t>989892011</t>
  </si>
  <si>
    <t>989873220</t>
  </si>
  <si>
    <t>989852321</t>
  </si>
  <si>
    <t>988886480</t>
  </si>
  <si>
    <t>989987171</t>
  </si>
  <si>
    <t>988946890</t>
  </si>
  <si>
    <t>988513005</t>
  </si>
  <si>
    <t>988826480</t>
  </si>
  <si>
    <t>988882087</t>
  </si>
  <si>
    <t>726624</t>
  </si>
  <si>
    <t>0980</t>
  </si>
  <si>
    <t>0980881151</t>
  </si>
  <si>
    <t>0980413377</t>
  </si>
  <si>
    <t>988561080</t>
  </si>
  <si>
    <t>989871870</t>
  </si>
  <si>
    <t>988780715</t>
  </si>
  <si>
    <t>988766411</t>
  </si>
  <si>
    <t>989432434</t>
  </si>
  <si>
    <t>989876176</t>
  </si>
  <si>
    <t>988828366</t>
  </si>
  <si>
    <t>989467576</t>
  </si>
  <si>
    <t>9093937448</t>
  </si>
  <si>
    <t>4700012501</t>
  </si>
  <si>
    <t>980790889</t>
  </si>
  <si>
    <t>9068583769</t>
  </si>
  <si>
    <t>※上記の内容（マスタから自動表示）に誤りがある場合は、下記に訂正お願い致します。</t>
    <rPh sb="1" eb="3">
      <t>ジョウキ</t>
    </rPh>
    <rPh sb="4" eb="6">
      <t>ナイヨウ</t>
    </rPh>
    <rPh sb="12" eb="14">
      <t>ジドウ</t>
    </rPh>
    <rPh sb="14" eb="16">
      <t>ヒョウジ</t>
    </rPh>
    <rPh sb="18" eb="19">
      <t>アヤマ</t>
    </rPh>
    <rPh sb="23" eb="25">
      <t>バアイ</t>
    </rPh>
    <rPh sb="27" eb="29">
      <t>カキ</t>
    </rPh>
    <rPh sb="30" eb="32">
      <t>テイセイ</t>
    </rPh>
    <rPh sb="33" eb="34">
      <t>ネガ</t>
    </rPh>
    <rPh sb="35" eb="36">
      <t>イタ</t>
    </rPh>
    <phoneticPr fontId="4"/>
  </si>
  <si>
    <t>―</t>
    <phoneticPr fontId="10"/>
  </si>
  <si>
    <t>4710119100</t>
  </si>
  <si>
    <t>ゆずりは訪問診療所</t>
  </si>
  <si>
    <t>医療法人真成会　理事長　屋宜　亮兵</t>
  </si>
  <si>
    <t>4710119183</t>
  </si>
  <si>
    <t>とまり皮フ科</t>
  </si>
  <si>
    <t>那覇市おもろまち２丁目３番２３号　２階</t>
  </si>
  <si>
    <t>098-862-1255</t>
  </si>
  <si>
    <t>新嘉喜　長</t>
  </si>
  <si>
    <t>4710911068</t>
  </si>
  <si>
    <t>4711110512</t>
  </si>
  <si>
    <t>愛ホームクリニック</t>
  </si>
  <si>
    <t>豊見城市字上田５６５番地</t>
  </si>
  <si>
    <t>石井　学</t>
  </si>
  <si>
    <t>4730131572</t>
  </si>
  <si>
    <t>4730133297</t>
  </si>
  <si>
    <t>那覇市宇栄原２－１８－３</t>
  </si>
  <si>
    <t>医療法人　さつき会　理事長　金城　光也</t>
  </si>
  <si>
    <t>4730134626</t>
  </si>
  <si>
    <t>たまき歯科医院</t>
  </si>
  <si>
    <t>那覇市松尾２－３－７</t>
  </si>
  <si>
    <t>098-868-0736</t>
  </si>
  <si>
    <t>玉城　斉</t>
  </si>
  <si>
    <t>4730330398</t>
  </si>
  <si>
    <t>4730431022</t>
  </si>
  <si>
    <t>4730431337</t>
  </si>
  <si>
    <t>4730431618</t>
  </si>
  <si>
    <t>4730431840</t>
  </si>
  <si>
    <t>4730531243</t>
  </si>
  <si>
    <t>4730630219</t>
  </si>
  <si>
    <t>4730730308</t>
  </si>
  <si>
    <t>4730730779</t>
  </si>
  <si>
    <t>4730730803</t>
  </si>
  <si>
    <t>4730830108</t>
  </si>
  <si>
    <t>4730930411</t>
  </si>
  <si>
    <t>4730930429</t>
  </si>
  <si>
    <t>4732230356</t>
  </si>
  <si>
    <t>4732231529</t>
  </si>
  <si>
    <t>4732231669</t>
  </si>
  <si>
    <t>4740540820</t>
  </si>
  <si>
    <t>4740540978</t>
  </si>
  <si>
    <t>4740640422</t>
  </si>
  <si>
    <t>4740740545</t>
  </si>
  <si>
    <t>4740841285</t>
  </si>
  <si>
    <t>4740940798</t>
  </si>
  <si>
    <t>4741040192</t>
  </si>
  <si>
    <t>4741040366</t>
  </si>
  <si>
    <t>4741240180</t>
  </si>
  <si>
    <t>4742140371</t>
  </si>
  <si>
    <t>4742241328</t>
  </si>
  <si>
    <t>4742340849</t>
  </si>
  <si>
    <t>4742341250</t>
  </si>
  <si>
    <t>4700007-0-0</t>
  </si>
  <si>
    <t>4700008-0-0</t>
  </si>
  <si>
    <t>4700009-0-0</t>
  </si>
  <si>
    <t>湖城整骨院</t>
  </si>
  <si>
    <t>4700010-0-0</t>
  </si>
  <si>
    <t>4700021-0-0</t>
  </si>
  <si>
    <t>4700024-0-0</t>
  </si>
  <si>
    <t>4700036-0-0</t>
  </si>
  <si>
    <t>4700038-0-0</t>
  </si>
  <si>
    <t>4700041-0-0</t>
  </si>
  <si>
    <t>4700048-0-0</t>
  </si>
  <si>
    <t>4700068-0-0</t>
  </si>
  <si>
    <t>4700073-0-0</t>
  </si>
  <si>
    <t>4700081-0-0</t>
  </si>
  <si>
    <t>4700083-0-0</t>
  </si>
  <si>
    <t>4700084-0-0</t>
  </si>
  <si>
    <t>4700087-0-0</t>
  </si>
  <si>
    <t>4700095-0-0</t>
  </si>
  <si>
    <t>ざわわ接骨院</t>
  </si>
  <si>
    <t>知花　幸次</t>
  </si>
  <si>
    <t>4700096-0-0</t>
  </si>
  <si>
    <t>4700098-0-0</t>
  </si>
  <si>
    <t>4700103-0-0</t>
  </si>
  <si>
    <t>4700104-0-0</t>
  </si>
  <si>
    <t>4700115-0-0</t>
  </si>
  <si>
    <t>4700119-0-0</t>
  </si>
  <si>
    <t>4700126-0-0</t>
  </si>
  <si>
    <t>感謝堂　うえはら鍼灸整骨院</t>
  </si>
  <si>
    <t>上原　敏</t>
  </si>
  <si>
    <t>4700133-0-0</t>
  </si>
  <si>
    <t>4700134-0-0</t>
  </si>
  <si>
    <t>4700139-0-0</t>
  </si>
  <si>
    <t>4700148-0-0</t>
  </si>
  <si>
    <t>4700152-0-0</t>
  </si>
  <si>
    <t>4700153-0-0</t>
  </si>
  <si>
    <t>4700156-0-0</t>
  </si>
  <si>
    <t>4700159-0-0</t>
  </si>
  <si>
    <t>4700160-0-0</t>
  </si>
  <si>
    <t>4700163-0-0</t>
  </si>
  <si>
    <t>4700164-0-0</t>
  </si>
  <si>
    <t>4700166-0-0</t>
  </si>
  <si>
    <t>4700167-0-0</t>
  </si>
  <si>
    <t>4700169-0-0</t>
  </si>
  <si>
    <t>4700172-0-0</t>
  </si>
  <si>
    <t>4700173-0-0</t>
  </si>
  <si>
    <t>4700176-0-0</t>
  </si>
  <si>
    <t>4700177-0-0</t>
  </si>
  <si>
    <t>4700179-0-0</t>
  </si>
  <si>
    <t>4700181-0-0</t>
  </si>
  <si>
    <t>4700182-0-0</t>
  </si>
  <si>
    <t>4700183-0-0</t>
  </si>
  <si>
    <t>浦添市字港川４８０</t>
  </si>
  <si>
    <t>宮里　正哉</t>
  </si>
  <si>
    <t>4700185-0-0</t>
  </si>
  <si>
    <t>4700188-0-0</t>
  </si>
  <si>
    <t>4700190-0-0</t>
  </si>
  <si>
    <t>4700192-0-0</t>
  </si>
  <si>
    <t>4700194-0-0</t>
  </si>
  <si>
    <t>4700195-0-0</t>
  </si>
  <si>
    <t>4700196-0-0</t>
  </si>
  <si>
    <t>4700197-0-0</t>
  </si>
  <si>
    <t>4700198-0-0</t>
  </si>
  <si>
    <t>4700199-0-0</t>
  </si>
  <si>
    <t>4702002-0-0</t>
  </si>
  <si>
    <t>4702009-0-0</t>
  </si>
  <si>
    <t>4702020-0-0</t>
  </si>
  <si>
    <t>4702032-0-0</t>
  </si>
  <si>
    <t>やわら接骨院</t>
  </si>
  <si>
    <t>嘉数　直治</t>
  </si>
  <si>
    <t>4702048-0-0</t>
  </si>
  <si>
    <t>4702074-0-0</t>
  </si>
  <si>
    <t>4702080-0-0</t>
  </si>
  <si>
    <t>4702081-0-0</t>
  </si>
  <si>
    <t>4702082-0-0</t>
  </si>
  <si>
    <t>4702098-0-0</t>
  </si>
  <si>
    <t>4702101-0-0</t>
  </si>
  <si>
    <t>4702107-0-0</t>
  </si>
  <si>
    <t>4702115-0-0</t>
  </si>
  <si>
    <t>4702138-0-0</t>
  </si>
  <si>
    <t>りらく整骨院</t>
  </si>
  <si>
    <t>平良　豊</t>
  </si>
  <si>
    <t>4702144-0-0</t>
  </si>
  <si>
    <t>4702146-0-0</t>
  </si>
  <si>
    <t>なかいま鍼灸接骨院</t>
  </si>
  <si>
    <t>仲井間　憲久</t>
  </si>
  <si>
    <t>4702169-0-0</t>
  </si>
  <si>
    <t>4702175-0-0</t>
  </si>
  <si>
    <t>4702181-0-0</t>
  </si>
  <si>
    <t>4702184-0-0</t>
  </si>
  <si>
    <t>4702200-0-0</t>
  </si>
  <si>
    <t>4702222-0-0</t>
  </si>
  <si>
    <t>4702234-0-0</t>
  </si>
  <si>
    <t>4702252-0-0</t>
  </si>
  <si>
    <t>4702289-0-0</t>
  </si>
  <si>
    <t>4702293-0-0</t>
  </si>
  <si>
    <t>4702307-0-0</t>
  </si>
  <si>
    <t>4702311-0-0</t>
  </si>
  <si>
    <t>わかば接骨院</t>
  </si>
  <si>
    <t>髙江洲　昌治</t>
  </si>
  <si>
    <t>4702314-2-0</t>
  </si>
  <si>
    <t>4702315-0-0</t>
  </si>
  <si>
    <t>4702316-0-0</t>
  </si>
  <si>
    <t>4702323-0-0</t>
  </si>
  <si>
    <t>4702324-0-0</t>
  </si>
  <si>
    <t>4702326-0-0</t>
  </si>
  <si>
    <t>4702329-0-0</t>
  </si>
  <si>
    <t>4702341-0-0</t>
  </si>
  <si>
    <t>4702350-0-0</t>
  </si>
  <si>
    <t>4702361-0-0</t>
  </si>
  <si>
    <t>4702374-0-0</t>
  </si>
  <si>
    <t>沖縄エナジー整骨院</t>
  </si>
  <si>
    <t>八木　吉文</t>
  </si>
  <si>
    <t>4702376-0-0</t>
  </si>
  <si>
    <t>4702384-0-0</t>
  </si>
  <si>
    <t>天妃歓整骨院　金城店</t>
  </si>
  <si>
    <t>4702396-0-0</t>
  </si>
  <si>
    <t>4702408-0-0</t>
  </si>
  <si>
    <t>4702414-0-0</t>
  </si>
  <si>
    <t>4702425-0-0</t>
  </si>
  <si>
    <t>4702433-0-0</t>
  </si>
  <si>
    <t>4702434-0-0</t>
  </si>
  <si>
    <t>4702447-0-0</t>
  </si>
  <si>
    <t>4702449-0-0</t>
  </si>
  <si>
    <t>4702458-0-0</t>
  </si>
  <si>
    <t>4702462-0-0</t>
  </si>
  <si>
    <t>4702463-0-0</t>
  </si>
  <si>
    <t>4702464-0-0</t>
  </si>
  <si>
    <t>4702466-0-0</t>
  </si>
  <si>
    <t>4702470-0-0</t>
  </si>
  <si>
    <t>4702473-0-0</t>
  </si>
  <si>
    <t>4702474-0-0</t>
  </si>
  <si>
    <t>4702475-0-0</t>
  </si>
  <si>
    <t>4702487-0-0</t>
  </si>
  <si>
    <t>4702488-0-0</t>
  </si>
  <si>
    <t>4702489-0-0</t>
  </si>
  <si>
    <t>4702490-0-0</t>
  </si>
  <si>
    <t>恵　整骨院</t>
  </si>
  <si>
    <t>4702491-0-0</t>
  </si>
  <si>
    <t>4702497-0-0</t>
  </si>
  <si>
    <t>4702499-0-0</t>
  </si>
  <si>
    <t>4702500-0-0</t>
  </si>
  <si>
    <t>4702502-0-0</t>
  </si>
  <si>
    <t>4702503-0-0</t>
  </si>
  <si>
    <t>4702504-0-0</t>
  </si>
  <si>
    <t>4702506-0-0</t>
  </si>
  <si>
    <t>4702507-0-0</t>
  </si>
  <si>
    <t>たから長生整骨院マッサージ院</t>
  </si>
  <si>
    <t>4702518-0-0</t>
  </si>
  <si>
    <t>4702525-0-0</t>
  </si>
  <si>
    <t>4702526-0-0</t>
  </si>
  <si>
    <t>4702527-0-0</t>
  </si>
  <si>
    <t>4702536-0-0</t>
  </si>
  <si>
    <t>4702543-0-0</t>
  </si>
  <si>
    <t>4702544-0-0</t>
  </si>
  <si>
    <t>4702545-0-0</t>
  </si>
  <si>
    <t>4702547-0-0</t>
  </si>
  <si>
    <t>4702554-0-0</t>
  </si>
  <si>
    <t>4702556-0-0</t>
  </si>
  <si>
    <t>4702557-0-0</t>
  </si>
  <si>
    <t>4702575-0-0</t>
  </si>
  <si>
    <t>4702585-0-0</t>
  </si>
  <si>
    <t>Ｏｎｅ　ｄｒｏｐ　整骨院</t>
  </si>
  <si>
    <t>那覇市首里山川町１丁目９３－１コーポ平良５０１</t>
  </si>
  <si>
    <t>4702589-0-0</t>
  </si>
  <si>
    <t>4702590-0-0</t>
  </si>
  <si>
    <t>4702598-0-0</t>
  </si>
  <si>
    <t>4702603-0-0</t>
  </si>
  <si>
    <t>4702607-0-0</t>
  </si>
  <si>
    <t>4702612-0-0</t>
  </si>
  <si>
    <t>4702616-0-0</t>
  </si>
  <si>
    <t>4702618-0-0</t>
  </si>
  <si>
    <t>4702620-0-0</t>
  </si>
  <si>
    <t>まほろば鍼灸整骨院</t>
  </si>
  <si>
    <t>那覇市首里大名町３丁目１７番地２星ビル１０２号</t>
  </si>
  <si>
    <t>濱田　辰一郎</t>
  </si>
  <si>
    <t>4702628-0-0</t>
  </si>
  <si>
    <t>4702631-0-0</t>
  </si>
  <si>
    <t>4702634-0-0</t>
  </si>
  <si>
    <t>4702639-0-0</t>
  </si>
  <si>
    <t>4702640-0-0</t>
  </si>
  <si>
    <t>4702657-0-0</t>
  </si>
  <si>
    <t>4702659-0-0</t>
  </si>
  <si>
    <t>4702662-0-0</t>
  </si>
  <si>
    <t>4702668-0-0</t>
  </si>
  <si>
    <t>4702669-0-0</t>
  </si>
  <si>
    <t>4702670-0-0</t>
  </si>
  <si>
    <t>4702678-0-0</t>
  </si>
  <si>
    <t>外間　義務</t>
  </si>
  <si>
    <t>4702699-0-0</t>
  </si>
  <si>
    <t>4702700-0-0</t>
  </si>
  <si>
    <t>4702701-0-0</t>
  </si>
  <si>
    <t>4702703-0-0</t>
  </si>
  <si>
    <t>4702704-0-0</t>
  </si>
  <si>
    <t>4702708-0-0</t>
  </si>
  <si>
    <t>4702711-0-0</t>
  </si>
  <si>
    <t>4702712-0-0</t>
  </si>
  <si>
    <t>4702713-0-0</t>
  </si>
  <si>
    <t>4702714-0-0</t>
  </si>
  <si>
    <t>4702722-0-0</t>
  </si>
  <si>
    <t>4702723-0-0</t>
  </si>
  <si>
    <t>4702724-0-0</t>
  </si>
  <si>
    <t>4702731-0-0</t>
  </si>
  <si>
    <t>4702734-0-0</t>
  </si>
  <si>
    <t>4702739-0-0</t>
  </si>
  <si>
    <t>4702740-0-0</t>
  </si>
  <si>
    <t>4702747-0-0</t>
  </si>
  <si>
    <t>4702752-0-0</t>
  </si>
  <si>
    <t>せせらぎ鍼灸整骨院</t>
  </si>
  <si>
    <t>4702753-0-0</t>
  </si>
  <si>
    <t>4702756-0-0</t>
  </si>
  <si>
    <t>4702759-0-0</t>
  </si>
  <si>
    <t>4702761-0-0</t>
  </si>
  <si>
    <t>4702765-0-0</t>
  </si>
  <si>
    <t>4702769-0-0</t>
  </si>
  <si>
    <t>4702770-0-0</t>
  </si>
  <si>
    <t>4702771-0-0</t>
  </si>
  <si>
    <t>4702774-0-0</t>
  </si>
  <si>
    <t>4702778-0-0</t>
  </si>
  <si>
    <t>4702779-0-0</t>
  </si>
  <si>
    <t>ワイズ安里鍼灸整骨院</t>
  </si>
  <si>
    <t>那覇市三原２－２０－１０</t>
  </si>
  <si>
    <t>4702787-0-0</t>
  </si>
  <si>
    <t>4702793-0-0</t>
  </si>
  <si>
    <t>4702810-0-0</t>
  </si>
  <si>
    <t>4702811-0-0</t>
  </si>
  <si>
    <t>4702813-0-0</t>
  </si>
  <si>
    <t>整骨院たまる</t>
  </si>
  <si>
    <t>田中　大作</t>
  </si>
  <si>
    <t>4702819-0-0</t>
  </si>
  <si>
    <t>4702821-0-0</t>
  </si>
  <si>
    <t>4702822-0-0</t>
  </si>
  <si>
    <t>4702826-0-0</t>
  </si>
  <si>
    <t>4702830-0-0</t>
  </si>
  <si>
    <t>4702832-0-0</t>
  </si>
  <si>
    <t>4702834-0-0</t>
  </si>
  <si>
    <t>4702837-0-0</t>
  </si>
  <si>
    <t>4702838-0-0</t>
  </si>
  <si>
    <t>4702842-0-0</t>
  </si>
  <si>
    <t>天妃歓　久米店</t>
  </si>
  <si>
    <t>4702843-0-0</t>
  </si>
  <si>
    <t>ＭＫ　ｓｔｙｌｅ　整骨院</t>
  </si>
  <si>
    <t>小林　正和</t>
  </si>
  <si>
    <t>4702844-0-0</t>
  </si>
  <si>
    <t>4702847-0-0</t>
  </si>
  <si>
    <t>4702849-0-0</t>
  </si>
  <si>
    <t>4702850-0-0</t>
  </si>
  <si>
    <t>4702851-0-0</t>
  </si>
  <si>
    <t>4702852-0-0</t>
  </si>
  <si>
    <t>4702855-0-0</t>
  </si>
  <si>
    <t>整骨院　Ｌｉｎｋ</t>
  </si>
  <si>
    <t>大城　亮武</t>
  </si>
  <si>
    <t>4702856-0-0</t>
  </si>
  <si>
    <t>4702857-0-0</t>
  </si>
  <si>
    <t>4702861-0-0</t>
  </si>
  <si>
    <t>4702862-0-0</t>
  </si>
  <si>
    <t>4702863-0-0</t>
  </si>
  <si>
    <t>4702864-0-0</t>
  </si>
  <si>
    <t>4702865-0-0</t>
  </si>
  <si>
    <t>4702868-0-0</t>
  </si>
  <si>
    <t>4702874-0-0</t>
  </si>
  <si>
    <t>4702875-0-0</t>
  </si>
  <si>
    <t>4702879-0-0</t>
  </si>
  <si>
    <t>4702880-0-0</t>
  </si>
  <si>
    <t>4702882-0-0</t>
  </si>
  <si>
    <t>4702885-0-0</t>
  </si>
  <si>
    <t>4702887-0-0</t>
  </si>
  <si>
    <t>4702890-0-0</t>
  </si>
  <si>
    <t>4702892-0-0</t>
  </si>
  <si>
    <t>整骨院　ｗｏｍａｎ　Ｂｅ　Ｈｅａｌｔｈ</t>
  </si>
  <si>
    <t>親泊　桐子</t>
  </si>
  <si>
    <t>4702895-0-0</t>
  </si>
  <si>
    <t>4702898-0-0</t>
  </si>
  <si>
    <t>4702900-0-0</t>
  </si>
  <si>
    <t>4702901-0-0</t>
  </si>
  <si>
    <t>4702903-0-0</t>
  </si>
  <si>
    <t>4702906-0-0</t>
  </si>
  <si>
    <t>4702907-0-0</t>
  </si>
  <si>
    <t>4702912-0-0</t>
  </si>
  <si>
    <t>4702913-0-0</t>
  </si>
  <si>
    <t>4702916-0-0</t>
  </si>
  <si>
    <t>4702917-0-0</t>
  </si>
  <si>
    <t>4702921-0-0</t>
  </si>
  <si>
    <t>4702922-0-0</t>
  </si>
  <si>
    <t>4702925-0-0</t>
  </si>
  <si>
    <t>4702927-0-0</t>
  </si>
  <si>
    <t>4702929-0-0</t>
  </si>
  <si>
    <t>4702935-0-0</t>
  </si>
  <si>
    <t>4702946-0-0</t>
  </si>
  <si>
    <t>4702950-0-0</t>
  </si>
  <si>
    <t>4702952-0-0</t>
  </si>
  <si>
    <t>アイリー整骨院　豊見城本院</t>
  </si>
  <si>
    <t>4702953-0-0</t>
  </si>
  <si>
    <t>4702955-0-0</t>
  </si>
  <si>
    <t>4702956-0-0</t>
  </si>
  <si>
    <t>4702958-0-0</t>
  </si>
  <si>
    <t>4702959-0-0</t>
  </si>
  <si>
    <t>4702960-0-0</t>
  </si>
  <si>
    <t>4702961-0-0</t>
  </si>
  <si>
    <t>4702963-0-0</t>
  </si>
  <si>
    <t>4702965-0-0</t>
  </si>
  <si>
    <t>さくらメディネス整骨院　西原院</t>
  </si>
  <si>
    <t>4702967-0-0</t>
  </si>
  <si>
    <t>4702968-0-0</t>
  </si>
  <si>
    <t>4702969-0-0</t>
  </si>
  <si>
    <t>4702970-0-0</t>
  </si>
  <si>
    <t>鍼灸整骨院ラポール</t>
  </si>
  <si>
    <t>4702973-0-0</t>
  </si>
  <si>
    <t>4702974-0-0</t>
  </si>
  <si>
    <t>4702975-0-0</t>
  </si>
  <si>
    <t>4702976-0-0</t>
  </si>
  <si>
    <t>4702978-0-0</t>
  </si>
  <si>
    <t>4702980-0-0</t>
  </si>
  <si>
    <t>4702981-0-0</t>
  </si>
  <si>
    <t>4702982-0-0</t>
  </si>
  <si>
    <t>4702984-0-0</t>
  </si>
  <si>
    <t>4702985-0-0</t>
  </si>
  <si>
    <t>4702988-0-0</t>
  </si>
  <si>
    <t>4702989-0-0</t>
  </si>
  <si>
    <t>4702990-0-0</t>
  </si>
  <si>
    <t>4702991-0-0</t>
  </si>
  <si>
    <t>4702993-0-0</t>
  </si>
  <si>
    <t>4702996-0-0</t>
  </si>
  <si>
    <t>4703002-0-0</t>
  </si>
  <si>
    <t>4703003-0-0</t>
  </si>
  <si>
    <t>4703006-0-0</t>
  </si>
  <si>
    <t>4703008-0-0</t>
  </si>
  <si>
    <t>4703010-0-0</t>
  </si>
  <si>
    <t>4703011-0-0</t>
  </si>
  <si>
    <t>4703013-0-0</t>
  </si>
  <si>
    <t>4703016-0-0</t>
  </si>
  <si>
    <t>4703017-0-0</t>
  </si>
  <si>
    <t>4703023-0-0</t>
  </si>
  <si>
    <t>4703024-0-0</t>
  </si>
  <si>
    <t>4703033-0-0</t>
  </si>
  <si>
    <t>4703039-0-0</t>
  </si>
  <si>
    <t>4703042-0-0</t>
  </si>
  <si>
    <t>4703045-0-0</t>
  </si>
  <si>
    <t>4700000800</t>
  </si>
  <si>
    <t>豊平はりきゅうマッサージ</t>
  </si>
  <si>
    <t>4700008300</t>
  </si>
  <si>
    <t>4700009900</t>
  </si>
  <si>
    <t>098-855-7666</t>
  </si>
  <si>
    <t>4700010301</t>
  </si>
  <si>
    <t>4700010600</t>
  </si>
  <si>
    <t>勝連はり治療院</t>
  </si>
  <si>
    <t>4700013700</t>
  </si>
  <si>
    <t>4700015301</t>
  </si>
  <si>
    <t>スマイル鍼灸マッサージ院</t>
  </si>
  <si>
    <t>098-884-6161</t>
  </si>
  <si>
    <t>4700018600</t>
  </si>
  <si>
    <t>4700021200</t>
  </si>
  <si>
    <t>とも治療院</t>
  </si>
  <si>
    <t>098-836-2950</t>
  </si>
  <si>
    <t>4700021900</t>
  </si>
  <si>
    <t>080-1051-0208</t>
  </si>
  <si>
    <t>4700025101</t>
  </si>
  <si>
    <t>さんだん花ガーデン鍼灸整骨院</t>
  </si>
  <si>
    <t>4700026400</t>
  </si>
  <si>
    <t>4700027100</t>
  </si>
  <si>
    <t>4700027201</t>
  </si>
  <si>
    <t>いれいはりきゅう院</t>
  </si>
  <si>
    <t>うるま市みどり町３－２０－４</t>
  </si>
  <si>
    <t>4700027301</t>
  </si>
  <si>
    <t>寧心</t>
  </si>
  <si>
    <t>4700030901</t>
  </si>
  <si>
    <t>ＭＡＲＵＹＯ鍼灸院</t>
  </si>
  <si>
    <t>4700031501</t>
  </si>
  <si>
    <t>4700031901</t>
  </si>
  <si>
    <t>国又は地方公共団体が開設、運営する施設等ではない（国又は地方公共団体から独立した会計で運営されている施設を除く）。</t>
    <phoneticPr fontId="4"/>
  </si>
  <si>
    <t>沖縄県医療施設等物価高騰対策補助金　誓約書兼同意書</t>
    <rPh sb="0" eb="3">
      <t>オキナワケン</t>
    </rPh>
    <rPh sb="3" eb="5">
      <t>イリョウ</t>
    </rPh>
    <rPh sb="5" eb="7">
      <t>シセツ</t>
    </rPh>
    <rPh sb="7" eb="8">
      <t>トウ</t>
    </rPh>
    <rPh sb="8" eb="10">
      <t>ブッカ</t>
    </rPh>
    <rPh sb="10" eb="12">
      <t>コウトウ</t>
    </rPh>
    <rPh sb="12" eb="14">
      <t>タイサク</t>
    </rPh>
    <rPh sb="14" eb="17">
      <t>ホジョキン</t>
    </rPh>
    <rPh sb="18" eb="21">
      <t>セイヤクショ</t>
    </rPh>
    <rPh sb="21" eb="22">
      <t>ケン</t>
    </rPh>
    <rPh sb="22" eb="25">
      <t>ドウイショ</t>
    </rPh>
    <phoneticPr fontId="10"/>
  </si>
  <si>
    <t>補助金受給後も事業を継続する意思があること。</t>
  </si>
  <si>
    <t>4710116619</t>
  </si>
  <si>
    <t>北中城村字比嘉８０１番地</t>
  </si>
  <si>
    <t>那覇市首里金城町3丁目32番地</t>
  </si>
  <si>
    <t>沖縄市美原４丁目１番１５号</t>
  </si>
  <si>
    <t>名護市字宇茂佐１７０２－１</t>
  </si>
  <si>
    <t>名護市宇茂佐の森１丁目１番地５</t>
  </si>
  <si>
    <t>医療法人賢信会</t>
  </si>
  <si>
    <t>豊見城市字真玉橋２８５番地１　とよみメディカルビル３F</t>
  </si>
  <si>
    <t>北大東村字中野２０９－１０</t>
  </si>
  <si>
    <t>南風原町字津嘉山１４９０番地　メディカルプラザつかざん３Ｆ</t>
  </si>
  <si>
    <t>那覇市安里１‐２‐４</t>
  </si>
  <si>
    <t>0980-87-7737</t>
  </si>
  <si>
    <t>安里幸子</t>
  </si>
  <si>
    <t>医療法人さつき会．さつき歯科クリニック</t>
  </si>
  <si>
    <t>うるま市みどり町５丁目３番１１号</t>
  </si>
  <si>
    <t>098-972-4141</t>
  </si>
  <si>
    <t>うるま市石川白浜２丁目９番１２号</t>
  </si>
  <si>
    <t>うるま市字塩屋４０２番地１</t>
  </si>
  <si>
    <t>沖縄市海邦２丁目１番２９号</t>
  </si>
  <si>
    <t>098-939-1868</t>
  </si>
  <si>
    <t>沖縄市山里２丁目７番２号　おおやまビル２階</t>
  </si>
  <si>
    <t>098-933-6474</t>
  </si>
  <si>
    <t>医療法人幸歯会</t>
  </si>
  <si>
    <t>沖縄市安慶田２丁目２４番５２号</t>
  </si>
  <si>
    <t>沖縄市知花６丁目１番３６号</t>
  </si>
  <si>
    <t>宜野湾市上原１丁目６番５号</t>
  </si>
  <si>
    <t>宮古島市平良字西里７９２－６</t>
  </si>
  <si>
    <t>980734183</t>
  </si>
  <si>
    <t>石垣市新栄町12-9</t>
  </si>
  <si>
    <t>0980-82-1608</t>
  </si>
  <si>
    <t>石垣市大川273番地</t>
  </si>
  <si>
    <t>石垣市新川31-2</t>
  </si>
  <si>
    <t>988790849</t>
  </si>
  <si>
    <t>名護市宮里１丁目２８番８号　 南西ビル３Ｆ</t>
  </si>
  <si>
    <t>0980-53-4865</t>
  </si>
  <si>
    <t>医療法人皓歯会</t>
  </si>
  <si>
    <t>本部町字渡久地１４２番地１</t>
  </si>
  <si>
    <t>医療法人真晃会</t>
  </si>
  <si>
    <t>903-0102</t>
  </si>
  <si>
    <t>西原町字嘉手苅７８－１</t>
  </si>
  <si>
    <t>989456214</t>
  </si>
  <si>
    <t>北谷町伊平２丁目１番１号</t>
  </si>
  <si>
    <t>嘉手納町字嘉手納２８１番地　２階</t>
  </si>
  <si>
    <t>南風原町字新川２１５－３</t>
  </si>
  <si>
    <t>那覇市久米2丁目10番1号</t>
  </si>
  <si>
    <t>沖縄県宜野湾市嘉数２－２－７</t>
  </si>
  <si>
    <t>株式会社スズランファーマクリエイト</t>
  </si>
  <si>
    <t>沖縄県宜野湾市上原１－１－６</t>
  </si>
  <si>
    <t>沖縄県宮古島市平良字下里437番地9</t>
  </si>
  <si>
    <t>沖縄県石垣市字登野城1024番地の4</t>
  </si>
  <si>
    <t>沖縄県浦添市城間３丁目１番１号 又吉アパート１Ｆ</t>
  </si>
  <si>
    <t>株式会社ＩＨＡメディカルプラス</t>
  </si>
  <si>
    <t>沖縄県名護市大東３丁目２１番２２号</t>
  </si>
  <si>
    <t>合同会社浅沼</t>
  </si>
  <si>
    <t>沖縄県糸満市賀数４１０番地の２</t>
  </si>
  <si>
    <t>株式会社ひまわり薬局</t>
  </si>
  <si>
    <t>沖縄県南城市佐敷字津波古西原２３１０番地２</t>
  </si>
  <si>
    <t>有限会社シリウス</t>
  </si>
  <si>
    <t>沖縄県国頭郡恩納村字恩納６３０３番地の２</t>
  </si>
  <si>
    <t>沖縄県中頭郡北中城村字喜舎場３６０番地４</t>
  </si>
  <si>
    <t>株式会社アガペ</t>
  </si>
  <si>
    <t>沖縄県島尻郡南風原町新川４２３－７</t>
  </si>
  <si>
    <t>沖縄県島尻郡与那原町字東浜９０－４</t>
  </si>
  <si>
    <t>沖縄県島尻郡八重瀬町具志頭１５４番地１０</t>
  </si>
  <si>
    <t>株式会社ミルキーファーマシー</t>
  </si>
  <si>
    <t>那覇市泉崎１‐１１‐１２</t>
  </si>
  <si>
    <t>湖城光男</t>
  </si>
  <si>
    <t>4700053-0-0</t>
  </si>
  <si>
    <t>読谷村字楚辺２０５６－２　池和アパート１０３</t>
  </si>
  <si>
    <t>那覇市長田1-6-5</t>
  </si>
  <si>
    <t>Ｍ’ｓ　ＰＥＲＳＯＮＡＬ</t>
  </si>
  <si>
    <t>沖縄市字美里１５４０－１</t>
  </si>
  <si>
    <t>905-0014</t>
  </si>
  <si>
    <t>名護市港１－１１－７</t>
  </si>
  <si>
    <t>沖縄市高原６－２－２　ラフィーネ泡瀬１０２</t>
  </si>
  <si>
    <t>北谷町字桑江６２１－１　エム・シービル１F</t>
  </si>
  <si>
    <t>那覇市金城二丁目１２－２０</t>
  </si>
  <si>
    <t>株式会社天妃歓</t>
  </si>
  <si>
    <t>那覇市泊１丁目１２番５</t>
  </si>
  <si>
    <t>國場恵太</t>
  </si>
  <si>
    <t>那覇市古波蔵１－５－１</t>
  </si>
  <si>
    <t>髙良勝己</t>
  </si>
  <si>
    <t>北中城村字比嘉６４０－６　ファーストヒルズ</t>
  </si>
  <si>
    <t>與古田　謙</t>
  </si>
  <si>
    <t>田神周一郎</t>
  </si>
  <si>
    <t>宜野湾市我如古２－３６－１０　バナナガーデン１０１</t>
  </si>
  <si>
    <t>那覇市松尾２‐２２‐２８雅梨香ビル１０１</t>
  </si>
  <si>
    <t>宮城一聖</t>
  </si>
  <si>
    <t>沖縄市上地２－９－１４　玉城ビル１０１号室</t>
  </si>
  <si>
    <t>那覇市久米一丁目１９－８山内マンション１Ｆ</t>
  </si>
  <si>
    <t>浦添市港川１－３２－２　フェミニンM　１０１</t>
  </si>
  <si>
    <t>那覇市古波蔵1丁目24番21号幸ビル102</t>
  </si>
  <si>
    <t>合同会社ゆいまーる</t>
  </si>
  <si>
    <t>読谷村字喜名２３４６－１１　１F</t>
  </si>
  <si>
    <t>与那原町東浜９６－１</t>
  </si>
  <si>
    <t>株式会社SOH-creativeヤマシロ</t>
  </si>
  <si>
    <t>那覇市真嘉比3-13-213-A</t>
  </si>
  <si>
    <t>豊見城市字翁長８２９－２　サザンウィンド２６　E－２</t>
  </si>
  <si>
    <t>西原町字翁長５５１番１</t>
  </si>
  <si>
    <t>989445551</t>
  </si>
  <si>
    <t>4703008-1-0</t>
  </si>
  <si>
    <t>北谷町北前１－２－７　津嘉山ビル２０１</t>
  </si>
  <si>
    <t>4703036-0-0</t>
  </si>
  <si>
    <t>那覇市田原240-71F</t>
  </si>
  <si>
    <t>株式会社HITOMI　代表取締役　浅井　一美</t>
  </si>
  <si>
    <t>4703041-0-0</t>
  </si>
  <si>
    <t>西原町上原２丁目１５番地の６　ピュアグリーンＭⅡビル１０２</t>
  </si>
  <si>
    <t>曾田　一美</t>
  </si>
  <si>
    <t>糸満市字西崎３－１４７</t>
  </si>
  <si>
    <t>豊平朝清</t>
  </si>
  <si>
    <t>はり・きゅう・マッサージやいま治療院</t>
  </si>
  <si>
    <t>石垣市登野城709番地田幸アパート201号室</t>
  </si>
  <si>
    <t>一般社団法人WonderfulLife</t>
  </si>
  <si>
    <t>那覇市樋川１丁目１６‐３７樋川ビル１Ｆ</t>
  </si>
  <si>
    <t>嘉手納町字嘉手納５１－３－１０１、１０２号室</t>
  </si>
  <si>
    <t>金城判</t>
  </si>
  <si>
    <t>うるま市勝連平安名３０２０－２</t>
  </si>
  <si>
    <t>松堂隆</t>
  </si>
  <si>
    <t>098-862-9562</t>
  </si>
  <si>
    <t>那覇市久茂地２丁目６番２０号第一久髙木材ビル６０２号室</t>
  </si>
  <si>
    <t>那覇市寄宮173-1</t>
  </si>
  <si>
    <t>友寄隆光</t>
  </si>
  <si>
    <t>治療室縁</t>
  </si>
  <si>
    <t>那覇市繁多川1-21-32</t>
  </si>
  <si>
    <t>金城ゆかり</t>
  </si>
  <si>
    <t>名護市字名護4558-8ポケットプラザビルＢ棟201</t>
  </si>
  <si>
    <t>那覇市銘苅2-11-19201</t>
  </si>
  <si>
    <t>伊禮隆一</t>
  </si>
  <si>
    <t>沖縄市上地４－７－３伊礼アパートＣ－１０１</t>
  </si>
  <si>
    <t>伊佐敏美</t>
  </si>
  <si>
    <t>本部町字渡久地882-3</t>
  </si>
  <si>
    <t>有限会社マルヨ</t>
  </si>
  <si>
    <t>浦添市宮城４－１０－７１F</t>
  </si>
  <si>
    <t>988772066</t>
  </si>
  <si>
    <t>株式会社ラポール代表取締役池原元樹</t>
  </si>
  <si>
    <t>東拓也</t>
  </si>
  <si>
    <t>4710115298</t>
  </si>
  <si>
    <t>901-2123</t>
  </si>
  <si>
    <t>4700180-0-0</t>
  </si>
  <si>
    <t>　沖縄県医療施設等物価高騰対策補助金を交付されるよう、沖縄県医療施設等物価高騰対策補助金支給要綱第５条の規定により、関係書類を添えて、下記のとおり申請します。</t>
    <rPh sb="1" eb="3">
      <t>オキナワ</t>
    </rPh>
    <rPh sb="6" eb="8">
      <t>シセツ</t>
    </rPh>
    <rPh sb="8" eb="9">
      <t>ナド</t>
    </rPh>
    <rPh sb="9" eb="11">
      <t>ブッカ</t>
    </rPh>
    <rPh sb="13" eb="15">
      <t>タイサク</t>
    </rPh>
    <rPh sb="15" eb="18">
      <t>ホジョキン</t>
    </rPh>
    <rPh sb="27" eb="30">
      <t>オキナワケン</t>
    </rPh>
    <rPh sb="30" eb="32">
      <t>イリョウ</t>
    </rPh>
    <rPh sb="32" eb="34">
      <t>シセツ</t>
    </rPh>
    <rPh sb="34" eb="35">
      <t>ナド</t>
    </rPh>
    <rPh sb="35" eb="37">
      <t>ブッカ</t>
    </rPh>
    <rPh sb="37" eb="39">
      <t>コウトウ</t>
    </rPh>
    <rPh sb="39" eb="41">
      <t>タイサク</t>
    </rPh>
    <rPh sb="41" eb="44">
      <t>ホジョキン</t>
    </rPh>
    <rPh sb="46" eb="48">
      <t>ヨウコウ</t>
    </rPh>
    <rPh sb="67" eb="69">
      <t>カキ</t>
    </rPh>
    <phoneticPr fontId="10"/>
  </si>
  <si>
    <t>施設所在地および施設名はマスタ登録情報から自動表示しており、交付決定通知書等の送付先</t>
    <rPh sb="0" eb="2">
      <t>シセツ</t>
    </rPh>
    <rPh sb="2" eb="5">
      <t>ショザイチ</t>
    </rPh>
    <rPh sb="8" eb="10">
      <t>シセツ</t>
    </rPh>
    <rPh sb="10" eb="11">
      <t>メイ</t>
    </rPh>
    <rPh sb="15" eb="17">
      <t>トウロク</t>
    </rPh>
    <rPh sb="17" eb="19">
      <t>ジョウホウ</t>
    </rPh>
    <rPh sb="21" eb="23">
      <t>ジドウ</t>
    </rPh>
    <rPh sb="23" eb="25">
      <t>ヒョウジ</t>
    </rPh>
    <rPh sb="30" eb="32">
      <t>コウフ</t>
    </rPh>
    <rPh sb="39" eb="42">
      <t>ソウフサキ</t>
    </rPh>
    <phoneticPr fontId="4"/>
  </si>
  <si>
    <t>沖縄県国民健康保険団体連合会　　業務管理課 　補助金交付係宛て</t>
    <rPh sb="23" eb="26">
      <t>ホジョキン</t>
    </rPh>
    <rPh sb="26" eb="28">
      <t>コウフ</t>
    </rPh>
    <rPh sb="28" eb="29">
      <t>カカリ</t>
    </rPh>
    <phoneticPr fontId="4"/>
  </si>
  <si>
    <t>当シートは、沖縄県医療施設等物価高騰対策補助金交付申請に係る様式の入力用シートです。</t>
    <rPh sb="0" eb="1">
      <t>トウ</t>
    </rPh>
    <rPh sb="20" eb="23">
      <t>ホジョキン</t>
    </rPh>
    <rPh sb="23" eb="25">
      <t>コウフ</t>
    </rPh>
    <rPh sb="28" eb="29">
      <t>カカ</t>
    </rPh>
    <rPh sb="30" eb="32">
      <t>ヨウシキ</t>
    </rPh>
    <rPh sb="33" eb="35">
      <t>ニュウリョク</t>
    </rPh>
    <rPh sb="35" eb="36">
      <t>ヨウ</t>
    </rPh>
    <phoneticPr fontId="4"/>
  </si>
  <si>
    <t>沖縄県医療施設等物価高騰対策補助金 負担増加額計算書</t>
    <rPh sb="14" eb="17">
      <t>ホジョキン</t>
    </rPh>
    <rPh sb="18" eb="20">
      <t>フタン</t>
    </rPh>
    <rPh sb="20" eb="22">
      <t>ゾウカ</t>
    </rPh>
    <rPh sb="22" eb="23">
      <t>ガク</t>
    </rPh>
    <rPh sb="23" eb="25">
      <t>ケイサン</t>
    </rPh>
    <rPh sb="25" eb="26">
      <t>ショ</t>
    </rPh>
    <phoneticPr fontId="4"/>
  </si>
  <si>
    <t>　私は、沖縄医療施設等物価高騰対策補助金の交付申請を行うにあたり、次に記載の項目について、誓約及び同意します。
　なお、虚偽の誓約を行った場合又は同意した項目に違反した場合には、速やかに沖縄県に補助金を返還します。</t>
    <rPh sb="1" eb="2">
      <t>ワタシ</t>
    </rPh>
    <rPh sb="4" eb="6">
      <t>オキナワ</t>
    </rPh>
    <rPh sb="6" eb="8">
      <t>イリョウ</t>
    </rPh>
    <rPh sb="8" eb="10">
      <t>シセツ</t>
    </rPh>
    <rPh sb="10" eb="11">
      <t>ナド</t>
    </rPh>
    <rPh sb="11" eb="13">
      <t>ブッカ</t>
    </rPh>
    <rPh sb="13" eb="15">
      <t>コウトウ</t>
    </rPh>
    <rPh sb="15" eb="17">
      <t>タイサク</t>
    </rPh>
    <rPh sb="17" eb="20">
      <t>ホジョキン</t>
    </rPh>
    <rPh sb="21" eb="23">
      <t>コウフ</t>
    </rPh>
    <rPh sb="97" eb="100">
      <t>ホジョキン</t>
    </rPh>
    <phoneticPr fontId="4"/>
  </si>
  <si>
    <t>本補助金の交付申請にあたり記載した事項及び提出した添付書類に虚偽のないこと。</t>
    <rPh sb="0" eb="1">
      <t>ホン</t>
    </rPh>
    <rPh sb="7" eb="9">
      <t>シンセイ</t>
    </rPh>
    <rPh sb="13" eb="15">
      <t>キサイ</t>
    </rPh>
    <rPh sb="17" eb="19">
      <t>ジコウ</t>
    </rPh>
    <rPh sb="19" eb="20">
      <t>オヨ</t>
    </rPh>
    <rPh sb="21" eb="23">
      <t>テイシュツ</t>
    </rPh>
    <rPh sb="25" eb="27">
      <t>テンプ</t>
    </rPh>
    <rPh sb="27" eb="29">
      <t>ショルイ</t>
    </rPh>
    <rPh sb="30" eb="32">
      <t>キョギ</t>
    </rPh>
    <phoneticPr fontId="4"/>
  </si>
  <si>
    <t>申請内容に確認を要する点がある場合や不備がある場合は、個別に電話でご連絡します。補正を求めた日の翌日から起算し、５開庁日後までに不備等が解消されない場合は補助金を不支給として取り扱うことがあります。その際はその旨ご連絡します。</t>
    <rPh sb="0" eb="2">
      <t>シンセイ</t>
    </rPh>
    <rPh sb="2" eb="4">
      <t>ナイヨウ</t>
    </rPh>
    <rPh sb="5" eb="7">
      <t>カクニン</t>
    </rPh>
    <rPh sb="8" eb="9">
      <t>ヨウ</t>
    </rPh>
    <rPh sb="11" eb="12">
      <t>テン</t>
    </rPh>
    <rPh sb="15" eb="17">
      <t>バアイ</t>
    </rPh>
    <rPh sb="18" eb="20">
      <t>フビ</t>
    </rPh>
    <rPh sb="23" eb="25">
      <t>バアイ</t>
    </rPh>
    <rPh sb="27" eb="29">
      <t>コベツ</t>
    </rPh>
    <rPh sb="30" eb="32">
      <t>デンワ</t>
    </rPh>
    <rPh sb="34" eb="36">
      <t>レンラク</t>
    </rPh>
    <phoneticPr fontId="4"/>
  </si>
  <si>
    <t>補助金の支出事務の円滑・確実な実行を図るため、沖縄県は、必要な検査、報告または是正のための措置を求めることがあります。</t>
    <rPh sb="4" eb="6">
      <t>シシュツ</t>
    </rPh>
    <rPh sb="6" eb="8">
      <t>ジム</t>
    </rPh>
    <rPh sb="9" eb="11">
      <t>エンカツ</t>
    </rPh>
    <rPh sb="12" eb="14">
      <t>カクジツ</t>
    </rPh>
    <rPh sb="15" eb="17">
      <t>ジッコウ</t>
    </rPh>
    <rPh sb="18" eb="19">
      <t>ハカ</t>
    </rPh>
    <rPh sb="23" eb="25">
      <t>オキナワ</t>
    </rPh>
    <rPh sb="25" eb="26">
      <t>ケン</t>
    </rPh>
    <rPh sb="28" eb="30">
      <t>ヒツヨウ</t>
    </rPh>
    <rPh sb="31" eb="33">
      <t>ケンサ</t>
    </rPh>
    <rPh sb="34" eb="36">
      <t>ホウコク</t>
    </rPh>
    <rPh sb="39" eb="41">
      <t>ゼセイ</t>
    </rPh>
    <rPh sb="45" eb="47">
      <t>ソチ</t>
    </rPh>
    <rPh sb="48" eb="49">
      <t>モト</t>
    </rPh>
    <phoneticPr fontId="4"/>
  </si>
  <si>
    <t>沖縄県医療施設等物価高騰対策補助金　交付要件確認書</t>
    <phoneticPr fontId="10"/>
  </si>
  <si>
    <t>〒　</t>
    <phoneticPr fontId="4"/>
  </si>
  <si>
    <t>〒　　</t>
    <phoneticPr fontId="4"/>
  </si>
  <si>
    <t>TEL：098-863-2063　FAX：098-867-6794</t>
    <phoneticPr fontId="4"/>
  </si>
  <si>
    <t>※医療機関等コードは、47から始まる10桁で入力して下さい。但し、柔整はハイフン付き11桁です。</t>
    <rPh sb="15" eb="16">
      <t>ハジ</t>
    </rPh>
    <rPh sb="20" eb="21">
      <t>ケタ</t>
    </rPh>
    <rPh sb="22" eb="24">
      <t>ニュウリョク</t>
    </rPh>
    <rPh sb="26" eb="27">
      <t>クダ</t>
    </rPh>
    <rPh sb="30" eb="31">
      <t>タダ</t>
    </rPh>
    <rPh sb="40" eb="41">
      <t>ツキ</t>
    </rPh>
    <rPh sb="44" eb="45">
      <t>ケタ</t>
    </rPh>
    <phoneticPr fontId="4"/>
  </si>
  <si>
    <t>① 他の補助金の名称等</t>
    <rPh sb="2" eb="3">
      <t>タ</t>
    </rPh>
    <rPh sb="4" eb="7">
      <t>ホジョキン</t>
    </rPh>
    <rPh sb="8" eb="10">
      <t>メイショウ</t>
    </rPh>
    <rPh sb="10" eb="11">
      <t>ナド</t>
    </rPh>
    <phoneticPr fontId="4"/>
  </si>
  <si>
    <t>② 支給額</t>
    <rPh sb="2" eb="4">
      <t>シキュウ</t>
    </rPh>
    <rPh sb="4" eb="5">
      <t>テイガク</t>
    </rPh>
    <phoneticPr fontId="4"/>
  </si>
  <si>
    <t>担当：比屋根、平良</t>
    <rPh sb="0" eb="2">
      <t>タントウ</t>
    </rPh>
    <rPh sb="3" eb="6">
      <t>ヒヤネ</t>
    </rPh>
    <phoneticPr fontId="4"/>
  </si>
  <si>
    <t>２．水道代</t>
    <rPh sb="2" eb="4">
      <t>スイドウ</t>
    </rPh>
    <phoneticPr fontId="4"/>
  </si>
  <si>
    <t>C1</t>
    <phoneticPr fontId="4"/>
  </si>
  <si>
    <t>C2</t>
  </si>
  <si>
    <t>C3</t>
  </si>
  <si>
    <t>C4</t>
  </si>
  <si>
    <t>C5</t>
  </si>
  <si>
    <t>C6</t>
  </si>
  <si>
    <t>C7</t>
  </si>
  <si>
    <t>１．</t>
  </si>
  <si>
    <t>２．</t>
  </si>
  <si>
    <t>３．</t>
  </si>
  <si>
    <t>４．</t>
  </si>
  <si>
    <r>
      <rPr>
        <u/>
        <sz val="11"/>
        <rFont val="ＭＳ Ｐゴシック"/>
        <family val="3"/>
        <charset val="128"/>
      </rPr>
      <t>下記のいずれかに該当するか。</t>
    </r>
    <r>
      <rPr>
        <sz val="11"/>
        <rFont val="ＭＳ Ｐゴシック"/>
        <family val="3"/>
        <charset val="128"/>
      </rPr>
      <t xml:space="preserve">
⑴ 医療法（昭和23年法律第205号）の規定に基づき開設の届出を行っている病院、診療所（歯科診療所を含む）
⑵ 医薬品、医療機器等の品質、有効性及び安全性の確保等に関する法律（昭和35年法律第145号）の規定に基づき開設している薬局のうち、健康保険法（大正11年法律第70号）の規定に基づき保険薬局の指定を受けた施設
⑶ あん摩マッサージ指圧師、はり師、きゆう師等に関する法律（昭和22年法律第217号）又は柔道整復師法（昭和45年法律第19号）の規定に基づき開設している施術所のうち、受領委任取扱施術所の指定を受けた施設又は医療保険（療養費）の対象となる施術を行っている施設
</t>
    </r>
    <rPh sb="0" eb="2">
      <t>カキ</t>
    </rPh>
    <rPh sb="8" eb="10">
      <t>ガイトウ</t>
    </rPh>
    <phoneticPr fontId="10"/>
  </si>
  <si>
    <t>　 全てが○のときは申請可能です。</t>
    <rPh sb="2" eb="3">
      <t>スベ</t>
    </rPh>
    <rPh sb="10" eb="12">
      <t>シンセイ</t>
    </rPh>
    <rPh sb="12" eb="14">
      <t>カノウ</t>
    </rPh>
    <phoneticPr fontId="10"/>
  </si>
  <si>
    <t>１　：普通</t>
    <rPh sb="3" eb="5">
      <t>フツウ</t>
    </rPh>
    <phoneticPr fontId="4"/>
  </si>
  <si>
    <t>令和５年</t>
    <phoneticPr fontId="4"/>
  </si>
  <si>
    <t>　　その際は、連合会の担当までご連絡お願い致します。</t>
    <rPh sb="4" eb="5">
      <t>サイ</t>
    </rPh>
    <rPh sb="11" eb="13">
      <t>タントウ</t>
    </rPh>
    <rPh sb="16" eb="18">
      <t>レンラク</t>
    </rPh>
    <rPh sb="19" eb="20">
      <t>ネガ</t>
    </rPh>
    <rPh sb="21" eb="22">
      <t>イタ</t>
    </rPh>
    <phoneticPr fontId="4"/>
  </si>
  <si>
    <t>【申請者】</t>
    <phoneticPr fontId="4"/>
  </si>
  <si>
    <t>〒　　</t>
    <phoneticPr fontId="4"/>
  </si>
  <si>
    <t>令和４年</t>
    <rPh sb="0" eb="2">
      <t>レイワ</t>
    </rPh>
    <rPh sb="3" eb="4">
      <t>ネン</t>
    </rPh>
    <phoneticPr fontId="4"/>
  </si>
  <si>
    <t>令和３年</t>
    <rPh sb="0" eb="2">
      <t>レイワ</t>
    </rPh>
    <rPh sb="3" eb="4">
      <t>ネン</t>
    </rPh>
    <phoneticPr fontId="4"/>
  </si>
  <si>
    <t>様式第2-2号（第5条関係）</t>
    <phoneticPr fontId="4"/>
  </si>
  <si>
    <t>沖縄県医療施設等物価高騰対策補助金 負担増加額計算書</t>
    <phoneticPr fontId="4"/>
  </si>
  <si>
    <t>（C1=B1-A1）</t>
    <phoneticPr fontId="4"/>
  </si>
  <si>
    <t>８月</t>
    <phoneticPr fontId="4"/>
  </si>
  <si>
    <t>５月</t>
    <phoneticPr fontId="4"/>
  </si>
  <si>
    <t>様式第3号（第5条関係）</t>
    <rPh sb="0" eb="2">
      <t>ヨウシキ</t>
    </rPh>
    <rPh sb="2" eb="3">
      <t>ダイ</t>
    </rPh>
    <rPh sb="4" eb="5">
      <t>ゴウ</t>
    </rPh>
    <rPh sb="6" eb="7">
      <t>ダイ</t>
    </rPh>
    <rPh sb="8" eb="9">
      <t>ジョウ</t>
    </rPh>
    <rPh sb="9" eb="11">
      <t>カンケイ</t>
    </rPh>
    <phoneticPr fontId="10"/>
  </si>
  <si>
    <t>　私は、沖縄医療施設等物価高騰対策補助金の交付申請を行うにあたり、次に記載の項目について、誓約及び同意します。
　なお、虚偽の誓約を行った場合又は同意した項目に違反した場合には、速やかに沖縄県に補助金を返還します。</t>
    <phoneticPr fontId="4"/>
  </si>
  <si>
    <t>点数</t>
    <rPh sb="0" eb="2">
      <t>テンスウ</t>
    </rPh>
    <phoneticPr fontId="4"/>
  </si>
  <si>
    <t>医療機関等コード</t>
    <phoneticPr fontId="4"/>
  </si>
  <si>
    <t>医療機関等コードは、連合会のマスタに登録された１０桁のコードを入力して下さい。マスタに存在しない場合はエラーとなります。</t>
    <rPh sb="0" eb="2">
      <t>イリョウ</t>
    </rPh>
    <rPh sb="2" eb="5">
      <t>キカンナド</t>
    </rPh>
    <rPh sb="10" eb="13">
      <t>レンゴウカイ</t>
    </rPh>
    <rPh sb="18" eb="20">
      <t>トウロク</t>
    </rPh>
    <rPh sb="25" eb="26">
      <t>ケタ</t>
    </rPh>
    <rPh sb="31" eb="33">
      <t>ニュウリョク</t>
    </rPh>
    <rPh sb="35" eb="36">
      <t>クダ</t>
    </rPh>
    <rPh sb="43" eb="45">
      <t>ソンザイ</t>
    </rPh>
    <rPh sb="48" eb="50">
      <t>バアイ</t>
    </rPh>
    <phoneticPr fontId="4"/>
  </si>
  <si>
    <t>担当者名および担当者TEL</t>
    <rPh sb="3" eb="4">
      <t>ナ</t>
    </rPh>
    <rPh sb="7" eb="10">
      <t>タントウシャ</t>
    </rPh>
    <phoneticPr fontId="4"/>
  </si>
  <si>
    <t>施設所在地および名称に誤りがあった場合は入力して下さい。エラーチェックは行いません。</t>
    <rPh sb="0" eb="2">
      <t>シセツ</t>
    </rPh>
    <rPh sb="2" eb="5">
      <t>ショザイチ</t>
    </rPh>
    <rPh sb="8" eb="10">
      <t>メイショウ</t>
    </rPh>
    <rPh sb="11" eb="12">
      <t>アヤマ</t>
    </rPh>
    <rPh sb="17" eb="19">
      <t>バアイ</t>
    </rPh>
    <rPh sb="20" eb="22">
      <t>ニュウリョク</t>
    </rPh>
    <rPh sb="24" eb="25">
      <t>クダ</t>
    </rPh>
    <rPh sb="36" eb="37">
      <t>オコナ</t>
    </rPh>
    <phoneticPr fontId="4"/>
  </si>
  <si>
    <t>沖縄県医療施設等物価高騰対策補助金　交付要件確認書</t>
    <phoneticPr fontId="10"/>
  </si>
  <si>
    <t>交付要件確認書の確認項目が全て○の時はＯＫです。一つでも✕があればエラーとなります。</t>
    <rPh sb="8" eb="10">
      <t>カクニン</t>
    </rPh>
    <rPh sb="10" eb="12">
      <t>コウモク</t>
    </rPh>
    <rPh sb="13" eb="14">
      <t>スベ</t>
    </rPh>
    <rPh sb="17" eb="18">
      <t>トキ</t>
    </rPh>
    <rPh sb="24" eb="25">
      <t>ヒト</t>
    </rPh>
    <phoneticPr fontId="4"/>
  </si>
  <si>
    <t>誓約書兼同意書の項目が全て○の時はＯＫです。一つでも✕があればエラーとなります。</t>
    <rPh sb="8" eb="10">
      <t>コウモク</t>
    </rPh>
    <rPh sb="11" eb="12">
      <t>スベ</t>
    </rPh>
    <rPh sb="15" eb="16">
      <t>トキ</t>
    </rPh>
    <rPh sb="22" eb="23">
      <t>ヒト</t>
    </rPh>
    <phoneticPr fontId="4"/>
  </si>
  <si>
    <t>確認項目</t>
    <rPh sb="0" eb="2">
      <t>カクニン</t>
    </rPh>
    <rPh sb="2" eb="4">
      <t>コウモク</t>
    </rPh>
    <phoneticPr fontId="4"/>
  </si>
  <si>
    <t>誓約および同意項目</t>
    <rPh sb="0" eb="2">
      <t>セイヤク</t>
    </rPh>
    <rPh sb="5" eb="7">
      <t>ドウイ</t>
    </rPh>
    <rPh sb="7" eb="9">
      <t>コウモク</t>
    </rPh>
    <phoneticPr fontId="4"/>
  </si>
  <si>
    <t>担当者名および担当者TELは必須項目でしす。未入力の時、エラーとなります。（担当者は２文字以上、TELは７桁以上）</t>
    <rPh sb="0" eb="3">
      <t>タントウシャ</t>
    </rPh>
    <rPh sb="3" eb="4">
      <t>メイ</t>
    </rPh>
    <rPh sb="7" eb="10">
      <t>タントウシャ</t>
    </rPh>
    <rPh sb="14" eb="16">
      <t>ヒッスウ</t>
    </rPh>
    <rPh sb="16" eb="18">
      <t>コウモク</t>
    </rPh>
    <rPh sb="22" eb="25">
      <t>ミニュウリョク</t>
    </rPh>
    <rPh sb="26" eb="27">
      <t>トキ</t>
    </rPh>
    <rPh sb="38" eb="41">
      <t>タントウシャ</t>
    </rPh>
    <rPh sb="43" eb="45">
      <t>モジ</t>
    </rPh>
    <rPh sb="45" eb="47">
      <t>イジョウ</t>
    </rPh>
    <rPh sb="53" eb="54">
      <t>ケタ</t>
    </rPh>
    <rPh sb="54" eb="56">
      <t>イジョウ</t>
    </rPh>
    <phoneticPr fontId="4"/>
  </si>
  <si>
    <t>ファイル名の末尾を医療機関等コードに変更して、上記のメールアドレスへ送付して下さい。</t>
    <rPh sb="4" eb="5">
      <t>メイ</t>
    </rPh>
    <rPh sb="6" eb="8">
      <t>マツビ</t>
    </rPh>
    <rPh sb="9" eb="11">
      <t>イリョウ</t>
    </rPh>
    <rPh sb="11" eb="13">
      <t>キカン</t>
    </rPh>
    <rPh sb="13" eb="14">
      <t>ナド</t>
    </rPh>
    <rPh sb="18" eb="20">
      <t>ヘンコウ</t>
    </rPh>
    <rPh sb="23" eb="25">
      <t>ジョウキ</t>
    </rPh>
    <phoneticPr fontId="4"/>
  </si>
  <si>
    <t>(提出期間：令和6年4月～令和6年5月）</t>
    <rPh sb="1" eb="3">
      <t>テイシュツ</t>
    </rPh>
    <rPh sb="3" eb="5">
      <t>キカン</t>
    </rPh>
    <rPh sb="6" eb="8">
      <t>レイワ</t>
    </rPh>
    <rPh sb="9" eb="10">
      <t>ネン</t>
    </rPh>
    <rPh sb="11" eb="12">
      <t>ガツ</t>
    </rPh>
    <phoneticPr fontId="4"/>
  </si>
  <si>
    <t>７．</t>
    <phoneticPr fontId="4"/>
  </si>
  <si>
    <t>６．</t>
    <phoneticPr fontId="4"/>
  </si>
  <si>
    <t>５．</t>
    <phoneticPr fontId="4"/>
  </si>
  <si>
    <t>令和５年</t>
    <rPh sb="0" eb="2">
      <t>レイワ</t>
    </rPh>
    <rPh sb="3" eb="4">
      <t>ネン</t>
    </rPh>
    <phoneticPr fontId="4"/>
  </si>
  <si>
    <t>１月</t>
    <phoneticPr fontId="4"/>
  </si>
  <si>
    <t>２月</t>
  </si>
  <si>
    <t>３月</t>
  </si>
  <si>
    <t>メールアドレス：bukka@okikoku.or.jp</t>
    <phoneticPr fontId="4"/>
  </si>
  <si>
    <t>様式第２－２号（第５条関係）</t>
    <phoneticPr fontId="4"/>
  </si>
  <si>
    <t>番号</t>
  </si>
  <si>
    <t>開設年月日</t>
  </si>
  <si>
    <t>管轄</t>
  </si>
  <si>
    <t>医療機関共通コード</t>
  </si>
  <si>
    <t>登録番号_はり</t>
  </si>
  <si>
    <t>登録番号_きゅう</t>
  </si>
  <si>
    <t>登録番号_あんま</t>
  </si>
  <si>
    <t>那覇市</t>
  </si>
  <si>
    <t>医療法人　祥杏会</t>
  </si>
  <si>
    <t>医療法人卯の会</t>
  </si>
  <si>
    <t>社会医療法人敬愛会　翔南病院</t>
  </si>
  <si>
    <t>社会医療法法人敬愛会</t>
  </si>
  <si>
    <t>宮古島リハビリ温泉病院</t>
  </si>
  <si>
    <t>906-0011</t>
  </si>
  <si>
    <t>宮古島市平良字東仲宗根添１８９８番地の７</t>
  </si>
  <si>
    <t>0980-73-0800</t>
  </si>
  <si>
    <t>医療法人左右会</t>
  </si>
  <si>
    <t>まみ皮フ科クリニック</t>
  </si>
  <si>
    <t>宜野湾市嘉数二丁目２番１号　広栄メディカルビル2Ｆ</t>
  </si>
  <si>
    <t>098-898-4112</t>
  </si>
  <si>
    <t>医療法人広栄</t>
  </si>
  <si>
    <t>ぎのわんメンタルクリニック</t>
  </si>
  <si>
    <t>宜野湾市大謝名１丁目１７番３１号</t>
  </si>
  <si>
    <t>098-890-7733</t>
  </si>
  <si>
    <t>医療法人好日会</t>
  </si>
  <si>
    <t>なんくる内科</t>
  </si>
  <si>
    <t>905-1143</t>
  </si>
  <si>
    <t>0980-43-6934</t>
  </si>
  <si>
    <t>沖縄皮膚科医院　八重瀬クリニック</t>
  </si>
  <si>
    <t>八重瀬町字東風平1200-5,1F</t>
  </si>
  <si>
    <t>098-851-8066</t>
  </si>
  <si>
    <t>伊藤　誠</t>
  </si>
  <si>
    <t>那覇市字安里398番地</t>
  </si>
  <si>
    <t>沖縄スキンケアクリニック</t>
  </si>
  <si>
    <t>那覇市久茂地2丁目1番3号久茂地MKビル1階</t>
  </si>
  <si>
    <t>098-860-1001</t>
  </si>
  <si>
    <t>医療法人清医会</t>
  </si>
  <si>
    <t>安謝ファミリークリニック</t>
  </si>
  <si>
    <t>那覇市曙２丁目９番２号</t>
  </si>
  <si>
    <t>098-869-0600</t>
  </si>
  <si>
    <t>医療法人がんじゅう　高良吉広</t>
  </si>
  <si>
    <t>美ら結クリニック</t>
  </si>
  <si>
    <t>島袋　隆</t>
  </si>
  <si>
    <t>メインプレイス眼科</t>
  </si>
  <si>
    <t>那覇市おもろまち４－４－９</t>
  </si>
  <si>
    <t>098-869-9009</t>
  </si>
  <si>
    <t>折田　志恒</t>
  </si>
  <si>
    <t>嘉数胃腸内科医院</t>
  </si>
  <si>
    <t>一般社団法人響</t>
  </si>
  <si>
    <t>医療法人伊良波会</t>
  </si>
  <si>
    <t>よぎ眼科</t>
  </si>
  <si>
    <t>那覇市与儀１丁目１番28号メディカルモール２階201号室</t>
  </si>
  <si>
    <t>098-851-5251</t>
  </si>
  <si>
    <t>村田勝一郎</t>
  </si>
  <si>
    <t>安里　潤</t>
  </si>
  <si>
    <t>あずさクリニック</t>
  </si>
  <si>
    <t>うるま市赤道630番地</t>
  </si>
  <si>
    <t>井口　梓</t>
  </si>
  <si>
    <t>発達クリニック　Can</t>
  </si>
  <si>
    <t>うるま市喜屋武３８４－３－２　きゃんメディカルプラザ４B</t>
  </si>
  <si>
    <t>遠藤　尚宏</t>
  </si>
  <si>
    <t>いしはらクリニック</t>
  </si>
  <si>
    <t>うるま市喜屋武３８４－３－２　きゃんメディカルプラザ１F</t>
  </si>
  <si>
    <t>石原　興平</t>
  </si>
  <si>
    <t>さくもと内科クリニック</t>
  </si>
  <si>
    <t>うるま市喜屋武３８４－３－２きゃんメディカルプラザ２Ｂ</t>
  </si>
  <si>
    <t>098-989-7211</t>
  </si>
  <si>
    <t>佐久本　高達</t>
  </si>
  <si>
    <t>いきがい在宅クリニック</t>
  </si>
  <si>
    <t>沖縄市美里６丁目15－16</t>
  </si>
  <si>
    <t>098－989－3645</t>
  </si>
  <si>
    <t>長野　宏昭</t>
  </si>
  <si>
    <t>医療法人一の新 おくま整形外科</t>
  </si>
  <si>
    <t>医療法人一の新</t>
  </si>
  <si>
    <t>沖縄市知花６丁目３８－２０</t>
  </si>
  <si>
    <t>宜野湾市字宇地泊２丁目24番20号</t>
  </si>
  <si>
    <t>宜野湾市字宇地泊３丁目10番９号２階</t>
  </si>
  <si>
    <t>宜野湾市字宇地泊３丁目10番9号１階</t>
  </si>
  <si>
    <t>宜野湾市字宇地泊２丁目24番22号</t>
  </si>
  <si>
    <t>医療法人新美会</t>
  </si>
  <si>
    <t>宜野湾市字宇地泊３丁目１番５号</t>
  </si>
  <si>
    <t>宜野湾市字宇地泊１丁目22番２号</t>
  </si>
  <si>
    <t>904-2203</t>
  </si>
  <si>
    <t>おかえり在宅クリニック</t>
  </si>
  <si>
    <t>宜野湾市真栄原1－11－10　１F　１０１</t>
  </si>
  <si>
    <t>098-975-7822</t>
  </si>
  <si>
    <t>医療法人一誠会</t>
  </si>
  <si>
    <t>医療法人博祐堂　代表理事　幸地　賢治</t>
  </si>
  <si>
    <t>医療法人社団純英会</t>
  </si>
  <si>
    <t>ひさまつクリニック</t>
  </si>
  <si>
    <t>宮古島市平良久貝980-7</t>
  </si>
  <si>
    <t>0980-79-9191</t>
  </si>
  <si>
    <t>鈴木　全</t>
  </si>
  <si>
    <t>0980-72-7833</t>
  </si>
  <si>
    <t>ひだまり診療所</t>
  </si>
  <si>
    <t>0980-79-5457</t>
  </si>
  <si>
    <t>ＮＰＯ法人ひだまり　理事長　上里　寿樹</t>
  </si>
  <si>
    <t>0980-82-8800</t>
  </si>
  <si>
    <t>健山　幸子</t>
  </si>
  <si>
    <t>幸喜内科　糖尿病・甲状腺クリニック</t>
  </si>
  <si>
    <t>浦添市前田二丁目1517番</t>
  </si>
  <si>
    <t>098-878-8822</t>
  </si>
  <si>
    <t>幸喜　毅</t>
  </si>
  <si>
    <t>医療法人アイビー</t>
  </si>
  <si>
    <t>浦添市前田１丁目４８番１号コーポ石川２Ｆ</t>
  </si>
  <si>
    <t>098-917-5542</t>
  </si>
  <si>
    <t>新嵩　哲夫</t>
  </si>
  <si>
    <t>名護市字真喜屋３１１番地</t>
  </si>
  <si>
    <t>新里　讓</t>
  </si>
  <si>
    <t>きのしたこどもクリニック</t>
  </si>
  <si>
    <t>糸満市字真栄里２０３０番３</t>
  </si>
  <si>
    <t>098-995-1100</t>
  </si>
  <si>
    <t>医療法人きのしたこどもクリニック</t>
  </si>
  <si>
    <t>医療法人あすなろきっず</t>
  </si>
  <si>
    <t>医療法人　志豊会</t>
  </si>
  <si>
    <t>医療法人　陽明会</t>
  </si>
  <si>
    <t>沖縄県豊見城市翁長864-8 N’sビル３Ｆ</t>
  </si>
  <si>
    <t>とみしろ内科</t>
  </si>
  <si>
    <t>豊見城市字宜保２６６－４</t>
  </si>
  <si>
    <t>098-840-2100</t>
  </si>
  <si>
    <t>上浪　敦</t>
  </si>
  <si>
    <t>豊崎メディカルクリニック</t>
  </si>
  <si>
    <t>豊見城市翁長864-8 N’sビル　２Ｆ</t>
  </si>
  <si>
    <t>098-856-1288</t>
  </si>
  <si>
    <t>医療法人　Origin</t>
  </si>
  <si>
    <t>豊見城メンタルクリニック</t>
  </si>
  <si>
    <t>098-995-9811</t>
  </si>
  <si>
    <t>遠山　正悟</t>
  </si>
  <si>
    <t>豊見城市宜保２６６番地３</t>
  </si>
  <si>
    <t>北谷町桑江１丁目５番39号2階</t>
  </si>
  <si>
    <t>北谷町桑江１丁目５番３９号１階</t>
  </si>
  <si>
    <t>北谷町伊平2丁目15番22号</t>
  </si>
  <si>
    <t>国島病理診断科クリニック</t>
  </si>
  <si>
    <t>西原町棚原1-10-19</t>
  </si>
  <si>
    <t>国島　文史</t>
  </si>
  <si>
    <t>読谷ゆんたくクリニック</t>
  </si>
  <si>
    <t>読谷村字楚辺2410－1</t>
  </si>
  <si>
    <t>岡田　亜紗</t>
  </si>
  <si>
    <t>絆愛こころクリニック</t>
  </si>
  <si>
    <t>098-936-8811</t>
  </si>
  <si>
    <t>中頭郡北谷町字桑江６８８番地２</t>
  </si>
  <si>
    <t>一般財団法人　ＤＡＲＣ大きな和　代表理事　森　廣樹</t>
  </si>
  <si>
    <t>医療法人　にしき会</t>
  </si>
  <si>
    <t>安達　秀樹</t>
  </si>
  <si>
    <t>医療法人社団翔和仁誠会　よなばる耳鼻咽喉科</t>
  </si>
  <si>
    <t>与那原町字上与那原335-1　アーバンハイム新垣102号</t>
  </si>
  <si>
    <t>098-943-8317</t>
  </si>
  <si>
    <t>医療法人社団翔和仁誠会</t>
  </si>
  <si>
    <t>医療法人広和会</t>
  </si>
  <si>
    <t>907-1801</t>
  </si>
  <si>
    <t>医療法人 笑歯会</t>
  </si>
  <si>
    <t>那覇市高良２丁目１番１５号　２階</t>
  </si>
  <si>
    <t>那覇市首里汀良町3丁目63番地3ハイビスカスマンションB-1号室</t>
  </si>
  <si>
    <t>098-887-6480</t>
  </si>
  <si>
    <t>デンタルオフィス新都心</t>
  </si>
  <si>
    <t>那覇市天久1-27-27新都心エクリBLDG　3階</t>
  </si>
  <si>
    <t>098-941-6480</t>
  </si>
  <si>
    <t>長濱　優</t>
  </si>
  <si>
    <t>医療法人なないろ歯科・こども矯正歯科クリニック　那覇・おもろまち医院</t>
  </si>
  <si>
    <t>那覇市おもろまち1-5-12　2階</t>
  </si>
  <si>
    <t>0877-32-2255</t>
  </si>
  <si>
    <t>医療法人なないろ歯科・こども矯正歯科クリニック</t>
  </si>
  <si>
    <t>はやしファミリー歯科</t>
  </si>
  <si>
    <t>那覇市古波蔵1丁目7-6メルソレイユ1F</t>
  </si>
  <si>
    <t>098-855-0615</t>
  </si>
  <si>
    <t>林　尚樹</t>
  </si>
  <si>
    <t>那覇市銘苅１丁目１０－１２あじまあ南西ビル２０１号</t>
  </si>
  <si>
    <t>098-863-1141</t>
  </si>
  <si>
    <t>医療法人和宏会　理事長　長嶺　和弘</t>
  </si>
  <si>
    <t>那覇市久米１－２５－１０　２階</t>
  </si>
  <si>
    <t>098-862-8241</t>
  </si>
  <si>
    <t>医療法人三誠会</t>
  </si>
  <si>
    <t>医療法人右納の会</t>
  </si>
  <si>
    <t>うるま市字江洲３８ー６</t>
  </si>
  <si>
    <t>アガチャ歯科</t>
  </si>
  <si>
    <t>佐藤　康正</t>
  </si>
  <si>
    <t>904-2241</t>
  </si>
  <si>
    <t>098-989-0391</t>
  </si>
  <si>
    <t>市村崇</t>
  </si>
  <si>
    <t>医療法人裟彩会</t>
  </si>
  <si>
    <t>みはら歯科クリニック</t>
  </si>
  <si>
    <t>沖縄市美原４－１－１５</t>
  </si>
  <si>
    <t>宮城　勇大</t>
  </si>
  <si>
    <t>サクラデンタルクリニック</t>
  </si>
  <si>
    <t>沖縄市美原４丁目７－９</t>
  </si>
  <si>
    <t>098-989-9986</t>
  </si>
  <si>
    <t>医療法人琉心</t>
  </si>
  <si>
    <t>宜野湾市野嵩１丁目９番１５号　メゾン松川１０１号</t>
  </si>
  <si>
    <t>宜野湾市字宇地泊３丁目11番１号　NDビル２F</t>
  </si>
  <si>
    <t>宜野湾市真志喜５丁目3番５号　ルビア１Ｆ</t>
  </si>
  <si>
    <t>宜野湾市字宇地泊1－21－5</t>
  </si>
  <si>
    <t>宜野湾市字地泊１丁目8番5号</t>
  </si>
  <si>
    <t>Ｍ’ｓデンタルクリニック</t>
  </si>
  <si>
    <t>宜野湾市字宇地泊3丁目6番１号</t>
  </si>
  <si>
    <t>医療法人髙森会</t>
  </si>
  <si>
    <t>石垣市浜崎町3-3-9　コーラルケアガーデン　1F東</t>
  </si>
  <si>
    <t>ゆきこ歯科クリニック</t>
  </si>
  <si>
    <t>浦添市城間4-11-1</t>
  </si>
  <si>
    <t>098-943-8529</t>
  </si>
  <si>
    <t>張本　祐貴子</t>
  </si>
  <si>
    <t>浦添市仲間三丁目23番２号</t>
  </si>
  <si>
    <t>医療法人　健生会　上原歯科クリニック</t>
  </si>
  <si>
    <t>098-879-1555</t>
  </si>
  <si>
    <t>医療法人　健生会</t>
  </si>
  <si>
    <t>浦添市宮城５丁目１１番３号</t>
  </si>
  <si>
    <t>098-879-7319</t>
  </si>
  <si>
    <t>医療法人尚白　理事長　大城　やよ子</t>
  </si>
  <si>
    <t>Ｈａｎｅｊｉ　Ｄｅｎｔａｌ　Ｃｌｉｎｉｃ　おとな・こども歯科</t>
  </si>
  <si>
    <t>医療法人羽地会　理事長　大城　辰幸</t>
  </si>
  <si>
    <t>医療法人楽天会</t>
  </si>
  <si>
    <t>おきなわ矯正歯科</t>
  </si>
  <si>
    <t>901-201</t>
  </si>
  <si>
    <t>豊見城氏字真玉橋135番地　2階　2-B号室</t>
  </si>
  <si>
    <t>098-856-4182</t>
  </si>
  <si>
    <t>神谷　規明</t>
  </si>
  <si>
    <t>イーアス沖縄豊崎KT歯科・矯正歯科</t>
  </si>
  <si>
    <t>豊見城市豊崎３番地35　イーアス沖縄豊崎3090区画</t>
  </si>
  <si>
    <t>098-995-9990</t>
  </si>
  <si>
    <t>医療法人奉優会</t>
  </si>
  <si>
    <t>098-850-9009</t>
  </si>
  <si>
    <t>医療法人あおい会</t>
  </si>
  <si>
    <t>さわふじ歯科クリニック</t>
  </si>
  <si>
    <t>098-946-5188</t>
  </si>
  <si>
    <t>鎌田　博至</t>
  </si>
  <si>
    <t>沖縄アイランドデンタルクリニック</t>
  </si>
  <si>
    <t>医療法人アイランドリゾート</t>
  </si>
  <si>
    <t>医療法人ユニバーサル矯正歯科クリニック</t>
  </si>
  <si>
    <t>球美の歯科</t>
  </si>
  <si>
    <t>久米島町真我里78番地　コーポ球美105号</t>
  </si>
  <si>
    <t>098-901-3688</t>
  </si>
  <si>
    <t>池田　直樹</t>
  </si>
  <si>
    <t>やえせデンタルクリニック</t>
  </si>
  <si>
    <t>八重瀬町東風平１２００番地５　２階</t>
  </si>
  <si>
    <t>098-996-1990</t>
  </si>
  <si>
    <t>古波藏　翔</t>
  </si>
  <si>
    <t>098-861-6402</t>
  </si>
  <si>
    <t>098-863-9499</t>
  </si>
  <si>
    <t>098-834-6863</t>
  </si>
  <si>
    <t>098-858-3341</t>
  </si>
  <si>
    <t>098-886-4302</t>
  </si>
  <si>
    <t>098-834-8217</t>
  </si>
  <si>
    <t>098-861-3888</t>
  </si>
  <si>
    <t>098-859-1245</t>
  </si>
  <si>
    <t>098-836-0886</t>
  </si>
  <si>
    <t>098-859-3775</t>
  </si>
  <si>
    <t>098-835-5510</t>
  </si>
  <si>
    <t>098-855-0555</t>
  </si>
  <si>
    <t>098-861-7912</t>
  </si>
  <si>
    <t>098-941-2828</t>
  </si>
  <si>
    <t>098-840-0070</t>
  </si>
  <si>
    <t>098-887-0194</t>
  </si>
  <si>
    <t>098-840-1241</t>
  </si>
  <si>
    <t>098-831-5959</t>
  </si>
  <si>
    <t>098-882-4170</t>
  </si>
  <si>
    <t>098-867-8344</t>
  </si>
  <si>
    <t>098-882-3139</t>
  </si>
  <si>
    <t>098-836-8123</t>
  </si>
  <si>
    <t>098-882-2150</t>
  </si>
  <si>
    <t>098-833-0521</t>
  </si>
  <si>
    <t>098-857-8787</t>
  </si>
  <si>
    <t>098-835-3300</t>
  </si>
  <si>
    <t>098-862-8887</t>
  </si>
  <si>
    <t>098-831-9671</t>
  </si>
  <si>
    <t>098-835-4888</t>
  </si>
  <si>
    <t>098-951-0573</t>
  </si>
  <si>
    <t>098-857-6600</t>
  </si>
  <si>
    <t>098-882-6335</t>
  </si>
  <si>
    <t>098-862-8259</t>
  </si>
  <si>
    <t>098-864-0851</t>
  </si>
  <si>
    <t>098-867-3065</t>
  </si>
  <si>
    <t>098-951-1919</t>
  </si>
  <si>
    <t>098-860-8051</t>
  </si>
  <si>
    <t>098-854-2355</t>
  </si>
  <si>
    <t>098-882-1414</t>
  </si>
  <si>
    <t>098-884-6839</t>
  </si>
  <si>
    <t>098-832-1012</t>
  </si>
  <si>
    <t>098-833-8122</t>
  </si>
  <si>
    <t>098-835-9280</t>
  </si>
  <si>
    <t>098-884-2204</t>
  </si>
  <si>
    <t>098-987-0985</t>
  </si>
  <si>
    <t>098-860-8021</t>
  </si>
  <si>
    <t>098-860-3335</t>
  </si>
  <si>
    <t>098-855-7970</t>
  </si>
  <si>
    <t>098-988-3085</t>
  </si>
  <si>
    <t>098-987-4083</t>
  </si>
  <si>
    <t>098-882-3003</t>
  </si>
  <si>
    <t>098-833-8446</t>
  </si>
  <si>
    <t>098-852-1325</t>
  </si>
  <si>
    <t>098-833-6721</t>
  </si>
  <si>
    <t>098-987-4093</t>
  </si>
  <si>
    <t>098-987-4179</t>
  </si>
  <si>
    <t>098-988-9626</t>
  </si>
  <si>
    <t>098-857-2721</t>
  </si>
  <si>
    <t>098-884-1717</t>
  </si>
  <si>
    <t>098-885-8080</t>
  </si>
  <si>
    <t>098-861-4093</t>
  </si>
  <si>
    <t>098-882-2936</t>
  </si>
  <si>
    <t>098-988-4996</t>
  </si>
  <si>
    <t>098-857-4093</t>
  </si>
  <si>
    <t>098-854-1155</t>
  </si>
  <si>
    <t>098-833-1311</t>
  </si>
  <si>
    <t>098-864-1093</t>
  </si>
  <si>
    <t>098-835-5544</t>
  </si>
  <si>
    <t>098-851-7701</t>
  </si>
  <si>
    <t>098-996-2697</t>
  </si>
  <si>
    <t>098-835-4911</t>
  </si>
  <si>
    <t>098-869-8188</t>
  </si>
  <si>
    <t>098-858-1189</t>
  </si>
  <si>
    <t>098-941-1189</t>
  </si>
  <si>
    <t>098-851-7338</t>
  </si>
  <si>
    <t>098-860-5600</t>
  </si>
  <si>
    <t>098-860-7881</t>
  </si>
  <si>
    <t>098-851-3186</t>
  </si>
  <si>
    <t>098-917-2397</t>
  </si>
  <si>
    <t>098-863-5107</t>
  </si>
  <si>
    <t>098-851-7707</t>
  </si>
  <si>
    <t>098-855-6150</t>
  </si>
  <si>
    <t>098-869-1234</t>
  </si>
  <si>
    <t>098-868-8812</t>
  </si>
  <si>
    <t>098-884-7281</t>
  </si>
  <si>
    <t>098-860-8484</t>
  </si>
  <si>
    <t>098-861-3311</t>
  </si>
  <si>
    <t>098-917-5093</t>
  </si>
  <si>
    <t>098-917-2520</t>
  </si>
  <si>
    <t>098-857-6111</t>
  </si>
  <si>
    <t>098-884-7770</t>
  </si>
  <si>
    <t>098-869-9051</t>
  </si>
  <si>
    <t>098-831-7503</t>
  </si>
  <si>
    <t>098-884-8751</t>
  </si>
  <si>
    <t>098-858-3400</t>
  </si>
  <si>
    <t>098-833-8280</t>
  </si>
  <si>
    <t>098-943-4190</t>
  </si>
  <si>
    <t>098-861-5558</t>
  </si>
  <si>
    <t>098-862-9994</t>
  </si>
  <si>
    <t>098-854-1193</t>
  </si>
  <si>
    <t>098-891-8211</t>
  </si>
  <si>
    <t>098-943-7500</t>
  </si>
  <si>
    <t>098-887-7287</t>
  </si>
  <si>
    <t>098-851-7104</t>
  </si>
  <si>
    <t>098-851-8601</t>
  </si>
  <si>
    <t>098-857-4808</t>
  </si>
  <si>
    <t>098-855-0004</t>
  </si>
  <si>
    <t>098-860-7007</t>
  </si>
  <si>
    <t>098-894-7013</t>
  </si>
  <si>
    <t>098-866-1786</t>
  </si>
  <si>
    <t>098-943-8603</t>
  </si>
  <si>
    <t>098-884-5959</t>
  </si>
  <si>
    <t>098-996-2255</t>
  </si>
  <si>
    <t>098-851-9093</t>
  </si>
  <si>
    <t>098-988-0670</t>
  </si>
  <si>
    <t>098-885-2300</t>
  </si>
  <si>
    <t>098-943-8824</t>
  </si>
  <si>
    <t>098-861-9799</t>
  </si>
  <si>
    <t>098-851-7690</t>
  </si>
  <si>
    <t>098-988-1727</t>
  </si>
  <si>
    <t>098-867-8883</t>
  </si>
  <si>
    <t>098-858-0681</t>
  </si>
  <si>
    <t>098-894-6930</t>
  </si>
  <si>
    <t>098-862-8694</t>
  </si>
  <si>
    <t>098-887-1193</t>
  </si>
  <si>
    <t>098-996-5341</t>
  </si>
  <si>
    <t>098-869-5578</t>
  </si>
  <si>
    <t>090-1945-1819</t>
  </si>
  <si>
    <t>098-943-3345</t>
  </si>
  <si>
    <t>098-996-4972</t>
  </si>
  <si>
    <t>098-836-6413</t>
  </si>
  <si>
    <t>098-859-7273</t>
  </si>
  <si>
    <t>098-835-1079</t>
  </si>
  <si>
    <t>アイワ薬局　安謝店</t>
  </si>
  <si>
    <t>098-868-3830</t>
  </si>
  <si>
    <t>株式会社アイワメディカルオキナワ</t>
  </si>
  <si>
    <t>098-866-6345</t>
  </si>
  <si>
    <t>ゆんたく薬局おもろまち店</t>
  </si>
  <si>
    <t>098-860-8989</t>
  </si>
  <si>
    <t>宮本直樹</t>
  </si>
  <si>
    <t>098-858-8858</t>
  </si>
  <si>
    <t>株式会社エルマーノ</t>
  </si>
  <si>
    <t>098-834-9053</t>
  </si>
  <si>
    <t>合同会社オフィスＫＴ</t>
  </si>
  <si>
    <t>ハート薬局　きゃん店</t>
  </si>
  <si>
    <t>うるま市字喜屋武３８４－３－２　きゃんメディカルプラザ　１Ｂ</t>
  </si>
  <si>
    <t>098-975-0825</t>
  </si>
  <si>
    <t>登川薬局</t>
  </si>
  <si>
    <t>沖縄市登川２丁目２７番地１</t>
  </si>
  <si>
    <t>098-989-4806</t>
  </si>
  <si>
    <t>フロンティア薬局　与儀店</t>
  </si>
  <si>
    <t>沖縄市与儀３丁目１０番１号</t>
  </si>
  <si>
    <t>098-930-7711</t>
  </si>
  <si>
    <t>株式会社フロンティアゆい</t>
  </si>
  <si>
    <t>サンアイ薬局みさと</t>
  </si>
  <si>
    <t>沖縄市美原３丁目２１番１号</t>
  </si>
  <si>
    <t>098-939-7001</t>
  </si>
  <si>
    <t>マリン薬局</t>
  </si>
  <si>
    <t>沖縄市胡屋４－３－１７　１F</t>
  </si>
  <si>
    <t>080-4085-0168</t>
  </si>
  <si>
    <t>粕田みどり</t>
  </si>
  <si>
    <t>具志堅凡</t>
  </si>
  <si>
    <t>いろは薬局</t>
  </si>
  <si>
    <t>宜野湾市赤道二丁目２番５号</t>
  </si>
  <si>
    <t>098-892-1689</t>
  </si>
  <si>
    <t>浦添市宮城４丁目１５番７号　コーポ瑞雲１０２号室</t>
  </si>
  <si>
    <t>098-876-7118</t>
  </si>
  <si>
    <t>垣内　秀之</t>
  </si>
  <si>
    <t>Ｉ＆Ｈ石垣離島ターミナル薬局</t>
  </si>
  <si>
    <t>0980-87-9471</t>
  </si>
  <si>
    <t>株式会社トムソーヤ　代表取締役　濱川　忍</t>
  </si>
  <si>
    <t>フロンティア薬局　たくし店</t>
  </si>
  <si>
    <t>浦添市沢岻２－１－２</t>
  </si>
  <si>
    <t>フロンティア薬局　うちま店</t>
  </si>
  <si>
    <t>浦添市内間４－２７－１</t>
  </si>
  <si>
    <t>浦添市前田２丁目１５１７番</t>
  </si>
  <si>
    <t>株式会社沖縄STEP ONE</t>
  </si>
  <si>
    <t>株式会社GRIT</t>
  </si>
  <si>
    <t>日本調剤浦添薬局</t>
  </si>
  <si>
    <t>098-943-5756</t>
  </si>
  <si>
    <t>ドラッグイレブン薬局大東店</t>
  </si>
  <si>
    <t>名護市大東１丁目21番５号</t>
  </si>
  <si>
    <t>ふく薬局　うむさ病院前店</t>
  </si>
  <si>
    <t>名護市字宇茂佐１７５８－１</t>
  </si>
  <si>
    <t>0980-43-0099</t>
  </si>
  <si>
    <t>ふく薬局　おおきた店</t>
  </si>
  <si>
    <t>名護市大北５－３－６</t>
  </si>
  <si>
    <t>0980-51-1939</t>
  </si>
  <si>
    <t>ぱいん薬局　まきや店</t>
  </si>
  <si>
    <t>名護市字真喜屋３４６</t>
  </si>
  <si>
    <t>0980-43-8938</t>
  </si>
  <si>
    <t>株式会社ぱいん　代表取締役　田仲　康人</t>
  </si>
  <si>
    <t>薬志堂薬局　糸満店</t>
  </si>
  <si>
    <t>有限会社　薬志堂　代表取締役　塚本　徳子</t>
  </si>
  <si>
    <t>098-852-2425</t>
  </si>
  <si>
    <t>株式会社くんちサプライズ　代表取締役　玉城　賢也</t>
  </si>
  <si>
    <t>沖縄県豊見城市字与根５０番地９０</t>
  </si>
  <si>
    <t>098-945-5111</t>
  </si>
  <si>
    <t>恩納薬局</t>
  </si>
  <si>
    <t>恩納村字恩納６３０２番地</t>
  </si>
  <si>
    <t>098-966-2924</t>
  </si>
  <si>
    <t>ハープ薬局にしはら店</t>
  </si>
  <si>
    <t>西原町小那覇266-1 1階</t>
  </si>
  <si>
    <t>あにも調剤薬局</t>
  </si>
  <si>
    <t>八重瀬町字伊覇65番地24</t>
  </si>
  <si>
    <t>株式会社あにも</t>
  </si>
  <si>
    <t>はえばる薬局</t>
  </si>
  <si>
    <t>南風原町津嘉山１３１５－１　カノンビル　1階</t>
  </si>
  <si>
    <t>098-940-6020</t>
  </si>
  <si>
    <t>沖縄県島尻郡南風原町字津嘉山１５９４番地－１</t>
  </si>
  <si>
    <t>098-862-2976</t>
  </si>
  <si>
    <t>098-857-0200</t>
  </si>
  <si>
    <t>浦添市伊祖３－９－３</t>
  </si>
  <si>
    <t>098-857-2732</t>
  </si>
  <si>
    <t>098-867-9920</t>
  </si>
  <si>
    <t>仲間　久雄</t>
  </si>
  <si>
    <t>098-886-1595</t>
  </si>
  <si>
    <t>098-858-8776</t>
  </si>
  <si>
    <t>沖縄市美原１－１４－１０</t>
  </si>
  <si>
    <t>098-851-3363</t>
  </si>
  <si>
    <t>098-862-2929</t>
  </si>
  <si>
    <t>098-987-1582</t>
  </si>
  <si>
    <t>098-834-8438</t>
  </si>
  <si>
    <t>098-851-8622</t>
  </si>
  <si>
    <t>4700168-0-0</t>
  </si>
  <si>
    <t>098-859-1953</t>
  </si>
  <si>
    <t>098-852-0875</t>
  </si>
  <si>
    <t>098-833-1200</t>
  </si>
  <si>
    <t>098-917-2782</t>
  </si>
  <si>
    <t>090-6857-7785</t>
  </si>
  <si>
    <t>4700200-0-0</t>
  </si>
  <si>
    <t>たたら整骨院</t>
  </si>
  <si>
    <t>北谷町桑江４９９－１</t>
  </si>
  <si>
    <t>098-989-3741</t>
  </si>
  <si>
    <t>多々良　陽介</t>
  </si>
  <si>
    <t>098-832-4580</t>
  </si>
  <si>
    <t>098-851-7001</t>
  </si>
  <si>
    <t>098-854-2010</t>
  </si>
  <si>
    <t>098-943-0100</t>
  </si>
  <si>
    <t>098-866-8488</t>
  </si>
  <si>
    <t>098-963-5925</t>
  </si>
  <si>
    <t>098-853-9680</t>
  </si>
  <si>
    <t>098-860-8703</t>
  </si>
  <si>
    <t>098-859-1231</t>
  </si>
  <si>
    <t>098-857-7800</t>
  </si>
  <si>
    <t>098-943-4774</t>
  </si>
  <si>
    <t>098-987-1508</t>
  </si>
  <si>
    <t>080-5498-0848</t>
  </si>
  <si>
    <t>098-866-3781</t>
  </si>
  <si>
    <t>098-835-3837</t>
  </si>
  <si>
    <t>098-917-2989</t>
  </si>
  <si>
    <t>098-884-3478</t>
  </si>
  <si>
    <t>098-943-0751</t>
  </si>
  <si>
    <t>098-917-5144</t>
  </si>
  <si>
    <t>098-953-6872</t>
  </si>
  <si>
    <t>098-836-6108</t>
  </si>
  <si>
    <t>098-886-7144</t>
  </si>
  <si>
    <t>098-953-6150</t>
  </si>
  <si>
    <t>098-887-1230</t>
  </si>
  <si>
    <t>080-3903-0014</t>
  </si>
  <si>
    <t>098-855-5088</t>
  </si>
  <si>
    <t>098-833-8585</t>
  </si>
  <si>
    <t>098-885-6336</t>
  </si>
  <si>
    <t>098-987-4586</t>
  </si>
  <si>
    <t>098-868-1083</t>
  </si>
  <si>
    <t>098-862-8947</t>
  </si>
  <si>
    <t>098-917-5957</t>
  </si>
  <si>
    <t>098-996-4534</t>
  </si>
  <si>
    <t>098-833-8342</t>
  </si>
  <si>
    <t>098-917-0374</t>
  </si>
  <si>
    <t>098-858-2655</t>
  </si>
  <si>
    <t>098-869-1921</t>
  </si>
  <si>
    <t>098-988-9937</t>
  </si>
  <si>
    <t>090-3795-7500</t>
  </si>
  <si>
    <t>098-836-2338</t>
  </si>
  <si>
    <t>098-885-3700</t>
  </si>
  <si>
    <t>098-887-6282</t>
  </si>
  <si>
    <t>098-988-9001</t>
  </si>
  <si>
    <t>098-859-0622</t>
  </si>
  <si>
    <t>098-963-9596</t>
  </si>
  <si>
    <t>098-953-9854</t>
  </si>
  <si>
    <t>098-987-6863</t>
  </si>
  <si>
    <t>098-943-3411</t>
  </si>
  <si>
    <t>098-855-0722</t>
  </si>
  <si>
    <t>098-863-1765</t>
  </si>
  <si>
    <t>070-8986-5438</t>
  </si>
  <si>
    <t>4702997-0-0</t>
  </si>
  <si>
    <t>ＯＲＡＮＧＥ整骨院</t>
  </si>
  <si>
    <t>うるま市石川東山２丁目３０－１７与古田マンション１０２</t>
  </si>
  <si>
    <t>080-6481-0758</t>
  </si>
  <si>
    <t>仲田　周作</t>
  </si>
  <si>
    <t>4702998-0-0</t>
  </si>
  <si>
    <t>ゆがふ整骨院　豊見城店</t>
  </si>
  <si>
    <t>豊見城市豊見城５７４番地１９　１Ｆ</t>
  </si>
  <si>
    <t>098-996-4830</t>
  </si>
  <si>
    <t>大城　拓也</t>
  </si>
  <si>
    <t>4703000-0-0</t>
  </si>
  <si>
    <t>おなが浦添当山整骨院</t>
  </si>
  <si>
    <t>浦添市当山２丁目２－２－４バークレーズコート　サービスコート内</t>
  </si>
  <si>
    <t>098-975-9881</t>
  </si>
  <si>
    <t>豊見山　杏里</t>
  </si>
  <si>
    <t>4703001-0-0</t>
  </si>
  <si>
    <t>ＳＡＫＵ整骨院</t>
  </si>
  <si>
    <t>那覇市小禄１－１９－１８デイサービスちゅらら４Ｆ</t>
  </si>
  <si>
    <t>098-859-5006</t>
  </si>
  <si>
    <t>佐久田　一輝</t>
  </si>
  <si>
    <t>098-917-6032</t>
  </si>
  <si>
    <t>4703004-0-0</t>
  </si>
  <si>
    <t>わいわい整骨院</t>
  </si>
  <si>
    <t>名護市宇茂佐の森３－１０－３</t>
  </si>
  <si>
    <t>0980-52-2570</t>
  </si>
  <si>
    <t>山本　慶樹</t>
  </si>
  <si>
    <t>宜野湾市真栄原２－１０－３－１ＳＯＮＡＲビル１Ｆ</t>
  </si>
  <si>
    <t>098-890-5201</t>
  </si>
  <si>
    <t>會田　一美</t>
  </si>
  <si>
    <t>4703019-0-0</t>
  </si>
  <si>
    <t>まてぃだ整骨院</t>
  </si>
  <si>
    <t>宮古島市平良字西里３８４　与那覇アパート１階西</t>
  </si>
  <si>
    <t>0980-79-9732</t>
  </si>
  <si>
    <t>砂川　和人</t>
  </si>
  <si>
    <t>4703022-0-0</t>
  </si>
  <si>
    <t>石垣島さくら接骨院</t>
  </si>
  <si>
    <t>石垣市真栄里５４４－１　メガネ１番八重山テナント</t>
  </si>
  <si>
    <t>0980-87-5226</t>
  </si>
  <si>
    <t>明井　泰士</t>
  </si>
  <si>
    <t>098-886-4339</t>
  </si>
  <si>
    <t>098-858-8885</t>
  </si>
  <si>
    <t>4703026-0-0</t>
  </si>
  <si>
    <t>ボロジノ整骨院</t>
  </si>
  <si>
    <t>南大東村字在所１５８番地</t>
  </si>
  <si>
    <t>09802-2-2702</t>
  </si>
  <si>
    <t>名嘉　芳信</t>
  </si>
  <si>
    <t>4703027-0-0</t>
  </si>
  <si>
    <t>沖縄市与儀３－６－１メゾンＳ＆Ｋ　Ａ棟１Ｆ</t>
  </si>
  <si>
    <t>098-960-9388</t>
  </si>
  <si>
    <t>宮城　達郎</t>
  </si>
  <si>
    <t>4703028-0-0</t>
  </si>
  <si>
    <t>琉球アスティーダ×ＲｅＣＯＲＥ接骨院　浦添パルコシティ</t>
  </si>
  <si>
    <t>浦添市西洲３－１－１サンエー浦添西海岸ＰＡＲＣＯ　ＣＩＴＹ　１Ｆ</t>
  </si>
  <si>
    <t>098-943-7019</t>
  </si>
  <si>
    <t>名座　雅斗</t>
  </si>
  <si>
    <t>4703029-0-0</t>
  </si>
  <si>
    <t>仲西接骨院</t>
  </si>
  <si>
    <t>浦添市仲西３－６－１　メゾンみやひら２０２</t>
  </si>
  <si>
    <t>080-176-5444</t>
  </si>
  <si>
    <t>多和田　真治</t>
  </si>
  <si>
    <t>4703031-0-0</t>
  </si>
  <si>
    <t>なんくる鍼灸整骨院</t>
  </si>
  <si>
    <t>浦添市屋富祖２丁目１０番１１－１０１号内間アパート</t>
  </si>
  <si>
    <t>070-8332-0236</t>
  </si>
  <si>
    <t>十文字　陽介</t>
  </si>
  <si>
    <t>4703032-0-0</t>
  </si>
  <si>
    <t>ＯＬＩ　ＯＬＩ　鍼灸整骨院</t>
  </si>
  <si>
    <t>糸満市潮崎町四丁目１番３</t>
  </si>
  <si>
    <t>909-5663-1111</t>
  </si>
  <si>
    <t>岸本　隆宏</t>
  </si>
  <si>
    <t>4703034-0-0</t>
  </si>
  <si>
    <t>癒やしの杜整骨院</t>
  </si>
  <si>
    <t>那覇市松尾１丁目９－３０　１階</t>
  </si>
  <si>
    <t>098-800-1118</t>
  </si>
  <si>
    <t>冬澤　憲二</t>
  </si>
  <si>
    <t>4703035-0-0</t>
  </si>
  <si>
    <t>美浜接骨院</t>
  </si>
  <si>
    <t>北谷町美浜８－３－２Ｆ</t>
  </si>
  <si>
    <t>098-988-7317</t>
  </si>
  <si>
    <t>松原　斉正</t>
  </si>
  <si>
    <t>080-7085-2695</t>
  </si>
  <si>
    <t>4703037-0-0</t>
  </si>
  <si>
    <t>整骨院　ｓｔｅｐ</t>
  </si>
  <si>
    <t>901-0614</t>
  </si>
  <si>
    <t>南城市玉城奥武２６７－２</t>
  </si>
  <si>
    <t>090-4587-8865</t>
  </si>
  <si>
    <t>大城　勇作</t>
  </si>
  <si>
    <t>4703038-0-0</t>
  </si>
  <si>
    <t>整骨院　Ｒ－Ｌｉｆｅ</t>
  </si>
  <si>
    <t>読谷村字喜名２０４－１トミーコーポイクオ２０７</t>
  </si>
  <si>
    <t>080-3965-1733</t>
  </si>
  <si>
    <t>比嘉　隆太</t>
  </si>
  <si>
    <t>4703040-0-0</t>
  </si>
  <si>
    <t>いのり鍼灸整骨院</t>
  </si>
  <si>
    <t>浦添市経塚１丁目３番１１号志喜屋マンション１０１号</t>
  </si>
  <si>
    <t>080-3948-4976</t>
  </si>
  <si>
    <t>糸数　孝平</t>
  </si>
  <si>
    <t>098-911-2645</t>
  </si>
  <si>
    <t>小禄　博文</t>
  </si>
  <si>
    <t>4703046-0-0</t>
  </si>
  <si>
    <t>ＫＡＩＬＡｏｋｉｎａｗａ</t>
  </si>
  <si>
    <t>豊見城市字豊見城１１３１－１パークサイドアパート１０３</t>
  </si>
  <si>
    <t>098-914-0362</t>
  </si>
  <si>
    <t>小濱　拓海</t>
  </si>
  <si>
    <t>4703047-0-0</t>
  </si>
  <si>
    <t>カルディア鍼灸整骨院</t>
  </si>
  <si>
    <t>浦添市前田６０７－１　Ｆ１０１</t>
  </si>
  <si>
    <t>090-6861-5077</t>
  </si>
  <si>
    <t>竹田　剛司</t>
  </si>
  <si>
    <t>4703048-0-0</t>
  </si>
  <si>
    <t>宇地泊あさひ整骨院　コンベンションシティ院</t>
  </si>
  <si>
    <t>宜野湾市字宇地泊三丁目６番１号サンエー宜野湾コンベンションシティ２Ｆ</t>
  </si>
  <si>
    <t>098-975-7556</t>
  </si>
  <si>
    <t>安里　良太</t>
  </si>
  <si>
    <t>4703049-0-0</t>
  </si>
  <si>
    <t>豊崎ゆがみ整骨院</t>
  </si>
  <si>
    <t>豊見城市豊崎３－８１－４</t>
  </si>
  <si>
    <t>098-879-9382</t>
  </si>
  <si>
    <t>具志堅　大佑</t>
  </si>
  <si>
    <t>4703050-0-0</t>
  </si>
  <si>
    <t>牧港ゆがみ鍼灸整骨院</t>
  </si>
  <si>
    <t>浦添市牧港２－４２－５－１０２</t>
  </si>
  <si>
    <t>上原　一範</t>
  </si>
  <si>
    <t>4703051-0-0</t>
  </si>
  <si>
    <t>ともはりきゅう整骨院</t>
  </si>
  <si>
    <t>那覇市国場１番地</t>
  </si>
  <si>
    <t>098-833-5255</t>
  </si>
  <si>
    <t>外間　慎治</t>
  </si>
  <si>
    <t>4703053-0-0</t>
  </si>
  <si>
    <t>さくらメディネス整骨院　みどり町院</t>
  </si>
  <si>
    <t>うるま市みどり町５－１－１０</t>
  </si>
  <si>
    <t>098-988-7772</t>
  </si>
  <si>
    <t>與那原　一輝</t>
  </si>
  <si>
    <t>4703054-0-0</t>
  </si>
  <si>
    <t>098-943-5781</t>
  </si>
  <si>
    <t>原田　明正</t>
  </si>
  <si>
    <t>4703055-0-0</t>
  </si>
  <si>
    <t>ウエハラ整骨院</t>
  </si>
  <si>
    <t>浦添市牧港２丁目９－３又吉アパ－ト１０４号</t>
  </si>
  <si>
    <t>098-952-3217</t>
  </si>
  <si>
    <t>上原　淳一郎</t>
  </si>
  <si>
    <t>4703056-0-0</t>
  </si>
  <si>
    <t>琉球アスティーダ×ＲｅＣＯＲＥ接骨院　ＭＥＧＡドン・キホーテうるま</t>
  </si>
  <si>
    <t>うるま市塩屋浜原５０２－１ＭＥＧＡドン・キホーテうるま店</t>
  </si>
  <si>
    <t>098-974-8500</t>
  </si>
  <si>
    <t>呉我　瑞樹</t>
  </si>
  <si>
    <t>4703057-0-0</t>
  </si>
  <si>
    <t>Ｇ－ライフ整骨院</t>
  </si>
  <si>
    <t>糸満市西崎町３丁目７５－１０２号</t>
  </si>
  <si>
    <t>098-840-9553</t>
  </si>
  <si>
    <t>4703059-0-0</t>
  </si>
  <si>
    <t>島尻郡南風原町字宮平２６４－２Ｆ</t>
  </si>
  <si>
    <t>098-888-0015</t>
  </si>
  <si>
    <t>安和　祐希</t>
  </si>
  <si>
    <t>4703061-0-0</t>
  </si>
  <si>
    <t>まるる整骨院</t>
  </si>
  <si>
    <t>うるま市大田２７３－１</t>
  </si>
  <si>
    <t>098-989-5211</t>
  </si>
  <si>
    <t>4703062-0-0</t>
  </si>
  <si>
    <t>那覇市田原３－１－１エンゼルハイム１０１</t>
  </si>
  <si>
    <t>大城　裕世</t>
  </si>
  <si>
    <t>4703064-0-0</t>
  </si>
  <si>
    <t>太田整骨院</t>
  </si>
  <si>
    <t>浦添市伊祖２－２０－１７－１０４</t>
  </si>
  <si>
    <t>080-6492-0522</t>
  </si>
  <si>
    <t>太田　聡一郎</t>
  </si>
  <si>
    <t>4703065-0-0</t>
  </si>
  <si>
    <t>中頭郡西原町嘉手苅１３０　西原シティ</t>
  </si>
  <si>
    <t>098-963-8815</t>
  </si>
  <si>
    <t>宮城　慎治</t>
  </si>
  <si>
    <t>4703066-0-0</t>
  </si>
  <si>
    <t>中頭郡北谷町桑江４３２</t>
  </si>
  <si>
    <t>屋良　一</t>
  </si>
  <si>
    <t>4703067-0-0</t>
  </si>
  <si>
    <t>整骨院　ＡＧ</t>
  </si>
  <si>
    <t>那覇市首里石嶺町２－１３９ドミール２１　１０２号</t>
  </si>
  <si>
    <t>098-988-1152</t>
  </si>
  <si>
    <t>新垣　陽平</t>
  </si>
  <si>
    <t>4703068-0-0</t>
  </si>
  <si>
    <t>うらしい接骨院</t>
  </si>
  <si>
    <t>浦添市牧港２丁目４８－３－１０１号室</t>
  </si>
  <si>
    <t>090-3797-0067</t>
  </si>
  <si>
    <t>山城　英也</t>
  </si>
  <si>
    <t>山内　道太</t>
  </si>
  <si>
    <t>901-2316</t>
  </si>
  <si>
    <t>沖縄県中頭郡北中城村字安谷屋１９２</t>
  </si>
  <si>
    <t>098-935-5678</t>
  </si>
  <si>
    <t>崎濱　航</t>
  </si>
  <si>
    <t>沖縄県うるま市高江洲９３４－３ＣＡＳＡ榮１０３号</t>
  </si>
  <si>
    <t>又吉　昌克</t>
  </si>
  <si>
    <t>沖縄県那覇市首里石嶺町２－９４－１ベルグランパレＤ－１０１</t>
  </si>
  <si>
    <t>080-1740-3593</t>
  </si>
  <si>
    <t>大城　一彦</t>
  </si>
  <si>
    <t>901-1407</t>
  </si>
  <si>
    <t>沖縄県南城市つきしろ１６７８－１２１３Ｆ</t>
  </si>
  <si>
    <t>090-1942-1916</t>
  </si>
  <si>
    <t>國場　英一郎</t>
  </si>
  <si>
    <t>沖縄県名護市字為又２６５－３屋嘉アパート２０５号室</t>
  </si>
  <si>
    <t>090-9783-6546</t>
  </si>
  <si>
    <t>武藤　良昭</t>
  </si>
  <si>
    <t>沖縄県沖縄市美里仲原町１８－１８</t>
  </si>
  <si>
    <t>098-989-5907</t>
  </si>
  <si>
    <t>医療保険国家資格訪問マッサージ院沖縄本店</t>
  </si>
  <si>
    <t>沖縄市与儀３－１－７プレミアムコート与儀パークヒルズ２Ｂ</t>
  </si>
  <si>
    <t>080-6116-5249</t>
  </si>
  <si>
    <t>仲村渠　勝夫</t>
  </si>
  <si>
    <t>沖縄市</t>
  </si>
  <si>
    <t>伊保　瞳</t>
  </si>
  <si>
    <t>沖縄県那覇市宮城１－１８－１２Ｆステージ小禄宮城参番館４１０号</t>
  </si>
  <si>
    <t>098-923-3754</t>
  </si>
  <si>
    <t>山川　正江</t>
  </si>
  <si>
    <t>島尻郡南風原町字与那覇４３７番１うらしま荘３０５</t>
  </si>
  <si>
    <t>098-959-8658</t>
  </si>
  <si>
    <t>賀数　米治</t>
  </si>
  <si>
    <t>沖縄県糸満市潮平５９２－５</t>
  </si>
  <si>
    <t>098-992-4588</t>
  </si>
  <si>
    <t>橋口　広明</t>
  </si>
  <si>
    <t>沖縄県浦添市港川１－３５－８－１３０６サザンパレス港川ルナ</t>
  </si>
  <si>
    <t>098-988-8300</t>
  </si>
  <si>
    <t>小園　明子</t>
  </si>
  <si>
    <t>沖縄県那覇市銘苅３－２０－１５レオパレスシーサー館３０６</t>
  </si>
  <si>
    <t>090-6672-9702</t>
  </si>
  <si>
    <t>金城　伸郎</t>
  </si>
  <si>
    <t>903-0811</t>
  </si>
  <si>
    <t>沖縄県那覇市首里赤平町１－４１メゾンＳ＆Ｋ　Ａ４０２</t>
  </si>
  <si>
    <t>090-4471-0951</t>
  </si>
  <si>
    <t>稻福　仁美</t>
  </si>
  <si>
    <t>沖縄県那覇市若狭３－９－７</t>
  </si>
  <si>
    <t>090-9787-5329</t>
  </si>
  <si>
    <t>中村　誠</t>
  </si>
  <si>
    <t>中頭郡読谷村字高志保１４２５番地グリーンシャトー４０１</t>
  </si>
  <si>
    <t>080-2038-8771</t>
  </si>
  <si>
    <t>那覇市古島２丁目２６－８ 髙江洲事務所２０２号</t>
  </si>
  <si>
    <t>内間　由美</t>
  </si>
  <si>
    <t>沖縄県中頭郡読谷村長浜１８４９－４ラピスラズリ３０４</t>
  </si>
  <si>
    <t>服部　功</t>
  </si>
  <si>
    <t>沖縄県那覇市小禄１－３０－１５ライオンズマンション小禄４０３</t>
  </si>
  <si>
    <t>080-1731-9735</t>
  </si>
  <si>
    <t>大城　亜希</t>
  </si>
  <si>
    <t>沖縄県那覇市首里末吉町４－２－１９コーポ２３　４０１</t>
  </si>
  <si>
    <t>080-9143-5444</t>
  </si>
  <si>
    <t>森原　久雄</t>
  </si>
  <si>
    <t>沖縄県那覇市安謝２－４－１０Ｒ’ｓコート新都心４０２</t>
  </si>
  <si>
    <t>098-867-6606</t>
  </si>
  <si>
    <t>知念　航平</t>
  </si>
  <si>
    <t>沖縄県那覇市字安里９－１マンションまさひろ４０５</t>
  </si>
  <si>
    <t>098-911-0562</t>
  </si>
  <si>
    <t>妹尾　信</t>
  </si>
  <si>
    <t>宜野湾市大謝名４丁目４番８－２１２号天住第３マンション</t>
  </si>
  <si>
    <t>098-898-2112</t>
  </si>
  <si>
    <t>小野田　麻美</t>
  </si>
  <si>
    <t>浦添市内間３丁目３番２６－３０２号フラットデイジー</t>
  </si>
  <si>
    <t>平良　恵忠</t>
  </si>
  <si>
    <t>宜野湾市伊佐２丁目１５番２２号－１０２号繁栄アパート</t>
  </si>
  <si>
    <t>090-3325-5922</t>
  </si>
  <si>
    <t>金城　武徳</t>
  </si>
  <si>
    <t>904-2212</t>
  </si>
  <si>
    <t>沖縄県うるま市赤野１０４４－１</t>
  </si>
  <si>
    <t>098-973-3066</t>
  </si>
  <si>
    <t>喜屋武　菅子</t>
  </si>
  <si>
    <t>沖縄県宜野湾市大山３－２３－１２トクムラＡＮＮＥＸ　Ｖ　Ｄ－０３号</t>
  </si>
  <si>
    <t>中村　幸治</t>
  </si>
  <si>
    <t>沖縄県那覇市字田原６２田原ハイツ３０２号</t>
  </si>
  <si>
    <t>080-1448-6296</t>
  </si>
  <si>
    <t>山﨑　隆明</t>
  </si>
  <si>
    <t>沖縄県那覇市金城２－８－５クイーンパレス２０２</t>
  </si>
  <si>
    <t>098-959-4814</t>
  </si>
  <si>
    <t>上里　勉</t>
  </si>
  <si>
    <t>沖縄県名護市字名護６４９６－５ロイヤルハイツ名護５０３号</t>
  </si>
  <si>
    <t>0980-54-1200</t>
  </si>
  <si>
    <t>玉城　洋介</t>
  </si>
  <si>
    <t>糸満市西崎町３丁目５１０番地の１１４　Ｄ－１８</t>
  </si>
  <si>
    <t>小橋川　共仁</t>
  </si>
  <si>
    <t>沖縄県うるま市石川東恩納１４５５－４</t>
  </si>
  <si>
    <t>098-955-6189</t>
  </si>
  <si>
    <t>比嘉　康成</t>
  </si>
  <si>
    <t>沖縄県うるま市勝連平安名６４８番地</t>
  </si>
  <si>
    <t>仲川　ちえ子</t>
  </si>
  <si>
    <t>沖縄県那覇市識名１－１１－５６</t>
  </si>
  <si>
    <t>098-832-3453</t>
  </si>
  <si>
    <t>仲川　福俊</t>
  </si>
  <si>
    <t>090-5722-3755</t>
  </si>
  <si>
    <t>比嘉　真久</t>
  </si>
  <si>
    <t>那覇市首里石嶺町４丁目２１８番地２１</t>
  </si>
  <si>
    <t>080-5348-0079</t>
  </si>
  <si>
    <t>仲西　幸博</t>
  </si>
  <si>
    <t>うるま市石川１丁目４５番２７号</t>
  </si>
  <si>
    <t>090-4471-8690</t>
  </si>
  <si>
    <t>金城　司</t>
  </si>
  <si>
    <t>沖縄市知花５－１－５レジデンスｓａｎｄｙ３０１</t>
  </si>
  <si>
    <t>090-8349-9294</t>
  </si>
  <si>
    <t>仲西　智幸</t>
  </si>
  <si>
    <t>沖縄市与儀１丁目６番４１号レーヴライカム東９０１</t>
  </si>
  <si>
    <t>080-2712-4982</t>
  </si>
  <si>
    <t>那覇市真嘉比二丁目１４番１２号</t>
  </si>
  <si>
    <t>西倉　佳代</t>
  </si>
  <si>
    <t>石垣市大浜４８１－１ピュアヴィレッジゆい２０５</t>
  </si>
  <si>
    <t>090-2658-1092</t>
  </si>
  <si>
    <t>小澤　政史</t>
  </si>
  <si>
    <t>那覇市おもろまち３－５－１－３０４ソレイユ・ルヴァン公園前</t>
  </si>
  <si>
    <t>佐渡山　剛</t>
  </si>
  <si>
    <t>那覇市首里久場川町１－１０７－９</t>
  </si>
  <si>
    <t>098-884-7450</t>
  </si>
  <si>
    <t>金﨑　正憲</t>
  </si>
  <si>
    <t>那覇市字松川２７７番地アパート松川２７７－４１６</t>
  </si>
  <si>
    <t>098-831-8317</t>
  </si>
  <si>
    <t>宮里　幸守</t>
  </si>
  <si>
    <t>沖縄市久保田２丁目１－３８久保田ハウス２Ｆ</t>
  </si>
  <si>
    <t>0120-06-4189</t>
  </si>
  <si>
    <t>上地　学</t>
  </si>
  <si>
    <t>那覇市古波蔵２－１２－１２オーセル古波蔵３０１</t>
  </si>
  <si>
    <t>090-8293-6814</t>
  </si>
  <si>
    <t>栗原　幹</t>
  </si>
  <si>
    <t>沖縄市知花６－１４－６　２０１</t>
  </si>
  <si>
    <t>098-989-6234</t>
  </si>
  <si>
    <t>野口　裕司</t>
  </si>
  <si>
    <t>うるま市石川東恩納４０－１オアシスＹＵＩ　３０３</t>
  </si>
  <si>
    <t>080-3505-3427</t>
  </si>
  <si>
    <t>藤村　萩野</t>
  </si>
  <si>
    <t>名護市宇茂佐の森２丁目４番地１３イーストヒルⅡ　１０３号室</t>
  </si>
  <si>
    <t>090-3700-9934</t>
  </si>
  <si>
    <t>我那覇　均</t>
  </si>
  <si>
    <t>那覇市首里金城町４丁目７２番地７ラフィーネ首里金城町第１－４０１</t>
  </si>
  <si>
    <t>080-1538-7945</t>
  </si>
  <si>
    <t>嘉手苅　親</t>
  </si>
  <si>
    <t>宜野湾市大謝名２丁目２７番１８号</t>
  </si>
  <si>
    <t>伊藤　博</t>
  </si>
  <si>
    <t>名護市大東３丁目９番２５リリーハウス４０１</t>
  </si>
  <si>
    <t>070-5560-2340</t>
  </si>
  <si>
    <t>亀島　三知代</t>
  </si>
  <si>
    <t>糸満市糸満２９１番地</t>
  </si>
  <si>
    <t>090-9587-5092</t>
  </si>
  <si>
    <t>知花　翼</t>
  </si>
  <si>
    <t>中頭郡読谷村字高志保１５０７－１キャッスル大城１０３</t>
  </si>
  <si>
    <t>090-5388-8446</t>
  </si>
  <si>
    <t>宮里　靖</t>
  </si>
  <si>
    <t>那覇市識名２丁目９番２３号</t>
  </si>
  <si>
    <t>090-5936-2110</t>
  </si>
  <si>
    <t>知花　慈</t>
  </si>
  <si>
    <t>中頭郡読谷村字高志保１５０７番地１キャッスル大城１０３</t>
  </si>
  <si>
    <t>090-5541-0092</t>
  </si>
  <si>
    <t>山里　均</t>
  </si>
  <si>
    <t>那覇市字国場１１３６番地２県営国場市街地住宅５０９</t>
  </si>
  <si>
    <t>098-835-2669</t>
  </si>
  <si>
    <t>山里　りえ子</t>
  </si>
  <si>
    <t>濱里　千奈津</t>
  </si>
  <si>
    <t>那覇市小禄１丁目１７番１２－３０１号　高良ハイツ</t>
  </si>
  <si>
    <t>080-2696-1568</t>
  </si>
  <si>
    <t>島袋　信一</t>
  </si>
  <si>
    <t>浦添市勢理客４丁目９番１１号</t>
  </si>
  <si>
    <t>080-6482-2725</t>
  </si>
  <si>
    <t>仲村　康貴</t>
  </si>
  <si>
    <t>島尻郡南風原町字兼城４８７番地３第二コーワマンション３０８</t>
  </si>
  <si>
    <t>090-6567-2004</t>
  </si>
  <si>
    <t>幸地　一成</t>
  </si>
  <si>
    <t>浦添市安波茶１丁目３３番７号　２Ｆ</t>
  </si>
  <si>
    <t>090-5561-9047</t>
  </si>
  <si>
    <t>古堅　宗雅</t>
  </si>
  <si>
    <t>中頭郡読谷村字都屋４１１番地１</t>
  </si>
  <si>
    <t>090-9782-9059</t>
  </si>
  <si>
    <t>中本　与一</t>
  </si>
  <si>
    <t>島尻郡南風原町字兼城２１１番地５</t>
  </si>
  <si>
    <t>090-3194-8118</t>
  </si>
  <si>
    <t>井村　真帆</t>
  </si>
  <si>
    <t>島尻郡与那原町字与那原３５８０番地の６サンハイツ上前門３０２</t>
  </si>
  <si>
    <t>098-943-0675</t>
  </si>
  <si>
    <t>北谷町字港１４－２６－２０２</t>
  </si>
  <si>
    <t>本永　ひかる</t>
  </si>
  <si>
    <t>中頭郡北中城村字熱田２０１９番地　コーポ喜納２０２</t>
  </si>
  <si>
    <t>080-4528-2920</t>
  </si>
  <si>
    <t>訪問鍼灸マッサージ治療院　ちむぐりさ</t>
  </si>
  <si>
    <t>那覇市古波蔵２－１０－１５メゾン・ドールこくら２－Ａ</t>
  </si>
  <si>
    <t>瑞慶山　太</t>
  </si>
  <si>
    <t>中川　裕志</t>
  </si>
  <si>
    <t>糸満市字兼城４８３番地ヴィラかねぐすく２階</t>
  </si>
  <si>
    <t>080-9470-8877</t>
  </si>
  <si>
    <t>志良堂　純也</t>
  </si>
  <si>
    <t>那覇市宇栄原４－９－１２ＮＫサニーハイツ２０２</t>
  </si>
  <si>
    <t>090-9405-7223</t>
  </si>
  <si>
    <t>髙岡　誠司</t>
  </si>
  <si>
    <t>901-1112</t>
  </si>
  <si>
    <t>島尻郡南風原町本部３１０－１オアシスアンダンテ４０８</t>
  </si>
  <si>
    <t>090-5821-1341</t>
  </si>
  <si>
    <t>訪問マッサージ　ハートナー　沖縄</t>
  </si>
  <si>
    <t>那覇市松川２９９番地　町田アパートＡ－１</t>
  </si>
  <si>
    <t>田﨑　路裕</t>
  </si>
  <si>
    <t>フレアス在宅マッサージ沖縄南施術所</t>
  </si>
  <si>
    <t>豊見城市高安５９６－２長嶺アパートＡ棟３０２</t>
  </si>
  <si>
    <t>070-3081-0125</t>
  </si>
  <si>
    <t>ＫＥｉＲＯＷ宮古島ステーション</t>
  </si>
  <si>
    <t>宮古島市平良字下里１３０１－１２メゾンドＫ２０１号室</t>
  </si>
  <si>
    <t>0120-554-916</t>
  </si>
  <si>
    <t>太賀　正章</t>
  </si>
  <si>
    <t>宮古島市</t>
  </si>
  <si>
    <t>4700034800</t>
  </si>
  <si>
    <t>マーペー鍼灸院　あかばなー治療室</t>
  </si>
  <si>
    <t>907-0451</t>
  </si>
  <si>
    <t>石垣市桴海１４８－３０</t>
  </si>
  <si>
    <t>080-6689-3007</t>
  </si>
  <si>
    <t>成石　俊彦</t>
  </si>
  <si>
    <t>2023/02/08</t>
  </si>
  <si>
    <t>4790103480</t>
  </si>
  <si>
    <t>4700034900</t>
  </si>
  <si>
    <t>ポム治療院</t>
  </si>
  <si>
    <t>宜野湾市大山７丁目７－１天然温泉アロマ内</t>
  </si>
  <si>
    <t>090-9780-4000</t>
  </si>
  <si>
    <t>赤嶺　和</t>
  </si>
  <si>
    <t>2023/02/15</t>
  </si>
  <si>
    <t>4790103490</t>
  </si>
  <si>
    <t>石川　貴紀</t>
  </si>
  <si>
    <t>うるま市石川白浜一丁目７番１７号</t>
  </si>
  <si>
    <t>090-1747-1189</t>
  </si>
  <si>
    <t>担当者（性のみ）</t>
    <rPh sb="0" eb="2">
      <t>タントウ</t>
    </rPh>
    <rPh sb="2" eb="3">
      <t>シャ</t>
    </rPh>
    <rPh sb="4" eb="5">
      <t>セイ</t>
    </rPh>
    <phoneticPr fontId="4"/>
  </si>
  <si>
    <t>1991/12/01</t>
  </si>
  <si>
    <t/>
  </si>
  <si>
    <t>1988/03/19</t>
  </si>
  <si>
    <t>1993/02/01</t>
  </si>
  <si>
    <t>1978/03/19</t>
  </si>
  <si>
    <t>1992/06/01</t>
  </si>
  <si>
    <t>1995/11/01</t>
  </si>
  <si>
    <t>1991/02/19</t>
  </si>
  <si>
    <t>1991/11/11</t>
  </si>
  <si>
    <t>1965/11/24</t>
  </si>
  <si>
    <t>1978/07/17</t>
  </si>
  <si>
    <t>1979/05/18</t>
  </si>
  <si>
    <t>1979/10/03</t>
  </si>
  <si>
    <t>1982/08/20</t>
  </si>
  <si>
    <t>1989/08/01</t>
  </si>
  <si>
    <t>1989/10/09</t>
  </si>
  <si>
    <t>1990/05/01</t>
  </si>
  <si>
    <t>1991/03/06</t>
  </si>
  <si>
    <t>1991/09/02</t>
  </si>
  <si>
    <t>1994/12/01</t>
  </si>
  <si>
    <t>1995/01/06</t>
  </si>
  <si>
    <t>1995/05/31</t>
  </si>
  <si>
    <t>1996/11/20</t>
  </si>
  <si>
    <t>1997/01/01</t>
  </si>
  <si>
    <t>1999/01/01</t>
  </si>
  <si>
    <t>4710412984</t>
  </si>
  <si>
    <t>2023/05/01</t>
  </si>
  <si>
    <t>2002/10/01</t>
  </si>
  <si>
    <t>2006/04/01</t>
  </si>
  <si>
    <t>2009/12/01</t>
  </si>
  <si>
    <t>2015/01/01</t>
  </si>
  <si>
    <t>2016/03/20</t>
  </si>
  <si>
    <t>2016/04/01</t>
  </si>
  <si>
    <t>2016/05/01</t>
  </si>
  <si>
    <t>2016/10/01</t>
  </si>
  <si>
    <t>2019/12/01</t>
  </si>
  <si>
    <t>1978/12/01</t>
  </si>
  <si>
    <t>1994/05/01</t>
  </si>
  <si>
    <t>1981/05/22</t>
  </si>
  <si>
    <t>1995/06/01</t>
  </si>
  <si>
    <t>2007/07/01</t>
  </si>
  <si>
    <t>1974/11/06</t>
  </si>
  <si>
    <t>1986/03/01</t>
  </si>
  <si>
    <t>1996/05/01</t>
  </si>
  <si>
    <t>1976/03/22</t>
  </si>
  <si>
    <t>1984/12/20</t>
  </si>
  <si>
    <t>2000/01/01</t>
  </si>
  <si>
    <t>1984/10/01</t>
  </si>
  <si>
    <t>1984/12/04</t>
  </si>
  <si>
    <t>1998/04/01</t>
  </si>
  <si>
    <t>1999/07/01</t>
  </si>
  <si>
    <t>2013/04/01</t>
  </si>
  <si>
    <t>1977/04/01</t>
  </si>
  <si>
    <t>1980/11/01</t>
  </si>
  <si>
    <t xml:space="preserve">社会医療法人仁愛会
</t>
  </si>
  <si>
    <t>1981/03/18</t>
  </si>
  <si>
    <t>医療法人  八重瀬会</t>
  </si>
  <si>
    <t>1992/05/01</t>
  </si>
  <si>
    <t>1997/01/09</t>
  </si>
  <si>
    <t>2000/04/25</t>
  </si>
  <si>
    <t>1999/05/01</t>
  </si>
  <si>
    <t>4711110678</t>
  </si>
  <si>
    <t>2020/08/03</t>
  </si>
  <si>
    <t>2020/08/01</t>
  </si>
  <si>
    <t>2008/07/01</t>
  </si>
  <si>
    <t>2013/06/01</t>
  </si>
  <si>
    <t>4710611163</t>
  </si>
  <si>
    <t>2022/05/01</t>
  </si>
  <si>
    <t>1998/09/16</t>
  </si>
  <si>
    <t>2008/06/24</t>
  </si>
  <si>
    <t>2018/09/04</t>
  </si>
  <si>
    <t>一般財団法人  琉球生命済生会</t>
  </si>
  <si>
    <t>社会医療法人  葦の会</t>
  </si>
  <si>
    <t>医療法人  はごろも会</t>
  </si>
  <si>
    <t>医療法人   禄寿会</t>
  </si>
  <si>
    <t>4710113780</t>
  </si>
  <si>
    <t>医療法人  天仁会</t>
  </si>
  <si>
    <t>医療法人  寿仁会</t>
  </si>
  <si>
    <t>医療法人  がじまるの会</t>
  </si>
  <si>
    <t>2007/05/01</t>
  </si>
  <si>
    <t>2007/08/01</t>
  </si>
  <si>
    <t>1993/04/01</t>
  </si>
  <si>
    <t>1972/05/15</t>
  </si>
  <si>
    <t>2004/10/27</t>
  </si>
  <si>
    <t>2009/01/01</t>
  </si>
  <si>
    <t>2000/06/01</t>
  </si>
  <si>
    <t>1998/06/01</t>
  </si>
  <si>
    <t>2006/01/06</t>
  </si>
  <si>
    <t>1991/11/01</t>
  </si>
  <si>
    <t>2007/06/08</t>
  </si>
  <si>
    <t>1972/10/12</t>
  </si>
  <si>
    <t>1994/05/16</t>
  </si>
  <si>
    <t>1987/10/20</t>
  </si>
  <si>
    <t>1987/04/01</t>
  </si>
  <si>
    <t>2016/11/01</t>
  </si>
  <si>
    <t>2004/12/01</t>
  </si>
  <si>
    <t>2001/11/13</t>
  </si>
  <si>
    <t>2005/06/01</t>
  </si>
  <si>
    <t>2001/12/13</t>
  </si>
  <si>
    <t>2002/11/01</t>
  </si>
  <si>
    <t>2006/06/01</t>
  </si>
  <si>
    <t>2009/05/11</t>
  </si>
  <si>
    <t>2009/07/01</t>
  </si>
  <si>
    <t>2009/10/05</t>
  </si>
  <si>
    <t>2010/03/01</t>
  </si>
  <si>
    <t>2010/06/01</t>
  </si>
  <si>
    <t>2010/11/01</t>
  </si>
  <si>
    <t>2011/03/07</t>
  </si>
  <si>
    <t>2011/05/01</t>
  </si>
  <si>
    <t>2011/10/07</t>
  </si>
  <si>
    <t>2012/05/01</t>
  </si>
  <si>
    <t>2014/01/01</t>
  </si>
  <si>
    <t>2013/12/02</t>
  </si>
  <si>
    <t>2016/04/05</t>
  </si>
  <si>
    <t>2017/11/01</t>
  </si>
  <si>
    <t>2018/03/01</t>
  </si>
  <si>
    <t>2019/04/01</t>
  </si>
  <si>
    <t>2019/05/01</t>
  </si>
  <si>
    <t>2019/08/01</t>
  </si>
  <si>
    <t>2019/06/04</t>
  </si>
  <si>
    <t>2021/06/01</t>
  </si>
  <si>
    <t>2021/07/01</t>
  </si>
  <si>
    <t>1974/10/07</t>
  </si>
  <si>
    <t>1978/05/18</t>
  </si>
  <si>
    <t>1980/06/19</t>
  </si>
  <si>
    <t>1984/08/08</t>
  </si>
  <si>
    <t>1986/08/18</t>
  </si>
  <si>
    <t>1988/05/31</t>
  </si>
  <si>
    <t>1988/06/18</t>
  </si>
  <si>
    <t>1988/08/01</t>
  </si>
  <si>
    <t>4710511405</t>
  </si>
  <si>
    <t>2023/01/01</t>
  </si>
  <si>
    <t>1989/04/03</t>
  </si>
  <si>
    <t>1989/12/01</t>
  </si>
  <si>
    <t>1990/03/15</t>
  </si>
  <si>
    <t>1990/03/19</t>
  </si>
  <si>
    <t>1990/06/01</t>
  </si>
  <si>
    <t>1990/07/01</t>
  </si>
  <si>
    <t>1990/08/01</t>
  </si>
  <si>
    <t>1990/12/01</t>
  </si>
  <si>
    <t>1991/02/05</t>
  </si>
  <si>
    <t>1991/02/06</t>
  </si>
  <si>
    <t>1992/09/18</t>
  </si>
  <si>
    <t>1993/01/01</t>
  </si>
  <si>
    <t>1993/02/02</t>
  </si>
  <si>
    <t>1993/02/05</t>
  </si>
  <si>
    <t>1993/04/15</t>
  </si>
  <si>
    <t>1993/10/01</t>
  </si>
  <si>
    <t>1994/03/16</t>
  </si>
  <si>
    <t>1994/06/01</t>
  </si>
  <si>
    <t>1994/07/15</t>
  </si>
  <si>
    <t>1994/09/01</t>
  </si>
  <si>
    <t>1994/09/12</t>
  </si>
  <si>
    <t>1995/01/01</t>
  </si>
  <si>
    <t>1995/05/16</t>
  </si>
  <si>
    <t>1996/01/19</t>
  </si>
  <si>
    <t>1996/04/01</t>
  </si>
  <si>
    <t>1996/11/01</t>
  </si>
  <si>
    <t>1997/01/20</t>
  </si>
  <si>
    <t>1997/08/05</t>
  </si>
  <si>
    <t>1997/11/18</t>
  </si>
  <si>
    <t>1998/05/01</t>
  </si>
  <si>
    <t>1998/10/15</t>
  </si>
  <si>
    <t>1998/11/05</t>
  </si>
  <si>
    <t>1999/01/19</t>
  </si>
  <si>
    <t>1999/02/17</t>
  </si>
  <si>
    <t>1999/07/10</t>
  </si>
  <si>
    <t>1999/11/01</t>
  </si>
  <si>
    <t>1999/12/01</t>
  </si>
  <si>
    <t>2000/07/01</t>
  </si>
  <si>
    <t>2001/01/01</t>
  </si>
  <si>
    <t>2001/01/18</t>
  </si>
  <si>
    <t>2001/04/01</t>
  </si>
  <si>
    <t>2001/05/01</t>
  </si>
  <si>
    <t>2001/08/13</t>
  </si>
  <si>
    <t>2001/10/01</t>
  </si>
  <si>
    <t>2001/11/01</t>
  </si>
  <si>
    <t>2001/12/01</t>
  </si>
  <si>
    <t>2002/01/01</t>
  </si>
  <si>
    <t>2002/02/01</t>
  </si>
  <si>
    <t>4710413008</t>
  </si>
  <si>
    <t>2023/08/01</t>
  </si>
  <si>
    <t>2002/03/01</t>
  </si>
  <si>
    <t>2002/04/01</t>
  </si>
  <si>
    <t>2002/05/01</t>
  </si>
  <si>
    <t>2002/06/01</t>
  </si>
  <si>
    <t>2002/07/15</t>
  </si>
  <si>
    <t>2002/08/19</t>
  </si>
  <si>
    <t>2002/09/11</t>
  </si>
  <si>
    <t>2002/12/01</t>
  </si>
  <si>
    <t>2003/03/17</t>
  </si>
  <si>
    <t>2003/05/01</t>
  </si>
  <si>
    <t>2003/05/20</t>
  </si>
  <si>
    <t>2003/06/01</t>
  </si>
  <si>
    <t>2003/11/01</t>
  </si>
  <si>
    <t>2004/01/15</t>
  </si>
  <si>
    <t>2004/06/01</t>
  </si>
  <si>
    <t>2004/11/01</t>
  </si>
  <si>
    <t>2004/11/16</t>
  </si>
  <si>
    <t>2004/11/18</t>
  </si>
  <si>
    <t>2004/12/07</t>
  </si>
  <si>
    <t>2005/09/15</t>
  </si>
  <si>
    <t>2005/10/01</t>
  </si>
  <si>
    <t>2005/11/17</t>
  </si>
  <si>
    <t>2005/12/01</t>
  </si>
  <si>
    <t>2006/01/20</t>
  </si>
  <si>
    <t>2006/05/01</t>
  </si>
  <si>
    <t>2006/07/01</t>
  </si>
  <si>
    <t>2007/03/05</t>
  </si>
  <si>
    <t>2007/04/01</t>
  </si>
  <si>
    <t>2007/05/07</t>
  </si>
  <si>
    <t>2007/06/01</t>
  </si>
  <si>
    <t>2007/09/01</t>
  </si>
  <si>
    <t>2008/11/01</t>
  </si>
  <si>
    <t>2009/02/02</t>
  </si>
  <si>
    <t>2009/09/01</t>
  </si>
  <si>
    <t>2009/11/09</t>
  </si>
  <si>
    <t>2010/01/04</t>
  </si>
  <si>
    <t>2022/04/01</t>
  </si>
  <si>
    <t>2010/04/06</t>
  </si>
  <si>
    <t>2010/05/01</t>
  </si>
  <si>
    <t>2010/09/01</t>
  </si>
  <si>
    <t>2011/04/01</t>
  </si>
  <si>
    <t>2011/04/07</t>
  </si>
  <si>
    <t>2011/09/09</t>
  </si>
  <si>
    <t>2011/10/01</t>
  </si>
  <si>
    <t>2011/11/01</t>
  </si>
  <si>
    <t>2012/01/04</t>
  </si>
  <si>
    <t>2012/03/01</t>
  </si>
  <si>
    <t>2012/06/21</t>
  </si>
  <si>
    <t>2012/08/07</t>
  </si>
  <si>
    <t>2012/12/01</t>
  </si>
  <si>
    <t>2012/12/10</t>
  </si>
  <si>
    <t>2013/12/21</t>
  </si>
  <si>
    <t>2014/04/09</t>
  </si>
  <si>
    <t>2014/06/01</t>
  </si>
  <si>
    <t>2014/07/01</t>
  </si>
  <si>
    <t>2014/08/01</t>
  </si>
  <si>
    <t>2014/08/04</t>
  </si>
  <si>
    <t>2014/12/01</t>
  </si>
  <si>
    <t>2015/04/03</t>
  </si>
  <si>
    <t>2015/05/01</t>
  </si>
  <si>
    <t>2015/06/01</t>
  </si>
  <si>
    <t>2015/09/01</t>
  </si>
  <si>
    <t>2015/09/08</t>
  </si>
  <si>
    <t>2015/10/06</t>
  </si>
  <si>
    <t>2015/11/01</t>
  </si>
  <si>
    <t>2015/11/02</t>
  </si>
  <si>
    <t>2015/12/09</t>
  </si>
  <si>
    <t>2017/02/14</t>
  </si>
  <si>
    <t>2017/03/01</t>
  </si>
  <si>
    <t>2017/04/07</t>
  </si>
  <si>
    <t>2022/03/11</t>
  </si>
  <si>
    <t>2017/05/08</t>
  </si>
  <si>
    <t>2017/06/01</t>
  </si>
  <si>
    <t>2017/08/01</t>
  </si>
  <si>
    <t>2017/09/07</t>
  </si>
  <si>
    <t>2018/01/01</t>
  </si>
  <si>
    <t>2018/03/09</t>
  </si>
  <si>
    <t>2018/04/04</t>
  </si>
  <si>
    <t>2018/05/01</t>
  </si>
  <si>
    <t>2018/06/01</t>
  </si>
  <si>
    <t>2018/07/06</t>
  </si>
  <si>
    <t>2018/09/03</t>
  </si>
  <si>
    <t>2018/09/10</t>
  </si>
  <si>
    <t>2018/10/01</t>
  </si>
  <si>
    <t>2018/12/01</t>
  </si>
  <si>
    <t>2019/03/01</t>
  </si>
  <si>
    <t>2019/05/09</t>
  </si>
  <si>
    <t>2019/06/01</t>
  </si>
  <si>
    <t>2019/07/01</t>
  </si>
  <si>
    <t>2019/10/25</t>
  </si>
  <si>
    <t>2019/11/01</t>
  </si>
  <si>
    <t>2020/02/01</t>
  </si>
  <si>
    <t>2020/03/06</t>
  </si>
  <si>
    <t>2020/06/01</t>
  </si>
  <si>
    <t>4710412976</t>
  </si>
  <si>
    <t>2023/06/01</t>
  </si>
  <si>
    <t>2020/11/01</t>
  </si>
  <si>
    <t>2020/11/13</t>
  </si>
  <si>
    <t>2021/01/04</t>
  </si>
  <si>
    <t>2021/04/01</t>
  </si>
  <si>
    <t>2021/05/01</t>
  </si>
  <si>
    <t>2021/08/01</t>
  </si>
  <si>
    <t>2021/09/01</t>
  </si>
  <si>
    <t>2021/11/01</t>
  </si>
  <si>
    <t>2021/11/04</t>
  </si>
  <si>
    <t>2021/12/08</t>
  </si>
  <si>
    <t>2021/12/22</t>
  </si>
  <si>
    <t>4710511397</t>
  </si>
  <si>
    <t>4712211897</t>
  </si>
  <si>
    <t>4712211889</t>
  </si>
  <si>
    <t>4710311319</t>
  </si>
  <si>
    <t>4710311327</t>
  </si>
  <si>
    <t>4710311335</t>
  </si>
  <si>
    <t>4710412950</t>
  </si>
  <si>
    <t>1992/10/01</t>
  </si>
  <si>
    <t>1988/01/19</t>
  </si>
  <si>
    <t>1989/04/01</t>
  </si>
  <si>
    <t>2000/08/01</t>
  </si>
  <si>
    <t>2000/12/01</t>
  </si>
  <si>
    <t>1993/10/25</t>
  </si>
  <si>
    <t>1989/03/17</t>
  </si>
  <si>
    <t>1989/05/01</t>
  </si>
  <si>
    <t>1990/10/16</t>
  </si>
  <si>
    <t>1988/03/01</t>
  </si>
  <si>
    <t>1989/05/10</t>
  </si>
  <si>
    <t>1991/06/19</t>
  </si>
  <si>
    <t xml:space="preserve">一般財団法人　沖縄県健康づくり財団
</t>
  </si>
  <si>
    <t>1989/11/20</t>
  </si>
  <si>
    <t>2001/08/01</t>
  </si>
  <si>
    <t>1995/03/01</t>
  </si>
  <si>
    <t>1997/01/16</t>
  </si>
  <si>
    <t>1997/03/18</t>
  </si>
  <si>
    <t>1997/07/01</t>
  </si>
  <si>
    <t>1998/12/17</t>
  </si>
  <si>
    <t>1999/02/18</t>
  </si>
  <si>
    <t>2002/03/18</t>
  </si>
  <si>
    <t>2003/10/01</t>
  </si>
  <si>
    <t>2003/01/12</t>
  </si>
  <si>
    <t xml:space="preserve">医療法人　章京会
</t>
  </si>
  <si>
    <t>2005/07/01</t>
  </si>
  <si>
    <t>2004/04/01</t>
  </si>
  <si>
    <t>2005/11/01</t>
  </si>
  <si>
    <t>2004/08/20</t>
  </si>
  <si>
    <t>2007/12/01</t>
  </si>
  <si>
    <t>2004/08/19</t>
  </si>
  <si>
    <t xml:space="preserve">医療法人秀明会
</t>
  </si>
  <si>
    <t>2006/04/18</t>
  </si>
  <si>
    <t>2006/05/17</t>
  </si>
  <si>
    <t xml:space="preserve">なかそね整形外科リハビリクリニック	</t>
  </si>
  <si>
    <t>2007/03/01</t>
  </si>
  <si>
    <t>2007/06/15</t>
  </si>
  <si>
    <t>2007/10/09</t>
  </si>
  <si>
    <t>2007/09/04</t>
  </si>
  <si>
    <t>2007/11/06</t>
  </si>
  <si>
    <t>2007/11/01</t>
  </si>
  <si>
    <t>2008/04/01</t>
  </si>
  <si>
    <t>2009/10/08</t>
  </si>
  <si>
    <t>2011/01/01</t>
  </si>
  <si>
    <t>2011/07/06</t>
  </si>
  <si>
    <t>2011/07/07</t>
  </si>
  <si>
    <t>2011/08/09</t>
  </si>
  <si>
    <t>2011/12/08</t>
  </si>
  <si>
    <t>2012/03/08</t>
  </si>
  <si>
    <t>2012/11/05</t>
  </si>
  <si>
    <t>2012/11/01</t>
  </si>
  <si>
    <t>2005/04/01</t>
  </si>
  <si>
    <t>2013/07/01</t>
  </si>
  <si>
    <t>2013/08/01</t>
  </si>
  <si>
    <t>2013/09/09</t>
  </si>
  <si>
    <t>2013/09/02</t>
  </si>
  <si>
    <t>2013/12/03</t>
  </si>
  <si>
    <t>1976/06/22</t>
  </si>
  <si>
    <t>1980/08/11</t>
  </si>
  <si>
    <t>1981/09/16</t>
  </si>
  <si>
    <t>1994/08/17</t>
  </si>
  <si>
    <t>2007/07/02</t>
  </si>
  <si>
    <t>1992/05/08</t>
  </si>
  <si>
    <t>2003/10/16</t>
  </si>
  <si>
    <t>2006/01/01</t>
  </si>
  <si>
    <t>1990/04/01</t>
  </si>
  <si>
    <t>2000/01/18</t>
  </si>
  <si>
    <t>1998/09/18</t>
  </si>
  <si>
    <t>2001/12/04</t>
  </si>
  <si>
    <t>1989/04/17</t>
  </si>
  <si>
    <t>2003/04/16</t>
  </si>
  <si>
    <t>2002/10/16</t>
  </si>
  <si>
    <t>2000/11/20</t>
  </si>
  <si>
    <t>2000/11/17</t>
  </si>
  <si>
    <t>1988/04/01</t>
  </si>
  <si>
    <t>2004/10/16</t>
  </si>
  <si>
    <t>2005/04/18</t>
  </si>
  <si>
    <t>2005/07/19</t>
  </si>
  <si>
    <t>2005/10/20</t>
  </si>
  <si>
    <t>2007/03/12</t>
  </si>
  <si>
    <t>2007/06/07</t>
  </si>
  <si>
    <t>2007/12/10</t>
  </si>
  <si>
    <t>2008/06/05</t>
  </si>
  <si>
    <t>2009/06/04</t>
  </si>
  <si>
    <t>2009/10/01</t>
  </si>
  <si>
    <t>2009/11/01</t>
  </si>
  <si>
    <t>2010/07/01</t>
  </si>
  <si>
    <t>2012/04/02</t>
  </si>
  <si>
    <t>2012/08/29</t>
  </si>
  <si>
    <t>2012/10/01</t>
  </si>
  <si>
    <t>2013/10/01</t>
  </si>
  <si>
    <t>2013/05/02</t>
  </si>
  <si>
    <t>2014/04/01</t>
  </si>
  <si>
    <t>2014/04/07</t>
  </si>
  <si>
    <t>2014/05/01</t>
  </si>
  <si>
    <t>2018/11/01</t>
  </si>
  <si>
    <t xml:space="preserve">医療法人　一志会
</t>
  </si>
  <si>
    <t>2014/05/08</t>
  </si>
  <si>
    <t>2014/10/01</t>
  </si>
  <si>
    <t>2014/10/07</t>
  </si>
  <si>
    <t>2015/03/06</t>
  </si>
  <si>
    <t>2015/04/01</t>
  </si>
  <si>
    <t>2015/05/07</t>
  </si>
  <si>
    <t>2020/07/01</t>
  </si>
  <si>
    <t>2015/08/01</t>
  </si>
  <si>
    <t>2015/10/07</t>
  </si>
  <si>
    <t>2016/01/01</t>
  </si>
  <si>
    <t>2016/02/01</t>
  </si>
  <si>
    <t>2016/03/01</t>
  </si>
  <si>
    <t>2016/09/23</t>
  </si>
  <si>
    <t>4710812241</t>
  </si>
  <si>
    <t>2023/07/01</t>
  </si>
  <si>
    <t>2016/12/01</t>
  </si>
  <si>
    <t>2017/02/01</t>
  </si>
  <si>
    <t>2015/08/10</t>
  </si>
  <si>
    <t>2017/04/05</t>
  </si>
  <si>
    <t>2017/07/01</t>
  </si>
  <si>
    <t>1993/08/16</t>
  </si>
  <si>
    <t>2017/12/25</t>
  </si>
  <si>
    <t>2018/01/11</t>
  </si>
  <si>
    <t>2018/03/30</t>
  </si>
  <si>
    <t>2018/05/08</t>
  </si>
  <si>
    <t>2018/11/08</t>
  </si>
  <si>
    <t>2019/09/06</t>
  </si>
  <si>
    <t>2020/01/01</t>
  </si>
  <si>
    <t>2020/03/09</t>
  </si>
  <si>
    <t>2019/12/09</t>
  </si>
  <si>
    <t>2020/07/07</t>
  </si>
  <si>
    <t>2020/05/01</t>
  </si>
  <si>
    <t>2020/09/01</t>
  </si>
  <si>
    <t>2020/11/02</t>
  </si>
  <si>
    <t>2021/04/09</t>
  </si>
  <si>
    <t>2021/05/10</t>
  </si>
  <si>
    <t>2021/04/19</t>
  </si>
  <si>
    <t>2021/06/09</t>
  </si>
  <si>
    <t>2021/08/03</t>
  </si>
  <si>
    <t>2021/08/06</t>
  </si>
  <si>
    <t>2013/11/08</t>
  </si>
  <si>
    <t>2020/04/01</t>
  </si>
  <si>
    <t>4712211863</t>
  </si>
  <si>
    <t>4710812191</t>
  </si>
  <si>
    <t>4711010829</t>
  </si>
  <si>
    <t>4711110728</t>
  </si>
  <si>
    <t>4711110736</t>
  </si>
  <si>
    <t>4712312398</t>
  </si>
  <si>
    <t>2010/05/06</t>
  </si>
  <si>
    <t>1982/12/06</t>
  </si>
  <si>
    <t>1973/03/13</t>
  </si>
  <si>
    <t>2001/06/01</t>
  </si>
  <si>
    <t>1989/06/01</t>
  </si>
  <si>
    <t>1999/02/01</t>
  </si>
  <si>
    <t>2005/09/06</t>
  </si>
  <si>
    <t>2008/03/03</t>
  </si>
  <si>
    <t>2005/01/18</t>
  </si>
  <si>
    <t>2003/02/05</t>
  </si>
  <si>
    <t>2003/01/16</t>
  </si>
  <si>
    <t>1999/07/06</t>
  </si>
  <si>
    <t>1992/06/15</t>
  </si>
  <si>
    <t>2013/03/06</t>
  </si>
  <si>
    <t>2014/02/13</t>
  </si>
  <si>
    <t>2017/05/01</t>
  </si>
  <si>
    <t xml:space="preserve">宮古島市平良字下里1259-1
</t>
  </si>
  <si>
    <t>2017/05/09</t>
  </si>
  <si>
    <t>2017/04/03</t>
  </si>
  <si>
    <t>1986/04/01</t>
  </si>
  <si>
    <t>2021/10/01</t>
  </si>
  <si>
    <t>4710611189</t>
  </si>
  <si>
    <t>2022/12/07</t>
  </si>
  <si>
    <t>2021/11/26</t>
  </si>
  <si>
    <t>4710611197</t>
  </si>
  <si>
    <t>2022/06/01</t>
  </si>
  <si>
    <t>4710611171</t>
  </si>
  <si>
    <t>2005/07/15</t>
  </si>
  <si>
    <t>2015/02/01</t>
  </si>
  <si>
    <t>2002/08/15</t>
  </si>
  <si>
    <t>1973/09/25</t>
  </si>
  <si>
    <t>1983/04/12</t>
  </si>
  <si>
    <t>1995/04/01</t>
  </si>
  <si>
    <t>1984/04/01</t>
  </si>
  <si>
    <t>2013/12/06</t>
  </si>
  <si>
    <t>2014/04/04</t>
  </si>
  <si>
    <t>2012/12/03</t>
  </si>
  <si>
    <t>1994/04/01</t>
  </si>
  <si>
    <t>2014/08/25</t>
  </si>
  <si>
    <t>2013/05/01</t>
  </si>
  <si>
    <t>1987/06/16</t>
  </si>
  <si>
    <t>1986/10/01</t>
  </si>
  <si>
    <t>1991/04/17</t>
  </si>
  <si>
    <t>2003/12/16</t>
  </si>
  <si>
    <t>2013/08/23</t>
  </si>
  <si>
    <t>2006/03/20</t>
  </si>
  <si>
    <t>2006/10/02</t>
  </si>
  <si>
    <t>2009/04/01</t>
  </si>
  <si>
    <t>2014/01/08</t>
  </si>
  <si>
    <t>2015/01/13</t>
  </si>
  <si>
    <t>2018/06/04</t>
  </si>
  <si>
    <t>2021/05/06</t>
  </si>
  <si>
    <t>2021/08/02</t>
  </si>
  <si>
    <t>2007/10/01</t>
  </si>
  <si>
    <t>2003/12/01</t>
  </si>
  <si>
    <t>2004/02/01</t>
  </si>
  <si>
    <t>2004/05/01</t>
  </si>
  <si>
    <t>2004/09/07</t>
  </si>
  <si>
    <t>2005/02/01</t>
  </si>
  <si>
    <t>1989/03/01</t>
  </si>
  <si>
    <t>1999/06/01</t>
  </si>
  <si>
    <t>1995/08/01</t>
  </si>
  <si>
    <t>2002/12/02</t>
  </si>
  <si>
    <t>1998/07/01</t>
  </si>
  <si>
    <t>1998/08/01</t>
  </si>
  <si>
    <t>2000/11/01</t>
  </si>
  <si>
    <t>1992/04/01</t>
  </si>
  <si>
    <t>2002/08/01</t>
  </si>
  <si>
    <t>1997/08/01</t>
  </si>
  <si>
    <t>1999/10/01</t>
  </si>
  <si>
    <t>1998/11/01</t>
  </si>
  <si>
    <t>1996/12/01</t>
  </si>
  <si>
    <t>1973/01/10</t>
  </si>
  <si>
    <t>1987/07/01</t>
  </si>
  <si>
    <t>1983/09/01</t>
  </si>
  <si>
    <t>1999/04/01</t>
  </si>
  <si>
    <t>1982/10/01</t>
  </si>
  <si>
    <t>1995/10/01</t>
  </si>
  <si>
    <t>1991/03/01</t>
  </si>
  <si>
    <t>1984/08/01</t>
  </si>
  <si>
    <t>1996/07/01</t>
  </si>
  <si>
    <t>1990/09/01</t>
  </si>
  <si>
    <t>1972/12/19</t>
  </si>
  <si>
    <t>4710119449</t>
  </si>
  <si>
    <t>1996/10/01</t>
  </si>
  <si>
    <t>1990/11/01</t>
  </si>
  <si>
    <t>1990/01/01</t>
  </si>
  <si>
    <t>1998/09/01</t>
  </si>
  <si>
    <t>2022/07/01</t>
  </si>
  <si>
    <t>4710119472</t>
  </si>
  <si>
    <t>1997/01/06</t>
  </si>
  <si>
    <t>4710113749</t>
  </si>
  <si>
    <t>1989/01/01</t>
  </si>
  <si>
    <t>1997/06/01</t>
  </si>
  <si>
    <t>1985/07/01</t>
  </si>
  <si>
    <t>2001/02/01</t>
  </si>
  <si>
    <t>2001/09/01</t>
  </si>
  <si>
    <t>2005/08/01</t>
  </si>
  <si>
    <t>2005/10/03</t>
  </si>
  <si>
    <t>2005/12/08</t>
  </si>
  <si>
    <t>2007/01/01</t>
  </si>
  <si>
    <t>2006/08/01</t>
  </si>
  <si>
    <t>2006/10/01</t>
  </si>
  <si>
    <t>2008/06/01</t>
  </si>
  <si>
    <t>2008/08/01</t>
  </si>
  <si>
    <t>2008/10/01</t>
  </si>
  <si>
    <t>2010/02/01</t>
  </si>
  <si>
    <t>2010/04/01</t>
  </si>
  <si>
    <t>2010/06/21</t>
  </si>
  <si>
    <t>2010/08/01</t>
  </si>
  <si>
    <t>2011/02/01</t>
  </si>
  <si>
    <t>2011/09/01</t>
  </si>
  <si>
    <t>2012/04/01</t>
  </si>
  <si>
    <t>2012/07/01</t>
  </si>
  <si>
    <t>2013/02/01</t>
  </si>
  <si>
    <t>2013/09/01</t>
  </si>
  <si>
    <t>2013/11/01</t>
  </si>
  <si>
    <t>2013/12/01</t>
  </si>
  <si>
    <t>2014/01/06</t>
  </si>
  <si>
    <t>2014/06/02</t>
  </si>
  <si>
    <t>2014/09/01</t>
  </si>
  <si>
    <t>2014/11/01</t>
  </si>
  <si>
    <t>4710119399</t>
  </si>
  <si>
    <t>2019/09/01</t>
  </si>
  <si>
    <t>2015/10/01</t>
  </si>
  <si>
    <t>2015/12/01</t>
  </si>
  <si>
    <t>2016/06/13</t>
  </si>
  <si>
    <t>2016/06/01</t>
  </si>
  <si>
    <t>2016/07/01</t>
  </si>
  <si>
    <t>2016/08/01</t>
  </si>
  <si>
    <t>2017/01/01</t>
  </si>
  <si>
    <t>2022/07/14</t>
  </si>
  <si>
    <t>2017/10/01</t>
  </si>
  <si>
    <t>2017/12/01</t>
  </si>
  <si>
    <t>2018/01/09</t>
  </si>
  <si>
    <t>2018/02/01</t>
  </si>
  <si>
    <t>2018/04/01</t>
  </si>
  <si>
    <t>2018/07/01</t>
  </si>
  <si>
    <t>2019/02/01</t>
  </si>
  <si>
    <t>2019/01/01</t>
  </si>
  <si>
    <t>2019/10/01</t>
  </si>
  <si>
    <t>2020/01/07</t>
  </si>
  <si>
    <t>2020/02/03</t>
  </si>
  <si>
    <t>2022/11/01</t>
  </si>
  <si>
    <t>2022/08/08</t>
  </si>
  <si>
    <t>2020/04/06</t>
  </si>
  <si>
    <t>2020/12/01</t>
  </si>
  <si>
    <t>2021/01/01</t>
  </si>
  <si>
    <t>4710119464</t>
  </si>
  <si>
    <t>4710119365</t>
  </si>
  <si>
    <t>2022/10/05</t>
  </si>
  <si>
    <t>4710119373</t>
  </si>
  <si>
    <t>4710119480</t>
  </si>
  <si>
    <t>2023/09/01</t>
  </si>
  <si>
    <t>2023/01/17</t>
  </si>
  <si>
    <t>4710911449</t>
  </si>
  <si>
    <t>2023/01/05</t>
  </si>
  <si>
    <t>4711110744</t>
  </si>
  <si>
    <t xml:space="preserve">
宮古島市平良字下里５３５－５－２Ｆ</t>
  </si>
  <si>
    <t>一般社団法人国際和合医療学会　代表理
事　隂山　泰成</t>
  </si>
  <si>
    <t xml:space="preserve">
宮古島市平良字東仲宗根７５７番地２８</t>
  </si>
  <si>
    <t>2023/02/01</t>
  </si>
  <si>
    <t xml:space="preserve">
那覇市山下町１－１７　２階　３階</t>
  </si>
  <si>
    <t>4710119407</t>
  </si>
  <si>
    <t>2023/03/01</t>
  </si>
  <si>
    <t>2000/03/16</t>
  </si>
  <si>
    <t>1983/03/23</t>
  </si>
  <si>
    <t>1983/04/19</t>
  </si>
  <si>
    <t>1997/06/19</t>
  </si>
  <si>
    <t>1985/06/01</t>
  </si>
  <si>
    <t>1990/06/19</t>
  </si>
  <si>
    <t>4730930858</t>
  </si>
  <si>
    <t>2022/12/01</t>
  </si>
  <si>
    <t>1984/05/18</t>
  </si>
  <si>
    <t>1992/06/18</t>
  </si>
  <si>
    <t>1994/10/11</t>
  </si>
  <si>
    <t>1997/04/01</t>
  </si>
  <si>
    <t>1993/07/19</t>
  </si>
  <si>
    <t>1999/04/19</t>
  </si>
  <si>
    <t>2001/05/17</t>
  </si>
  <si>
    <t>2002/09/01</t>
  </si>
  <si>
    <t>2003/04/17</t>
  </si>
  <si>
    <t>2003/05/16</t>
  </si>
  <si>
    <t>2004/10/20</t>
  </si>
  <si>
    <t>2005/01/19</t>
  </si>
  <si>
    <t>2005/04/19</t>
  </si>
  <si>
    <t>2006/04/17</t>
  </si>
  <si>
    <t>2006/09/07</t>
  </si>
  <si>
    <t>4730930841</t>
  </si>
  <si>
    <t>2008/09/09</t>
  </si>
  <si>
    <t>2009/07/05</t>
  </si>
  <si>
    <t>2011/01/06</t>
  </si>
  <si>
    <t>名護市宮里６丁目１番８号  　真栄田ビル１F</t>
  </si>
  <si>
    <t>2012/11/08</t>
  </si>
  <si>
    <t>2021/12/07</t>
  </si>
  <si>
    <t>1980/10/01</t>
  </si>
  <si>
    <t>1980/12/16</t>
  </si>
  <si>
    <t>1983/06/15</t>
  </si>
  <si>
    <t>1983/06/16</t>
  </si>
  <si>
    <t>1983/07/20</t>
  </si>
  <si>
    <t>1985/05/17</t>
  </si>
  <si>
    <t>1986/01/16</t>
  </si>
  <si>
    <t>1986/04/15</t>
  </si>
  <si>
    <t>1986/08/11</t>
  </si>
  <si>
    <t>1987/03/16</t>
  </si>
  <si>
    <t>1987/04/17</t>
  </si>
  <si>
    <t>1987/11/18</t>
  </si>
  <si>
    <t>1988/03/15</t>
  </si>
  <si>
    <t>1988/05/02</t>
  </si>
  <si>
    <t>1988/05/16</t>
  </si>
  <si>
    <t>1988/05/17</t>
  </si>
  <si>
    <t>1988/08/19</t>
  </si>
  <si>
    <t>1988/12/16</t>
  </si>
  <si>
    <t>1989/10/20</t>
  </si>
  <si>
    <t>1989/11/16</t>
  </si>
  <si>
    <t>1990/03/10</t>
  </si>
  <si>
    <t>1990/07/17</t>
  </si>
  <si>
    <t>1991/07/18</t>
  </si>
  <si>
    <t>1991/10/16</t>
  </si>
  <si>
    <t>1991/12/18</t>
  </si>
  <si>
    <t>1992/01/14</t>
  </si>
  <si>
    <t>1992/03/19</t>
  </si>
  <si>
    <t>1992/05/18</t>
  </si>
  <si>
    <t>1992/05/20</t>
  </si>
  <si>
    <t>1993/04/16</t>
  </si>
  <si>
    <t>1993/04/19</t>
  </si>
  <si>
    <t>1993/10/18</t>
  </si>
  <si>
    <t>1993/12/01</t>
  </si>
  <si>
    <t>1994/01/01</t>
  </si>
  <si>
    <t>1994/07/01</t>
  </si>
  <si>
    <t>1994/12/19</t>
  </si>
  <si>
    <t>1995/05/18</t>
  </si>
  <si>
    <t>1996/04/17</t>
  </si>
  <si>
    <t xml:space="preserve">沖縄市山里２丁目２番９号　１階
</t>
  </si>
  <si>
    <t>1997/05/19</t>
  </si>
  <si>
    <t>1997/12/16</t>
  </si>
  <si>
    <t>1998/02/16</t>
  </si>
  <si>
    <t>1998/02/19</t>
  </si>
  <si>
    <t>1998/03/18</t>
  </si>
  <si>
    <t>1998/04/16</t>
  </si>
  <si>
    <t>1998/05/14</t>
  </si>
  <si>
    <t>1998/10/20</t>
  </si>
  <si>
    <t>1999/05/20</t>
  </si>
  <si>
    <t>1999/06/16</t>
  </si>
  <si>
    <t>1999/09/03</t>
  </si>
  <si>
    <t>1999/12/17</t>
  </si>
  <si>
    <t>2000/04/01</t>
  </si>
  <si>
    <t>2000/09/20</t>
  </si>
  <si>
    <t>2000/11/28</t>
  </si>
  <si>
    <t>2001/03/14</t>
  </si>
  <si>
    <t>2001/11/15</t>
  </si>
  <si>
    <t>2002/03/19</t>
  </si>
  <si>
    <t>2002/04/18</t>
  </si>
  <si>
    <t>2002/05/20</t>
  </si>
  <si>
    <t>2002/07/19</t>
  </si>
  <si>
    <t>2002/08/20</t>
  </si>
  <si>
    <t>2003/01/17</t>
  </si>
  <si>
    <t>2003/06/19</t>
  </si>
  <si>
    <t>2004/07/01</t>
  </si>
  <si>
    <t>2004/07/16</t>
  </si>
  <si>
    <t>4730331081</t>
  </si>
  <si>
    <t>2005/07/16</t>
  </si>
  <si>
    <t>2005/10/19</t>
  </si>
  <si>
    <t>2006/04/19</t>
  </si>
  <si>
    <t>2006/06/19</t>
  </si>
  <si>
    <t>2006/10/05</t>
  </si>
  <si>
    <t>2006/11/01</t>
  </si>
  <si>
    <t>4732231735</t>
  </si>
  <si>
    <t>2006/12/01</t>
  </si>
  <si>
    <t>2006/12/06</t>
  </si>
  <si>
    <t>2007/01/09</t>
  </si>
  <si>
    <t>2007/03/06</t>
  </si>
  <si>
    <t>2007/03/07</t>
  </si>
  <si>
    <t>2007/04/06</t>
  </si>
  <si>
    <t>2007/04/09</t>
  </si>
  <si>
    <t>2007/07/09</t>
  </si>
  <si>
    <t>2008/01/01</t>
  </si>
  <si>
    <t>2008/02/07</t>
  </si>
  <si>
    <t>2008/03/06</t>
  </si>
  <si>
    <t>2008/03/07</t>
  </si>
  <si>
    <t>2008/09/05</t>
  </si>
  <si>
    <t>2008/10/10</t>
  </si>
  <si>
    <t>2008/11/06</t>
  </si>
  <si>
    <t>2009/02/27</t>
  </si>
  <si>
    <t>2009/03/09</t>
  </si>
  <si>
    <t>2009/05/01</t>
  </si>
  <si>
    <t>2009/06/01</t>
  </si>
  <si>
    <t>2009/08/01</t>
  </si>
  <si>
    <t>2010/06/09</t>
  </si>
  <si>
    <t>2011/02/09</t>
  </si>
  <si>
    <t>2011/06/01</t>
  </si>
  <si>
    <t>2012/02/06</t>
  </si>
  <si>
    <t>2012/03/02</t>
  </si>
  <si>
    <t>2012/04/10</t>
  </si>
  <si>
    <t>2012/05/08</t>
  </si>
  <si>
    <t>2012/06/07</t>
  </si>
  <si>
    <t>2012/06/08</t>
  </si>
  <si>
    <t>2013/02/07</t>
  </si>
  <si>
    <t>2013/03/07</t>
  </si>
  <si>
    <t>2013/03/08</t>
  </si>
  <si>
    <t>2013/04/09</t>
  </si>
  <si>
    <t>2013/06/04</t>
  </si>
  <si>
    <t>2013/06/07</t>
  </si>
  <si>
    <t>2013/11/07</t>
  </si>
  <si>
    <t>2013/12/09</t>
  </si>
  <si>
    <t>2014/03/08</t>
  </si>
  <si>
    <t>2014/07/07</t>
  </si>
  <si>
    <t>2014/08/06</t>
  </si>
  <si>
    <t>2014/08/07</t>
  </si>
  <si>
    <t>2014/10/09</t>
  </si>
  <si>
    <t>2014/12/02</t>
  </si>
  <si>
    <t>2015/03/05</t>
  </si>
  <si>
    <t>2015/03/09</t>
  </si>
  <si>
    <t>2015/04/09</t>
  </si>
  <si>
    <t>2015/05/08</t>
  </si>
  <si>
    <t>2015/06/04</t>
  </si>
  <si>
    <t>4732231727</t>
  </si>
  <si>
    <t>2016/08/04</t>
  </si>
  <si>
    <t>2016/11/07</t>
  </si>
  <si>
    <t>2017/02/08</t>
  </si>
  <si>
    <t>2017/07/06</t>
  </si>
  <si>
    <t>2017/09/04</t>
  </si>
  <si>
    <t>2018/01/05</t>
  </si>
  <si>
    <t>2018/09/01</t>
  </si>
  <si>
    <t>2019/03/07</t>
  </si>
  <si>
    <t>2019/12/06</t>
  </si>
  <si>
    <t>2020/02/06</t>
  </si>
  <si>
    <t>2020/04/09</t>
  </si>
  <si>
    <t>2020/10/08</t>
  </si>
  <si>
    <t>2021/03/01</t>
  </si>
  <si>
    <t>2021/03/02</t>
  </si>
  <si>
    <t>2021/03/10</t>
  </si>
  <si>
    <t>2021/05/07</t>
  </si>
  <si>
    <t>2021/06/07</t>
  </si>
  <si>
    <t>2021/09/08</t>
  </si>
  <si>
    <t>4730432038</t>
  </si>
  <si>
    <t>2022/08/01</t>
  </si>
  <si>
    <t>4730432020</t>
  </si>
  <si>
    <t>4730331065</t>
  </si>
  <si>
    <t>2010/10/08</t>
  </si>
  <si>
    <t>1983/04/18</t>
  </si>
  <si>
    <t>1990/11/20</t>
  </si>
  <si>
    <t>1994/11/01</t>
  </si>
  <si>
    <t>1992/06/19</t>
  </si>
  <si>
    <t>1990/05/16</t>
  </si>
  <si>
    <t>1999/10/19</t>
  </si>
  <si>
    <t>1993/03/18</t>
  </si>
  <si>
    <t>1986/02/20</t>
  </si>
  <si>
    <t>1984/07/19</t>
  </si>
  <si>
    <t>1991/07/19</t>
  </si>
  <si>
    <t>1983/07/19</t>
  </si>
  <si>
    <t>1984/07/18</t>
  </si>
  <si>
    <t>1993/07/20</t>
  </si>
  <si>
    <t>1996/03/18</t>
  </si>
  <si>
    <t>1994/04/16</t>
  </si>
  <si>
    <t>1985/06/02</t>
  </si>
  <si>
    <t>1985/03/18</t>
  </si>
  <si>
    <t>1994/09/19</t>
  </si>
  <si>
    <t>1992/09/01</t>
  </si>
  <si>
    <t>2005/02/14</t>
  </si>
  <si>
    <t>1993/01/19</t>
  </si>
  <si>
    <t>2003/04/18</t>
  </si>
  <si>
    <t>2010/06/10</t>
  </si>
  <si>
    <t>1997/08/19</t>
  </si>
  <si>
    <t>2003/07/01</t>
  </si>
  <si>
    <t>1998/08/18</t>
  </si>
  <si>
    <t>1999/08/01</t>
  </si>
  <si>
    <t>2000/09/01</t>
  </si>
  <si>
    <t>2001/04/20</t>
  </si>
  <si>
    <t>2001/07/09</t>
  </si>
  <si>
    <t>2002/01/17</t>
  </si>
  <si>
    <t>2002/04/22</t>
  </si>
  <si>
    <t>2005/01/01</t>
  </si>
  <si>
    <t>2004/02/18</t>
  </si>
  <si>
    <t>2004/07/20</t>
  </si>
  <si>
    <t>2004/03/18</t>
  </si>
  <si>
    <t>2005/01/04</t>
  </si>
  <si>
    <t>2005/03/17</t>
  </si>
  <si>
    <t>2005/12/12</t>
  </si>
  <si>
    <t>2007/08/10</t>
  </si>
  <si>
    <t>2007/02/06</t>
  </si>
  <si>
    <t>2008/02/05</t>
  </si>
  <si>
    <t>2008/06/09</t>
  </si>
  <si>
    <t>2008/09/01</t>
  </si>
  <si>
    <t>2009/02/05</t>
  </si>
  <si>
    <t>2009/04/08</t>
  </si>
  <si>
    <t>2009/04/09</t>
  </si>
  <si>
    <t>2010/06/08</t>
  </si>
  <si>
    <t>2010/07/09</t>
  </si>
  <si>
    <t>2012/07/09</t>
  </si>
  <si>
    <t>2013/05/08</t>
  </si>
  <si>
    <t>2013/12/10</t>
  </si>
  <si>
    <t>1977/06/18</t>
  </si>
  <si>
    <t>1983/06/13</t>
  </si>
  <si>
    <t>1983/06/18</t>
  </si>
  <si>
    <t>1985/10/18</t>
  </si>
  <si>
    <t>1985/06/19</t>
  </si>
  <si>
    <t>1986/04/19</t>
  </si>
  <si>
    <t>2000/06/19</t>
  </si>
  <si>
    <t>2002/09/10</t>
  </si>
  <si>
    <t>2002/09/17</t>
  </si>
  <si>
    <t>2003/02/18</t>
  </si>
  <si>
    <t>1991/01/01</t>
  </si>
  <si>
    <t>1992/02/18</t>
  </si>
  <si>
    <t>1993/03/01</t>
  </si>
  <si>
    <t>1994/03/17</t>
  </si>
  <si>
    <t>1994/03/18</t>
  </si>
  <si>
    <t>1994/09/15</t>
  </si>
  <si>
    <t>1997/05/16</t>
  </si>
  <si>
    <t>1997/09/18</t>
  </si>
  <si>
    <t>2005/11/05</t>
  </si>
  <si>
    <t>2006/01/17</t>
  </si>
  <si>
    <t>2006/03/15</t>
  </si>
  <si>
    <t>2007/02/01</t>
  </si>
  <si>
    <t>2011/02/10</t>
  </si>
  <si>
    <t>2011/03/09</t>
  </si>
  <si>
    <t>2013/03/01</t>
  </si>
  <si>
    <t>2013/09/10</t>
  </si>
  <si>
    <t>2013/12/16</t>
  </si>
  <si>
    <t>2015/06/08</t>
  </si>
  <si>
    <t>2015/11/09</t>
  </si>
  <si>
    <t>2016/05/09</t>
  </si>
  <si>
    <t>2017/11/09</t>
  </si>
  <si>
    <t>2017/05/15</t>
  </si>
  <si>
    <t>2017/10/06</t>
  </si>
  <si>
    <t>4730831577</t>
  </si>
  <si>
    <t>2023/07/20</t>
  </si>
  <si>
    <t>4731130540</t>
  </si>
  <si>
    <t>2019/05/07</t>
  </si>
  <si>
    <t>2019/06/07</t>
  </si>
  <si>
    <t>2019/09/10</t>
  </si>
  <si>
    <t>2019/10/10</t>
  </si>
  <si>
    <t>2020/02/05</t>
  </si>
  <si>
    <t>2020/02/07</t>
  </si>
  <si>
    <t>2020/09/04</t>
  </si>
  <si>
    <t>2021/02/08</t>
  </si>
  <si>
    <t>2021/04/05</t>
  </si>
  <si>
    <t>2021/11/05</t>
  </si>
  <si>
    <t>2021/12/14</t>
  </si>
  <si>
    <t>4731130516</t>
  </si>
  <si>
    <t>4732332178</t>
  </si>
  <si>
    <t>4730831551</t>
  </si>
  <si>
    <t>4732231719</t>
  </si>
  <si>
    <t>4731130532</t>
  </si>
  <si>
    <t>2023/04/01</t>
  </si>
  <si>
    <t>4732332186</t>
  </si>
  <si>
    <t>1997/05/01</t>
  </si>
  <si>
    <t>2008/04/08</t>
  </si>
  <si>
    <t>2005/08/30</t>
  </si>
  <si>
    <t>2002/06/17</t>
  </si>
  <si>
    <t>2001/03/01</t>
  </si>
  <si>
    <t>2000/10/10</t>
  </si>
  <si>
    <t>2000/05/19</t>
  </si>
  <si>
    <t>1998/04/20</t>
  </si>
  <si>
    <t>2000/01/19</t>
  </si>
  <si>
    <t>1988/07/15</t>
  </si>
  <si>
    <t>1987/03/18</t>
  </si>
  <si>
    <t>1988/05/18</t>
  </si>
  <si>
    <t>1988/01/01</t>
  </si>
  <si>
    <t>2011/02/02</t>
  </si>
  <si>
    <t>2016/06/03</t>
  </si>
  <si>
    <t>2012/07/05</t>
  </si>
  <si>
    <t>2016/06/07</t>
  </si>
  <si>
    <t>2017/08/28</t>
  </si>
  <si>
    <t>2011/09/08</t>
  </si>
  <si>
    <t>2007/10/10</t>
  </si>
  <si>
    <t>2007/09/07</t>
  </si>
  <si>
    <t>2006/11/07</t>
  </si>
  <si>
    <t>2003/11/17</t>
  </si>
  <si>
    <t>2002/09/20</t>
  </si>
  <si>
    <t>2001/07/19</t>
  </si>
  <si>
    <t>1998/10/01</t>
  </si>
  <si>
    <t>1997/11/17</t>
  </si>
  <si>
    <t>1996/06/19</t>
  </si>
  <si>
    <t>1994/10/19</t>
  </si>
  <si>
    <t>1988/12/19</t>
  </si>
  <si>
    <t>1988/12/09</t>
  </si>
  <si>
    <t>2018/04/10</t>
  </si>
  <si>
    <t>2019/06/06</t>
  </si>
  <si>
    <t>2020/02/04</t>
  </si>
  <si>
    <t>4730136795</t>
  </si>
  <si>
    <t>2003/07/12</t>
  </si>
  <si>
    <t>2003/09/01</t>
  </si>
  <si>
    <t>1988/06/01</t>
  </si>
  <si>
    <t>2004/10/08</t>
  </si>
  <si>
    <t>2021/12/20</t>
  </si>
  <si>
    <t>1978/11/12</t>
  </si>
  <si>
    <t>1981/01/01</t>
  </si>
  <si>
    <t>1980/06/01</t>
  </si>
  <si>
    <t>1982/04/01</t>
  </si>
  <si>
    <t>1983/02/17</t>
  </si>
  <si>
    <t>1984/03/01</t>
  </si>
  <si>
    <t>1984/05/01</t>
  </si>
  <si>
    <t>1985/03/01</t>
  </si>
  <si>
    <t>1985/09/01</t>
  </si>
  <si>
    <t>1987/12/01</t>
  </si>
  <si>
    <t>1987/05/01</t>
  </si>
  <si>
    <t>1987/09/01</t>
  </si>
  <si>
    <t>1988/07/14</t>
  </si>
  <si>
    <t>1988/09/01</t>
  </si>
  <si>
    <t>1998/03/01</t>
  </si>
  <si>
    <t>2000/05/01</t>
  </si>
  <si>
    <t>2000/07/19</t>
  </si>
  <si>
    <t>2000/10/01</t>
  </si>
  <si>
    <t>2002/08/02</t>
  </si>
  <si>
    <t>2004/07/14</t>
  </si>
  <si>
    <t>1990/08/14</t>
  </si>
  <si>
    <t>1991/05/01</t>
  </si>
  <si>
    <t>1991/08/01</t>
  </si>
  <si>
    <t>1992/07/01</t>
  </si>
  <si>
    <t>1993/06/01</t>
  </si>
  <si>
    <t>1994/08/01</t>
  </si>
  <si>
    <t>1996/01/01</t>
  </si>
  <si>
    <t>1995/07/01</t>
  </si>
  <si>
    <t>1995/09/01</t>
  </si>
  <si>
    <t>1996/08/01</t>
  </si>
  <si>
    <t>1997/06/20</t>
  </si>
  <si>
    <t>1997/07/18</t>
  </si>
  <si>
    <t>1997/10/01</t>
  </si>
  <si>
    <t>2005/03/01</t>
  </si>
  <si>
    <t>2004/11/24</t>
  </si>
  <si>
    <t>2005/09/16</t>
  </si>
  <si>
    <t>2003/04/01</t>
  </si>
  <si>
    <t>2006/09/01</t>
  </si>
  <si>
    <t>2005/05/01</t>
  </si>
  <si>
    <t>2022/01/01</t>
  </si>
  <si>
    <t>2008/03/01</t>
  </si>
  <si>
    <t>2010/03/04</t>
  </si>
  <si>
    <t>2010/07/05</t>
  </si>
  <si>
    <t>2013/01/01</t>
  </si>
  <si>
    <t>2014/03/01</t>
  </si>
  <si>
    <t>2014/07/25</t>
  </si>
  <si>
    <t>2016/05/02</t>
  </si>
  <si>
    <t>2016/07/02</t>
  </si>
  <si>
    <t>4730136811</t>
  </si>
  <si>
    <t>2019/05/10</t>
  </si>
  <si>
    <t>2019/12/03</t>
  </si>
  <si>
    <t>4730136779</t>
  </si>
  <si>
    <t>2022/05/30</t>
  </si>
  <si>
    <t>4730136761</t>
  </si>
  <si>
    <t>4730136787</t>
  </si>
  <si>
    <t>2022/10/01</t>
  </si>
  <si>
    <t xml:space="preserve">
名護市字伊差川３１４番地の１</t>
  </si>
  <si>
    <t xml:space="preserve">
うるま市兼箇段１７５２－１　１Ｆ</t>
  </si>
  <si>
    <t xml:space="preserve">
中頭郡西原町字呉屋９３－１</t>
  </si>
  <si>
    <t>2015/07/29</t>
  </si>
  <si>
    <t>2013/03/18</t>
  </si>
  <si>
    <t>2010/04/02</t>
  </si>
  <si>
    <t>2008/08/20</t>
  </si>
  <si>
    <t>2008/07/02</t>
  </si>
  <si>
    <t>2007/10/04</t>
  </si>
  <si>
    <t>2013/03/28</t>
  </si>
  <si>
    <t>2013/03/05</t>
  </si>
  <si>
    <t>2009/04/03</t>
  </si>
  <si>
    <t>2005/10/14</t>
  </si>
  <si>
    <t>2002/04/17</t>
  </si>
  <si>
    <t>2015/09/09</t>
  </si>
  <si>
    <t>2015/02/09</t>
  </si>
  <si>
    <t>2015/01/05</t>
  </si>
  <si>
    <t>2014/10/31</t>
  </si>
  <si>
    <t>2014/08/28</t>
  </si>
  <si>
    <t>2014/07/10</t>
  </si>
  <si>
    <t>2014/07/09</t>
  </si>
  <si>
    <t>2014/06/09</t>
  </si>
  <si>
    <t>2014/05/09</t>
  </si>
  <si>
    <t>2014/03/05</t>
  </si>
  <si>
    <t>2013/10/07</t>
  </si>
  <si>
    <t>2013/09/06</t>
  </si>
  <si>
    <t>2013/08/08</t>
  </si>
  <si>
    <t>2012/09/01</t>
  </si>
  <si>
    <t>2012/07/06</t>
  </si>
  <si>
    <t>2011/05/02</t>
  </si>
  <si>
    <t>2010/12/01</t>
  </si>
  <si>
    <t>2010/07/07</t>
  </si>
  <si>
    <t>2009/09/09</t>
  </si>
  <si>
    <t>2009/08/03</t>
  </si>
  <si>
    <t>2006/05/31</t>
  </si>
  <si>
    <t>1998/08/19</t>
  </si>
  <si>
    <t>1998/08/17</t>
  </si>
  <si>
    <t>1998/02/18</t>
  </si>
  <si>
    <t>1998/02/17</t>
  </si>
  <si>
    <t>1998/01/19</t>
  </si>
  <si>
    <t>4742341367</t>
  </si>
  <si>
    <t>1997/01/17</t>
  </si>
  <si>
    <t>2006/06/30</t>
  </si>
  <si>
    <t>1981/09/19</t>
  </si>
  <si>
    <t>1979/04/04</t>
  </si>
  <si>
    <t>2007/07/06</t>
  </si>
  <si>
    <t>2006/07/19</t>
  </si>
  <si>
    <t>2006/03/17</t>
  </si>
  <si>
    <t>2005/09/14</t>
  </si>
  <si>
    <t>2005/03/16</t>
  </si>
  <si>
    <t>2004/12/10</t>
  </si>
  <si>
    <t>4741040531</t>
  </si>
  <si>
    <t>2002/05/16</t>
  </si>
  <si>
    <t>2002/02/12</t>
  </si>
  <si>
    <t>2003/09/16</t>
  </si>
  <si>
    <t>2004/08/17</t>
  </si>
  <si>
    <t>2000/07/12</t>
  </si>
  <si>
    <t>2003/09/03</t>
  </si>
  <si>
    <t>2012/10/09</t>
  </si>
  <si>
    <t>2011/11/30</t>
  </si>
  <si>
    <t>4740841509</t>
  </si>
  <si>
    <t>2009/12/08</t>
  </si>
  <si>
    <t>2009/10/06</t>
  </si>
  <si>
    <t>2007/05/28</t>
  </si>
  <si>
    <t>2006/10/06</t>
  </si>
  <si>
    <t>4740841525</t>
  </si>
  <si>
    <t>2000/11/16</t>
  </si>
  <si>
    <t>2000/11/13</t>
  </si>
  <si>
    <t>2000/03/14</t>
  </si>
  <si>
    <t>1999/11/17</t>
  </si>
  <si>
    <t>1993/03/09</t>
  </si>
  <si>
    <t>1998/07/16</t>
  </si>
  <si>
    <t>2015/04/30</t>
  </si>
  <si>
    <t>2015/02/27</t>
  </si>
  <si>
    <t>2014/09/10</t>
  </si>
  <si>
    <t>2014/06/27</t>
  </si>
  <si>
    <t>2013/05/16</t>
  </si>
  <si>
    <t>2013/04/05</t>
  </si>
  <si>
    <t>2012/07/02</t>
  </si>
  <si>
    <t>2012/04/27</t>
  </si>
  <si>
    <t>2011/12/01</t>
  </si>
  <si>
    <t>2011/11/08</t>
  </si>
  <si>
    <t>1998/11/16</t>
  </si>
  <si>
    <t>1986/12/08</t>
  </si>
  <si>
    <t>2010/06/04</t>
  </si>
  <si>
    <t>1980/02/20</t>
  </si>
  <si>
    <t>2004/03/16</t>
  </si>
  <si>
    <t>1992/03/18</t>
  </si>
  <si>
    <t>2004/06/24</t>
  </si>
  <si>
    <t>2004/06/07</t>
  </si>
  <si>
    <t>1998/03/17</t>
  </si>
  <si>
    <t>1995/06/20</t>
  </si>
  <si>
    <t>2009/07/31</t>
  </si>
  <si>
    <t>2003/07/16</t>
  </si>
  <si>
    <t>2003/09/19</t>
  </si>
  <si>
    <t>2003/09/12</t>
  </si>
  <si>
    <t>2003/10/15</t>
  </si>
  <si>
    <t>1997/12/08</t>
  </si>
  <si>
    <t>2003/02/13</t>
  </si>
  <si>
    <t>2003/03/20</t>
  </si>
  <si>
    <t>2003/06/17</t>
  </si>
  <si>
    <t>2008/12/02</t>
  </si>
  <si>
    <t>2008/10/07</t>
  </si>
  <si>
    <t>2008/10/03</t>
  </si>
  <si>
    <t>2008/09/25</t>
  </si>
  <si>
    <t>2008/08/07</t>
  </si>
  <si>
    <t>2008/07/04</t>
  </si>
  <si>
    <t>2002/07/01</t>
  </si>
  <si>
    <t>2007/08/29</t>
  </si>
  <si>
    <t>2001/10/16</t>
  </si>
  <si>
    <t>2001/12/19</t>
  </si>
  <si>
    <t>2001/11/12</t>
  </si>
  <si>
    <t>2001/09/19</t>
  </si>
  <si>
    <t>2001/08/14</t>
  </si>
  <si>
    <t>2007/04/05</t>
  </si>
  <si>
    <t>2007/02/27</t>
  </si>
  <si>
    <t>2001/01/19</t>
  </si>
  <si>
    <t>2006/10/13</t>
  </si>
  <si>
    <t>2006/08/23</t>
  </si>
  <si>
    <t>1997/07/15</t>
  </si>
  <si>
    <t>1985/08/28</t>
  </si>
  <si>
    <t>1994/11/18</t>
  </si>
  <si>
    <t>1994/08/18</t>
  </si>
  <si>
    <t>2006/06/20</t>
  </si>
  <si>
    <t>2006/03/14</t>
  </si>
  <si>
    <t>2006/01/13</t>
  </si>
  <si>
    <t>2005/12/13</t>
  </si>
  <si>
    <t>1988/02/08</t>
  </si>
  <si>
    <t>2005/07/13</t>
  </si>
  <si>
    <t>1999/12/13</t>
  </si>
  <si>
    <t>1993/07/01</t>
  </si>
  <si>
    <t>1999/08/18</t>
  </si>
  <si>
    <t>1999/03/01</t>
  </si>
  <si>
    <t>1996/06/14</t>
  </si>
  <si>
    <t>1996/03/08</t>
  </si>
  <si>
    <t>1996/01/12</t>
  </si>
  <si>
    <t>1993/01/20</t>
  </si>
  <si>
    <t>1984/04/06</t>
  </si>
  <si>
    <t>1999/04/15</t>
  </si>
  <si>
    <t>2013/11/11</t>
  </si>
  <si>
    <t>2012/08/08</t>
  </si>
  <si>
    <t>2010/03/08</t>
  </si>
  <si>
    <t>2009/09/08</t>
  </si>
  <si>
    <t>2006/10/03</t>
  </si>
  <si>
    <t>2006/09/06</t>
  </si>
  <si>
    <t>2006/03/13</t>
  </si>
  <si>
    <t>2000/04/13</t>
  </si>
  <si>
    <t>1994/01/17</t>
  </si>
  <si>
    <t>1993/09/29</t>
  </si>
  <si>
    <t>1995/06/13</t>
  </si>
  <si>
    <t>1988/03/08</t>
  </si>
  <si>
    <t>1992/12/16</t>
  </si>
  <si>
    <t>2015/09/29</t>
  </si>
  <si>
    <t>2015/10/09</t>
  </si>
  <si>
    <t>2015/10/29</t>
  </si>
  <si>
    <t>2015/10/27</t>
  </si>
  <si>
    <t>2015/12/03</t>
  </si>
  <si>
    <t>2016/02/09</t>
  </si>
  <si>
    <t>2016/03/02</t>
  </si>
  <si>
    <t>2016/03/07</t>
  </si>
  <si>
    <t>2016/03/31</t>
  </si>
  <si>
    <t>2016/06/24</t>
  </si>
  <si>
    <t>2016/06/30</t>
  </si>
  <si>
    <t>2016/08/05</t>
  </si>
  <si>
    <t>2016/09/02</t>
  </si>
  <si>
    <t>2016/09/05</t>
  </si>
  <si>
    <t>2016/10/28</t>
  </si>
  <si>
    <t>2016/10/21</t>
  </si>
  <si>
    <t>2016/11/08</t>
  </si>
  <si>
    <t>2016/10/26</t>
  </si>
  <si>
    <t>2016/11/24</t>
  </si>
  <si>
    <t>2016/12/19</t>
  </si>
  <si>
    <t>2017/03/22</t>
  </si>
  <si>
    <t>2017/03/31</t>
  </si>
  <si>
    <t>2017/04/06</t>
  </si>
  <si>
    <t>2017/04/24</t>
  </si>
  <si>
    <t>2017/04/27</t>
  </si>
  <si>
    <t>2017/05/31</t>
  </si>
  <si>
    <t>2017/06/07</t>
  </si>
  <si>
    <t>2017/08/07</t>
  </si>
  <si>
    <t>2017/08/23</t>
  </si>
  <si>
    <t>2017/10/26</t>
  </si>
  <si>
    <t>2017/11/08</t>
  </si>
  <si>
    <t>2017/11/06</t>
  </si>
  <si>
    <t>2018/01/04</t>
  </si>
  <si>
    <t>2018/03/05</t>
  </si>
  <si>
    <t>2018/03/19</t>
  </si>
  <si>
    <t>2018/04/27</t>
  </si>
  <si>
    <t>2018/07/02</t>
  </si>
  <si>
    <t>2018/07/05</t>
  </si>
  <si>
    <t>2018/08/01</t>
  </si>
  <si>
    <t>2018/07/23</t>
  </si>
  <si>
    <t>2018/11/27</t>
  </si>
  <si>
    <t>2019/03/28</t>
  </si>
  <si>
    <t>2019/04/08</t>
  </si>
  <si>
    <t>2019/04/09</t>
  </si>
  <si>
    <t>2019/05/31</t>
  </si>
  <si>
    <t>2019/08/02</t>
  </si>
  <si>
    <t>2019/08/22</t>
  </si>
  <si>
    <t>2019/10/29</t>
  </si>
  <si>
    <t>2019/11/22</t>
  </si>
  <si>
    <t>2020/01/22</t>
  </si>
  <si>
    <t>2020/02/20</t>
  </si>
  <si>
    <t>2020/03/02</t>
  </si>
  <si>
    <t>2020/06/26</t>
  </si>
  <si>
    <t>4741140448</t>
  </si>
  <si>
    <t>2020/07/22</t>
  </si>
  <si>
    <t>4741140422</t>
  </si>
  <si>
    <t>2020/07/30</t>
  </si>
  <si>
    <t>4740442357</t>
  </si>
  <si>
    <t>2020/08/28</t>
  </si>
  <si>
    <t>2020/10/05</t>
  </si>
  <si>
    <t>2020/10/01</t>
  </si>
  <si>
    <t>2020/10/06</t>
  </si>
  <si>
    <t>2020/11/26</t>
  </si>
  <si>
    <t>2021/01/26</t>
  </si>
  <si>
    <t>2021/03/11</t>
  </si>
  <si>
    <t>2021/04/08</t>
  </si>
  <si>
    <t>2021/05/25</t>
  </si>
  <si>
    <t>2021/06/03</t>
  </si>
  <si>
    <t>2021/07/02</t>
  </si>
  <si>
    <t>2021/07/20</t>
  </si>
  <si>
    <t>2021/08/05</t>
  </si>
  <si>
    <t>2021/09/28</t>
  </si>
  <si>
    <t>2021/09/29</t>
  </si>
  <si>
    <t>2021/10/25</t>
  </si>
  <si>
    <t>2021/10/27</t>
  </si>
  <si>
    <t>2021/10/28</t>
  </si>
  <si>
    <t>2021/11/22</t>
  </si>
  <si>
    <t>2008/06/12</t>
  </si>
  <si>
    <t>1987/07/08</t>
  </si>
  <si>
    <t>1984/02/08</t>
  </si>
  <si>
    <t>1985/12/25</t>
  </si>
  <si>
    <t>1977/08/27</t>
  </si>
  <si>
    <t>1993/03/17</t>
  </si>
  <si>
    <t>1995/04/20</t>
  </si>
  <si>
    <t>4740146933</t>
  </si>
  <si>
    <t>1996/03/29</t>
  </si>
  <si>
    <t>1996/05/15</t>
  </si>
  <si>
    <t>1996/07/17</t>
  </si>
  <si>
    <t>1997/08/11</t>
  </si>
  <si>
    <t>1998/05/19</t>
  </si>
  <si>
    <t>2001/01/15</t>
  </si>
  <si>
    <t>2001/02/19</t>
  </si>
  <si>
    <t>2001/05/29</t>
  </si>
  <si>
    <t>2001/06/11</t>
  </si>
  <si>
    <t>2001/08/15</t>
  </si>
  <si>
    <t>4740146958</t>
  </si>
  <si>
    <t>2002/03/07</t>
  </si>
  <si>
    <t>2003/07/17</t>
  </si>
  <si>
    <t>株式会社  薬正堂</t>
  </si>
  <si>
    <t>2003/11/14</t>
  </si>
  <si>
    <t>2004/02/16</t>
  </si>
  <si>
    <t>2004/05/13</t>
  </si>
  <si>
    <t>2004/05/18</t>
  </si>
  <si>
    <t>2005/08/15</t>
  </si>
  <si>
    <t>4740146925</t>
  </si>
  <si>
    <t>2006/02/14</t>
  </si>
  <si>
    <t>2006/02/15</t>
  </si>
  <si>
    <t>2006/07/13</t>
  </si>
  <si>
    <t>2006/12/26</t>
  </si>
  <si>
    <t>2007/12/04</t>
  </si>
  <si>
    <t>2008/01/04</t>
  </si>
  <si>
    <t>2008/01/07</t>
  </si>
  <si>
    <t>2008/09/19</t>
  </si>
  <si>
    <t>2009/03/31</t>
  </si>
  <si>
    <t>2009/05/27</t>
  </si>
  <si>
    <t>2009/07/03</t>
  </si>
  <si>
    <t>2009/11/04</t>
  </si>
  <si>
    <t>2009/12/04</t>
  </si>
  <si>
    <t>2010/01/29</t>
  </si>
  <si>
    <t>2010/05/25</t>
  </si>
  <si>
    <t>2010/06/03</t>
  </si>
  <si>
    <t>2010/08/02</t>
  </si>
  <si>
    <t>2010/10/01</t>
  </si>
  <si>
    <t>2011/06/03</t>
  </si>
  <si>
    <t>2011/06/07</t>
  </si>
  <si>
    <t>2011/08/01</t>
  </si>
  <si>
    <t>2011/12/06</t>
  </si>
  <si>
    <t>2012/08/02</t>
  </si>
  <si>
    <t>2012/11/30</t>
  </si>
  <si>
    <t>2012/12/06</t>
  </si>
  <si>
    <t>2013/03/04</t>
  </si>
  <si>
    <t>2013/05/07</t>
  </si>
  <si>
    <t>4740146917</t>
  </si>
  <si>
    <t>2013/10/04</t>
  </si>
  <si>
    <t>2013/10/09</t>
  </si>
  <si>
    <t>2014/04/25</t>
  </si>
  <si>
    <t>2014/04/28</t>
  </si>
  <si>
    <t>2014/06/30</t>
  </si>
  <si>
    <t>2014/09/22</t>
  </si>
  <si>
    <t>2015/03/30</t>
  </si>
  <si>
    <t>2015/07/01</t>
  </si>
  <si>
    <t>2015/07/08</t>
  </si>
  <si>
    <t>2015/10/08</t>
  </si>
  <si>
    <t>2015/11/04</t>
  </si>
  <si>
    <t>2015/11/06</t>
  </si>
  <si>
    <t>2016/03/28</t>
  </si>
  <si>
    <t>2016/03/30</t>
  </si>
  <si>
    <t>2016/09/01</t>
  </si>
  <si>
    <t>2017/06/29</t>
  </si>
  <si>
    <t>2017/08/02</t>
  </si>
  <si>
    <t>2018/03/06</t>
  </si>
  <si>
    <t>2018/04/02</t>
  </si>
  <si>
    <t>2018/10/30</t>
  </si>
  <si>
    <t>2019/02/06</t>
  </si>
  <si>
    <t>2019/05/29</t>
  </si>
  <si>
    <t>2019/08/19</t>
  </si>
  <si>
    <t>2019/12/02</t>
  </si>
  <si>
    <t>2020/01/14</t>
  </si>
  <si>
    <t>2021/02/03</t>
  </si>
  <si>
    <t>2021/12/27</t>
  </si>
  <si>
    <t>4740442316</t>
  </si>
  <si>
    <t>2022/01/27</t>
  </si>
  <si>
    <t>4740541067</t>
  </si>
  <si>
    <t>2022/03/02</t>
  </si>
  <si>
    <t>4742241377</t>
  </si>
  <si>
    <t>2022/03/08</t>
  </si>
  <si>
    <t>4740442324</t>
  </si>
  <si>
    <t>2022/03/22</t>
  </si>
  <si>
    <t>4740841467</t>
  </si>
  <si>
    <t>2022/03/23</t>
  </si>
  <si>
    <t>4740841475</t>
  </si>
  <si>
    <t>2022/04/22</t>
  </si>
  <si>
    <t>4740940947</t>
  </si>
  <si>
    <t>2022/04/27</t>
  </si>
  <si>
    <t>4740442332</t>
  </si>
  <si>
    <t>2022/05/02</t>
  </si>
  <si>
    <t>4742140520</t>
  </si>
  <si>
    <t>2022/05/27</t>
  </si>
  <si>
    <t>4740442340</t>
  </si>
  <si>
    <t>2022/08/31</t>
  </si>
  <si>
    <t>4740341344</t>
  </si>
  <si>
    <t>2022/08/29</t>
  </si>
  <si>
    <t>4742341334</t>
  </si>
  <si>
    <t>4742341342</t>
  </si>
  <si>
    <t>4740940954</t>
  </si>
  <si>
    <t>4740940962</t>
  </si>
  <si>
    <t>4740146883</t>
  </si>
  <si>
    <t>4740940970</t>
  </si>
  <si>
    <t xml:space="preserve">
糸満市糸満１２６９番地</t>
  </si>
  <si>
    <t xml:space="preserve">
豊見城市字宜保２６
６番地の１６</t>
  </si>
  <si>
    <t>4740740826</t>
  </si>
  <si>
    <t xml:space="preserve">
石垣市美崎町１番地石垣港離島ターミナル内</t>
  </si>
  <si>
    <t>4700263100</t>
  </si>
  <si>
    <t>2005/09/09</t>
  </si>
  <si>
    <t>4700208100</t>
  </si>
  <si>
    <t>4700295000</t>
  </si>
  <si>
    <t>4700243400</t>
  </si>
  <si>
    <t>2013/06/28</t>
  </si>
  <si>
    <t>4700013300</t>
  </si>
  <si>
    <t>2016/09/16</t>
  </si>
  <si>
    <t>4700266800</t>
  </si>
  <si>
    <t>2017/10/20</t>
  </si>
  <si>
    <t>4700273400</t>
  </si>
  <si>
    <t>4700277100</t>
  </si>
  <si>
    <t>2018/08/07</t>
  </si>
  <si>
    <t>4700281000</t>
  </si>
  <si>
    <t>2019/09/24</t>
  </si>
  <si>
    <t>4700287400</t>
  </si>
  <si>
    <t>2020/05/08</t>
  </si>
  <si>
    <t>4700291200</t>
  </si>
  <si>
    <t>2021/04/15</t>
  </si>
  <si>
    <t>4700295600</t>
  </si>
  <si>
    <t>2021/05/19</t>
  </si>
  <si>
    <t>4700019600</t>
  </si>
  <si>
    <t>2021/12/02</t>
  </si>
  <si>
    <t>4700299300</t>
  </si>
  <si>
    <t>1983/01/14</t>
  </si>
  <si>
    <t>1989/08/28</t>
  </si>
  <si>
    <t>4700000700</t>
  </si>
  <si>
    <t>1990/01/22</t>
  </si>
  <si>
    <t>1996/04/08</t>
  </si>
  <si>
    <t>4700004800</t>
  </si>
  <si>
    <t>2003/03/24</t>
  </si>
  <si>
    <t>4700006800</t>
  </si>
  <si>
    <t>2005/06/27</t>
  </si>
  <si>
    <t>4700283400</t>
  </si>
  <si>
    <t>2005/08/05</t>
  </si>
  <si>
    <t>4700208000</t>
  </si>
  <si>
    <t>4700210700</t>
  </si>
  <si>
    <t>4700300810</t>
  </si>
  <si>
    <t>4700019900</t>
  </si>
  <si>
    <t>4700211500</t>
  </si>
  <si>
    <t>2007/05/09</t>
  </si>
  <si>
    <t>4700296700</t>
  </si>
  <si>
    <t>2008/05/21</t>
  </si>
  <si>
    <t>4700298200</t>
  </si>
  <si>
    <t>4700300800</t>
  </si>
  <si>
    <t>2010/04/16</t>
  </si>
  <si>
    <t>4700009600</t>
  </si>
  <si>
    <t>2010/06/02</t>
  </si>
  <si>
    <t>4700009800</t>
  </si>
  <si>
    <t>2010/12/10</t>
  </si>
  <si>
    <t>4700010300</t>
  </si>
  <si>
    <t>2011/04/21</t>
  </si>
  <si>
    <t>4700229300</t>
  </si>
  <si>
    <t>2011/06/27</t>
  </si>
  <si>
    <t>4700270300</t>
  </si>
  <si>
    <t>2011/07/02</t>
  </si>
  <si>
    <t>4700247000</t>
  </si>
  <si>
    <t>2011/08/28</t>
  </si>
  <si>
    <t>4700232400</t>
  </si>
  <si>
    <t>2011/09/07</t>
  </si>
  <si>
    <t>4700232600</t>
  </si>
  <si>
    <t>2012/05/25</t>
  </si>
  <si>
    <t>4700011900</t>
  </si>
  <si>
    <t>2012/09/14</t>
  </si>
  <si>
    <t>4700239600</t>
  </si>
  <si>
    <t>2013/03/15</t>
  </si>
  <si>
    <t>4700242500</t>
  </si>
  <si>
    <t>2013/05/17</t>
  </si>
  <si>
    <t>4700244700</t>
  </si>
  <si>
    <t>2013/07/15</t>
  </si>
  <si>
    <t>2014/02/27</t>
  </si>
  <si>
    <t>2014/03/27</t>
  </si>
  <si>
    <t>4700248800</t>
  </si>
  <si>
    <t>2014/05/07</t>
  </si>
  <si>
    <t>4700249700</t>
  </si>
  <si>
    <t>4700249900</t>
  </si>
  <si>
    <t>2014/05/16</t>
  </si>
  <si>
    <t>4700250200</t>
  </si>
  <si>
    <t>4700250300</t>
  </si>
  <si>
    <t>2014/06/11</t>
  </si>
  <si>
    <t>4700250600</t>
  </si>
  <si>
    <t>2014/10/28</t>
  </si>
  <si>
    <t>4700282600</t>
  </si>
  <si>
    <t>2015/02/10</t>
  </si>
  <si>
    <t>4700015200</t>
  </si>
  <si>
    <t>2015/03/01</t>
  </si>
  <si>
    <t>4700255600</t>
  </si>
  <si>
    <t>2015/04/21</t>
  </si>
  <si>
    <t>4700303900</t>
  </si>
  <si>
    <t>2015/11/25</t>
  </si>
  <si>
    <t>4700015600</t>
  </si>
  <si>
    <t>2015/12/10</t>
  </si>
  <si>
    <t>4700261200</t>
  </si>
  <si>
    <t>2016/02/12</t>
  </si>
  <si>
    <t>4700016000</t>
  </si>
  <si>
    <t>2016/04/28</t>
  </si>
  <si>
    <t>4700263300</t>
  </si>
  <si>
    <t>2016/05/05</t>
  </si>
  <si>
    <t>4700263900</t>
  </si>
  <si>
    <t>4700264000</t>
  </si>
  <si>
    <t>2016/08/12</t>
  </si>
  <si>
    <t>4700016600</t>
  </si>
  <si>
    <t>4700298100</t>
  </si>
  <si>
    <t>4700016800</t>
  </si>
  <si>
    <t>2016/11/29</t>
  </si>
  <si>
    <t>4700267800</t>
  </si>
  <si>
    <t>2017/04/11</t>
  </si>
  <si>
    <t>4700016900</t>
  </si>
  <si>
    <t>4700270100</t>
  </si>
  <si>
    <t>4700270400</t>
  </si>
  <si>
    <t>4700254300</t>
  </si>
  <si>
    <t>2017/06/05</t>
  </si>
  <si>
    <t>4700270800</t>
  </si>
  <si>
    <t>2017/06/28</t>
  </si>
  <si>
    <t>4700271100</t>
  </si>
  <si>
    <t>4700271400</t>
  </si>
  <si>
    <t>2017/07/13</t>
  </si>
  <si>
    <t>4700301600</t>
  </si>
  <si>
    <t>2017/07/28</t>
  </si>
  <si>
    <t>4700272300</t>
  </si>
  <si>
    <t>4700251800</t>
  </si>
  <si>
    <t>2017/12/28</t>
  </si>
  <si>
    <t>4700275300</t>
  </si>
  <si>
    <t>2018/01/10</t>
  </si>
  <si>
    <t>4700275600</t>
  </si>
  <si>
    <t>4700298800</t>
  </si>
  <si>
    <t>4700254700</t>
  </si>
  <si>
    <t>4700276100</t>
  </si>
  <si>
    <t>2018/03/27</t>
  </si>
  <si>
    <t>4700277400</t>
  </si>
  <si>
    <t>4700262800</t>
  </si>
  <si>
    <t>4700284700</t>
  </si>
  <si>
    <t>2018/05/16</t>
  </si>
  <si>
    <t>4700278700</t>
  </si>
  <si>
    <t>2018/06/05</t>
  </si>
  <si>
    <t>4700279300</t>
  </si>
  <si>
    <t>2018/07/03</t>
  </si>
  <si>
    <t>4700304200</t>
  </si>
  <si>
    <t>4700018100</t>
  </si>
  <si>
    <t>2018/11/21</t>
  </si>
  <si>
    <t>4700282100</t>
  </si>
  <si>
    <t>2019/02/22</t>
  </si>
  <si>
    <t>4700283000</t>
  </si>
  <si>
    <t>2019/03/08</t>
  </si>
  <si>
    <t>4700283800</t>
  </si>
  <si>
    <t>2019/03/13</t>
  </si>
  <si>
    <t>4700292500</t>
  </si>
  <si>
    <t>2019/03/18</t>
  </si>
  <si>
    <t>4700284900</t>
  </si>
  <si>
    <t>2019/06/27</t>
  </si>
  <si>
    <t>4700286500</t>
  </si>
  <si>
    <t>2019/06/28</t>
  </si>
  <si>
    <t>4700286100</t>
  </si>
  <si>
    <t>2019/07/31</t>
  </si>
  <si>
    <t>4700286300</t>
  </si>
  <si>
    <t>2019/09/18</t>
  </si>
  <si>
    <t>4700286800</t>
  </si>
  <si>
    <t>2019/10/03</t>
  </si>
  <si>
    <t>4700297300</t>
  </si>
  <si>
    <t>2020/01/29</t>
  </si>
  <si>
    <t>4700290300</t>
  </si>
  <si>
    <t>2020/02/22</t>
  </si>
  <si>
    <t>4700288700</t>
  </si>
  <si>
    <t>2020/02/28</t>
  </si>
  <si>
    <t>4700289000</t>
  </si>
  <si>
    <t>2020/04/14</t>
  </si>
  <si>
    <t>4700290000</t>
  </si>
  <si>
    <t>2020/04/15</t>
  </si>
  <si>
    <t>4700290100</t>
  </si>
  <si>
    <t>2020/05/15</t>
  </si>
  <si>
    <t>4700291300</t>
  </si>
  <si>
    <t>4700292200</t>
  </si>
  <si>
    <t>4700292700</t>
  </si>
  <si>
    <t>2020/08/27</t>
  </si>
  <si>
    <t>4700295300</t>
  </si>
  <si>
    <t>2020/10/13</t>
  </si>
  <si>
    <t>4700019000</t>
  </si>
  <si>
    <t>4700019200</t>
  </si>
  <si>
    <t>2020/11/11</t>
  </si>
  <si>
    <t>4700273900</t>
  </si>
  <si>
    <t>2020/12/21</t>
  </si>
  <si>
    <t>4700283700</t>
  </si>
  <si>
    <t>2021/01/14</t>
  </si>
  <si>
    <t>4700294600</t>
  </si>
  <si>
    <t>2021/03/20</t>
  </si>
  <si>
    <t>4700296000</t>
  </si>
  <si>
    <t>4700019500</t>
  </si>
  <si>
    <t>4700297000</t>
  </si>
  <si>
    <t>2021/08/25</t>
  </si>
  <si>
    <t>4700297400</t>
  </si>
  <si>
    <t>4700297800</t>
  </si>
  <si>
    <t>2021/10/12</t>
  </si>
  <si>
    <t>4700298400</t>
  </si>
  <si>
    <t xml:space="preserve">うるま市安慶名１－１２－４２－１F
</t>
  </si>
  <si>
    <t>2021/11/09</t>
  </si>
  <si>
    <t>4700298900</t>
  </si>
  <si>
    <t>4700301700</t>
  </si>
  <si>
    <t>1997/04/15</t>
  </si>
  <si>
    <t>4700017600</t>
  </si>
  <si>
    <t>1997/05/02</t>
  </si>
  <si>
    <t>4700202000</t>
  </si>
  <si>
    <t>1998/02/09</t>
  </si>
  <si>
    <t>4700004100</t>
  </si>
  <si>
    <t>1998/07/31</t>
  </si>
  <si>
    <t>4700003600</t>
  </si>
  <si>
    <t>4700208200</t>
  </si>
  <si>
    <t>2010/05/10</t>
  </si>
  <si>
    <t>4700209800</t>
  </si>
  <si>
    <t>2008/07/08</t>
  </si>
  <si>
    <t>4700216900</t>
  </si>
  <si>
    <t>2009/07/15</t>
  </si>
  <si>
    <t>4700220000</t>
  </si>
  <si>
    <t>4700261600</t>
  </si>
  <si>
    <t>2011/02/17</t>
  </si>
  <si>
    <t>4700010400</t>
  </si>
  <si>
    <t>2011/12/12</t>
  </si>
  <si>
    <t>4700234100</t>
  </si>
  <si>
    <t>2007/10/25</t>
  </si>
  <si>
    <t>4700214400</t>
  </si>
  <si>
    <t>4700240800</t>
  </si>
  <si>
    <t>2013/01/07</t>
  </si>
  <si>
    <t>4700241400</t>
  </si>
  <si>
    <t>2013/03/25</t>
  </si>
  <si>
    <t>4700304100</t>
  </si>
  <si>
    <t>2013/05/20</t>
  </si>
  <si>
    <t>4700244900</t>
  </si>
  <si>
    <t>2013/09/26</t>
  </si>
  <si>
    <t>4700246600</t>
  </si>
  <si>
    <t>2013/11/28</t>
  </si>
  <si>
    <t>4700247300</t>
  </si>
  <si>
    <t>1986/02/05</t>
  </si>
  <si>
    <t>1998/06/03</t>
  </si>
  <si>
    <t>4700005300</t>
  </si>
  <si>
    <t>4700207400</t>
  </si>
  <si>
    <t>2010/03/29</t>
  </si>
  <si>
    <t>2011/04/18</t>
  </si>
  <si>
    <t>4700250000</t>
  </si>
  <si>
    <t>2011/07/25</t>
  </si>
  <si>
    <t>4700231500</t>
  </si>
  <si>
    <t>4700246200</t>
  </si>
  <si>
    <t>2014/04/11</t>
  </si>
  <si>
    <t>4700248900</t>
  </si>
  <si>
    <t>4700252500</t>
  </si>
  <si>
    <t>2014/09/04</t>
  </si>
  <si>
    <t>4700014800</t>
  </si>
  <si>
    <t>4700248700</t>
  </si>
  <si>
    <t>4700266200</t>
  </si>
  <si>
    <t>2014/10/29</t>
  </si>
  <si>
    <t>4700253600</t>
  </si>
  <si>
    <t>4700015000</t>
  </si>
  <si>
    <t>2015/03/11</t>
  </si>
  <si>
    <t>4700255400</t>
  </si>
  <si>
    <t>2015/05/09</t>
  </si>
  <si>
    <t>4700257500</t>
  </si>
  <si>
    <t>4700301100</t>
  </si>
  <si>
    <t>2015/08/11</t>
  </si>
  <si>
    <t>4700259000</t>
  </si>
  <si>
    <t>2015/11/17</t>
  </si>
  <si>
    <t>4700260700</t>
  </si>
  <si>
    <t>4700301000</t>
  </si>
  <si>
    <t>2016/08/26</t>
  </si>
  <si>
    <t>4700265900</t>
  </si>
  <si>
    <t>4700271300</t>
  </si>
  <si>
    <t>4700272400</t>
  </si>
  <si>
    <t>4700016300</t>
  </si>
  <si>
    <t>4700017200</t>
  </si>
  <si>
    <t>2017/09/19</t>
  </si>
  <si>
    <t>4700273100</t>
  </si>
  <si>
    <t>2017/10/31</t>
  </si>
  <si>
    <t>4700274000</t>
  </si>
  <si>
    <t>4700017300</t>
  </si>
  <si>
    <t>4700274700</t>
  </si>
  <si>
    <t>2010/12/06</t>
  </si>
  <si>
    <t>4700018500</t>
  </si>
  <si>
    <t>2018/03/08</t>
  </si>
  <si>
    <t>4700301300</t>
  </si>
  <si>
    <t>4700276900</t>
  </si>
  <si>
    <t>4700277000</t>
  </si>
  <si>
    <t>2018/05/07</t>
  </si>
  <si>
    <t>4700303300</t>
  </si>
  <si>
    <t>4700300600</t>
  </si>
  <si>
    <t>2018/06/11</t>
  </si>
  <si>
    <t>4700282200</t>
  </si>
  <si>
    <t>2018/08/18</t>
  </si>
  <si>
    <t>4700299100</t>
  </si>
  <si>
    <t>2018/08/14</t>
  </si>
  <si>
    <t>4700281100</t>
  </si>
  <si>
    <t>2018/12/03</t>
  </si>
  <si>
    <t>4700018200</t>
  </si>
  <si>
    <t>2019/02/28</t>
  </si>
  <si>
    <t>4700283200</t>
  </si>
  <si>
    <t>4700286400</t>
  </si>
  <si>
    <t>2019/06/26</t>
  </si>
  <si>
    <t>4700286200</t>
  </si>
  <si>
    <t>4700300300</t>
  </si>
  <si>
    <t>4700247500</t>
  </si>
  <si>
    <t>4700287500</t>
  </si>
  <si>
    <t>4700288000</t>
  </si>
  <si>
    <t>4700285000</t>
  </si>
  <si>
    <t>4700295900</t>
  </si>
  <si>
    <t>4700289500</t>
  </si>
  <si>
    <t>2020/03/16</t>
  </si>
  <si>
    <t>4700289800</t>
  </si>
  <si>
    <t>2020/06/15</t>
  </si>
  <si>
    <t>4700296300</t>
  </si>
  <si>
    <t>4700291600</t>
  </si>
  <si>
    <t>2020/10/22</t>
  </si>
  <si>
    <t>4700298500</t>
  </si>
  <si>
    <t>2021/03/15</t>
  </si>
  <si>
    <t>4700295500</t>
  </si>
  <si>
    <t>2021/03/24</t>
  </si>
  <si>
    <t>4700295800</t>
  </si>
  <si>
    <t>4700296900</t>
  </si>
  <si>
    <t>2021/07/12</t>
  </si>
  <si>
    <t>4700019700</t>
  </si>
  <si>
    <t>4700277800</t>
  </si>
  <si>
    <t>2021/11/12</t>
  </si>
  <si>
    <t>4700299000</t>
  </si>
  <si>
    <t>4700299600</t>
  </si>
  <si>
    <t>4700266900</t>
  </si>
  <si>
    <t>2011/09/20</t>
  </si>
  <si>
    <t>4700232900</t>
  </si>
  <si>
    <t>2014/10/10</t>
  </si>
  <si>
    <t>4700249100</t>
  </si>
  <si>
    <t>2014/06/04</t>
  </si>
  <si>
    <t>4700250400</t>
  </si>
  <si>
    <t>2015/01/06</t>
  </si>
  <si>
    <t>4700254400</t>
  </si>
  <si>
    <t>2015/08/28</t>
  </si>
  <si>
    <t>4700258900</t>
  </si>
  <si>
    <t>4700018000</t>
  </si>
  <si>
    <t>2019/06/13</t>
  </si>
  <si>
    <t>4700285700</t>
  </si>
  <si>
    <t>2020/10/19</t>
  </si>
  <si>
    <t>2010/04/12</t>
  </si>
  <si>
    <t>4700223400</t>
  </si>
  <si>
    <t>2016/04/27</t>
  </si>
  <si>
    <t>4700263400</t>
  </si>
  <si>
    <t>2016/06/02</t>
  </si>
  <si>
    <t>4700246300</t>
  </si>
  <si>
    <t>2016/08/31</t>
  </si>
  <si>
    <t>4700016700</t>
  </si>
  <si>
    <t>2017/02/23</t>
  </si>
  <si>
    <t>4700297500</t>
  </si>
  <si>
    <t>有限会社 ヒルホシ  取締役 柳澤正和</t>
  </si>
  <si>
    <t>4700288500</t>
  </si>
  <si>
    <t>2020/03/04</t>
  </si>
  <si>
    <t>4700303600</t>
  </si>
  <si>
    <t>2020/06/22</t>
  </si>
  <si>
    <t>4700302400</t>
  </si>
  <si>
    <t>4700302300</t>
  </si>
  <si>
    <t>2021/04/22</t>
  </si>
  <si>
    <t>4700204800</t>
  </si>
  <si>
    <t>2020/03/01</t>
  </si>
  <si>
    <t>4700290600</t>
  </si>
  <si>
    <t>2020/09/22</t>
  </si>
  <si>
    <t>2014/11/14</t>
  </si>
  <si>
    <t>4700222200</t>
  </si>
  <si>
    <t>4700260300</t>
  </si>
  <si>
    <t>2016/10/04</t>
  </si>
  <si>
    <t>4700267000</t>
  </si>
  <si>
    <t>那覇市古波蔵３丁目５－３８ウィングシャトー
古波蔵公園前　１階店舗</t>
  </si>
  <si>
    <t>2018/08/15</t>
  </si>
  <si>
    <t>4700304500</t>
  </si>
  <si>
    <t>4700300200</t>
  </si>
  <si>
    <t>2022/03/01</t>
  </si>
  <si>
    <t>4700285200</t>
  </si>
  <si>
    <t>2018/06/12</t>
  </si>
  <si>
    <t>4700293500</t>
  </si>
  <si>
    <t>2013/09/17</t>
  </si>
  <si>
    <t>4700246400</t>
  </si>
  <si>
    <t>2019/10/23</t>
  </si>
  <si>
    <t>4700287900</t>
  </si>
  <si>
    <t>4700297600</t>
  </si>
  <si>
    <t>4700019800</t>
  </si>
  <si>
    <t>4700298000</t>
  </si>
  <si>
    <t>2018/12/20</t>
  </si>
  <si>
    <t>4700281900</t>
  </si>
  <si>
    <t>4700296800</t>
  </si>
  <si>
    <t>4700015300</t>
  </si>
  <si>
    <t>4700296100</t>
  </si>
  <si>
    <t>2021/04/23</t>
  </si>
  <si>
    <t>4700019400</t>
  </si>
  <si>
    <t>4700290700</t>
  </si>
  <si>
    <t>2019/01/22</t>
  </si>
  <si>
    <t>4700291700</t>
  </si>
  <si>
    <t>2020/08/24</t>
  </si>
  <si>
    <t>4700292900</t>
  </si>
  <si>
    <t>2020/06/29</t>
  </si>
  <si>
    <t>4700292100</t>
  </si>
  <si>
    <t>4700259800</t>
  </si>
  <si>
    <t>2012/02/14</t>
  </si>
  <si>
    <t>4700235000</t>
  </si>
  <si>
    <t>2020/01/09</t>
  </si>
  <si>
    <t>4700018800</t>
  </si>
  <si>
    <t>2017/04/17</t>
  </si>
  <si>
    <t>4700269900</t>
  </si>
  <si>
    <t>4700232300</t>
  </si>
  <si>
    <t>4700285600</t>
  </si>
  <si>
    <t>2019/04/19</t>
  </si>
  <si>
    <t>4700285100</t>
  </si>
  <si>
    <t>2015/01/14</t>
  </si>
  <si>
    <t>4700284400</t>
  </si>
  <si>
    <t>4700017700</t>
  </si>
  <si>
    <t>2018/04/18</t>
  </si>
  <si>
    <t>4700265700</t>
  </si>
  <si>
    <t>2018/03/15</t>
  </si>
  <si>
    <t>4700018400</t>
  </si>
  <si>
    <t>2018/03/07</t>
  </si>
  <si>
    <t>4700275900</t>
  </si>
  <si>
    <t>4700276500</t>
  </si>
  <si>
    <t>2018/02/22</t>
  </si>
  <si>
    <t>4700218100</t>
  </si>
  <si>
    <t>2017/07/10</t>
  </si>
  <si>
    <t>4700271200</t>
  </si>
  <si>
    <t>2017/04/20</t>
  </si>
  <si>
    <t>4700270000</t>
  </si>
  <si>
    <t>4700016400</t>
  </si>
  <si>
    <t>2016/04/04</t>
  </si>
  <si>
    <t>4700015900</t>
  </si>
  <si>
    <t>2016/01/15</t>
  </si>
  <si>
    <t>4700261800</t>
  </si>
  <si>
    <t>4700272200</t>
  </si>
  <si>
    <t>2015/03/13</t>
  </si>
  <si>
    <t>4700255700</t>
  </si>
  <si>
    <t>4700254500</t>
  </si>
  <si>
    <t>2014/09/11</t>
  </si>
  <si>
    <t>4700252700</t>
  </si>
  <si>
    <t>2014/09/08</t>
  </si>
  <si>
    <t>4700252600</t>
  </si>
  <si>
    <t>4700013900</t>
  </si>
  <si>
    <t>2013/06/26</t>
  </si>
  <si>
    <t>4700245800</t>
  </si>
  <si>
    <t>4700247400</t>
  </si>
  <si>
    <t>4700230700</t>
  </si>
  <si>
    <t>4700243300</t>
  </si>
  <si>
    <t>4700237600</t>
  </si>
  <si>
    <t>2012/04/05</t>
  </si>
  <si>
    <t>4700236100</t>
  </si>
  <si>
    <t>2012/02/27</t>
  </si>
  <si>
    <t>2012/01/19</t>
  </si>
  <si>
    <t>4700288200</t>
  </si>
  <si>
    <t>2011/07/28</t>
  </si>
  <si>
    <t>4700231600</t>
  </si>
  <si>
    <t>2011/05/17</t>
  </si>
  <si>
    <t>4700231420</t>
  </si>
  <si>
    <t>4700228900</t>
  </si>
  <si>
    <t>2010/06/15</t>
  </si>
  <si>
    <t>4700225200</t>
  </si>
  <si>
    <t>2009/04/07</t>
  </si>
  <si>
    <t>4700218400</t>
  </si>
  <si>
    <t>2008/10/28</t>
  </si>
  <si>
    <t>4700217500</t>
  </si>
  <si>
    <t>2007/04/02</t>
  </si>
  <si>
    <t>4700008100</t>
  </si>
  <si>
    <t>2006/11/11</t>
  </si>
  <si>
    <t>4700200200</t>
  </si>
  <si>
    <t>2006/08/07</t>
  </si>
  <si>
    <t>4700210100</t>
  </si>
  <si>
    <t>1989/06/13</t>
  </si>
  <si>
    <t>4700003800</t>
  </si>
  <si>
    <t>1983/09/10</t>
  </si>
  <si>
    <t>4700001000</t>
  </si>
  <si>
    <t>1994/07/14</t>
  </si>
  <si>
    <t>4700200900</t>
  </si>
  <si>
    <t>4700002400</t>
  </si>
  <si>
    <t>2004/01/13</t>
  </si>
  <si>
    <t>4700007300</t>
  </si>
  <si>
    <t>1983/05/10</t>
  </si>
  <si>
    <t>4700000900</t>
  </si>
  <si>
    <t>2010/03/23</t>
  </si>
  <si>
    <t>2012/12/29</t>
  </si>
  <si>
    <t>2019/01/07</t>
  </si>
  <si>
    <t>4700018300</t>
  </si>
  <si>
    <t>2017/08/25</t>
  </si>
  <si>
    <t>4700203200</t>
  </si>
  <si>
    <t>2007/10/02</t>
  </si>
  <si>
    <t>4700213800</t>
  </si>
  <si>
    <t>4700214600</t>
  </si>
  <si>
    <t>2011/06/23</t>
  </si>
  <si>
    <t>4700231100</t>
  </si>
  <si>
    <t>2012/05/31</t>
  </si>
  <si>
    <t>4700237400</t>
  </si>
  <si>
    <t>4700238400</t>
  </si>
  <si>
    <t>2014/04/14</t>
  </si>
  <si>
    <t>4700249000</t>
  </si>
  <si>
    <t>2014/06/25</t>
  </si>
  <si>
    <t>4700250700</t>
  </si>
  <si>
    <t>2015/07/13</t>
  </si>
  <si>
    <t>4700258500</t>
  </si>
  <si>
    <t>2016/01/22</t>
  </si>
  <si>
    <t>4700262000</t>
  </si>
  <si>
    <t>4700275200</t>
  </si>
  <si>
    <t>4700277900</t>
  </si>
  <si>
    <t>2018/08/24</t>
  </si>
  <si>
    <t>4700281300</t>
  </si>
  <si>
    <t>4700284200</t>
  </si>
  <si>
    <t>2019/03/29</t>
  </si>
  <si>
    <t>4700284300</t>
  </si>
  <si>
    <t>2017/09/06</t>
  </si>
  <si>
    <t>4700285500</t>
  </si>
  <si>
    <t>4700289200</t>
  </si>
  <si>
    <t>2014/07/14</t>
  </si>
  <si>
    <t>4700295200</t>
  </si>
  <si>
    <t>4700296500</t>
  </si>
  <si>
    <t>4700020000</t>
  </si>
  <si>
    <t>2022/01/17</t>
  </si>
  <si>
    <t>4700299700</t>
  </si>
  <si>
    <t>2022/01/04</t>
  </si>
  <si>
    <t>4700299800</t>
  </si>
  <si>
    <t>2022/02/21</t>
  </si>
  <si>
    <t>4700300000</t>
  </si>
  <si>
    <t>2022/02/24</t>
  </si>
  <si>
    <t>4700300100</t>
  </si>
  <si>
    <t>4700300400</t>
  </si>
  <si>
    <t>4700301900</t>
  </si>
  <si>
    <t>4700302200</t>
  </si>
  <si>
    <t>2022/06/23</t>
  </si>
  <si>
    <t>4700302600</t>
  </si>
  <si>
    <t>4700302700</t>
  </si>
  <si>
    <t>2022/07/04</t>
  </si>
  <si>
    <t>4700302800</t>
  </si>
  <si>
    <t>2022/07/29</t>
  </si>
  <si>
    <t>4700302900</t>
  </si>
  <si>
    <t>2022/08/09</t>
  </si>
  <si>
    <t>4700303100</t>
  </si>
  <si>
    <t>4700303200</t>
  </si>
  <si>
    <t>2022/08/24</t>
  </si>
  <si>
    <t>4700303400</t>
  </si>
  <si>
    <t>2022/08/30</t>
  </si>
  <si>
    <t>4700303500</t>
  </si>
  <si>
    <t>2022/09/05</t>
  </si>
  <si>
    <t>4700303700</t>
  </si>
  <si>
    <t>4700303800</t>
  </si>
  <si>
    <t>2022/09/15</t>
  </si>
  <si>
    <t>4700304000</t>
  </si>
  <si>
    <t>2022/11/07</t>
  </si>
  <si>
    <t>4700304600</t>
  </si>
  <si>
    <t>2022/11/14</t>
  </si>
  <si>
    <t>4700304700</t>
  </si>
  <si>
    <t>4700304800</t>
  </si>
  <si>
    <t>4700304900</t>
  </si>
  <si>
    <t>4700305000</t>
  </si>
  <si>
    <t>2022/12/05</t>
  </si>
  <si>
    <t>4700305100</t>
  </si>
  <si>
    <t>2023/01/16</t>
  </si>
  <si>
    <t>4700305300</t>
  </si>
  <si>
    <t>4700305400</t>
  </si>
  <si>
    <t>4700305500</t>
  </si>
  <si>
    <t>4700305600</t>
  </si>
  <si>
    <t>2023/01/28</t>
  </si>
  <si>
    <t>4700305700</t>
  </si>
  <si>
    <t>4700305900</t>
  </si>
  <si>
    <t>4700306100</t>
  </si>
  <si>
    <t>4700306200</t>
  </si>
  <si>
    <t>2023/03/06</t>
  </si>
  <si>
    <t>4700306400</t>
  </si>
  <si>
    <t>4700306500</t>
  </si>
  <si>
    <t>2023/03/22</t>
  </si>
  <si>
    <t>4700306600</t>
  </si>
  <si>
    <t>2023/03/24</t>
  </si>
  <si>
    <t>4700306700</t>
  </si>
  <si>
    <t>2023/03/30</t>
  </si>
  <si>
    <t>4700306800</t>
  </si>
  <si>
    <t>4790101050</t>
  </si>
  <si>
    <t>2016/09/25</t>
  </si>
  <si>
    <t>4790100440</t>
  </si>
  <si>
    <t>4790100050</t>
  </si>
  <si>
    <t>4790102640</t>
  </si>
  <si>
    <t>2020/03/26</t>
  </si>
  <si>
    <t>4780103000</t>
  </si>
  <si>
    <t>4790103010</t>
  </si>
  <si>
    <t>2021/05/14</t>
  </si>
  <si>
    <t>4780103070</t>
  </si>
  <si>
    <t>1986/05/13</t>
  </si>
  <si>
    <t>4790100400</t>
  </si>
  <si>
    <t>1992/08/24</t>
  </si>
  <si>
    <t>4790102880</t>
  </si>
  <si>
    <t>1994/01/20</t>
  </si>
  <si>
    <t>4790102030</t>
  </si>
  <si>
    <t>4790100800</t>
  </si>
  <si>
    <t>1998/06/10</t>
  </si>
  <si>
    <t>4790100430</t>
  </si>
  <si>
    <t>4790100390</t>
  </si>
  <si>
    <t>4790102010</t>
  </si>
  <si>
    <t xml:space="preserve">株式会社Voyage
</t>
  </si>
  <si>
    <t>2008/01/25</t>
  </si>
  <si>
    <t>4790102040</t>
  </si>
  <si>
    <t>2009/12/16</t>
  </si>
  <si>
    <t>4790100340</t>
  </si>
  <si>
    <t>4790101090</t>
  </si>
  <si>
    <t>4790101020</t>
  </si>
  <si>
    <t>2012/06/25</t>
  </si>
  <si>
    <t>4790100280</t>
  </si>
  <si>
    <t>4790101450</t>
  </si>
  <si>
    <t>4790100210</t>
  </si>
  <si>
    <t>4790100310</t>
  </si>
  <si>
    <t>2016/05/25</t>
  </si>
  <si>
    <t>4790101170</t>
  </si>
  <si>
    <t>4780103141</t>
  </si>
  <si>
    <t>4790100180</t>
  </si>
  <si>
    <t>4790100960</t>
  </si>
  <si>
    <t>2017/04/12</t>
  </si>
  <si>
    <t>4790101820</t>
  </si>
  <si>
    <t>4790100840</t>
  </si>
  <si>
    <t>4790100530</t>
  </si>
  <si>
    <t>4790102320</t>
  </si>
  <si>
    <t>2018/03/04</t>
  </si>
  <si>
    <t>4790101270</t>
  </si>
  <si>
    <t>4790100411</t>
  </si>
  <si>
    <t>4790100250</t>
  </si>
  <si>
    <t>4700000201</t>
  </si>
  <si>
    <t>4790100020</t>
  </si>
  <si>
    <t>4790101340</t>
  </si>
  <si>
    <t>2018/08/16</t>
  </si>
  <si>
    <t>4790101780</t>
  </si>
  <si>
    <t>2018/10/18</t>
  </si>
  <si>
    <t>4790101260</t>
  </si>
  <si>
    <t>2019/03/04</t>
  </si>
  <si>
    <t>4790101750</t>
  </si>
  <si>
    <t>4790101790</t>
  </si>
  <si>
    <t>2019/04/10</t>
  </si>
  <si>
    <t>4790101940</t>
  </si>
  <si>
    <t>4790102070</t>
  </si>
  <si>
    <t>4790102110</t>
  </si>
  <si>
    <t>4790102360</t>
  </si>
  <si>
    <t>2020/04/23</t>
  </si>
  <si>
    <t>4780102440</t>
  </si>
  <si>
    <t>2020/05/14</t>
  </si>
  <si>
    <t>4790102480</t>
  </si>
  <si>
    <t>2020/05/27</t>
  </si>
  <si>
    <t>4790103130</t>
  </si>
  <si>
    <t>4790102570</t>
  </si>
  <si>
    <t>4790102600</t>
  </si>
  <si>
    <t>4790102700</t>
  </si>
  <si>
    <t>4790102740</t>
  </si>
  <si>
    <t>4790102590</t>
  </si>
  <si>
    <t>2020/11/19</t>
  </si>
  <si>
    <t>4780102760</t>
  </si>
  <si>
    <t>2020/11/25</t>
  </si>
  <si>
    <t>4780101351</t>
  </si>
  <si>
    <t>4790103100</t>
  </si>
  <si>
    <t>1981/06/10</t>
  </si>
  <si>
    <t>4790100360</t>
  </si>
  <si>
    <t>4790100600</t>
  </si>
  <si>
    <t>2003/09/22</t>
  </si>
  <si>
    <t>4790100150</t>
  </si>
  <si>
    <t>1995/11/10</t>
  </si>
  <si>
    <t>4780100160</t>
  </si>
  <si>
    <t>1992/09/19</t>
  </si>
  <si>
    <t>4790100090</t>
  </si>
  <si>
    <t>2005/06/21</t>
  </si>
  <si>
    <t>4790101150</t>
  </si>
  <si>
    <t>4790100980</t>
  </si>
  <si>
    <t>4790101010</t>
  </si>
  <si>
    <t>4790100940</t>
  </si>
  <si>
    <t>4790100010</t>
  </si>
  <si>
    <t>1981/05/23</t>
  </si>
  <si>
    <t>4790100540</t>
  </si>
  <si>
    <t>1994/02/28</t>
  </si>
  <si>
    <t>4790100470</t>
  </si>
  <si>
    <t>2006/02/28</t>
  </si>
  <si>
    <t>4790100130</t>
  </si>
  <si>
    <t>4790101990</t>
  </si>
  <si>
    <t>2013/12/20</t>
  </si>
  <si>
    <t>4790100680</t>
  </si>
  <si>
    <t>2015/04/20</t>
  </si>
  <si>
    <t>4790101430</t>
  </si>
  <si>
    <t>4790100910</t>
  </si>
  <si>
    <t>2015/09/11</t>
  </si>
  <si>
    <t>4790100820</t>
  </si>
  <si>
    <t>2016/05/12</t>
  </si>
  <si>
    <t>4790100490</t>
  </si>
  <si>
    <t>4700004802</t>
  </si>
  <si>
    <t>4790103180</t>
  </si>
  <si>
    <t>2016/09/12</t>
  </si>
  <si>
    <t>4790100370</t>
  </si>
  <si>
    <t>2016/11/16</t>
  </si>
  <si>
    <t>4790100190</t>
  </si>
  <si>
    <t>4790102230</t>
  </si>
  <si>
    <t>4780102890</t>
  </si>
  <si>
    <t>4790101540</t>
  </si>
  <si>
    <t>4780101240</t>
  </si>
  <si>
    <t>4790101850</t>
  </si>
  <si>
    <t>4790101720</t>
  </si>
  <si>
    <t>4790101380</t>
  </si>
  <si>
    <t>4790101280</t>
  </si>
  <si>
    <t>2018/07/10</t>
  </si>
  <si>
    <t>4790100030</t>
  </si>
  <si>
    <t>4790102170</t>
  </si>
  <si>
    <t>2018/10/28</t>
  </si>
  <si>
    <t>4780101670</t>
  </si>
  <si>
    <t>4790101590</t>
  </si>
  <si>
    <t>2019/01/11</t>
  </si>
  <si>
    <t>4790101610</t>
  </si>
  <si>
    <t>2019/03/20</t>
  </si>
  <si>
    <t>4790101830</t>
  </si>
  <si>
    <t>2019/04/18</t>
  </si>
  <si>
    <t>4790102200</t>
  </si>
  <si>
    <t>4790101880</t>
  </si>
  <si>
    <t>4790102300</t>
  </si>
  <si>
    <t>4790102340</t>
  </si>
  <si>
    <t>2019/10/15</t>
  </si>
  <si>
    <t>4790102220</t>
  </si>
  <si>
    <t>4790102500</t>
  </si>
  <si>
    <t>4790102330</t>
  </si>
  <si>
    <t>4790102280</t>
  </si>
  <si>
    <t>2020/05/05</t>
  </si>
  <si>
    <t>4790102450</t>
  </si>
  <si>
    <t>4790102580</t>
  </si>
  <si>
    <t>4790102540</t>
  </si>
  <si>
    <t>2020/08/23</t>
  </si>
  <si>
    <t>4790102790</t>
  </si>
  <si>
    <t>2020/10/03</t>
  </si>
  <si>
    <t>4790101470</t>
  </si>
  <si>
    <t>2021/01/18</t>
  </si>
  <si>
    <t>4790103030</t>
  </si>
  <si>
    <t>4700005912</t>
  </si>
  <si>
    <t>4790103050</t>
  </si>
  <si>
    <t>2021/05/05</t>
  </si>
  <si>
    <t>4790103060</t>
  </si>
  <si>
    <t>2021/07/10</t>
  </si>
  <si>
    <t>4790102991</t>
  </si>
  <si>
    <t>2021/09/30</t>
  </si>
  <si>
    <t>4790103200</t>
  </si>
  <si>
    <t>2012/12/28</t>
  </si>
  <si>
    <t>4790100200</t>
  </si>
  <si>
    <t>4790102150</t>
  </si>
  <si>
    <t>4790101870</t>
  </si>
  <si>
    <t>4790102680</t>
  </si>
  <si>
    <t>4790100860</t>
  </si>
  <si>
    <t>2013/04/29</t>
  </si>
  <si>
    <t>4790101210</t>
  </si>
  <si>
    <t>4790102420</t>
  </si>
  <si>
    <t>4700015701</t>
  </si>
  <si>
    <t>2018/12/28</t>
  </si>
  <si>
    <t>4790101570</t>
  </si>
  <si>
    <t>4700015802</t>
  </si>
  <si>
    <t>合同会社ゆいまーる
代表社員前原一之</t>
  </si>
  <si>
    <t>4790103160</t>
  </si>
  <si>
    <t>T&amp;C株式会社
代表取締役野間口史郎</t>
  </si>
  <si>
    <t>2021/04/13</t>
  </si>
  <si>
    <t>4790102301</t>
  </si>
  <si>
    <t>株式会社フレアス
代表取締役澤登拓</t>
  </si>
  <si>
    <t>4790102350</t>
  </si>
  <si>
    <t>4790102710</t>
  </si>
  <si>
    <t>4790103330</t>
  </si>
  <si>
    <t>2016/03/16</t>
  </si>
  <si>
    <t>4790101520</t>
  </si>
  <si>
    <t>4790100950</t>
  </si>
  <si>
    <t>4790101300</t>
  </si>
  <si>
    <t>4790102460</t>
  </si>
  <si>
    <t>4790102660</t>
  </si>
  <si>
    <t>4700032302</t>
  </si>
  <si>
    <t>4790103250</t>
  </si>
  <si>
    <t>2021/12/01</t>
  </si>
  <si>
    <t>4790103220</t>
  </si>
  <si>
    <t>4790102160</t>
  </si>
  <si>
    <t>株式会社ワイズケア
代表取締役山根幸男</t>
  </si>
  <si>
    <t>4790103400</t>
  </si>
  <si>
    <t>2008/12/22</t>
  </si>
  <si>
    <t>4790100170</t>
  </si>
  <si>
    <t>2020/12/23</t>
  </si>
  <si>
    <t>4790103110</t>
  </si>
  <si>
    <t>2017/11/20</t>
  </si>
  <si>
    <t>4790101950</t>
  </si>
  <si>
    <t>4790102550</t>
  </si>
  <si>
    <t>2011/02/07</t>
  </si>
  <si>
    <t>4790100550</t>
  </si>
  <si>
    <t>4790100450</t>
  </si>
  <si>
    <t>4790102430</t>
  </si>
  <si>
    <t>株式会社
偕生メディカルサービス</t>
  </si>
  <si>
    <t>2020/03/18</t>
  </si>
  <si>
    <t>4790102370</t>
  </si>
  <si>
    <t>2006/09/05</t>
  </si>
  <si>
    <t>4790100870</t>
  </si>
  <si>
    <t>2018/08/09</t>
  </si>
  <si>
    <t>4790101710</t>
  </si>
  <si>
    <t>4700000600</t>
  </si>
  <si>
    <t>4790100060</t>
  </si>
  <si>
    <t>2017/04/01</t>
  </si>
  <si>
    <t>4790100710</t>
  </si>
  <si>
    <t>1982/06/02</t>
  </si>
  <si>
    <t>4790101330</t>
  </si>
  <si>
    <t>2015/03/15</t>
  </si>
  <si>
    <t>4790101350</t>
  </si>
  <si>
    <t>2014/11/10</t>
  </si>
  <si>
    <t>4790101771</t>
  </si>
  <si>
    <t>2014/05/28</t>
  </si>
  <si>
    <t>4790101250</t>
  </si>
  <si>
    <t>4790100350</t>
  </si>
  <si>
    <t>4790100320</t>
  </si>
  <si>
    <t>2004/07/15</t>
  </si>
  <si>
    <t>4790100880</t>
  </si>
  <si>
    <t>4790100420</t>
  </si>
  <si>
    <t>1996/07/22</t>
  </si>
  <si>
    <t>4790100120</t>
  </si>
  <si>
    <t>1987/03/27</t>
  </si>
  <si>
    <t>4790101190</t>
  </si>
  <si>
    <t>1997/01/08</t>
  </si>
  <si>
    <t>4790100220</t>
  </si>
  <si>
    <t>1995/05/01</t>
  </si>
  <si>
    <t>4790100080</t>
  </si>
  <si>
    <t>4790100830</t>
  </si>
  <si>
    <t>4790100990</t>
  </si>
  <si>
    <t>4790101030</t>
  </si>
  <si>
    <t>1995/01/09</t>
  </si>
  <si>
    <t>4790101060</t>
  </si>
  <si>
    <t>4790101370</t>
  </si>
  <si>
    <t>4790101530</t>
  </si>
  <si>
    <t>4790101860</t>
  </si>
  <si>
    <t>4790102120</t>
  </si>
  <si>
    <t>2019/12/16</t>
  </si>
  <si>
    <t>4790102190</t>
  </si>
  <si>
    <t>4790102510</t>
  </si>
  <si>
    <t>1989/04/10</t>
  </si>
  <si>
    <t>4790102720</t>
  </si>
  <si>
    <t>4790102730</t>
  </si>
  <si>
    <t>2021/06/26</t>
  </si>
  <si>
    <t>4790103090</t>
  </si>
  <si>
    <t>2021/08/19</t>
  </si>
  <si>
    <t>4790103150</t>
  </si>
  <si>
    <t>4790103190</t>
  </si>
  <si>
    <t>4700034302</t>
  </si>
  <si>
    <t>4780103430</t>
  </si>
  <si>
    <t>4700034500</t>
  </si>
  <si>
    <t>2022/11/11</t>
  </si>
  <si>
    <t>4790103450</t>
  </si>
  <si>
    <t>4700004710</t>
  </si>
  <si>
    <t>2022/11/21</t>
  </si>
  <si>
    <t>4790100471</t>
  </si>
  <si>
    <t>4700000702</t>
  </si>
  <si>
    <t>4780100070</t>
  </si>
  <si>
    <t>4790100100</t>
  </si>
  <si>
    <t>4700001100</t>
  </si>
  <si>
    <t>4790100110</t>
  </si>
  <si>
    <t>4700002701</t>
  </si>
  <si>
    <t>4790100270</t>
  </si>
  <si>
    <t>4700003000</t>
  </si>
  <si>
    <t>4790100300</t>
  </si>
  <si>
    <t>4790100410</t>
  </si>
  <si>
    <t>4700005700</t>
  </si>
  <si>
    <t>4790100570</t>
  </si>
  <si>
    <t>4700005902</t>
  </si>
  <si>
    <t>4780100590</t>
  </si>
  <si>
    <t>4700006101</t>
  </si>
  <si>
    <t>4790100610</t>
  </si>
  <si>
    <t>4700006202</t>
  </si>
  <si>
    <t>4780100620</t>
  </si>
  <si>
    <t>4700006400</t>
  </si>
  <si>
    <t>4790100640</t>
  </si>
  <si>
    <t>4700006501</t>
  </si>
  <si>
    <t>4790100650</t>
  </si>
  <si>
    <t>4700006901</t>
  </si>
  <si>
    <t>4790100690</t>
  </si>
  <si>
    <t>4700007001</t>
  </si>
  <si>
    <t>4790100700</t>
  </si>
  <si>
    <t>4790100730</t>
  </si>
  <si>
    <t>4700007400</t>
  </si>
  <si>
    <t>4790100740</t>
  </si>
  <si>
    <t>4700007601</t>
  </si>
  <si>
    <t>4790100760</t>
  </si>
  <si>
    <t>4700007800</t>
  </si>
  <si>
    <t>4790100780</t>
  </si>
  <si>
    <t>4700007901</t>
  </si>
  <si>
    <t>4790100790</t>
  </si>
  <si>
    <t>4700009202</t>
  </si>
  <si>
    <t>4780100920</t>
  </si>
  <si>
    <t>4700010701</t>
  </si>
  <si>
    <t>4790101070</t>
  </si>
  <si>
    <t>4700011600</t>
  </si>
  <si>
    <t>4790101160</t>
  </si>
  <si>
    <t>4700012000</t>
  </si>
  <si>
    <t>4790101200</t>
  </si>
  <si>
    <t>4700012300</t>
  </si>
  <si>
    <t>4790101230</t>
  </si>
  <si>
    <t>4700012900</t>
  </si>
  <si>
    <t>4790101290</t>
  </si>
  <si>
    <t>4700013100</t>
  </si>
  <si>
    <t>4790101310</t>
  </si>
  <si>
    <t>4700013201</t>
  </si>
  <si>
    <t>4790101320</t>
  </si>
  <si>
    <t>4700014200</t>
  </si>
  <si>
    <t>4790101420</t>
  </si>
  <si>
    <t>4700014601</t>
  </si>
  <si>
    <t>4790101460</t>
  </si>
  <si>
    <t>4700014900</t>
  </si>
  <si>
    <t>4790101490</t>
  </si>
  <si>
    <t>4790101500</t>
  </si>
  <si>
    <t>4700015100</t>
  </si>
  <si>
    <t>4790101510</t>
  </si>
  <si>
    <t>4700016001</t>
  </si>
  <si>
    <t>2019/01/18</t>
  </si>
  <si>
    <t>4790101600</t>
  </si>
  <si>
    <t>4700016302</t>
  </si>
  <si>
    <t>2019/01/25</t>
  </si>
  <si>
    <t>4780101630</t>
  </si>
  <si>
    <t>4700016502</t>
  </si>
  <si>
    <t>2019/02/14</t>
  </si>
  <si>
    <t>4780101650</t>
  </si>
  <si>
    <t>4700016601</t>
  </si>
  <si>
    <t>2019/02/19</t>
  </si>
  <si>
    <t>4790101660</t>
  </si>
  <si>
    <t>4700017402</t>
  </si>
  <si>
    <t>2019/03/06</t>
  </si>
  <si>
    <t>4780101740</t>
  </si>
  <si>
    <t>4790101760</t>
  </si>
  <si>
    <t>2019/03/11</t>
  </si>
  <si>
    <t>4790101770</t>
  </si>
  <si>
    <t>4790101810</t>
  </si>
  <si>
    <t>4790101840</t>
  </si>
  <si>
    <t>4700019301</t>
  </si>
  <si>
    <t>2019/05/20</t>
  </si>
  <si>
    <t>4790101930</t>
  </si>
  <si>
    <t>2019/06/10</t>
  </si>
  <si>
    <t>4790101960</t>
  </si>
  <si>
    <t>4700020200</t>
  </si>
  <si>
    <t>2019/06/18</t>
  </si>
  <si>
    <t>4790102020</t>
  </si>
  <si>
    <t>4700020801</t>
  </si>
  <si>
    <t>2019/09/17</t>
  </si>
  <si>
    <t>4790102080</t>
  </si>
  <si>
    <t>4700022101</t>
  </si>
  <si>
    <t>2019/12/24</t>
  </si>
  <si>
    <t>4790102210</t>
  </si>
  <si>
    <t>4700022501</t>
  </si>
  <si>
    <t>4790102250</t>
  </si>
  <si>
    <t>4700024700</t>
  </si>
  <si>
    <t>2020/05/25</t>
  </si>
  <si>
    <t>4790102470</t>
  </si>
  <si>
    <t>4700027701</t>
  </si>
  <si>
    <t>4790102770</t>
  </si>
  <si>
    <t>4700028100</t>
  </si>
  <si>
    <t>2020/12/02</t>
  </si>
  <si>
    <t>4790102810</t>
  </si>
  <si>
    <t>4700028400</t>
  </si>
  <si>
    <t>2020/12/08</t>
  </si>
  <si>
    <t>4790102840</t>
  </si>
  <si>
    <t>4700028500</t>
  </si>
  <si>
    <t>2020/12/10</t>
  </si>
  <si>
    <t>4790102850</t>
  </si>
  <si>
    <t>4700028600</t>
  </si>
  <si>
    <t>4790102860</t>
  </si>
  <si>
    <t>4700028700</t>
  </si>
  <si>
    <t>4790102870</t>
  </si>
  <si>
    <t>4700029000</t>
  </si>
  <si>
    <t>2020/12/22</t>
  </si>
  <si>
    <t>4790102900</t>
  </si>
  <si>
    <t>4700029100</t>
  </si>
  <si>
    <t>4790102910</t>
  </si>
  <si>
    <t>4700029200</t>
  </si>
  <si>
    <t>4790102920</t>
  </si>
  <si>
    <t>4700029400</t>
  </si>
  <si>
    <t>2020/12/24</t>
  </si>
  <si>
    <t>4790102940</t>
  </si>
  <si>
    <t>4700029601</t>
  </si>
  <si>
    <t>2020/12/28</t>
  </si>
  <si>
    <t>4790102960</t>
  </si>
  <si>
    <t>4700029800</t>
  </si>
  <si>
    <t>4790102980</t>
  </si>
  <si>
    <t>4700029901</t>
  </si>
  <si>
    <t>2021/01/21</t>
  </si>
  <si>
    <t>4790102990</t>
  </si>
  <si>
    <t>4700032400</t>
  </si>
  <si>
    <t>4790103240</t>
  </si>
  <si>
    <t>4700032801</t>
  </si>
  <si>
    <t>2022/03/14</t>
  </si>
  <si>
    <t>4790103280</t>
  </si>
  <si>
    <t>4700033102</t>
  </si>
  <si>
    <t>2022/06/22</t>
  </si>
  <si>
    <t>4780103310</t>
  </si>
  <si>
    <t>4700033200</t>
  </si>
  <si>
    <t>2022/06/28</t>
  </si>
  <si>
    <t>4790103320</t>
  </si>
  <si>
    <t>4700035301</t>
  </si>
  <si>
    <t>2023/03/16</t>
  </si>
  <si>
    <t>4790103530</t>
  </si>
  <si>
    <t>エラーチェック処理（前半）</t>
    <rPh sb="7" eb="9">
      <t>ショリ</t>
    </rPh>
    <rPh sb="10" eb="12">
      <t>ゼンハン</t>
    </rPh>
    <phoneticPr fontId="4"/>
  </si>
  <si>
    <t>９．</t>
    <phoneticPr fontId="4"/>
  </si>
  <si>
    <t>８．</t>
    <phoneticPr fontId="4"/>
  </si>
  <si>
    <t>沖縄県医療施設等物価高騰対策補助金精算交付申請書（前半）</t>
    <rPh sb="0" eb="3">
      <t>オキナワケン</t>
    </rPh>
    <rPh sb="3" eb="5">
      <t>イリョウ</t>
    </rPh>
    <rPh sb="5" eb="7">
      <t>シセツ</t>
    </rPh>
    <rPh sb="7" eb="8">
      <t>トウ</t>
    </rPh>
    <rPh sb="8" eb="10">
      <t>ブッカ</t>
    </rPh>
    <rPh sb="10" eb="12">
      <t>コウトウ</t>
    </rPh>
    <rPh sb="12" eb="14">
      <t>タイサク</t>
    </rPh>
    <rPh sb="14" eb="17">
      <t>ホジョキン</t>
    </rPh>
    <rPh sb="17" eb="19">
      <t>セイサン</t>
    </rPh>
    <rPh sb="19" eb="21">
      <t>コウフ</t>
    </rPh>
    <rPh sb="21" eb="24">
      <t>シンセイショ</t>
    </rPh>
    <rPh sb="25" eb="27">
      <t>ゼンハン</t>
    </rPh>
    <phoneticPr fontId="10"/>
  </si>
  <si>
    <t>沖縄県医療施設等物価高騰対策補助金精算交付申請書（後半）</t>
    <rPh sb="0" eb="3">
      <t>オキナワケン</t>
    </rPh>
    <rPh sb="3" eb="5">
      <t>イリョウ</t>
    </rPh>
    <rPh sb="5" eb="7">
      <t>シセツ</t>
    </rPh>
    <rPh sb="7" eb="8">
      <t>トウ</t>
    </rPh>
    <rPh sb="8" eb="10">
      <t>ブッカ</t>
    </rPh>
    <rPh sb="10" eb="12">
      <t>コウトウ</t>
    </rPh>
    <rPh sb="12" eb="14">
      <t>タイサク</t>
    </rPh>
    <rPh sb="14" eb="17">
      <t>ホジョキン</t>
    </rPh>
    <rPh sb="17" eb="19">
      <t>セイサン</t>
    </rPh>
    <rPh sb="19" eb="21">
      <t>コウフ</t>
    </rPh>
    <rPh sb="21" eb="24">
      <t>シンセイショ</t>
    </rPh>
    <rPh sb="25" eb="27">
      <t>コウハン</t>
    </rPh>
    <phoneticPr fontId="10"/>
  </si>
  <si>
    <r>
      <t>２．補助金の振込先</t>
    </r>
    <r>
      <rPr>
        <b/>
        <sz val="11"/>
        <rFont val="ＭＳ Ｐゴシック"/>
        <family val="3"/>
        <charset val="128"/>
      </rPr>
      <t>口座情報</t>
    </r>
    <rPh sb="2" eb="5">
      <t>ホジョキン</t>
    </rPh>
    <rPh sb="6" eb="9">
      <t>フリコミサキ</t>
    </rPh>
    <rPh sb="9" eb="11">
      <t>コウザ</t>
    </rPh>
    <rPh sb="11" eb="13">
      <t>ジョウホウ</t>
    </rPh>
    <phoneticPr fontId="10"/>
  </si>
  <si>
    <t>※後半の実績入力</t>
    <rPh sb="1" eb="3">
      <t>コウハン</t>
    </rPh>
    <rPh sb="4" eb="6">
      <t>ジッセキ</t>
    </rPh>
    <rPh sb="6" eb="8">
      <t>ニュウリョク</t>
    </rPh>
    <phoneticPr fontId="4"/>
  </si>
  <si>
    <t>※前半の実績入力</t>
    <rPh sb="1" eb="3">
      <t>ゼンハン</t>
    </rPh>
    <rPh sb="4" eb="6">
      <t>ジッセキ</t>
    </rPh>
    <rPh sb="6" eb="8">
      <t>ニュウリョク</t>
    </rPh>
    <phoneticPr fontId="4"/>
  </si>
  <si>
    <t>口座情報の申請要否</t>
    <rPh sb="0" eb="2">
      <t>コウザ</t>
    </rPh>
    <rPh sb="2" eb="4">
      <t>ジョウホウ</t>
    </rPh>
    <rPh sb="5" eb="7">
      <t>シンセイ</t>
    </rPh>
    <rPh sb="7" eb="8">
      <t>ヨウ</t>
    </rPh>
    <phoneticPr fontId="4"/>
  </si>
  <si>
    <r>
      <rPr>
        <b/>
        <u/>
        <sz val="12"/>
        <color rgb="FFFF0000"/>
        <rFont val="ＭＳ Ｐゴシック"/>
        <family val="3"/>
        <charset val="128"/>
      </rPr>
      <t>前半（令和５年４月から１２月まで）の実績</t>
    </r>
    <r>
      <rPr>
        <b/>
        <u/>
        <sz val="12"/>
        <rFont val="ＭＳ Ｐゴシック"/>
        <family val="3"/>
        <charset val="128"/>
      </rPr>
      <t>については、</t>
    </r>
    <r>
      <rPr>
        <b/>
        <u/>
        <sz val="12"/>
        <color rgb="FFFF0000"/>
        <rFont val="ＭＳ Ｐゴシック"/>
        <family val="3"/>
        <charset val="128"/>
      </rPr>
      <t>ピンク色とオレンジ色</t>
    </r>
    <r>
      <rPr>
        <b/>
        <u/>
        <sz val="12"/>
        <rFont val="ＭＳ Ｐゴシック"/>
        <family val="3"/>
        <charset val="128"/>
      </rPr>
      <t>の項目を入力後、</t>
    </r>
    <rPh sb="0" eb="2">
      <t>ゼンハン</t>
    </rPh>
    <rPh sb="29" eb="30">
      <t>イロ</t>
    </rPh>
    <rPh sb="35" eb="36">
      <t>イロ</t>
    </rPh>
    <rPh sb="37" eb="39">
      <t>コウモク</t>
    </rPh>
    <phoneticPr fontId="4"/>
  </si>
  <si>
    <t>C8</t>
    <phoneticPr fontId="4"/>
  </si>
  <si>
    <t>C9</t>
    <phoneticPr fontId="4"/>
  </si>
  <si>
    <t>前半＜エラーチェック＞ ※C1～C7の全てが○になれば（申請可）です。</t>
    <rPh sb="0" eb="2">
      <t>ゼンハン</t>
    </rPh>
    <rPh sb="19" eb="20">
      <t>スベ</t>
    </rPh>
    <rPh sb="28" eb="30">
      <t>シンセイ</t>
    </rPh>
    <rPh sb="30" eb="31">
      <t>カ</t>
    </rPh>
    <phoneticPr fontId="4"/>
  </si>
  <si>
    <t>尚、エラーチェック結果が、”申請不可”の場合は申請を受け付けません。</t>
    <rPh sb="0" eb="1">
      <t>ナオ</t>
    </rPh>
    <rPh sb="9" eb="11">
      <t>ケッカ</t>
    </rPh>
    <rPh sb="14" eb="16">
      <t>シンセイ</t>
    </rPh>
    <rPh sb="16" eb="18">
      <t>フカ</t>
    </rPh>
    <rPh sb="20" eb="22">
      <t>バアイ</t>
    </rPh>
    <rPh sb="23" eb="25">
      <t>シンセイ</t>
    </rPh>
    <rPh sb="26" eb="27">
      <t>ウ</t>
    </rPh>
    <rPh sb="28" eb="29">
      <t>ツ</t>
    </rPh>
    <phoneticPr fontId="4"/>
  </si>
  <si>
    <t>※後半の期間</t>
    <rPh sb="1" eb="3">
      <t>コウハン</t>
    </rPh>
    <rPh sb="4" eb="6">
      <t>キカン</t>
    </rPh>
    <phoneticPr fontId="4"/>
  </si>
  <si>
    <t>※前半の期間</t>
    <rPh sb="1" eb="3">
      <t>ゼンハン</t>
    </rPh>
    <rPh sb="4" eb="6">
      <t>キカン</t>
    </rPh>
    <phoneticPr fontId="4"/>
  </si>
  <si>
    <r>
      <rPr>
        <b/>
        <sz val="12"/>
        <color rgb="FFFF0000"/>
        <rFont val="ＭＳ Ｐゴシック"/>
        <family val="3"/>
        <charset val="128"/>
      </rPr>
      <t>後半（令和６年１月から３月まで）の実績</t>
    </r>
    <r>
      <rPr>
        <b/>
        <sz val="12"/>
        <rFont val="ＭＳ Ｐゴシック"/>
        <family val="3"/>
        <charset val="128"/>
      </rPr>
      <t>については、</t>
    </r>
    <r>
      <rPr>
        <b/>
        <sz val="12"/>
        <color rgb="FFFF0000"/>
        <rFont val="ＭＳ Ｐゴシック"/>
        <family val="3"/>
        <charset val="128"/>
      </rPr>
      <t>黄色</t>
    </r>
    <r>
      <rPr>
        <b/>
        <sz val="12"/>
        <rFont val="ＭＳ Ｐゴシック"/>
        <family val="3"/>
        <charset val="128"/>
      </rPr>
      <t>の項目を入力後、</t>
    </r>
    <rPh sb="0" eb="2">
      <t>コウハン</t>
    </rPh>
    <rPh sb="25" eb="27">
      <t>キイロ</t>
    </rPh>
    <phoneticPr fontId="4"/>
  </si>
  <si>
    <t>開設年月日</t>
    <rPh sb="0" eb="2">
      <t>カイセツ</t>
    </rPh>
    <rPh sb="2" eb="5">
      <t>ネンガッピ</t>
    </rPh>
    <phoneticPr fontId="4"/>
  </si>
  <si>
    <t>※担当者は個人を特定できないように性のみ記載下さい。</t>
    <rPh sb="1" eb="4">
      <t>タントウシャ</t>
    </rPh>
    <rPh sb="5" eb="7">
      <t>コジン</t>
    </rPh>
    <rPh sb="8" eb="10">
      <t>トクテイ</t>
    </rPh>
    <rPh sb="17" eb="18">
      <t>セイ</t>
    </rPh>
    <rPh sb="20" eb="23">
      <t>キサイクダ</t>
    </rPh>
    <phoneticPr fontId="4"/>
  </si>
  <si>
    <t>例 ： 医事課）鈴木</t>
    <rPh sb="0" eb="1">
      <t>レイ</t>
    </rPh>
    <rPh sb="4" eb="7">
      <t>イジカ</t>
    </rPh>
    <rPh sb="8" eb="10">
      <t>スズキ</t>
    </rPh>
    <phoneticPr fontId="4"/>
  </si>
  <si>
    <t>２．補助金の振込先口座情報　　</t>
    <rPh sb="6" eb="9">
      <t>フリコミサキ</t>
    </rPh>
    <rPh sb="9" eb="11">
      <t>コウザ</t>
    </rPh>
    <rPh sb="11" eb="13">
      <t>ジョウホウ</t>
    </rPh>
    <phoneticPr fontId="10"/>
  </si>
  <si>
    <t>（ 口座情報の申請要否の結果</t>
    <rPh sb="2" eb="4">
      <t>コウザ</t>
    </rPh>
    <rPh sb="4" eb="6">
      <t>ジョウホウ</t>
    </rPh>
    <rPh sb="7" eb="9">
      <t>シンセイ</t>
    </rPh>
    <rPh sb="9" eb="10">
      <t>ヨウ</t>
    </rPh>
    <rPh sb="12" eb="14">
      <t>ケッカ</t>
    </rPh>
    <phoneticPr fontId="4"/>
  </si>
  <si>
    <t>）</t>
    <phoneticPr fontId="4"/>
  </si>
  <si>
    <t>沖縄県医療施設等物価高騰対策補助金精算交付申請書（前半）</t>
    <rPh sb="0" eb="3">
      <t>オキナワケン</t>
    </rPh>
    <rPh sb="3" eb="5">
      <t>イリョウ</t>
    </rPh>
    <rPh sb="5" eb="7">
      <t>シセツ</t>
    </rPh>
    <rPh sb="7" eb="8">
      <t>トウ</t>
    </rPh>
    <rPh sb="8" eb="10">
      <t>ブッカ</t>
    </rPh>
    <rPh sb="10" eb="12">
      <t>コウトウ</t>
    </rPh>
    <rPh sb="12" eb="14">
      <t>タイサク</t>
    </rPh>
    <rPh sb="14" eb="17">
      <t>ホジョキン</t>
    </rPh>
    <rPh sb="17" eb="19">
      <t>セイサン</t>
    </rPh>
    <rPh sb="19" eb="21">
      <t>コウフ</t>
    </rPh>
    <rPh sb="21" eb="24">
      <t>シンセイショ</t>
    </rPh>
    <phoneticPr fontId="10"/>
  </si>
  <si>
    <t>エラーチェック結果(前半)</t>
    <rPh sb="7" eb="9">
      <t>ケッカ</t>
    </rPh>
    <rPh sb="10" eb="12">
      <t>ゼンハン</t>
    </rPh>
    <phoneticPr fontId="4"/>
  </si>
  <si>
    <t>エラーチェック結果(後半)</t>
    <rPh sb="7" eb="9">
      <t>ケッカ</t>
    </rPh>
    <rPh sb="10" eb="12">
      <t>コウハン</t>
    </rPh>
    <phoneticPr fontId="4"/>
  </si>
  <si>
    <t>【エラーチェック結果】(前半)</t>
    <rPh sb="12" eb="14">
      <t>ゼンハン</t>
    </rPh>
    <phoneticPr fontId="4"/>
  </si>
  <si>
    <t>【エラーチェック結果】(後半)</t>
    <phoneticPr fontId="4"/>
  </si>
  <si>
    <t>沖縄県医療施設等物価高騰対策補助金 負担増加額計算書（後半）</t>
    <rPh sb="27" eb="29">
      <t>コウハン</t>
    </rPh>
    <phoneticPr fontId="4"/>
  </si>
  <si>
    <t>銀行CD下3桁</t>
  </si>
  <si>
    <t>支店CD下2桁</t>
  </si>
  <si>
    <t>口座下3桁</t>
  </si>
  <si>
    <t>カナ下3桁</t>
  </si>
  <si>
    <t>187</t>
  </si>
  <si>
    <t>23</t>
  </si>
  <si>
    <t>096</t>
  </si>
  <si>
    <t>ﾉｶｲ</t>
  </si>
  <si>
    <t>188</t>
  </si>
  <si>
    <t>45</t>
  </si>
  <si>
    <t>ｳｲﾝ</t>
  </si>
  <si>
    <t>375</t>
  </si>
  <si>
    <t>80</t>
  </si>
  <si>
    <t>264</t>
  </si>
  <si>
    <t>ｲｶｲ</t>
  </si>
  <si>
    <t>32</t>
  </si>
  <si>
    <t>300</t>
  </si>
  <si>
    <t>ﾝｶｲ</t>
  </si>
  <si>
    <t>36</t>
  </si>
  <si>
    <t>546</t>
  </si>
  <si>
    <t>ﾕｶｲ</t>
  </si>
  <si>
    <t>09</t>
  </si>
  <si>
    <t>369</t>
  </si>
  <si>
    <t>ｼｲﾁ</t>
  </si>
  <si>
    <t>19</t>
  </si>
  <si>
    <t>413</t>
  </si>
  <si>
    <t>ﾗｶｲ</t>
  </si>
  <si>
    <t>21</t>
  </si>
  <si>
    <t>433</t>
  </si>
  <si>
    <t xml:space="preserve"> ｹﾝ</t>
  </si>
  <si>
    <t>537</t>
  </si>
  <si>
    <t>ﾞﾖｳ</t>
  </si>
  <si>
    <t>01</t>
  </si>
  <si>
    <t>015</t>
  </si>
  <si>
    <t>ﾛﾏｹ</t>
  </si>
  <si>
    <t>06</t>
  </si>
  <si>
    <t>711</t>
  </si>
  <si>
    <t>242</t>
  </si>
  <si>
    <t>22</t>
  </si>
  <si>
    <t>466</t>
  </si>
  <si>
    <t>ｷﾖｳ</t>
  </si>
  <si>
    <t>02</t>
  </si>
  <si>
    <t>761</t>
  </si>
  <si>
    <t>ﾄｶｲ</t>
  </si>
  <si>
    <t>596</t>
  </si>
  <si>
    <t>24</t>
  </si>
  <si>
    <t>224</t>
  </si>
  <si>
    <t>ﾞﾕﾝ</t>
  </si>
  <si>
    <t>11</t>
  </si>
  <si>
    <t>661</t>
  </si>
  <si>
    <t>03</t>
  </si>
  <si>
    <t>252</t>
  </si>
  <si>
    <t>ﾐｶｲ</t>
  </si>
  <si>
    <t>020</t>
  </si>
  <si>
    <t>49</t>
  </si>
  <si>
    <t>829</t>
  </si>
  <si>
    <t>ﾋﾄｼ</t>
  </si>
  <si>
    <t>144</t>
  </si>
  <si>
    <t>ﾞﾋｻ</t>
  </si>
  <si>
    <t>48</t>
  </si>
  <si>
    <t>658</t>
  </si>
  <si>
    <t>ﾉﾌﾞ</t>
  </si>
  <si>
    <t>397</t>
  </si>
  <si>
    <t>ｷ ﾊ</t>
  </si>
  <si>
    <t>05</t>
  </si>
  <si>
    <t>506</t>
  </si>
  <si>
    <t>662</t>
  </si>
  <si>
    <t>ﾟﾂｸ</t>
  </si>
  <si>
    <t>166</t>
  </si>
  <si>
    <t>ﾜｶｲ</t>
  </si>
  <si>
    <t>53</t>
  </si>
  <si>
    <t>117</t>
  </si>
  <si>
    <t>869</t>
  </si>
  <si>
    <t>500</t>
  </si>
  <si>
    <t>195</t>
  </si>
  <si>
    <t>12</t>
  </si>
  <si>
    <t>739</t>
  </si>
  <si>
    <t>894</t>
  </si>
  <si>
    <t>ｳｶｲ</t>
  </si>
  <si>
    <t>009</t>
  </si>
  <si>
    <t>84</t>
  </si>
  <si>
    <t>049</t>
  </si>
  <si>
    <t>772</t>
  </si>
  <si>
    <t>963</t>
  </si>
  <si>
    <t>058</t>
  </si>
  <si>
    <t>35</t>
  </si>
  <si>
    <t>600</t>
  </si>
  <si>
    <t>001</t>
  </si>
  <si>
    <t>93</t>
  </si>
  <si>
    <t>589</t>
  </si>
  <si>
    <t>10</t>
  </si>
  <si>
    <t>619</t>
  </si>
  <si>
    <t>46</t>
  </si>
  <si>
    <t>304</t>
  </si>
  <si>
    <t>ｾｶｲ</t>
  </si>
  <si>
    <t>27</t>
  </si>
  <si>
    <t>40</t>
  </si>
  <si>
    <t>755</t>
  </si>
  <si>
    <t>43</t>
  </si>
  <si>
    <t>395</t>
  </si>
  <si>
    <t>ﾀﾞﾝ</t>
  </si>
  <si>
    <t>326</t>
  </si>
  <si>
    <t>648</t>
  </si>
  <si>
    <t>ｲﾋﾞ</t>
  </si>
  <si>
    <t>122</t>
  </si>
  <si>
    <t>08</t>
  </si>
  <si>
    <t>840</t>
  </si>
  <si>
    <t>031</t>
  </si>
  <si>
    <t>07</t>
  </si>
  <si>
    <t>143</t>
  </si>
  <si>
    <t>ｷｶｲ</t>
  </si>
  <si>
    <t>626</t>
  </si>
  <si>
    <t>613</t>
  </si>
  <si>
    <t>974</t>
  </si>
  <si>
    <t>583</t>
  </si>
  <si>
    <t>778</t>
  </si>
  <si>
    <t>830</t>
  </si>
  <si>
    <t>077</t>
  </si>
  <si>
    <t>341</t>
  </si>
  <si>
    <t>ｸｶｲ</t>
  </si>
  <si>
    <t>752</t>
  </si>
  <si>
    <t>ｼﾋﾛ</t>
  </si>
  <si>
    <t>698</t>
  </si>
  <si>
    <t>455</t>
  </si>
  <si>
    <t>ｷﾅﾜ</t>
  </si>
  <si>
    <t>700</t>
  </si>
  <si>
    <t>ﾞｶｲ</t>
  </si>
  <si>
    <t>542</t>
  </si>
  <si>
    <t>005</t>
  </si>
  <si>
    <t>71</t>
  </si>
  <si>
    <t>439</t>
  </si>
  <si>
    <t>ｼｶｲ</t>
  </si>
  <si>
    <t>13</t>
  </si>
  <si>
    <t>625</t>
  </si>
  <si>
    <t>17</t>
  </si>
  <si>
    <t>637</t>
  </si>
  <si>
    <t>ﾟｶｲ</t>
  </si>
  <si>
    <t>351</t>
  </si>
  <si>
    <t>744</t>
  </si>
  <si>
    <t>558</t>
  </si>
  <si>
    <t>022</t>
  </si>
  <si>
    <t>078</t>
  </si>
  <si>
    <t>027</t>
  </si>
  <si>
    <t>866</t>
  </si>
  <si>
    <t>370</t>
  </si>
  <si>
    <t>ﾝｼﾞ</t>
  </si>
  <si>
    <t>387</t>
  </si>
  <si>
    <t>ｶﾓﾄ</t>
  </si>
  <si>
    <t>33</t>
  </si>
  <si>
    <t>372</t>
  </si>
  <si>
    <t>922</t>
  </si>
  <si>
    <t>ｷﾕｳ</t>
  </si>
  <si>
    <t>16</t>
  </si>
  <si>
    <t>636</t>
  </si>
  <si>
    <t>ﾋﾞﾖ</t>
  </si>
  <si>
    <t>327</t>
  </si>
  <si>
    <t>ｶﾞｸ</t>
  </si>
  <si>
    <t>933</t>
  </si>
  <si>
    <t>04</t>
  </si>
  <si>
    <t>717</t>
  </si>
  <si>
    <t>313</t>
  </si>
  <si>
    <t>ﾝｷｷ</t>
  </si>
  <si>
    <t>704</t>
  </si>
  <si>
    <t>050</t>
  </si>
  <si>
    <t>ﾄﾞﾓ</t>
  </si>
  <si>
    <t>694</t>
  </si>
  <si>
    <t>ﾖｲﾝ</t>
  </si>
  <si>
    <t>016</t>
  </si>
  <si>
    <t>692</t>
  </si>
  <si>
    <t>991</t>
  </si>
  <si>
    <t>485</t>
  </si>
  <si>
    <t>ﾐﾂｵ</t>
  </si>
  <si>
    <t>ﾓﾋｺ</t>
  </si>
  <si>
    <t>670</t>
  </si>
  <si>
    <t>ｸﾆｵ</t>
  </si>
  <si>
    <t>320</t>
  </si>
  <si>
    <t>ﾄﾓｺ</t>
  </si>
  <si>
    <t>ﾀｶｼ</t>
  </si>
  <si>
    <t>194</t>
  </si>
  <si>
    <t>ﾛﾕｷ</t>
  </si>
  <si>
    <t>129</t>
  </si>
  <si>
    <t>ｼﾕｷ</t>
  </si>
  <si>
    <t>37</t>
  </si>
  <si>
    <t>582</t>
  </si>
  <si>
    <t>ﾛﾋｺ</t>
  </si>
  <si>
    <t>212</t>
  </si>
  <si>
    <t>ﾆﾂｸ</t>
  </si>
  <si>
    <t>315</t>
  </si>
  <si>
    <t>168</t>
  </si>
  <si>
    <t>ﾁｶｲ</t>
  </si>
  <si>
    <t>14</t>
  </si>
  <si>
    <t>089</t>
  </si>
  <si>
    <t>ｲｲﾝ</t>
  </si>
  <si>
    <t>863</t>
  </si>
  <si>
    <t>475</t>
  </si>
  <si>
    <t>ﾘﾏｻ</t>
  </si>
  <si>
    <t>925</t>
  </si>
  <si>
    <t>ﾂﾋｺ</t>
  </si>
  <si>
    <t>25</t>
  </si>
  <si>
    <t>285</t>
  </si>
  <si>
    <t>ﾂｼﾞ</t>
  </si>
  <si>
    <t>923</t>
  </si>
  <si>
    <t>ｸｾｲ</t>
  </si>
  <si>
    <t>098</t>
  </si>
  <si>
    <t>ﾋﾃﾞ</t>
  </si>
  <si>
    <t>898</t>
  </si>
  <si>
    <t>28</t>
  </si>
  <si>
    <t>420</t>
  </si>
  <si>
    <t>178</t>
  </si>
  <si>
    <t>ﾁｱｷ</t>
  </si>
  <si>
    <t>491</t>
  </si>
  <si>
    <t>ﾞｲﾁ</t>
  </si>
  <si>
    <t>851</t>
  </si>
  <si>
    <t>ﾅｲｶ</t>
  </si>
  <si>
    <t>073</t>
  </si>
  <si>
    <t>ﾃﾞｼ</t>
  </si>
  <si>
    <t>ﾖｳﾕ</t>
  </si>
  <si>
    <t>289</t>
  </si>
  <si>
    <t>ﾕﾐｴ</t>
  </si>
  <si>
    <t>724</t>
  </si>
  <si>
    <t>ﾞﾝｶ</t>
  </si>
  <si>
    <t>548</t>
  </si>
  <si>
    <t>ﾑﾈｵ</t>
  </si>
  <si>
    <t>155</t>
  </si>
  <si>
    <t>ﾁﾖｳ</t>
  </si>
  <si>
    <t>268</t>
  </si>
  <si>
    <t>987</t>
  </si>
  <si>
    <t>ﾖｼﾄ</t>
  </si>
  <si>
    <t>441</t>
  </si>
  <si>
    <t>ｻｱｷ</t>
  </si>
  <si>
    <t>391</t>
  </si>
  <si>
    <t>ｲｼﾞ</t>
  </si>
  <si>
    <t>204</t>
  </si>
  <si>
    <t>ｹﾞｶ</t>
  </si>
  <si>
    <t>934</t>
  </si>
  <si>
    <t>205</t>
  </si>
  <si>
    <t>ｵｻﾑ</t>
  </si>
  <si>
    <t>243</t>
  </si>
  <si>
    <t>884</t>
  </si>
  <si>
    <t>ﾀ ｲ</t>
  </si>
  <si>
    <t>ｲｽｹ</t>
  </si>
  <si>
    <t>260</t>
  </si>
  <si>
    <t>ｽﾞﾔ</t>
  </si>
  <si>
    <t>31</t>
  </si>
  <si>
    <t>134</t>
  </si>
  <si>
    <t>352</t>
  </si>
  <si>
    <t>ｻﾋﾛ</t>
  </si>
  <si>
    <t>804</t>
  </si>
  <si>
    <t>414</t>
  </si>
  <si>
    <t>045</t>
  </si>
  <si>
    <t>39</t>
  </si>
  <si>
    <t>385</t>
  </si>
  <si>
    <t>ｶｽﾞ</t>
  </si>
  <si>
    <t>177</t>
  </si>
  <si>
    <t>ｽﾞﾐ</t>
  </si>
  <si>
    <t>833</t>
  </si>
  <si>
    <t>946</t>
  </si>
  <si>
    <t>ｷﾖｼ</t>
  </si>
  <si>
    <t>42</t>
  </si>
  <si>
    <t>ｳｼﾞ</t>
  </si>
  <si>
    <t>618</t>
  </si>
  <si>
    <t>ｳ ﾋ</t>
  </si>
  <si>
    <t>854</t>
  </si>
  <si>
    <t>ﾞﾕｺ</t>
  </si>
  <si>
    <t>834</t>
  </si>
  <si>
    <t>ｷﾊﾅ</t>
  </si>
  <si>
    <t>328</t>
  </si>
  <si>
    <t>ﾅｵﾏ</t>
  </si>
  <si>
    <t>018</t>
  </si>
  <si>
    <t>818</t>
  </si>
  <si>
    <t>ﾝﾄﾞ</t>
  </si>
  <si>
    <t>354</t>
  </si>
  <si>
    <t>336</t>
  </si>
  <si>
    <t>ｳﾕｳ</t>
  </si>
  <si>
    <t>108</t>
  </si>
  <si>
    <t>ﾐｴｺ</t>
  </si>
  <si>
    <t>569</t>
  </si>
  <si>
    <t>ﾞﾏｻ</t>
  </si>
  <si>
    <t>401</t>
  </si>
  <si>
    <t>ﾐﾖｺ</t>
  </si>
  <si>
    <t>088</t>
  </si>
  <si>
    <t>630</t>
  </si>
  <si>
    <t>489</t>
  </si>
  <si>
    <t>ｸ ﾘ</t>
  </si>
  <si>
    <t>501</t>
  </si>
  <si>
    <t xml:space="preserve"> ﾘｼ</t>
  </si>
  <si>
    <t>469</t>
  </si>
  <si>
    <t>ｽﾞﾙ</t>
  </si>
  <si>
    <t>ｼﾞﾔ</t>
  </si>
  <si>
    <t>765</t>
  </si>
  <si>
    <t>ﾛｶｲ</t>
  </si>
  <si>
    <t>564</t>
  </si>
  <si>
    <t>ﾗｻｷ</t>
  </si>
  <si>
    <t>790</t>
  </si>
  <si>
    <t>460</t>
  </si>
  <si>
    <t>ﾋﾌｶ</t>
  </si>
  <si>
    <t>ｳｲﾁ</t>
  </si>
  <si>
    <t>633</t>
  </si>
  <si>
    <t>ﾞﾉﾘ</t>
  </si>
  <si>
    <t>502</t>
  </si>
  <si>
    <t>ｳﾘﾅ</t>
  </si>
  <si>
    <t>629</t>
  </si>
  <si>
    <t>276</t>
  </si>
  <si>
    <t>ｶﾉｳ</t>
  </si>
  <si>
    <t>092</t>
  </si>
  <si>
    <t>ｻﾕｷ</t>
  </si>
  <si>
    <t>226</t>
  </si>
  <si>
    <t>ﾗﾔｽ</t>
  </si>
  <si>
    <t>ﾀｹｼ</t>
  </si>
  <si>
    <t>786</t>
  </si>
  <si>
    <t>ｲｵﾝ</t>
  </si>
  <si>
    <t>215</t>
  </si>
  <si>
    <t>ﾈｶｲ</t>
  </si>
  <si>
    <t>930</t>
  </si>
  <si>
    <t>ｺｳﾀ</t>
  </si>
  <si>
    <t>643</t>
  </si>
  <si>
    <t>ﾗﾅｵ</t>
  </si>
  <si>
    <t>823</t>
  </si>
  <si>
    <t>55</t>
  </si>
  <si>
    <t>043</t>
  </si>
  <si>
    <t>ｴﾊﾗ</t>
  </si>
  <si>
    <t>282</t>
  </si>
  <si>
    <t>ｸﾙﾆ</t>
  </si>
  <si>
    <t>428</t>
  </si>
  <si>
    <t>ｼﾞﾝ</t>
  </si>
  <si>
    <t>38</t>
  </si>
  <si>
    <t>593</t>
  </si>
  <si>
    <t>271</t>
  </si>
  <si>
    <t>ﾜ</t>
  </si>
  <si>
    <t>906</t>
  </si>
  <si>
    <t>ﾚｲﾝ</t>
  </si>
  <si>
    <t>286</t>
  </si>
  <si>
    <t>ﾛﾀｶ</t>
  </si>
  <si>
    <t>597</t>
  </si>
  <si>
    <t>474</t>
  </si>
  <si>
    <t>ﾗｿﾙ</t>
  </si>
  <si>
    <t>060</t>
  </si>
  <si>
    <t>937</t>
  </si>
  <si>
    <t>ｷﾄｼ</t>
  </si>
  <si>
    <t>815</t>
  </si>
  <si>
    <t>ｳﾄｸ</t>
  </si>
  <si>
    <t>284</t>
  </si>
  <si>
    <t>039</t>
  </si>
  <si>
    <t>ｽﾄﾓ</t>
  </si>
  <si>
    <t>170</t>
  </si>
  <si>
    <t>343</t>
  </si>
  <si>
    <t>ｺｳｶ</t>
  </si>
  <si>
    <t>664</t>
  </si>
  <si>
    <t>442</t>
  </si>
  <si>
    <t>ﾞﾌﾐ</t>
  </si>
  <si>
    <t>964</t>
  </si>
  <si>
    <t>ﾂｸﾞ</t>
  </si>
  <si>
    <t>966</t>
  </si>
  <si>
    <t>604</t>
  </si>
  <si>
    <t>ﾒｶﾙ</t>
  </si>
  <si>
    <t>41</t>
  </si>
  <si>
    <t>580</t>
  </si>
  <si>
    <t>742</t>
  </si>
  <si>
    <t>258</t>
  </si>
  <si>
    <t>ﾐｷｵ</t>
  </si>
  <si>
    <t>864</t>
  </si>
  <si>
    <t>ｸﾞﾐ</t>
  </si>
  <si>
    <t>641</t>
  </si>
  <si>
    <t>ﾀﾂﾔ</t>
  </si>
  <si>
    <t>718</t>
  </si>
  <si>
    <t>ｳﾆｶ</t>
  </si>
  <si>
    <t>560</t>
  </si>
  <si>
    <t>ｳﾋﾛ</t>
  </si>
  <si>
    <t>116</t>
  </si>
  <si>
    <t>ﾘﾌﾐ</t>
  </si>
  <si>
    <t>536</t>
  </si>
  <si>
    <t>ﾌﾐｴ</t>
  </si>
  <si>
    <t>496</t>
  </si>
  <si>
    <t>ｻﾄｼ</t>
  </si>
  <si>
    <t>382</t>
  </si>
  <si>
    <t>ｼﾓﾘ</t>
  </si>
  <si>
    <t>ﾛｱｷ</t>
  </si>
  <si>
    <t>478</t>
  </si>
  <si>
    <t>ｱﾂｺ</t>
  </si>
  <si>
    <t>305</t>
  </si>
  <si>
    <t>54</t>
  </si>
  <si>
    <t>770</t>
  </si>
  <si>
    <t>ﾀﾞｼ</t>
  </si>
  <si>
    <t>222</t>
  </si>
  <si>
    <t>ﾀﾛｳ</t>
  </si>
  <si>
    <t>288</t>
  </si>
  <si>
    <t>126</t>
  </si>
  <si>
    <t>ﾄﾓﾔ</t>
  </si>
  <si>
    <t>890</t>
  </si>
  <si>
    <t>ﾘﾕｷ</t>
  </si>
  <si>
    <t>919</t>
  </si>
  <si>
    <t>ｲｹｲ</t>
  </si>
  <si>
    <t>822</t>
  </si>
  <si>
    <t>ﾂｶｲ</t>
  </si>
  <si>
    <t>113</t>
  </si>
  <si>
    <t>ﾘｶｲ</t>
  </si>
  <si>
    <t>079</t>
  </si>
  <si>
    <t>ﾌﾞﾙ</t>
  </si>
  <si>
    <t>932</t>
  </si>
  <si>
    <t>480</t>
  </si>
  <si>
    <t>266</t>
  </si>
  <si>
    <t>ｶｼﾞ</t>
  </si>
  <si>
    <t>20</t>
  </si>
  <si>
    <t>708</t>
  </si>
  <si>
    <t>ﾗｼﾉ</t>
  </si>
  <si>
    <t>941</t>
  </si>
  <si>
    <t>192</t>
  </si>
  <si>
    <t>ｱﾔｺ</t>
  </si>
  <si>
    <t>632</t>
  </si>
  <si>
    <t>416</t>
  </si>
  <si>
    <t>238</t>
  </si>
  <si>
    <t>ﾏｺﾄ</t>
  </si>
  <si>
    <t>121</t>
  </si>
  <si>
    <t>209</t>
  </si>
  <si>
    <t>ﾗｷﾞ</t>
  </si>
  <si>
    <t>ｸﾅﾊ</t>
  </si>
  <si>
    <t>802</t>
  </si>
  <si>
    <t>ﾝｶﾞ</t>
  </si>
  <si>
    <t>ﾖｳｺ</t>
  </si>
  <si>
    <t>021</t>
  </si>
  <si>
    <t>ｷｱｷ</t>
  </si>
  <si>
    <t>383</t>
  </si>
  <si>
    <t>ﾏｻﾄ</t>
  </si>
  <si>
    <t>040</t>
  </si>
  <si>
    <t>138</t>
  </si>
  <si>
    <t>512</t>
  </si>
  <si>
    <t>ｷﾌﾐ</t>
  </si>
  <si>
    <t>042</t>
  </si>
  <si>
    <t>638</t>
  </si>
  <si>
    <t>232</t>
  </si>
  <si>
    <t>616</t>
  </si>
  <si>
    <t>344</t>
  </si>
  <si>
    <t>417</t>
  </si>
  <si>
    <t>ﾏｻﾙ</t>
  </si>
  <si>
    <t>ﾉﾘｺ</t>
  </si>
  <si>
    <t>075</t>
  </si>
  <si>
    <t>438</t>
  </si>
  <si>
    <t>132</t>
  </si>
  <si>
    <t>ﾂﾖｼ</t>
  </si>
  <si>
    <t>281</t>
  </si>
  <si>
    <t>605</t>
  </si>
  <si>
    <t>ｼﾛｳ</t>
  </si>
  <si>
    <t>640</t>
  </si>
  <si>
    <t>ｵﾋｺ</t>
  </si>
  <si>
    <t>654</t>
  </si>
  <si>
    <t>ｻｶｲ</t>
  </si>
  <si>
    <t>972</t>
  </si>
  <si>
    <t>518</t>
  </si>
  <si>
    <t>185</t>
  </si>
  <si>
    <t>83</t>
  </si>
  <si>
    <t>82</t>
  </si>
  <si>
    <t>896</t>
  </si>
  <si>
    <t>ﾌﾞﾄ</t>
  </si>
  <si>
    <t>499</t>
  </si>
  <si>
    <t>275</t>
  </si>
  <si>
    <t>688</t>
  </si>
  <si>
    <t>803</t>
  </si>
  <si>
    <t>ﾕﾝﾔ</t>
  </si>
  <si>
    <t>58</t>
  </si>
  <si>
    <t>133</t>
  </si>
  <si>
    <t>523</t>
  </si>
  <si>
    <t>ｸｸﾙ</t>
  </si>
  <si>
    <t>147</t>
  </si>
  <si>
    <t>ｼﾞﾖ</t>
  </si>
  <si>
    <t>ﾖｼｷ</t>
  </si>
  <si>
    <t>400</t>
  </si>
  <si>
    <t>584</t>
  </si>
  <si>
    <t>ﾄｵﾙ</t>
  </si>
  <si>
    <t>ｶﾈﾔ</t>
  </si>
  <si>
    <t>660</t>
  </si>
  <si>
    <t>ｶﾉﾘ</t>
  </si>
  <si>
    <t>810</t>
  </si>
  <si>
    <t>ｵｻｵ</t>
  </si>
  <si>
    <t>608</t>
  </si>
  <si>
    <t>877</t>
  </si>
  <si>
    <t>234</t>
  </si>
  <si>
    <t>ﾞﾛｳ</t>
  </si>
  <si>
    <t>487</t>
  </si>
  <si>
    <t>492</t>
  </si>
  <si>
    <t>124</t>
  </si>
  <si>
    <t>425</t>
  </si>
  <si>
    <t>ﾋﾞｽ</t>
  </si>
  <si>
    <t>64</t>
  </si>
  <si>
    <t>535</t>
  </si>
  <si>
    <t>691</t>
  </si>
  <si>
    <t>ｱｷﾗ</t>
  </si>
  <si>
    <t>340</t>
  </si>
  <si>
    <t>915</t>
  </si>
  <si>
    <t>676</t>
  </si>
  <si>
    <t>520</t>
  </si>
  <si>
    <t>470</t>
  </si>
  <si>
    <t>787</t>
  </si>
  <si>
    <t>ﾄﾋｻ</t>
  </si>
  <si>
    <t>254</t>
  </si>
  <si>
    <t>ﾘﾀﾂ</t>
  </si>
  <si>
    <t>296</t>
  </si>
  <si>
    <t>ﾋﾞｷ</t>
  </si>
  <si>
    <t>065</t>
  </si>
  <si>
    <t>ﾊｶｲ</t>
  </si>
  <si>
    <t>ﾁﾛｳ</t>
  </si>
  <si>
    <t>407</t>
  </si>
  <si>
    <t>ｶﾔﾏ</t>
  </si>
  <si>
    <t>962</t>
  </si>
  <si>
    <t>ｿﾞｳ</t>
  </si>
  <si>
    <t>125</t>
  </si>
  <si>
    <t>ｲｻｵ</t>
  </si>
  <si>
    <t>059</t>
  </si>
  <si>
    <t>ｶｲｲ</t>
  </si>
  <si>
    <t>ｼｱｷ</t>
  </si>
  <si>
    <t>733</t>
  </si>
  <si>
    <t>50</t>
  </si>
  <si>
    <t>779</t>
  </si>
  <si>
    <t>ﾖﾀｶ</t>
  </si>
  <si>
    <t>908</t>
  </si>
  <si>
    <t xml:space="preserve"> ﾁｱ</t>
  </si>
  <si>
    <t>15</t>
  </si>
  <si>
    <t>679</t>
  </si>
  <si>
    <t>726</t>
  </si>
  <si>
    <t>ｳ ｱ</t>
  </si>
  <si>
    <t>067</t>
  </si>
  <si>
    <t>ﾓﾖｼ</t>
  </si>
  <si>
    <t>ﾝｷﾁ</t>
  </si>
  <si>
    <t>ﾅｵｷ</t>
  </si>
  <si>
    <t>940</t>
  </si>
  <si>
    <t>ﾘﾆﾂ</t>
  </si>
  <si>
    <t>142</t>
  </si>
  <si>
    <t>562</t>
  </si>
  <si>
    <t>985</t>
  </si>
  <si>
    <t>ﾅｵｼ</t>
  </si>
  <si>
    <t>244</t>
  </si>
  <si>
    <t>646</t>
  </si>
  <si>
    <t>ﾞﾋｺ</t>
  </si>
  <si>
    <t>307</t>
  </si>
  <si>
    <t>652</t>
  </si>
  <si>
    <t>179</t>
  </si>
  <si>
    <t>114</t>
  </si>
  <si>
    <t>899</t>
  </si>
  <si>
    <t>ﾀｸﾏ</t>
  </si>
  <si>
    <t>159</t>
  </si>
  <si>
    <t>526</t>
  </si>
  <si>
    <t>51</t>
  </si>
  <si>
    <t>137</t>
  </si>
  <si>
    <t>ﾞﾝｷ</t>
  </si>
  <si>
    <t>321</t>
  </si>
  <si>
    <t>ｽｶｲ</t>
  </si>
  <si>
    <t>953</t>
  </si>
  <si>
    <t>ﾉﾓﾘ</t>
  </si>
  <si>
    <t>ﾅｼﾛ</t>
  </si>
  <si>
    <t>835</t>
  </si>
  <si>
    <t>459</t>
  </si>
  <si>
    <t>ﾏｻｺ</t>
  </si>
  <si>
    <t>783</t>
  </si>
  <si>
    <t>167</t>
  </si>
  <si>
    <t>651</t>
  </si>
  <si>
    <t xml:space="preserve"> ﾀｸ</t>
  </si>
  <si>
    <t>ｽﾞｻ</t>
  </si>
  <si>
    <t>419</t>
  </si>
  <si>
    <t>ｶﾋﾛ</t>
  </si>
  <si>
    <t>207</t>
  </si>
  <si>
    <t>ｳﾍｲ</t>
  </si>
  <si>
    <t>115</t>
  </si>
  <si>
    <t>ｳﾀﾂ</t>
  </si>
  <si>
    <t>609</t>
  </si>
  <si>
    <t>440</t>
  </si>
  <si>
    <t>981</t>
  </si>
  <si>
    <t>996</t>
  </si>
  <si>
    <t>588</t>
  </si>
  <si>
    <t>402</t>
  </si>
  <si>
    <t>ﾓﾏｻ</t>
  </si>
  <si>
    <t>ｼﾌﾞ</t>
  </si>
  <si>
    <t>ﾓﾀｹ</t>
  </si>
  <si>
    <t>091</t>
  </si>
  <si>
    <t>ﾏｽﾐ</t>
  </si>
  <si>
    <t>ｳﾂｶ</t>
  </si>
  <si>
    <t>655</t>
  </si>
  <si>
    <t>488</t>
  </si>
  <si>
    <t>705</t>
  </si>
  <si>
    <t>ﾂﾄﾑ</t>
  </si>
  <si>
    <t>ｷｼﾓ</t>
  </si>
  <si>
    <t>696</t>
  </si>
  <si>
    <t xml:space="preserve"> ﾅｶ</t>
  </si>
  <si>
    <t>237</t>
  </si>
  <si>
    <t>789</t>
  </si>
  <si>
    <t>ﾘｼﾞ</t>
  </si>
  <si>
    <t>012</t>
  </si>
  <si>
    <t>ｼﾏｻ</t>
  </si>
  <si>
    <t>169</t>
  </si>
  <si>
    <t>ｹﾞﾙ</t>
  </si>
  <si>
    <t>218</t>
  </si>
  <si>
    <t>ｽｽﾑ</t>
  </si>
  <si>
    <t>969</t>
  </si>
  <si>
    <t>653</t>
  </si>
  <si>
    <t>ﾄｷｵ</t>
  </si>
  <si>
    <t>ﾝｼﾖ</t>
  </si>
  <si>
    <t>845</t>
  </si>
  <si>
    <t xml:space="preserve"> ﾉﾎ</t>
  </si>
  <si>
    <t>206</t>
  </si>
  <si>
    <t xml:space="preserve"> ｲﾁ</t>
  </si>
  <si>
    <t>ﾄﾖｼ</t>
  </si>
  <si>
    <t>883</t>
  </si>
  <si>
    <t>316</t>
  </si>
  <si>
    <t>511</t>
  </si>
  <si>
    <t xml:space="preserve"> ﾀｹ</t>
  </si>
  <si>
    <t>793</t>
  </si>
  <si>
    <t>607</t>
  </si>
  <si>
    <t>672</t>
  </si>
  <si>
    <t>ﾋﾛﾐ</t>
  </si>
  <si>
    <t>575</t>
  </si>
  <si>
    <t>681</t>
  </si>
  <si>
    <t>ｲﾘｼ</t>
  </si>
  <si>
    <t>093</t>
  </si>
  <si>
    <t>ﾌﾐｵ</t>
  </si>
  <si>
    <t>446</t>
  </si>
  <si>
    <t>736</t>
  </si>
  <si>
    <t>ﾞﾐﾂ</t>
  </si>
  <si>
    <t>837</t>
  </si>
  <si>
    <t>550</t>
  </si>
  <si>
    <t>ｲﾘｽ</t>
  </si>
  <si>
    <t>44</t>
  </si>
  <si>
    <t>747</t>
  </si>
  <si>
    <t>ﾃﾂｼ</t>
  </si>
  <si>
    <t>821</t>
  </si>
  <si>
    <t>350</t>
  </si>
  <si>
    <t>362</t>
  </si>
  <si>
    <t>ｲﾊﾀ</t>
  </si>
  <si>
    <t>389</t>
  </si>
  <si>
    <t>945</t>
  </si>
  <si>
    <t>675</t>
  </si>
  <si>
    <t>329</t>
  </si>
  <si>
    <t>ﾂﾃﾙ</t>
  </si>
  <si>
    <t>ｲｸﾐ</t>
  </si>
  <si>
    <t>904</t>
  </si>
  <si>
    <t>291</t>
  </si>
  <si>
    <t>477</t>
  </si>
  <si>
    <t>458</t>
  </si>
  <si>
    <t>ｲｻｸ</t>
  </si>
  <si>
    <t>760</t>
  </si>
  <si>
    <t xml:space="preserve"> ﾕｳ</t>
  </si>
  <si>
    <t>ﾏﾊﾛ</t>
  </si>
  <si>
    <t>ﾉﾊﾅ</t>
  </si>
  <si>
    <t>931</t>
  </si>
  <si>
    <t>472</t>
  </si>
  <si>
    <t>988</t>
  </si>
  <si>
    <t>ﾉｼﾝ</t>
  </si>
  <si>
    <t>680</t>
  </si>
  <si>
    <t>ﾊﾙｵ</t>
  </si>
  <si>
    <t>26</t>
  </si>
  <si>
    <t>ｹﾉﾘ</t>
  </si>
  <si>
    <t>701</t>
  </si>
  <si>
    <t>ﾐｱｲ</t>
  </si>
  <si>
    <t>611</t>
  </si>
  <si>
    <t xml:space="preserve"> ｼﾝ</t>
  </si>
  <si>
    <t>878</t>
  </si>
  <si>
    <t>405</t>
  </si>
  <si>
    <t>ﾓﾘｵ</t>
  </si>
  <si>
    <t>566</t>
  </si>
  <si>
    <t>ﾞﾖｼ</t>
  </si>
  <si>
    <t>ﾔｷﾞ</t>
  </si>
  <si>
    <t>729</t>
  </si>
  <si>
    <t>591</t>
  </si>
  <si>
    <t>384</t>
  </si>
  <si>
    <t>ﾐﾗｲ</t>
  </si>
  <si>
    <t>18</t>
  </si>
  <si>
    <t>066</t>
  </si>
  <si>
    <t>ﾔｶﾜ</t>
  </si>
  <si>
    <t>196</t>
  </si>
  <si>
    <t>274</t>
  </si>
  <si>
    <t xml:space="preserve"> ｲﾄ</t>
  </si>
  <si>
    <t>916</t>
  </si>
  <si>
    <t>ｲｻﾑ</t>
  </si>
  <si>
    <t>256</t>
  </si>
  <si>
    <t>ｶｵﾙ</t>
  </si>
  <si>
    <t>339</t>
  </si>
  <si>
    <t>ﾞﾕｷ</t>
  </si>
  <si>
    <t>103</t>
  </si>
  <si>
    <t xml:space="preserve"> ｲｸ</t>
  </si>
  <si>
    <t>ﾏｳﾁ</t>
  </si>
  <si>
    <t>856</t>
  </si>
  <si>
    <t>ﾖｼｲ</t>
  </si>
  <si>
    <t>587</t>
  </si>
  <si>
    <t>ﾓﾘｷ</t>
  </si>
  <si>
    <t>476</t>
  </si>
  <si>
    <t>ｱ-ｽ</t>
  </si>
  <si>
    <t>245</t>
  </si>
  <si>
    <t>038</t>
  </si>
  <si>
    <t>594</t>
  </si>
  <si>
    <t>797</t>
  </si>
  <si>
    <t>ﾐﾂﾖ</t>
  </si>
  <si>
    <t>ｼｱﾂ</t>
  </si>
  <si>
    <t>955</t>
  </si>
  <si>
    <t>ﾃﾞｷ</t>
  </si>
  <si>
    <t>788</t>
  </si>
  <si>
    <t>ﾛﾌﾐ</t>
  </si>
  <si>
    <t>120</t>
  </si>
  <si>
    <t>483</t>
  </si>
  <si>
    <t>943</t>
  </si>
  <si>
    <t>ｼﾖｳ</t>
  </si>
  <si>
    <t>994</t>
  </si>
  <si>
    <t>ﾞﾓﾄ</t>
  </si>
  <si>
    <t>003</t>
  </si>
  <si>
    <t>ﾄﾞｳ</t>
  </si>
  <si>
    <t>493</t>
  </si>
  <si>
    <t>ｲｴｲ</t>
  </si>
  <si>
    <t>445</t>
  </si>
  <si>
    <t>ｶﾍﾞ</t>
  </si>
  <si>
    <t>70</t>
  </si>
  <si>
    <t>853</t>
  </si>
  <si>
    <t>ﾋｶﾞ</t>
  </si>
  <si>
    <t>741</t>
  </si>
  <si>
    <t>951</t>
  </si>
  <si>
    <t>861</t>
  </si>
  <si>
    <t>513</t>
  </si>
  <si>
    <t>557</t>
  </si>
  <si>
    <t>997</t>
  </si>
  <si>
    <t>ﾋﾛｺ</t>
  </si>
  <si>
    <t>146</t>
  </si>
  <si>
    <t>349</t>
  </si>
  <si>
    <t>ｽｶﾜ</t>
  </si>
  <si>
    <t>ﾕﾀｶ</t>
  </si>
  <si>
    <t>032</t>
  </si>
  <si>
    <t>ﾞﾉｷ</t>
  </si>
  <si>
    <t>153</t>
  </si>
  <si>
    <t>957</t>
  </si>
  <si>
    <t xml:space="preserve"> ﾚｵ</t>
  </si>
  <si>
    <t>00</t>
  </si>
  <si>
    <t>ﾘｴｺ</t>
  </si>
  <si>
    <t>872</t>
  </si>
  <si>
    <t>ｳｼﾖ</t>
  </si>
  <si>
    <t>ﾞﾋﾛ</t>
  </si>
  <si>
    <t>639</t>
  </si>
  <si>
    <t>447</t>
  </si>
  <si>
    <t>ﾝｾｲ</t>
  </si>
  <si>
    <t>248</t>
  </si>
  <si>
    <t>ﾏﾘｺ</t>
  </si>
  <si>
    <t>79</t>
  </si>
  <si>
    <t>581</t>
  </si>
  <si>
    <t>ﾞﾏﾘ</t>
  </si>
  <si>
    <t>ﾝﾕｳ</t>
  </si>
  <si>
    <t>139</t>
  </si>
  <si>
    <t>ｼﾕﾜ</t>
  </si>
  <si>
    <t>780</t>
  </si>
  <si>
    <t>ｼﾊﾙ</t>
  </si>
  <si>
    <t>935</t>
  </si>
  <si>
    <t>482</t>
  </si>
  <si>
    <t>ﾅｶﾎ</t>
  </si>
  <si>
    <t>154</t>
  </si>
  <si>
    <t>ﾋﾛｼ</t>
  </si>
  <si>
    <t>567</t>
  </si>
  <si>
    <t>ﾆｲﾑ</t>
  </si>
  <si>
    <t>796</t>
  </si>
  <si>
    <t>ﾞﾊﾙ</t>
  </si>
  <si>
    <t>229</t>
  </si>
  <si>
    <t>ﾏ-ﾙ</t>
  </si>
  <si>
    <t>868</t>
  </si>
  <si>
    <t>430</t>
  </si>
  <si>
    <t>145</t>
  </si>
  <si>
    <t>ﾕｲ</t>
  </si>
  <si>
    <t>083</t>
  </si>
  <si>
    <t>ﾕｳｷ</t>
  </si>
  <si>
    <t>552</t>
  </si>
  <si>
    <t>ﾔｽｵ</t>
  </si>
  <si>
    <t>ﾝｸﾏ</t>
  </si>
  <si>
    <t>657</t>
  </si>
  <si>
    <t>ﾄﾋｺ</t>
  </si>
  <si>
    <t>064</t>
  </si>
  <si>
    <t xml:space="preserve"> ﾀﾀ</t>
  </si>
  <si>
    <t>29</t>
  </si>
  <si>
    <t>ｻﾁｺ</t>
  </si>
  <si>
    <t>189</t>
  </si>
  <si>
    <t>ﾄｹﾝ</t>
  </si>
  <si>
    <t>190</t>
  </si>
  <si>
    <t>624</t>
  </si>
  <si>
    <t>ﾐﾕｷ</t>
  </si>
  <si>
    <t>250</t>
  </si>
  <si>
    <t>173</t>
  </si>
  <si>
    <t>ﾀﾀﾞ</t>
  </si>
  <si>
    <t>399</t>
  </si>
  <si>
    <t>ｻﾄﾙ</t>
  </si>
  <si>
    <t>249</t>
  </si>
  <si>
    <t>ﾅｶﾏ</t>
  </si>
  <si>
    <t>746</t>
  </si>
  <si>
    <t>ｴﾙｶ</t>
  </si>
  <si>
    <t>388</t>
  </si>
  <si>
    <t>ﾃﾔﾏ</t>
  </si>
  <si>
    <t>784</t>
  </si>
  <si>
    <t>ﾓﾋﾛ</t>
  </si>
  <si>
    <t>273</t>
  </si>
  <si>
    <t>ｼﾝﾔ</t>
  </si>
  <si>
    <t>180</t>
  </si>
  <si>
    <t>295</t>
  </si>
  <si>
    <t>47</t>
  </si>
  <si>
    <t>998</t>
  </si>
  <si>
    <t>690</t>
  </si>
  <si>
    <t>ﾄｻｶ</t>
  </si>
  <si>
    <t>359</t>
  </si>
  <si>
    <t>ﾊﾟﾆ</t>
  </si>
  <si>
    <t>ｹﾖｼ</t>
  </si>
  <si>
    <t>056</t>
  </si>
  <si>
    <t>950</t>
  </si>
  <si>
    <t>ﾜｶｸ</t>
  </si>
  <si>
    <t>707</t>
  </si>
  <si>
    <t>ﾐﾘ-</t>
  </si>
  <si>
    <t>068</t>
  </si>
  <si>
    <t>ﾃﾂﾔ</t>
  </si>
  <si>
    <t>674</t>
  </si>
  <si>
    <t>30</t>
  </si>
  <si>
    <t>706</t>
  </si>
  <si>
    <t>ｱﾂｼ</t>
  </si>
  <si>
    <t>954</t>
  </si>
  <si>
    <t>331</t>
  </si>
  <si>
    <t>ｲｸﾔ</t>
  </si>
  <si>
    <t>ﾅｵｺ</t>
  </si>
  <si>
    <t>971</t>
  </si>
  <si>
    <t>319</t>
  </si>
  <si>
    <t>ﾂｱｷ</t>
  </si>
  <si>
    <t>738</t>
  </si>
  <si>
    <t>ｶｶｲ</t>
  </si>
  <si>
    <t>330</t>
  </si>
  <si>
    <t>100</t>
  </si>
  <si>
    <t>432</t>
  </si>
  <si>
    <t>ｺﾞｳ</t>
  </si>
  <si>
    <t>026</t>
  </si>
  <si>
    <t>106</t>
  </si>
  <si>
    <t>ｵｶｲ</t>
  </si>
  <si>
    <t>ﾕｶｺ</t>
  </si>
  <si>
    <t>225</t>
  </si>
  <si>
    <t xml:space="preserve"> ﾃﾂ</t>
  </si>
  <si>
    <t>887</t>
  </si>
  <si>
    <t>ﾚﾖｼ</t>
  </si>
  <si>
    <t>ｹﾋﾛ</t>
  </si>
  <si>
    <t>687</t>
  </si>
  <si>
    <t>ﾋﾞ-</t>
  </si>
  <si>
    <t>141</t>
  </si>
  <si>
    <t>ｴｲｷ</t>
  </si>
  <si>
    <t>ﾀｶｵ</t>
  </si>
  <si>
    <t>961</t>
  </si>
  <si>
    <t>246</t>
  </si>
  <si>
    <t>ﾓﾖｾ</t>
  </si>
  <si>
    <t xml:space="preserve"> ｶﾂ</t>
  </si>
  <si>
    <t>ﾀﾏｷ</t>
  </si>
  <si>
    <t>516</t>
  </si>
  <si>
    <t>ｻﾞﾄ</t>
  </si>
  <si>
    <t>347</t>
  </si>
  <si>
    <t>280</t>
  </si>
  <si>
    <t>462</t>
  </si>
  <si>
    <t>ﾞﾋﾌ</t>
  </si>
  <si>
    <t>709</t>
  </si>
  <si>
    <t>ﾝｺｳ</t>
  </si>
  <si>
    <t>ﾂｶｻ</t>
  </si>
  <si>
    <t>ﾓﾄｴ</t>
  </si>
  <si>
    <t>364</t>
  </si>
  <si>
    <t>ﾝｽｹ</t>
  </si>
  <si>
    <t>498</t>
  </si>
  <si>
    <t>610</t>
  </si>
  <si>
    <t>ﾃﾂｵ</t>
  </si>
  <si>
    <t>60</t>
  </si>
  <si>
    <t>900</t>
  </si>
  <si>
    <t>859</t>
  </si>
  <si>
    <t>033</t>
  </si>
  <si>
    <t>532</t>
  </si>
  <si>
    <t>ﾅｶｲ</t>
  </si>
  <si>
    <t>798</t>
  </si>
  <si>
    <t>ﾁﾊﾙ</t>
  </si>
  <si>
    <t>111</t>
  </si>
  <si>
    <t>ｼﾀﾞ</t>
  </si>
  <si>
    <t>69</t>
  </si>
  <si>
    <t>699</t>
  </si>
  <si>
    <t>689</t>
  </si>
  <si>
    <t>531</t>
  </si>
  <si>
    <t>ﾄﾐｶ</t>
  </si>
  <si>
    <t>ｸｲﾝ</t>
  </si>
  <si>
    <t>381</t>
  </si>
  <si>
    <t>)ｱｷ</t>
  </si>
  <si>
    <t>976</t>
  </si>
  <si>
    <t>255</t>
  </si>
  <si>
    <t>099</t>
  </si>
  <si>
    <t>756</t>
  </si>
  <si>
    <t>ｼﾝｶ</t>
  </si>
  <si>
    <t>671</t>
  </si>
  <si>
    <t>ｹﾞｵ</t>
  </si>
  <si>
    <t>519</t>
  </si>
  <si>
    <t>ﾏｻﾉ</t>
  </si>
  <si>
    <t>473</t>
  </si>
  <si>
    <t>603</t>
  </si>
  <si>
    <t>ﾊﾟｽ</t>
  </si>
  <si>
    <t>959</t>
  </si>
  <si>
    <t>ｳｼｾ</t>
  </si>
  <si>
    <t>ｲｷﾞ</t>
  </si>
  <si>
    <t>398</t>
  </si>
  <si>
    <t>164</t>
  </si>
  <si>
    <t>450</t>
  </si>
  <si>
    <t>ﾐﾉﾙ</t>
  </si>
  <si>
    <t>809</t>
  </si>
  <si>
    <t>ﾙﾋｺ</t>
  </si>
  <si>
    <t>024</t>
  </si>
  <si>
    <t>ﾕｷｵ</t>
  </si>
  <si>
    <t>424</t>
  </si>
  <si>
    <t>ｼﾕｳ</t>
  </si>
  <si>
    <t>358</t>
  </si>
  <si>
    <t>128</t>
  </si>
  <si>
    <t>534</t>
  </si>
  <si>
    <t>ﾏﾊｴ</t>
  </si>
  <si>
    <t>939</t>
  </si>
  <si>
    <t>ﾝｼﾝ</t>
  </si>
  <si>
    <t>301</t>
  </si>
  <si>
    <t>292</t>
  </si>
  <si>
    <t>ﾀｶｲ</t>
  </si>
  <si>
    <t>368</t>
  </si>
  <si>
    <t>ﾂﾉﾘ</t>
  </si>
  <si>
    <t>ﾅﾌﾞ</t>
  </si>
  <si>
    <t>992</t>
  </si>
  <si>
    <t xml:space="preserve"> ﾘｶ</t>
  </si>
  <si>
    <t>048</t>
  </si>
  <si>
    <t>579</t>
  </si>
  <si>
    <t>ﾏｻﾔ</t>
  </si>
  <si>
    <t>ﾕｳﾔ</t>
  </si>
  <si>
    <t>069</t>
  </si>
  <si>
    <t>811</t>
  </si>
  <si>
    <t>515</t>
  </si>
  <si>
    <t>628</t>
  </si>
  <si>
    <t>814</t>
  </si>
  <si>
    <t>-ｴｽ</t>
  </si>
  <si>
    <t>979</t>
  </si>
  <si>
    <t>910</t>
  </si>
  <si>
    <t>ｼﾉﾘ</t>
  </si>
  <si>
    <t>366</t>
  </si>
  <si>
    <t>ﾀﾞｵ</t>
  </si>
  <si>
    <t>62</t>
  </si>
  <si>
    <t>467</t>
  </si>
  <si>
    <t>ﾘﾂｸ</t>
  </si>
  <si>
    <t>ﾘｼﾔ</t>
  </si>
  <si>
    <t>094</t>
  </si>
  <si>
    <t>208</t>
  </si>
  <si>
    <t>ﾘﾐﾂ</t>
  </si>
  <si>
    <t>816</t>
  </si>
  <si>
    <t>ﾏﾓﾙ</t>
  </si>
  <si>
    <t>ﾀﾂｼ</t>
  </si>
  <si>
    <t>210</t>
  </si>
  <si>
    <t>ﾃﾞﾖ</t>
  </si>
  <si>
    <t>889</t>
  </si>
  <si>
    <t>ｲｸﾘ</t>
  </si>
  <si>
    <t>918</t>
  </si>
  <si>
    <t>703</t>
  </si>
  <si>
    <t>ｷﾞﾉ</t>
  </si>
  <si>
    <t>645</t>
  </si>
  <si>
    <t>ｼﾀｶ</t>
  </si>
  <si>
    <t>ｸｴﾝ</t>
  </si>
  <si>
    <t>223</t>
  </si>
  <si>
    <t>ﾝﾀ-</t>
  </si>
  <si>
    <t>850</t>
  </si>
  <si>
    <t>ﾝｲﾁ</t>
  </si>
  <si>
    <t>ﾕｳｼ</t>
  </si>
  <si>
    <t>ﾀﾐｷ</t>
  </si>
  <si>
    <t>302</t>
  </si>
  <si>
    <t>842</t>
  </si>
  <si>
    <t>ﾉﾘﾖ</t>
  </si>
  <si>
    <t>127</t>
  </si>
  <si>
    <t xml:space="preserve"> ﾘ.</t>
  </si>
  <si>
    <t>161</t>
  </si>
  <si>
    <t xml:space="preserve"> ｵｵ</t>
  </si>
  <si>
    <t>ﾔｽｼ</t>
  </si>
  <si>
    <t>135</t>
  </si>
  <si>
    <t>ﾐﾀﾝ</t>
  </si>
  <si>
    <t>191</t>
  </si>
  <si>
    <t>ﾋｻｼ</t>
  </si>
  <si>
    <t>ﾏｶｲ</t>
  </si>
  <si>
    <t>007</t>
  </si>
  <si>
    <t>541</t>
  </si>
  <si>
    <t>561</t>
  </si>
  <si>
    <t>644</t>
  </si>
  <si>
    <t>ｼﾞﾒ</t>
  </si>
  <si>
    <t>345</t>
  </si>
  <si>
    <t>464</t>
  </si>
  <si>
    <t>ﾘｱｷ</t>
  </si>
  <si>
    <t>448</t>
  </si>
  <si>
    <t>ｱﾕﾐ</t>
  </si>
  <si>
    <t>374</t>
  </si>
  <si>
    <t>323</t>
  </si>
  <si>
    <t>ｷﾋｺ</t>
  </si>
  <si>
    <t>ｶｸﾞ</t>
  </si>
  <si>
    <t>525</t>
  </si>
  <si>
    <t>)ﾕｳ</t>
  </si>
  <si>
    <t>ﾘｸﾆ</t>
  </si>
  <si>
    <t>239</t>
  </si>
  <si>
    <t>ﾀｻﾝ</t>
  </si>
  <si>
    <t>ﾊﾞ-</t>
  </si>
  <si>
    <t>409</t>
  </si>
  <si>
    <t xml:space="preserve"> ｹｲ</t>
  </si>
  <si>
    <t>730</t>
  </si>
  <si>
    <t>ｳｻｸ</t>
  </si>
  <si>
    <t>858</t>
  </si>
  <si>
    <t>ﾅｻﾝ</t>
  </si>
  <si>
    <t>486</t>
  </si>
  <si>
    <t>197</t>
  </si>
  <si>
    <t>ﾞﾀｶ</t>
  </si>
  <si>
    <t>ﾅﾘｺ</t>
  </si>
  <si>
    <t>719</t>
  </si>
  <si>
    <t>615</t>
  </si>
  <si>
    <t>ﾉ ｲ</t>
  </si>
  <si>
    <t>435</t>
  </si>
  <si>
    <t>576</t>
  </si>
  <si>
    <t>ｷﾏｻ</t>
  </si>
  <si>
    <t>036</t>
  </si>
  <si>
    <t>ﾐﾋﾄ</t>
  </si>
  <si>
    <t>ﾞｱｻ</t>
  </si>
  <si>
    <t>ﾖｳｽ</t>
  </si>
  <si>
    <t>73</t>
  </si>
  <si>
    <t>251</t>
  </si>
  <si>
    <t>ｼﾞﾁ</t>
  </si>
  <si>
    <t>977</t>
  </si>
  <si>
    <t>855</t>
  </si>
  <si>
    <t>090</t>
  </si>
  <si>
    <t>ｶ ﾘ</t>
  </si>
  <si>
    <t>411</t>
  </si>
  <si>
    <t>ﾟﾛｽ</t>
  </si>
  <si>
    <t>403</t>
  </si>
  <si>
    <t>ﾅﾐｴ</t>
  </si>
  <si>
    <t>888</t>
  </si>
  <si>
    <t>ｶｾﾞ</t>
  </si>
  <si>
    <t>ﾂﾀﾞ</t>
  </si>
  <si>
    <t>813</t>
  </si>
  <si>
    <t>ﾖｼｵ</t>
  </si>
  <si>
    <t>ﾐﾂﾙ</t>
  </si>
  <si>
    <t>338</t>
  </si>
  <si>
    <t>509</t>
  </si>
  <si>
    <t>902</t>
  </si>
  <si>
    <t>028</t>
  </si>
  <si>
    <t>ﾐｻｵ</t>
  </si>
  <si>
    <t>539</t>
  </si>
  <si>
    <t>ﾙｶｲ</t>
  </si>
  <si>
    <t>158</t>
  </si>
  <si>
    <t>294</t>
  </si>
  <si>
    <t>109</t>
  </si>
  <si>
    <t>ｾｲｹ</t>
  </si>
  <si>
    <t>ｴﾘｺ</t>
  </si>
  <si>
    <t>774</t>
  </si>
  <si>
    <t xml:space="preserve">ﾄｳ </t>
  </si>
  <si>
    <t>521</t>
  </si>
  <si>
    <t>768</t>
  </si>
  <si>
    <t>85</t>
  </si>
  <si>
    <t>68</t>
  </si>
  <si>
    <t>ﾝ ｷ</t>
  </si>
  <si>
    <t>ｳﾘﾂ</t>
  </si>
  <si>
    <t>434</t>
  </si>
  <si>
    <t>082</t>
  </si>
  <si>
    <t>ｹﾊﾙ</t>
  </si>
  <si>
    <t>201</t>
  </si>
  <si>
    <t>ｻﾀｹ</t>
  </si>
  <si>
    <t>ｲｸｵ</t>
  </si>
  <si>
    <t>ﾞﾋﾄ</t>
  </si>
  <si>
    <t>014</t>
  </si>
  <si>
    <t>052</t>
  </si>
  <si>
    <t>ﾘﾋｺ</t>
  </si>
  <si>
    <t>193</t>
  </si>
  <si>
    <t>ｻﾉﾘ</t>
  </si>
  <si>
    <t>ｽﾋﾛ</t>
  </si>
  <si>
    <t>634</t>
  </si>
  <si>
    <t>ﾋﾄﾐ</t>
  </si>
  <si>
    <t>753</t>
  </si>
  <si>
    <t>202</t>
  </si>
  <si>
    <t>013</t>
  </si>
  <si>
    <t>ﾏｻｼ</t>
  </si>
  <si>
    <t>ﾓﾔｽ</t>
  </si>
  <si>
    <t>771</t>
  </si>
  <si>
    <t>ﾃﾞﾔ</t>
  </si>
  <si>
    <t>ｷﾑﾈ</t>
  </si>
  <si>
    <t>999</t>
  </si>
  <si>
    <t>422</t>
  </si>
  <si>
    <t>ｽﾞﾄ</t>
  </si>
  <si>
    <t>287</t>
  </si>
  <si>
    <t>ｾｲｷ</t>
  </si>
  <si>
    <t>ﾐﾁｺ</t>
  </si>
  <si>
    <t>740</t>
  </si>
  <si>
    <t>ﾘﾖｳ</t>
  </si>
  <si>
    <t>ｷﾋﾛ</t>
  </si>
  <si>
    <t>279</t>
  </si>
  <si>
    <t>ﾏ ﾀ</t>
  </si>
  <si>
    <t>716</t>
  </si>
  <si>
    <t>ｲｲﾁ</t>
  </si>
  <si>
    <t>ﾏｸﾞ</t>
  </si>
  <si>
    <t>728</t>
  </si>
  <si>
    <t>ﾈｱﾂ</t>
  </si>
  <si>
    <t>444</t>
  </si>
  <si>
    <t>ﾜｹﾝ</t>
  </si>
  <si>
    <t>766</t>
  </si>
  <si>
    <t>ﾏｻｴ</t>
  </si>
  <si>
    <t>ｼﾔｽ</t>
  </si>
  <si>
    <t>481</t>
  </si>
  <si>
    <t>025</t>
  </si>
  <si>
    <t xml:space="preserve"> ﾏﾘ</t>
  </si>
  <si>
    <t>ｳ ｶ</t>
  </si>
  <si>
    <t>ﾅｶﾑ</t>
  </si>
  <si>
    <t>ｻｶﾂ</t>
  </si>
  <si>
    <t>471</t>
  </si>
  <si>
    <t>118</t>
  </si>
  <si>
    <t>ﾞﾓﾘ</t>
  </si>
  <si>
    <t>ﾏﾕﾐ</t>
  </si>
  <si>
    <t>944</t>
  </si>
  <si>
    <t>365</t>
  </si>
  <si>
    <t>ﾗｶｷ</t>
  </si>
  <si>
    <t>595</t>
  </si>
  <si>
    <t>495</t>
  </si>
  <si>
    <t>ｻｴｺ</t>
  </si>
  <si>
    <t>318</t>
  </si>
  <si>
    <t>ﾐﾁｵ</t>
  </si>
  <si>
    <t>627</t>
  </si>
  <si>
    <t>ﾏﾁｺ</t>
  </si>
  <si>
    <t>ｿｳｲ</t>
  </si>
  <si>
    <t>290</t>
  </si>
  <si>
    <t>ﾓﾋｻ</t>
  </si>
  <si>
    <t>ｲ ﾀ</t>
  </si>
  <si>
    <t>620</t>
  </si>
  <si>
    <t>ｲｺｳ</t>
  </si>
  <si>
    <t xml:space="preserve"> ﾋｸ</t>
  </si>
  <si>
    <t>647</t>
  </si>
  <si>
    <t>650</t>
  </si>
  <si>
    <t>ﾃﾂﾖ</t>
  </si>
  <si>
    <t>214</t>
  </si>
  <si>
    <t>968</t>
  </si>
  <si>
    <t>ｱﾔﾒ</t>
  </si>
  <si>
    <t>ｲｺﾞ</t>
  </si>
  <si>
    <t>241</t>
  </si>
  <si>
    <t>ﾂﾀｶ</t>
  </si>
  <si>
    <t>ﾓﾐﾁ</t>
  </si>
  <si>
    <t>ｹｲｺ</t>
  </si>
  <si>
    <t>386</t>
  </si>
  <si>
    <t>ﾕｳｺ</t>
  </si>
  <si>
    <t>598</t>
  </si>
  <si>
    <t>ﾉﾘｵ</t>
  </si>
  <si>
    <t>825</t>
  </si>
  <si>
    <t>871</t>
  </si>
  <si>
    <t>198</t>
  </si>
  <si>
    <t>ｻｶｽ</t>
  </si>
  <si>
    <t>ﾈﾌﾐ</t>
  </si>
  <si>
    <t>585</t>
  </si>
  <si>
    <t>ｻｶｴ</t>
  </si>
  <si>
    <t>ﾗｹｲ</t>
  </si>
  <si>
    <t>ｾｲｺ</t>
  </si>
  <si>
    <t>750</t>
  </si>
  <si>
    <t>ﾉｽｹ</t>
  </si>
  <si>
    <t>ﾓｱｷ</t>
  </si>
  <si>
    <t>ｸﾛｳ</t>
  </si>
  <si>
    <t>ｳｺﾞ</t>
  </si>
  <si>
    <t>431</t>
  </si>
  <si>
    <t>054</t>
  </si>
  <si>
    <t>ｱｻｷ</t>
  </si>
  <si>
    <t>ｽﾅﾘ</t>
  </si>
  <si>
    <t>702</t>
  </si>
  <si>
    <t>ｷﾉﾘ</t>
  </si>
  <si>
    <t>ｲﾁﾉ</t>
  </si>
  <si>
    <t>ｶﾏｻ</t>
  </si>
  <si>
    <t>507</t>
  </si>
  <si>
    <t>ﾄﾋﾛ</t>
  </si>
  <si>
    <t>663</t>
  </si>
  <si>
    <t>ﾝｺﾞ</t>
  </si>
  <si>
    <t>335</t>
  </si>
  <si>
    <t>666</t>
  </si>
  <si>
    <t>151</t>
  </si>
  <si>
    <t>ｽﾞﾎ</t>
  </si>
  <si>
    <t>995</t>
  </si>
  <si>
    <t>ｳｽｹ</t>
  </si>
  <si>
    <t>735</t>
  </si>
  <si>
    <t>ｳｸﾞ</t>
  </si>
  <si>
    <t>805</t>
  </si>
  <si>
    <t>ﾋﾛｴ</t>
  </si>
  <si>
    <t>199</t>
  </si>
  <si>
    <t>912</t>
  </si>
  <si>
    <t>396</t>
  </si>
  <si>
    <t>ｶﾂﾔ</t>
  </si>
  <si>
    <t>303</t>
  </si>
  <si>
    <t>ﾘﾋﾄ</t>
  </si>
  <si>
    <t>427</t>
  </si>
  <si>
    <t>ﾃﾞｵ</t>
  </si>
  <si>
    <t>163</t>
  </si>
  <si>
    <t>231</t>
  </si>
  <si>
    <t>ﾀｲｷ</t>
  </si>
  <si>
    <t>ｶﾌﾐ</t>
  </si>
  <si>
    <t>794</t>
  </si>
  <si>
    <t>373</t>
  </si>
  <si>
    <t>ﾕﾐｺ</t>
  </si>
  <si>
    <t>635</t>
  </si>
  <si>
    <t>ｱﾔﾉ</t>
  </si>
  <si>
    <t>ﾈﾀｶ</t>
  </si>
  <si>
    <t>ｼﾝｺ</t>
  </si>
  <si>
    <t>325</t>
  </si>
  <si>
    <t>ﾞｼｶ</t>
  </si>
  <si>
    <t>004</t>
  </si>
  <si>
    <t>920</t>
  </si>
  <si>
    <t>721</t>
  </si>
  <si>
    <t>763</t>
  </si>
  <si>
    <t>ｱﾂｴ</t>
  </si>
  <si>
    <t>528</t>
  </si>
  <si>
    <t>543</t>
  </si>
  <si>
    <t>371</t>
  </si>
  <si>
    <t>831</t>
  </si>
  <si>
    <t>ｽｴｺ</t>
  </si>
  <si>
    <t>ﾝ ﾘ</t>
  </si>
  <si>
    <t>ｵﾉﾘ</t>
  </si>
  <si>
    <t>037</t>
  </si>
  <si>
    <t>530</t>
  </si>
  <si>
    <t>917</t>
  </si>
  <si>
    <t>072</t>
  </si>
  <si>
    <t>ｲﾉｻ</t>
  </si>
  <si>
    <t>565</t>
  </si>
  <si>
    <t>ﾂﾋｻ</t>
  </si>
  <si>
    <t>ｼﾋｺ</t>
  </si>
  <si>
    <t>ﾏｻｷ</t>
  </si>
  <si>
    <t>367</t>
  </si>
  <si>
    <t>839</t>
  </si>
  <si>
    <t>577</t>
  </si>
  <si>
    <t>ﾀﾊﾞ</t>
  </si>
  <si>
    <t>529</t>
  </si>
  <si>
    <t>ﾆﾋｺ</t>
  </si>
  <si>
    <t>914</t>
  </si>
  <si>
    <t>ｶﾐﾂ</t>
  </si>
  <si>
    <t>ｽﾏｻ</t>
  </si>
  <si>
    <t>102</t>
  </si>
  <si>
    <t>927</t>
  </si>
  <si>
    <t>ﾀﾂｵ</t>
  </si>
  <si>
    <t>ｶﾋｺ</t>
  </si>
  <si>
    <t>ﾝﾛｳ</t>
  </si>
  <si>
    <t>504</t>
  </si>
  <si>
    <t>ﾓﾕｷ</t>
  </si>
  <si>
    <t>ﾂﾕｷ</t>
  </si>
  <si>
    <t>ﾞﾜｷ</t>
  </si>
  <si>
    <t>ｹﾐﾂ</t>
  </si>
  <si>
    <t>ｻﾋｺ</t>
  </si>
  <si>
    <t>494</t>
  </si>
  <si>
    <t>ﾀｶﾔ</t>
  </si>
  <si>
    <t>ﾔｻﾝ</t>
  </si>
  <si>
    <t>497</t>
  </si>
  <si>
    <t>ｽﾅｵ</t>
  </si>
  <si>
    <t>ﾀﾂﾙ</t>
  </si>
  <si>
    <t>697</t>
  </si>
  <si>
    <t>ﾞﾀﾂ</t>
  </si>
  <si>
    <t>263</t>
  </si>
  <si>
    <t>ｶﾜｶ</t>
  </si>
  <si>
    <t>ﾘﾄｼ</t>
  </si>
  <si>
    <t>ﾆｼｶ</t>
  </si>
  <si>
    <t>ｹﾞﾔ</t>
  </si>
  <si>
    <t>673</t>
  </si>
  <si>
    <t>865</t>
  </si>
  <si>
    <t>ｿｳﾀ</t>
  </si>
  <si>
    <t>ﾆﾋﾛ</t>
  </si>
  <si>
    <t>408</t>
  </si>
  <si>
    <t>ﾐﾂﾔ</t>
  </si>
  <si>
    <t>061</t>
  </si>
  <si>
    <t>ﾀｸﾔ</t>
  </si>
  <si>
    <t>782</t>
  </si>
  <si>
    <t>110</t>
  </si>
  <si>
    <t>ｿﾞﾑ</t>
  </si>
  <si>
    <t>418</t>
  </si>
  <si>
    <t xml:space="preserve"> ﾐｷ</t>
  </si>
  <si>
    <t>041</t>
  </si>
  <si>
    <t>ﾅｵﾐ</t>
  </si>
  <si>
    <t>ﾕｳﾀ</t>
  </si>
  <si>
    <t>ｳｼﾝ</t>
  </si>
  <si>
    <t>980</t>
  </si>
  <si>
    <t>074</t>
  </si>
  <si>
    <t>337</t>
  </si>
  <si>
    <t>149</t>
  </si>
  <si>
    <t>886</t>
  </si>
  <si>
    <t>310</t>
  </si>
  <si>
    <t>ﾄﾓｴ</t>
  </si>
  <si>
    <t>ｱﾗｶ</t>
  </si>
  <si>
    <t>051</t>
  </si>
  <si>
    <t>545</t>
  </si>
  <si>
    <t>ﾞｶﾂ</t>
  </si>
  <si>
    <t>176</t>
  </si>
  <si>
    <t>247</t>
  </si>
  <si>
    <t>ﾏﾂﾍ</t>
  </si>
  <si>
    <t>749</t>
  </si>
  <si>
    <t>156</t>
  </si>
  <si>
    <t>ﾋﾛｵ</t>
  </si>
  <si>
    <t>508</t>
  </si>
  <si>
    <t>ﾁｶｺ</t>
  </si>
  <si>
    <t>ﾛｲﾁ</t>
  </si>
  <si>
    <t>ﾁﾄｾ</t>
  </si>
  <si>
    <t>631</t>
  </si>
  <si>
    <t>720</t>
  </si>
  <si>
    <t>029</t>
  </si>
  <si>
    <t>ﾓﾋﾄ</t>
  </si>
  <si>
    <t>614</t>
  </si>
  <si>
    <t>101</t>
  </si>
  <si>
    <t>-ｼｶ</t>
  </si>
  <si>
    <t>057</t>
  </si>
  <si>
    <t>ｹｱｷ</t>
  </si>
  <si>
    <t>967</t>
  </si>
  <si>
    <t>451</t>
  </si>
  <si>
    <t>ｳﾌｸ</t>
  </si>
  <si>
    <t>ﾋﾛｱ</t>
  </si>
  <si>
    <t>617</t>
  </si>
  <si>
    <t>ﾋﾛﾔ</t>
  </si>
  <si>
    <t>ｽﾞｴ</t>
  </si>
  <si>
    <t>356</t>
  </si>
  <si>
    <t>ｳｾｲ</t>
  </si>
  <si>
    <t>ｶﾄｼ</t>
  </si>
  <si>
    <t>131</t>
  </si>
  <si>
    <t>ｱﾂｷ</t>
  </si>
  <si>
    <t>461</t>
  </si>
  <si>
    <t>ﾋｶｲ</t>
  </si>
  <si>
    <t>832</t>
  </si>
  <si>
    <t>ﾀﾓﾂ</t>
  </si>
  <si>
    <t>ﾏｻﾖ</t>
  </si>
  <si>
    <t>795</t>
  </si>
  <si>
    <t xml:space="preserve"> ｻﾜ</t>
  </si>
  <si>
    <t>ﾜｶｺ</t>
  </si>
  <si>
    <t>ｻﾁｵ</t>
  </si>
  <si>
    <t>ﾝｷﾞ</t>
  </si>
  <si>
    <t>ﾞﾄｼ</t>
  </si>
  <si>
    <t>659</t>
  </si>
  <si>
    <t>334</t>
  </si>
  <si>
    <t>ｽﾀｶ</t>
  </si>
  <si>
    <t>ｱｷｵ</t>
  </si>
  <si>
    <t>ｶﾕｷ</t>
  </si>
  <si>
    <t>ﾐﾋｺ</t>
  </si>
  <si>
    <t>777</t>
  </si>
  <si>
    <t>978</t>
  </si>
  <si>
    <t>253</t>
  </si>
  <si>
    <t>ﾂﾈﾐ</t>
  </si>
  <si>
    <t>421</t>
  </si>
  <si>
    <t>ﾈﾕｷ</t>
  </si>
  <si>
    <t>642</t>
  </si>
  <si>
    <t>ﾞｱｷ</t>
  </si>
  <si>
    <t>034</t>
  </si>
  <si>
    <t>ﾛﾐﾂ</t>
  </si>
  <si>
    <t>ﾀﾙｸ</t>
  </si>
  <si>
    <t>152</t>
  </si>
  <si>
    <t xml:space="preserve"> ﾅｵ</t>
  </si>
  <si>
    <t>849</t>
  </si>
  <si>
    <t>505</t>
  </si>
  <si>
    <t>743</t>
  </si>
  <si>
    <t>ﾅﾅｴ</t>
  </si>
  <si>
    <t>ﾛﾐﾁ</t>
  </si>
  <si>
    <t>913</t>
  </si>
  <si>
    <t>ｱｷｺ</t>
  </si>
  <si>
    <t>376</t>
  </si>
  <si>
    <t>ｶﾞｷ</t>
  </si>
  <si>
    <t>ﾕｲｺ</t>
  </si>
  <si>
    <t>762</t>
  </si>
  <si>
    <t>ｷﾖﾀ</t>
  </si>
  <si>
    <t>ﾕｷｺ</t>
  </si>
  <si>
    <t>283</t>
  </si>
  <si>
    <t>429</t>
  </si>
  <si>
    <t>423</t>
  </si>
  <si>
    <t>621</t>
  </si>
  <si>
    <t>ﾂﾅﾘ</t>
  </si>
  <si>
    <t>ﾈﾉﾘ</t>
  </si>
  <si>
    <t>006</t>
  </si>
  <si>
    <t>ﾑﾂｺ</t>
  </si>
  <si>
    <t>ﾑﾈﾐ</t>
  </si>
  <si>
    <t>960</t>
  </si>
  <si>
    <t>56</t>
  </si>
  <si>
    <t>843</t>
  </si>
  <si>
    <t>649</t>
  </si>
  <si>
    <t>571</t>
  </si>
  <si>
    <t>ｳﾊｸ</t>
  </si>
  <si>
    <t>590</t>
  </si>
  <si>
    <t>ﾃﾞﾄ</t>
  </si>
  <si>
    <t>737</t>
  </si>
  <si>
    <t>ﾘﾔｽ</t>
  </si>
  <si>
    <t>693</t>
  </si>
  <si>
    <t>ｻﾊﾙ</t>
  </si>
  <si>
    <t>758</t>
  </si>
  <si>
    <t>ｲﾝﾁ</t>
  </si>
  <si>
    <t>063</t>
  </si>
  <si>
    <t>ｽﾐﾁ</t>
  </si>
  <si>
    <t>468</t>
  </si>
  <si>
    <t>-ﾄﾙ</t>
  </si>
  <si>
    <t>848</t>
  </si>
  <si>
    <t>ﾘﾋﾛ</t>
  </si>
  <si>
    <t>ｶｱｷ</t>
  </si>
  <si>
    <t>306</t>
  </si>
  <si>
    <t>891</t>
  </si>
  <si>
    <t>ﾂﾏｻ</t>
  </si>
  <si>
    <t>986</t>
  </si>
  <si>
    <t>ｶｹﾞ</t>
  </si>
  <si>
    <t>669</t>
  </si>
  <si>
    <t>ﾅｶﾞ</t>
  </si>
  <si>
    <t>559</t>
  </si>
  <si>
    <t>162</t>
  </si>
  <si>
    <t>ｲｼｶ</t>
  </si>
  <si>
    <t>ｴﾂｷ</t>
  </si>
  <si>
    <t>010</t>
  </si>
  <si>
    <t>086</t>
  </si>
  <si>
    <t>ﾂｴｲ</t>
  </si>
  <si>
    <t>ﾅﾅｺ</t>
  </si>
  <si>
    <t>404</t>
  </si>
  <si>
    <t>ｹﾝﾀ</t>
  </si>
  <si>
    <t>921</t>
  </si>
  <si>
    <t>ｼｶﾜ</t>
  </si>
  <si>
    <t>240</t>
  </si>
  <si>
    <t>61</t>
  </si>
  <si>
    <t>ﾎﾞﾙ</t>
  </si>
  <si>
    <t>ｽﾐﾂ</t>
  </si>
  <si>
    <t>076</t>
  </si>
  <si>
    <t>000</t>
  </si>
  <si>
    <t>527</t>
  </si>
  <si>
    <t>ｲｼﾝ</t>
  </si>
  <si>
    <t>ﾀﾞｽ</t>
  </si>
  <si>
    <t>107</t>
  </si>
  <si>
    <t>377</t>
  </si>
  <si>
    <t>ｽﾞｵ</t>
  </si>
  <si>
    <t>221</t>
  </si>
  <si>
    <t>ｳｹﾝ</t>
  </si>
  <si>
    <t xml:space="preserve"> ﾁｴ</t>
  </si>
  <si>
    <t>ﾔｽﾐ</t>
  </si>
  <si>
    <t>801</t>
  </si>
  <si>
    <t>928</t>
  </si>
  <si>
    <t>ｷｼｶ</t>
  </si>
  <si>
    <t>684</t>
  </si>
  <si>
    <t>993</t>
  </si>
  <si>
    <t>ｻﾌﾐ</t>
  </si>
  <si>
    <t>668</t>
  </si>
  <si>
    <t>882</t>
  </si>
  <si>
    <t>ｸﾞﾙ</t>
  </si>
  <si>
    <t>ｼﾄﾓ</t>
  </si>
  <si>
    <t>ｻｵﾘ</t>
  </si>
  <si>
    <t>346</t>
  </si>
  <si>
    <t>ﾀｲｼ</t>
  </si>
  <si>
    <t>ｶｱﾘ</t>
  </si>
  <si>
    <t>ﾃﾙｵ</t>
  </si>
  <si>
    <t>220</t>
  </si>
  <si>
    <t>745</t>
  </si>
  <si>
    <t>ｿﾞﾐ</t>
  </si>
  <si>
    <t>186</t>
  </si>
  <si>
    <t>ﾄｼｺ</t>
  </si>
  <si>
    <t>52</t>
  </si>
  <si>
    <t>181</t>
  </si>
  <si>
    <t>ﾞ-ﾄ</t>
  </si>
  <si>
    <t>59</t>
  </si>
  <si>
    <t>514</t>
  </si>
  <si>
    <t xml:space="preserve"> ｻﾏ</t>
  </si>
  <si>
    <t>ﾈｹﾝ</t>
  </si>
  <si>
    <t>297</t>
  </si>
  <si>
    <t>538</t>
  </si>
  <si>
    <t>119</t>
  </si>
  <si>
    <t>ｲﾒｲ</t>
  </si>
  <si>
    <t>ﾋﾛﾑ</t>
  </si>
  <si>
    <t>982</t>
  </si>
  <si>
    <t>ﾛﾑﾂ</t>
  </si>
  <si>
    <t>ﾝｴｲ</t>
  </si>
  <si>
    <t>ｳｸｳ</t>
  </si>
  <si>
    <t>219</t>
  </si>
  <si>
    <t>172</t>
  </si>
  <si>
    <t>ﾞﾐｺ</t>
  </si>
  <si>
    <t>867</t>
  </si>
  <si>
    <t>ｸﾋﾛ</t>
  </si>
  <si>
    <t>353</t>
  </si>
  <si>
    <t>ﾀｸﾐ</t>
  </si>
  <si>
    <t>465</t>
  </si>
  <si>
    <t>578</t>
  </si>
  <si>
    <t>ﾍﾟｲ</t>
  </si>
  <si>
    <t>150</t>
  </si>
  <si>
    <t>686</t>
  </si>
  <si>
    <t>ﾞｺﾛ</t>
  </si>
  <si>
    <t>ﾆｿﾝ</t>
  </si>
  <si>
    <t>053</t>
  </si>
  <si>
    <t>ｱﾂﾄ</t>
  </si>
  <si>
    <t>ﾝﾘﾖ</t>
  </si>
  <si>
    <t>66</t>
  </si>
  <si>
    <t>184</t>
  </si>
  <si>
    <t>342</t>
  </si>
  <si>
    <t>ﾀﾞｲ</t>
  </si>
  <si>
    <t>ｷﾐｺ</t>
  </si>
  <si>
    <t>ﾛｴｷ</t>
  </si>
  <si>
    <t>123</t>
  </si>
  <si>
    <t>ﾜ ﾋ</t>
  </si>
  <si>
    <t>ﾏﾘﾔ</t>
  </si>
  <si>
    <t>ｷｸｺ</t>
  </si>
  <si>
    <t>ｸﾐｺ</t>
  </si>
  <si>
    <t>ｸｺﾞ</t>
  </si>
  <si>
    <t>.ｾﾝ</t>
  </si>
  <si>
    <t>ﾋﾖｳ</t>
  </si>
  <si>
    <t>948</t>
  </si>
  <si>
    <t>ｳﾄﾘ</t>
  </si>
  <si>
    <t>.ﾀｵ</t>
  </si>
  <si>
    <t>ﾞﾃﾝ</t>
  </si>
  <si>
    <t>656</t>
  </si>
  <si>
    <t>ﾈﾂﾄ</t>
  </si>
  <si>
    <t>ﾚｲｺ</t>
  </si>
  <si>
    <t>ｹﾐｶ</t>
  </si>
  <si>
    <t>713</t>
  </si>
  <si>
    <t>574</t>
  </si>
  <si>
    <t>ｴｲﾄ</t>
  </si>
  <si>
    <t>555</t>
  </si>
  <si>
    <t>553</t>
  </si>
  <si>
    <t>ｲｶﾙ</t>
  </si>
  <si>
    <t>958</t>
  </si>
  <si>
    <t>ﾞﾀｸ</t>
  </si>
  <si>
    <t>ﾐﾃｲ</t>
  </si>
  <si>
    <t>ﾞｸﾛ</t>
  </si>
  <si>
    <t>ｵ-ﾀ</t>
  </si>
  <si>
    <t>216</t>
  </si>
  <si>
    <t>725</t>
  </si>
  <si>
    <t>ﾜﾐﾂ</t>
  </si>
  <si>
    <t>ｸﾋﾝ</t>
  </si>
  <si>
    <t>ｷｶｸ</t>
  </si>
  <si>
    <t>ｽﾕｷ</t>
  </si>
  <si>
    <t>76</t>
  </si>
  <si>
    <t>ﾌﾞﾝ</t>
  </si>
  <si>
    <t>ﾄﾞﾘ</t>
  </si>
  <si>
    <t>ｸﾎｳ</t>
  </si>
  <si>
    <t>97</t>
  </si>
  <si>
    <t>ｲ(ｶ</t>
  </si>
  <si>
    <t>ｱｲﾜ</t>
  </si>
  <si>
    <t xml:space="preserve"> (ｶ</t>
  </si>
  <si>
    <t>ﾜ-ｸ</t>
  </si>
  <si>
    <t>ｼｽﾄ</t>
  </si>
  <si>
    <t>ｷﾖｸ</t>
  </si>
  <si>
    <t>ｹｲﾄ</t>
  </si>
  <si>
    <t>-ｶﾞ</t>
  </si>
  <si>
    <t>ﾆﾃｲ</t>
  </si>
  <si>
    <t>876</t>
  </si>
  <si>
    <t>ﾙ(ｶ</t>
  </si>
  <si>
    <t>095</t>
  </si>
  <si>
    <t>ﾝ(ｶ</t>
  </si>
  <si>
    <t>ﾝｽｲ</t>
  </si>
  <si>
    <t>ﾂｷﾖ</t>
  </si>
  <si>
    <t>062</t>
  </si>
  <si>
    <t>ﾝﾎｳ</t>
  </si>
  <si>
    <t>322</t>
  </si>
  <si>
    <t>ｻｼﾞ</t>
  </si>
  <si>
    <t>570</t>
  </si>
  <si>
    <t>-ｹｲ</t>
  </si>
  <si>
    <t>-ｽﾞ</t>
  </si>
  <si>
    <t>ｺｳﾜ</t>
  </si>
  <si>
    <t>ﾟｼ-</t>
  </si>
  <si>
    <t>ｵﾊﾞ</t>
  </si>
  <si>
    <t>ﾙ.ｶ</t>
  </si>
  <si>
    <t>ｽﾌｱ</t>
  </si>
  <si>
    <t>90</t>
  </si>
  <si>
    <t>ｲﾃｲ</t>
  </si>
  <si>
    <t>ｳ.ｶ</t>
  </si>
  <si>
    <t>453</t>
  </si>
  <si>
    <t>ｽｵ-</t>
  </si>
  <si>
    <t>ｶﾞﾛ</t>
  </si>
  <si>
    <t>ﾏｼ-</t>
  </si>
  <si>
    <t>ﾘｳｽ</t>
  </si>
  <si>
    <t>911</t>
  </si>
  <si>
    <t>ﾘﾂﾁ</t>
  </si>
  <si>
    <t>ﾘ-ﾌ</t>
  </si>
  <si>
    <t>ｱ-ﾏ</t>
  </si>
  <si>
    <t>ﾔｽｷ</t>
  </si>
  <si>
    <t>002</t>
  </si>
  <si>
    <t>)ﾕｲ</t>
  </si>
  <si>
    <t>ﾙｸﾝ</t>
  </si>
  <si>
    <t>ﾏ-ﾉ</t>
  </si>
  <si>
    <t>970</t>
  </si>
  <si>
    <t>ｾﾉｷ</t>
  </si>
  <si>
    <t>665</t>
  </si>
  <si>
    <t>ﾝﾃﾝ</t>
  </si>
  <si>
    <t>ﾞﾂ-</t>
  </si>
  <si>
    <t>ｹﾞﾝ</t>
  </si>
  <si>
    <t>732</t>
  </si>
  <si>
    <t>ﾕﾝｺ</t>
  </si>
  <si>
    <t>ﾖﾂｸ</t>
  </si>
  <si>
    <t>ｼｷﾔ</t>
  </si>
  <si>
    <t>892</t>
  </si>
  <si>
    <t>140</t>
  </si>
  <si>
    <t>270</t>
  </si>
  <si>
    <t>ﾅﾃﾝ</t>
  </si>
  <si>
    <t>ﾇｴｽ</t>
  </si>
  <si>
    <t>ｽﾞｷ</t>
  </si>
  <si>
    <t>ﾂﾃﾝ</t>
  </si>
  <si>
    <t>903</t>
  </si>
  <si>
    <t>ｸﾊﾞ</t>
  </si>
  <si>
    <t>ｼｹﾞ</t>
  </si>
  <si>
    <t>ﾏﾌﾞ</t>
  </si>
  <si>
    <t>311</t>
  </si>
  <si>
    <t>148</t>
  </si>
  <si>
    <t>392</t>
  </si>
  <si>
    <t>165</t>
  </si>
  <si>
    <t xml:space="preserve"> ﾕｷ</t>
  </si>
  <si>
    <t>ｽﾉｷ</t>
  </si>
  <si>
    <t>.ﾅｶ</t>
  </si>
  <si>
    <t>ﾊﾞﾘ</t>
  </si>
  <si>
    <t>278</t>
  </si>
  <si>
    <t>ﾞﾝﾃ</t>
  </si>
  <si>
    <t>929</t>
  </si>
  <si>
    <t>905</t>
  </si>
  <si>
    <t>-ﾕ-</t>
  </si>
  <si>
    <t>233</t>
  </si>
  <si>
    <t>ｲｼﾔ</t>
  </si>
  <si>
    <t>ﾖｼ</t>
  </si>
  <si>
    <t>791</t>
  </si>
  <si>
    <t>ﾂﾌﾟ</t>
  </si>
  <si>
    <t>808</t>
  </si>
  <si>
    <t>ﾄﾃﾝ</t>
  </si>
  <si>
    <t>ｱﾕｲ</t>
  </si>
  <si>
    <t>563</t>
  </si>
  <si>
    <t>677</t>
  </si>
  <si>
    <t>171</t>
  </si>
  <si>
    <t>324</t>
  </si>
  <si>
    <t>602</t>
  </si>
  <si>
    <t>ﾞｼﾞ</t>
  </si>
  <si>
    <t>182</t>
  </si>
  <si>
    <t>ﾀ-ｳ</t>
  </si>
  <si>
    <t>ﾎﾕﾋ</t>
  </si>
  <si>
    <t>ﾞｽｲ</t>
  </si>
  <si>
    <t>ﾞﾍﾟ</t>
  </si>
  <si>
    <t>ﾑﾂｵ</t>
  </si>
  <si>
    <t>457</t>
  </si>
  <si>
    <t>ﾘｶｽ</t>
  </si>
  <si>
    <t>ｲｸｺ</t>
  </si>
  <si>
    <t xml:space="preserve"> ﾕｶ</t>
  </si>
  <si>
    <t>213</t>
  </si>
  <si>
    <t>ﾄｼﾐ</t>
  </si>
  <si>
    <t>262</t>
  </si>
  <si>
    <t>ﾊﾄ</t>
  </si>
  <si>
    <t>820</t>
  </si>
  <si>
    <t>712</t>
  </si>
  <si>
    <t>484</t>
  </si>
  <si>
    <t>ｼﾞﾕ</t>
  </si>
  <si>
    <t>836</t>
  </si>
  <si>
    <t>ﾙ-ﾅ</t>
  </si>
  <si>
    <t>857</t>
  </si>
  <si>
    <t>ｶﾃﾝ</t>
  </si>
  <si>
    <t>.ﾘﾝ</t>
  </si>
  <si>
    <t>ﾟﾗｽ</t>
  </si>
  <si>
    <t>ｻﾞﾝ</t>
  </si>
  <si>
    <t>844</t>
  </si>
  <si>
    <t>ﾝｸﾞ</t>
  </si>
  <si>
    <t>ﾃｲ-</t>
  </si>
  <si>
    <t xml:space="preserve"> ﾜﾝ</t>
  </si>
  <si>
    <t>ﾘﾂﾄ</t>
  </si>
  <si>
    <t>(ｶ)</t>
  </si>
  <si>
    <t>ﾌﾞｷ</t>
  </si>
  <si>
    <t>ﾓﾆ-</t>
  </si>
  <si>
    <t>806</t>
  </si>
  <si>
    <t>ﾁｱｲ</t>
  </si>
  <si>
    <t>ｵﾊｼ</t>
  </si>
  <si>
    <t>ﾟﾛﾝ</t>
  </si>
  <si>
    <t>378</t>
  </si>
  <si>
    <t>ｶﾋﾞ</t>
  </si>
  <si>
    <t>ｻﾇﾏ</t>
  </si>
  <si>
    <t>ﾞﾊﾞ</t>
  </si>
  <si>
    <t>ｺｳ</t>
  </si>
  <si>
    <t>333</t>
  </si>
  <si>
    <t>ｼﾐﾂ</t>
  </si>
  <si>
    <t>ﾅｺﾞ</t>
  </si>
  <si>
    <t>ﾟｲﾝ</t>
  </si>
  <si>
    <t>ｶﾞｺ</t>
  </si>
  <si>
    <t>ﾟﾗﾑ</t>
  </si>
  <si>
    <t>309</t>
  </si>
  <si>
    <t>ﾐﾔｼ</t>
  </si>
  <si>
    <t>ｽﾃﾙ</t>
  </si>
  <si>
    <t>217</t>
  </si>
  <si>
    <t>267</t>
  </si>
  <si>
    <t>ﾟ-ﾄ</t>
  </si>
  <si>
    <t>ﾁﾔ-</t>
  </si>
  <si>
    <t>174</t>
  </si>
  <si>
    <t>870</t>
  </si>
  <si>
    <t>828</t>
  </si>
  <si>
    <t>.ﾄｳ</t>
  </si>
  <si>
    <t>ﾋﾛﾕ</t>
  </si>
  <si>
    <t>ﾀﾞｻ</t>
  </si>
  <si>
    <t>ﾜﾄﾛ</t>
  </si>
  <si>
    <t>847</t>
  </si>
  <si>
    <t>556</t>
  </si>
  <si>
    <t>827</t>
  </si>
  <si>
    <t>ｲｽﾞ</t>
  </si>
  <si>
    <t>ﾜﾏｷ</t>
  </si>
  <si>
    <t>99</t>
  </si>
  <si>
    <t>ﾘ-ﾑ</t>
  </si>
  <si>
    <t>ﾍﾞｱ</t>
  </si>
  <si>
    <t>175</t>
  </si>
  <si>
    <t>ﾊﾞﾙ</t>
  </si>
  <si>
    <t>ﾖｵｶ</t>
  </si>
  <si>
    <t>ｼﾏﾌ</t>
  </si>
  <si>
    <t>ｼﾋｻ</t>
  </si>
  <si>
    <t>ﾆﾖｼ</t>
  </si>
  <si>
    <t>781</t>
  </si>
  <si>
    <t>ｽﾞﾅ</t>
  </si>
  <si>
    <t>ｱｷﾄ</t>
  </si>
  <si>
    <t>ｳ(ｶ</t>
  </si>
  <si>
    <t>ﾘﾃｲ</t>
  </si>
  <si>
    <t>183</t>
  </si>
  <si>
    <t>410</t>
  </si>
  <si>
    <t>ﾟﾙﾄ</t>
  </si>
  <si>
    <t>731</t>
  </si>
  <si>
    <t>ｲﾖｳ</t>
  </si>
  <si>
    <t>ﾂｽﾙ</t>
  </si>
  <si>
    <t>695</t>
  </si>
  <si>
    <t>-ﾔﾂ</t>
  </si>
  <si>
    <t>ｸﾞｽ</t>
  </si>
  <si>
    <t>452</t>
  </si>
  <si>
    <t xml:space="preserve"> ﾏｷ</t>
  </si>
  <si>
    <t>ｱﾆﾓ</t>
  </si>
  <si>
    <t>235</t>
  </si>
  <si>
    <t>893</t>
  </si>
  <si>
    <t>ﾋｻｵ</t>
  </si>
  <si>
    <t>938</t>
  </si>
  <si>
    <t>751</t>
  </si>
  <si>
    <t>ｽﾉﾘ</t>
  </si>
  <si>
    <t>380</t>
  </si>
  <si>
    <t>885</t>
  </si>
  <si>
    <t>047</t>
  </si>
  <si>
    <t>479</t>
  </si>
  <si>
    <t>230</t>
  </si>
  <si>
    <t>965</t>
  </si>
  <si>
    <t>ﾅｵﾔ</t>
  </si>
  <si>
    <t>879</t>
  </si>
  <si>
    <t>ﾀﾂﾐ</t>
  </si>
  <si>
    <t>ｼﾕﾝ</t>
  </si>
  <si>
    <t>ﾈﾄﾓ</t>
  </si>
  <si>
    <t>ｽﾞﾀ</t>
  </si>
  <si>
    <t>ﾋﾛﾄ</t>
  </si>
  <si>
    <t>ｹｲﾀ</t>
  </si>
  <si>
    <t>ｾｲﾔ</t>
  </si>
  <si>
    <t>ﾘﾂﾈ</t>
  </si>
  <si>
    <t>ﾖｳﾏ</t>
  </si>
  <si>
    <t>ｷﾞｻ</t>
  </si>
  <si>
    <t>ﾋﾛｷ</t>
  </si>
  <si>
    <t xml:space="preserve"> ﾁｶ</t>
  </si>
  <si>
    <t>91</t>
  </si>
  <si>
    <t>456</t>
  </si>
  <si>
    <t>ﾏｻﾐ</t>
  </si>
  <si>
    <t>ｵｼﾞ</t>
  </si>
  <si>
    <t>ﾕｷﾔ</t>
  </si>
  <si>
    <t>685</t>
  </si>
  <si>
    <t>ﾘﾋｻ</t>
  </si>
  <si>
    <t>ﾏﾃﾂ</t>
  </si>
  <si>
    <t>ﾀｹﾔ</t>
  </si>
  <si>
    <t>95</t>
  </si>
  <si>
    <t>ｲﾂｷ</t>
  </si>
  <si>
    <t>ｷｺｳ</t>
  </si>
  <si>
    <t>63</t>
  </si>
  <si>
    <t>269</t>
  </si>
  <si>
    <t>ﾂﾞﾙ</t>
  </si>
  <si>
    <t>ｼﾌﾐ</t>
  </si>
  <si>
    <t>ﾐﾜｺ</t>
  </si>
  <si>
    <t>88</t>
  </si>
  <si>
    <t>984</t>
  </si>
  <si>
    <t>907</t>
  </si>
  <si>
    <t>017</t>
  </si>
  <si>
    <t>714</t>
  </si>
  <si>
    <t>087</t>
  </si>
  <si>
    <t>160</t>
  </si>
  <si>
    <t>ｲﾀﾙ</t>
  </si>
  <si>
    <t>554</t>
  </si>
  <si>
    <t>ﾞﾌｻ</t>
  </si>
  <si>
    <t>838</t>
  </si>
  <si>
    <t>ｽｴｽ</t>
  </si>
  <si>
    <t>ｲｾｵ</t>
  </si>
  <si>
    <t>332</t>
  </si>
  <si>
    <t>734</t>
  </si>
  <si>
    <t>895</t>
  </si>
  <si>
    <t>572</t>
  </si>
  <si>
    <t>ﾏｻｵ</t>
  </si>
  <si>
    <t>ﾝﾆｼ</t>
  </si>
  <si>
    <t>34</t>
  </si>
  <si>
    <t>949</t>
  </si>
  <si>
    <t>ﾂｲﾝ</t>
  </si>
  <si>
    <t>ﾀﾂﾏ</t>
  </si>
  <si>
    <t>ﾞｵﾐ</t>
  </si>
  <si>
    <t>ﾜﾀﾙ</t>
  </si>
  <si>
    <t>ﾅﾅｵ</t>
  </si>
  <si>
    <t>57</t>
  </si>
  <si>
    <t>599</t>
  </si>
  <si>
    <t>ｲﾄﾞ</t>
  </si>
  <si>
    <t>ﾂｸｽ</t>
  </si>
  <si>
    <t>880</t>
  </si>
  <si>
    <t>ﾗｲﾌ</t>
  </si>
  <si>
    <t>ｽ(ｶ</t>
  </si>
  <si>
    <t>860</t>
  </si>
  <si>
    <t>ﾁﾕｳ</t>
  </si>
  <si>
    <t>754</t>
  </si>
  <si>
    <t xml:space="preserve"> ﾐﾎ</t>
  </si>
  <si>
    <t>78</t>
  </si>
  <si>
    <t>533</t>
  </si>
  <si>
    <t>667</t>
  </si>
  <si>
    <t>ｸﾄｼ</t>
  </si>
  <si>
    <t>355</t>
  </si>
  <si>
    <t>ｷﾓﾘ</t>
  </si>
  <si>
    <t>ｴﾂｵ</t>
  </si>
  <si>
    <t>ｿﾉｺ</t>
  </si>
  <si>
    <t>ﾌﾞｺ</t>
  </si>
  <si>
    <t>852</t>
  </si>
  <si>
    <t>030</t>
  </si>
  <si>
    <t>ﾚｱｽ</t>
  </si>
  <si>
    <t>ﾐﾅｴ</t>
  </si>
  <si>
    <t>ﾊﾞｻ</t>
  </si>
  <si>
    <t>ﾂｾｲ</t>
  </si>
  <si>
    <t>ﾓﾅﾘ</t>
  </si>
  <si>
    <t>ﾄﾅ-</t>
  </si>
  <si>
    <t>773</t>
  </si>
  <si>
    <t>-(ｶ</t>
  </si>
  <si>
    <t>&lt;口座情報の送付先＞</t>
    <rPh sb="1" eb="3">
      <t>コウザ</t>
    </rPh>
    <rPh sb="3" eb="5">
      <t>ジョウホウ</t>
    </rPh>
    <rPh sb="6" eb="9">
      <t>ソウフサキ</t>
    </rPh>
    <phoneticPr fontId="4"/>
  </si>
  <si>
    <t>エラーチェック処理（後半追加）</t>
    <rPh sb="7" eb="9">
      <t>ショリ</t>
    </rPh>
    <rPh sb="10" eb="12">
      <t>コウハン</t>
    </rPh>
    <rPh sb="12" eb="14">
      <t>ツイカ</t>
    </rPh>
    <phoneticPr fontId="4"/>
  </si>
  <si>
    <t>支店CD下2桁：</t>
    <phoneticPr fontId="4"/>
  </si>
  <si>
    <t>銀行CD下3桁：</t>
    <phoneticPr fontId="4"/>
  </si>
  <si>
    <t>口座下3桁：</t>
    <phoneticPr fontId="4"/>
  </si>
  <si>
    <t>尚、柔道整復、はり、きゅう及びあん摩マッサージ指圧の施術所において、沖縄県国保</t>
    <rPh sb="0" eb="1">
      <t>ナオ</t>
    </rPh>
    <rPh sb="34" eb="37">
      <t>オキナワケン</t>
    </rPh>
    <rPh sb="37" eb="39">
      <t>コクホ</t>
    </rPh>
    <phoneticPr fontId="4"/>
  </si>
  <si>
    <t>連連合会に口座登録がある場合は下記に口座情報の一部が表示されますので、その口座に</t>
    <rPh sb="12" eb="14">
      <t>バアイ</t>
    </rPh>
    <rPh sb="15" eb="17">
      <t>カキ</t>
    </rPh>
    <rPh sb="18" eb="20">
      <t>コウザ</t>
    </rPh>
    <rPh sb="20" eb="22">
      <t>ジョウホウ</t>
    </rPh>
    <rPh sb="23" eb="25">
      <t>イチブ</t>
    </rPh>
    <rPh sb="26" eb="28">
      <t>ヒョウジ</t>
    </rPh>
    <rPh sb="37" eb="39">
      <t>コウザ</t>
    </rPh>
    <phoneticPr fontId="4"/>
  </si>
  <si>
    <t>振り込む事で良ければ、別途、口座情報の送付を行う必要はありません。</t>
    <rPh sb="0" eb="1">
      <t>フ</t>
    </rPh>
    <rPh sb="2" eb="3">
      <t>コ</t>
    </rPh>
    <rPh sb="4" eb="5">
      <t>コト</t>
    </rPh>
    <rPh sb="6" eb="7">
      <t>ヨ</t>
    </rPh>
    <rPh sb="11" eb="13">
      <t>ベット</t>
    </rPh>
    <rPh sb="14" eb="16">
      <t>コウザ</t>
    </rPh>
    <rPh sb="16" eb="18">
      <t>ジョウホウ</t>
    </rPh>
    <rPh sb="19" eb="21">
      <t>ソウフ</t>
    </rPh>
    <rPh sb="22" eb="23">
      <t>オコナ</t>
    </rPh>
    <rPh sb="24" eb="26">
      <t>ヒツヨウ</t>
    </rPh>
    <phoneticPr fontId="4"/>
  </si>
  <si>
    <t>２：同意しません。別途、口座情報を申請します。</t>
    <rPh sb="2" eb="4">
      <t>ドウイ</t>
    </rPh>
    <rPh sb="9" eb="11">
      <t>ベット</t>
    </rPh>
    <rPh sb="12" eb="14">
      <t>コウザ</t>
    </rPh>
    <rPh sb="14" eb="16">
      <t>ジョウホウ</t>
    </rPh>
    <rPh sb="17" eb="19">
      <t>シンセイ</t>
    </rPh>
    <phoneticPr fontId="4"/>
  </si>
  <si>
    <t>１：同意します</t>
    <rPh sb="2" eb="4">
      <t>ドウイ</t>
    </rPh>
    <phoneticPr fontId="4"/>
  </si>
  <si>
    <t>上記口座情報に振込むこと　⇒</t>
    <rPh sb="0" eb="2">
      <t>ジョウキ</t>
    </rPh>
    <rPh sb="2" eb="4">
      <t>コウザ</t>
    </rPh>
    <rPh sb="4" eb="6">
      <t>ジョウホウ</t>
    </rPh>
    <rPh sb="7" eb="9">
      <t>フリコミ</t>
    </rPh>
    <phoneticPr fontId="4"/>
  </si>
  <si>
    <t>医療施設又は施術所にあっては、保険診療、保険施術を取り扱うことができる。
（医療施設、施術所以外の場合は該当に「－」を記入してください）</t>
    <rPh sb="0" eb="2">
      <t>イリョウ</t>
    </rPh>
    <rPh sb="2" eb="4">
      <t>シセツ</t>
    </rPh>
    <rPh sb="4" eb="5">
      <t>マタ</t>
    </rPh>
    <rPh sb="6" eb="8">
      <t>セジュツ</t>
    </rPh>
    <rPh sb="8" eb="9">
      <t>ショ</t>
    </rPh>
    <rPh sb="15" eb="17">
      <t>ホケン</t>
    </rPh>
    <rPh sb="17" eb="19">
      <t>シンリョウ</t>
    </rPh>
    <rPh sb="20" eb="22">
      <t>ホケン</t>
    </rPh>
    <rPh sb="22" eb="24">
      <t>セジュツ</t>
    </rPh>
    <rPh sb="25" eb="26">
      <t>ト</t>
    </rPh>
    <rPh sb="27" eb="28">
      <t>アツカ</t>
    </rPh>
    <rPh sb="38" eb="40">
      <t>イリョウ</t>
    </rPh>
    <rPh sb="40" eb="42">
      <t>シセツ</t>
    </rPh>
    <rPh sb="43" eb="45">
      <t>セジュツ</t>
    </rPh>
    <rPh sb="45" eb="46">
      <t>ショ</t>
    </rPh>
    <rPh sb="46" eb="48">
      <t>イガイ</t>
    </rPh>
    <rPh sb="49" eb="51">
      <t>バアイ</t>
    </rPh>
    <rPh sb="52" eb="54">
      <t>ガイトウ</t>
    </rPh>
    <rPh sb="59" eb="61">
      <t>キニュウ</t>
    </rPh>
    <phoneticPr fontId="10"/>
  </si>
  <si>
    <t>本補助金の交付申請に関する資料は2030年3月末まで保存し、沖縄県から提供を求められた際には速やかに資料を提供すること。</t>
    <rPh sb="0" eb="1">
      <t>ホン</t>
    </rPh>
    <rPh sb="7" eb="9">
      <t>シンセイ</t>
    </rPh>
    <rPh sb="10" eb="11">
      <t>カン</t>
    </rPh>
    <rPh sb="13" eb="15">
      <t>シリョウ</t>
    </rPh>
    <rPh sb="20" eb="21">
      <t>ネン</t>
    </rPh>
    <rPh sb="22" eb="23">
      <t>ガツ</t>
    </rPh>
    <rPh sb="23" eb="24">
      <t>マツ</t>
    </rPh>
    <rPh sb="26" eb="28">
      <t>ホゾン</t>
    </rPh>
    <rPh sb="30" eb="33">
      <t>オキナワケン</t>
    </rPh>
    <rPh sb="35" eb="37">
      <t>テイキョウ</t>
    </rPh>
    <rPh sb="38" eb="39">
      <t>モト</t>
    </rPh>
    <rPh sb="43" eb="44">
      <t>サイ</t>
    </rPh>
    <rPh sb="46" eb="47">
      <t>スミ</t>
    </rPh>
    <rPh sb="50" eb="52">
      <t>シリョウ</t>
    </rPh>
    <rPh sb="53" eb="55">
      <t>テイキョウ</t>
    </rPh>
    <phoneticPr fontId="4"/>
  </si>
  <si>
    <t>社会福祉施設内診療所、企業内診療所等の原則として特定の者を対象とする施設ではない。（広く一般の不特定多数を対象とする施設である）</t>
    <rPh sb="0" eb="2">
      <t>シャカイ</t>
    </rPh>
    <rPh sb="2" eb="4">
      <t>フクシ</t>
    </rPh>
    <rPh sb="4" eb="6">
      <t>シセツ</t>
    </rPh>
    <rPh sb="6" eb="7">
      <t>ナイ</t>
    </rPh>
    <rPh sb="7" eb="10">
      <t>シンリョウショ</t>
    </rPh>
    <rPh sb="11" eb="14">
      <t>キギョウナイ</t>
    </rPh>
    <rPh sb="14" eb="17">
      <t>シンリョウショ</t>
    </rPh>
    <rPh sb="17" eb="18">
      <t>トウ</t>
    </rPh>
    <rPh sb="19" eb="21">
      <t>ゲンソク</t>
    </rPh>
    <rPh sb="24" eb="26">
      <t>トクテイ</t>
    </rPh>
    <rPh sb="27" eb="28">
      <t>モノ</t>
    </rPh>
    <rPh sb="29" eb="31">
      <t>タイショウ</t>
    </rPh>
    <rPh sb="34" eb="36">
      <t>シセツ</t>
    </rPh>
    <rPh sb="42" eb="43">
      <t>ヒロ</t>
    </rPh>
    <rPh sb="44" eb="46">
      <t>イッパン</t>
    </rPh>
    <rPh sb="47" eb="50">
      <t>フトクテイ</t>
    </rPh>
    <rPh sb="50" eb="52">
      <t>タスウ</t>
    </rPh>
    <rPh sb="53" eb="55">
      <t>タイショウ</t>
    </rPh>
    <rPh sb="58" eb="60">
      <t>シセツ</t>
    </rPh>
    <phoneticPr fontId="10"/>
  </si>
  <si>
    <t>2023年3月31日以前に開設した施設である。</t>
    <phoneticPr fontId="4"/>
  </si>
  <si>
    <t>同一の施設・事業所内にて複数業種を運営（例：整骨院と鍼灸院、病院と介護施設など）し、食材料費・燃料費等の負担額が不可分な場合、代表するいずれかの施設または事業所より申請を行っている。（※複数業種運営していない場合は該当に「－」を記入してください）</t>
    <phoneticPr fontId="4"/>
  </si>
  <si>
    <t>他地方公共団体等から補助対象経費（食材料費・燃料費等）が重複する補助金を受ける（受けた）場合において、同補助金で補われない補助対象経費が残存する（※本補助金以外の補助金受給がない（受けない）場合は該当に「－」を記入してください）</t>
    <phoneticPr fontId="4"/>
  </si>
  <si>
    <r>
      <t>※</t>
    </r>
    <r>
      <rPr>
        <sz val="11"/>
        <color rgb="FFFF0000"/>
        <rFont val="ＭＳ Ｐゴシック"/>
        <family val="3"/>
        <charset val="128"/>
      </rPr>
      <t>水色</t>
    </r>
    <r>
      <rPr>
        <sz val="11"/>
        <rFont val="ＭＳ Ｐゴシック"/>
        <family val="3"/>
        <charset val="128"/>
      </rPr>
      <t>の項目は該当する場合のみ入力して下さい。</t>
    </r>
    <phoneticPr fontId="4"/>
  </si>
  <si>
    <t>１．食材料費</t>
    <rPh sb="2" eb="3">
      <t>ショク</t>
    </rPh>
    <rPh sb="3" eb="6">
      <t>ザイリョウヒ</t>
    </rPh>
    <phoneticPr fontId="4"/>
  </si>
  <si>
    <t>３．重油代</t>
    <phoneticPr fontId="4"/>
  </si>
  <si>
    <t>４．ガス代</t>
    <phoneticPr fontId="4"/>
  </si>
  <si>
    <t>)</t>
    <phoneticPr fontId="4"/>
  </si>
  <si>
    <t>５ その他（</t>
    <rPh sb="4" eb="5">
      <t>タ</t>
    </rPh>
    <phoneticPr fontId="4"/>
  </si>
  <si>
    <t>４．ガス代</t>
    <rPh sb="4" eb="5">
      <t>ダイ</t>
    </rPh>
    <phoneticPr fontId="4"/>
  </si>
  <si>
    <t>（C5=B5-A5）</t>
    <phoneticPr fontId="4"/>
  </si>
  <si>
    <t>（B5）</t>
    <phoneticPr fontId="4"/>
  </si>
  <si>
    <t>（A5）</t>
    <phoneticPr fontId="4"/>
  </si>
  <si>
    <t>５．食材料費・燃料費等の負担増加額合計（C1～C5の計)</t>
    <rPh sb="7" eb="10">
      <t>ネンリョウヒ</t>
    </rPh>
    <rPh sb="10" eb="11">
      <t>ナド</t>
    </rPh>
    <rPh sb="12" eb="14">
      <t>フタン</t>
    </rPh>
    <rPh sb="14" eb="16">
      <t>ゾウカ</t>
    </rPh>
    <rPh sb="16" eb="17">
      <t>ガク</t>
    </rPh>
    <rPh sb="17" eb="18">
      <t>ゴウ</t>
    </rPh>
    <rPh sb="18" eb="19">
      <t>ケイ</t>
    </rPh>
    <rPh sb="26" eb="27">
      <t>ケイ</t>
    </rPh>
    <phoneticPr fontId="4"/>
  </si>
  <si>
    <t>※後半の申請において、前半の実績入力はできません。（変更しないで下さい）</t>
    <rPh sb="1" eb="3">
      <t>コウハン</t>
    </rPh>
    <rPh sb="4" eb="6">
      <t>シンセイ</t>
    </rPh>
    <rPh sb="11" eb="13">
      <t>ゼンハン</t>
    </rPh>
    <rPh sb="14" eb="16">
      <t>ジッセキ</t>
    </rPh>
    <rPh sb="16" eb="18">
      <t>ニュウリョク</t>
    </rPh>
    <rPh sb="26" eb="28">
      <t>ヘンコウ</t>
    </rPh>
    <rPh sb="32" eb="33">
      <t>クダ</t>
    </rPh>
    <phoneticPr fontId="4"/>
  </si>
  <si>
    <r>
      <t xml:space="preserve">   </t>
    </r>
    <r>
      <rPr>
        <b/>
        <u/>
        <sz val="11"/>
        <rFont val="ＭＳ Ｐゴシック"/>
        <family val="3"/>
        <charset val="128"/>
      </rPr>
      <t>また、前半の提出がない場合は、前半のピンク色の箇所も入力必須となります。</t>
    </r>
    <rPh sb="6" eb="8">
      <t>ゼンハン</t>
    </rPh>
    <rPh sb="9" eb="11">
      <t>テイシュツ</t>
    </rPh>
    <rPh sb="14" eb="16">
      <t>バアイ</t>
    </rPh>
    <rPh sb="18" eb="20">
      <t>ゼンハン</t>
    </rPh>
    <rPh sb="24" eb="25">
      <t>イロ</t>
    </rPh>
    <rPh sb="26" eb="28">
      <t>カショ</t>
    </rPh>
    <rPh sb="29" eb="31">
      <t>ニュウリョク</t>
    </rPh>
    <rPh sb="31" eb="33">
      <t>ヒッスウ</t>
    </rPh>
    <phoneticPr fontId="4"/>
  </si>
  <si>
    <t>※前半（令和５年４月から１２月まで）の実績については、以下の締切日以降に変更することはできません。</t>
    <rPh sb="27" eb="29">
      <t>イカ</t>
    </rPh>
    <rPh sb="30" eb="33">
      <t>シメキリビ</t>
    </rPh>
    <rPh sb="33" eb="35">
      <t>イコウ</t>
    </rPh>
    <rPh sb="36" eb="38">
      <t>ヘンコウ</t>
    </rPh>
    <phoneticPr fontId="4"/>
  </si>
  <si>
    <r>
      <t>※締切日：</t>
    </r>
    <r>
      <rPr>
        <b/>
        <u/>
        <sz val="11"/>
        <color rgb="FFFF0000"/>
        <rFont val="ＭＳ Ｐゴシック"/>
        <family val="3"/>
        <charset val="128"/>
      </rPr>
      <t>令和６年２月２２日（木）</t>
    </r>
    <r>
      <rPr>
        <b/>
        <u/>
        <sz val="11"/>
        <rFont val="ＭＳ Ｐゴシック"/>
        <family val="3"/>
        <charset val="128"/>
      </rPr>
      <t>、必ず締切日までに申請（メール送信）して下さい。</t>
    </r>
    <rPh sb="1" eb="3">
      <t>シメキリ</t>
    </rPh>
    <rPh sb="3" eb="4">
      <t>ヒ</t>
    </rPh>
    <rPh sb="5" eb="7">
      <t>レイワ</t>
    </rPh>
    <rPh sb="8" eb="9">
      <t>ネン</t>
    </rPh>
    <rPh sb="10" eb="11">
      <t>ガツ</t>
    </rPh>
    <rPh sb="13" eb="14">
      <t>ヒ</t>
    </rPh>
    <rPh sb="15" eb="16">
      <t>モク</t>
    </rPh>
    <phoneticPr fontId="4"/>
  </si>
  <si>
    <r>
      <t>(</t>
    </r>
    <r>
      <rPr>
        <b/>
        <sz val="11"/>
        <color theme="1"/>
        <rFont val="ＭＳ Ｐゴシック"/>
        <family val="3"/>
        <charset val="128"/>
      </rPr>
      <t>提出期間：令和6年1月～令和6年2月22日）</t>
    </r>
    <rPh sb="1" eb="3">
      <t>テイシュツ</t>
    </rPh>
    <rPh sb="3" eb="5">
      <t>キカン</t>
    </rPh>
    <rPh sb="6" eb="8">
      <t>レイワ</t>
    </rPh>
    <rPh sb="9" eb="10">
      <t>ネン</t>
    </rPh>
    <rPh sb="11" eb="12">
      <t>ガツ</t>
    </rPh>
    <rPh sb="21" eb="22">
      <t>ヒ</t>
    </rPh>
    <phoneticPr fontId="4"/>
  </si>
  <si>
    <t>５月</t>
    <phoneticPr fontId="4"/>
  </si>
  <si>
    <t>　沖縄県医療施設等物価高騰対策補助金を交付されるよう、沖縄県補助金等の交付に関する規則第３条及び沖縄県医療施設等物価高騰対策補助金交付要綱第５条の規定により、関係書類を添えて、下記のとおり申請します。</t>
    <phoneticPr fontId="10"/>
  </si>
  <si>
    <t>６．他の補助金等の申請状況</t>
    <rPh sb="2" eb="3">
      <t>タ</t>
    </rPh>
    <rPh sb="4" eb="7">
      <t>ホジョキン</t>
    </rPh>
    <rPh sb="7" eb="8">
      <t>ナド</t>
    </rPh>
    <rPh sb="9" eb="11">
      <t>シンセイ</t>
    </rPh>
    <rPh sb="11" eb="13">
      <t>ジョウキョウ</t>
    </rPh>
    <phoneticPr fontId="4"/>
  </si>
  <si>
    <t>９．申請額（⑦と⑧の比較結果）</t>
    <rPh sb="2" eb="4">
      <t>シンセイ</t>
    </rPh>
    <rPh sb="4" eb="5">
      <t>ガク</t>
    </rPh>
    <rPh sb="10" eb="12">
      <t>ヒカク</t>
    </rPh>
    <rPh sb="12" eb="14">
      <t>ケッカ</t>
    </rPh>
    <phoneticPr fontId="4"/>
  </si>
  <si>
    <t>６．他に同一経費(食材料費・燃料費等）の補助金申請がある場合の支給額(予定含む）</t>
    <rPh sb="2" eb="3">
      <t>ホカ</t>
    </rPh>
    <rPh sb="4" eb="6">
      <t>ドウイツ</t>
    </rPh>
    <rPh sb="6" eb="8">
      <t>ケイヒ</t>
    </rPh>
    <rPh sb="9" eb="10">
      <t>ショク</t>
    </rPh>
    <rPh sb="10" eb="13">
      <t>ザイリョウヒ</t>
    </rPh>
    <rPh sb="14" eb="17">
      <t>ネンリョウヒ</t>
    </rPh>
    <rPh sb="17" eb="18">
      <t>ナド</t>
    </rPh>
    <rPh sb="20" eb="23">
      <t>ホジョキン</t>
    </rPh>
    <rPh sb="23" eb="25">
      <t>シンセイ</t>
    </rPh>
    <rPh sb="28" eb="30">
      <t>バアイ</t>
    </rPh>
    <rPh sb="31" eb="33">
      <t>シキュウ</t>
    </rPh>
    <rPh sb="33" eb="34">
      <t>ガク</t>
    </rPh>
    <rPh sb="35" eb="37">
      <t>ヨテイ</t>
    </rPh>
    <rPh sb="37" eb="38">
      <t>フク</t>
    </rPh>
    <phoneticPr fontId="4"/>
  </si>
  <si>
    <t>※但し、前半の申請において他の同一経費の補助金申請を入力済の場合は記載不可（エラー）</t>
    <rPh sb="1" eb="2">
      <t>タダ</t>
    </rPh>
    <rPh sb="7" eb="9">
      <t>シンセイ</t>
    </rPh>
    <rPh sb="13" eb="14">
      <t>タ</t>
    </rPh>
    <rPh sb="15" eb="17">
      <t>ドウイツ</t>
    </rPh>
    <rPh sb="17" eb="19">
      <t>ケイヒ</t>
    </rPh>
    <rPh sb="20" eb="23">
      <t>ホジョキン</t>
    </rPh>
    <rPh sb="23" eb="25">
      <t>シンセイ</t>
    </rPh>
    <rPh sb="26" eb="28">
      <t>ニュウリョク</t>
    </rPh>
    <rPh sb="28" eb="29">
      <t>スミ</t>
    </rPh>
    <rPh sb="30" eb="32">
      <t>バアイ</t>
    </rPh>
    <rPh sb="33" eb="35">
      <t>キサイ</t>
    </rPh>
    <rPh sb="35" eb="37">
      <t>フカ</t>
    </rPh>
    <phoneticPr fontId="4"/>
  </si>
  <si>
    <t>７．上限額</t>
    <rPh sb="2" eb="5">
      <t>ジョウゲンガク</t>
    </rPh>
    <phoneticPr fontId="4"/>
  </si>
  <si>
    <t>８．前半の申請額</t>
    <rPh sb="2" eb="4">
      <t>ゼンハン</t>
    </rPh>
    <rPh sb="5" eb="8">
      <t>シンセイガク</t>
    </rPh>
    <phoneticPr fontId="4"/>
  </si>
  <si>
    <t>１０．後半の申請額（（項番５と項番９の比較結果）</t>
    <rPh sb="3" eb="5">
      <t>コウハン</t>
    </rPh>
    <rPh sb="6" eb="8">
      <t>シンセイ</t>
    </rPh>
    <rPh sb="8" eb="9">
      <t>ガク</t>
    </rPh>
    <rPh sb="11" eb="13">
      <t>コウバン</t>
    </rPh>
    <rPh sb="15" eb="17">
      <t>コウバン</t>
    </rPh>
    <phoneticPr fontId="4"/>
  </si>
  <si>
    <t>令和６年</t>
    <phoneticPr fontId="4"/>
  </si>
  <si>
    <t>９．申請額（項番５と項番８の比較結果）</t>
    <rPh sb="2" eb="4">
      <t>シンセイ</t>
    </rPh>
    <rPh sb="4" eb="5">
      <t>ガク</t>
    </rPh>
    <phoneticPr fontId="4"/>
  </si>
  <si>
    <t>５．食材料費・燃料費等の負担増加額合計</t>
    <rPh sb="2" eb="3">
      <t>ショク</t>
    </rPh>
    <rPh sb="3" eb="6">
      <t>ザイリョウヒ</t>
    </rPh>
    <rPh sb="7" eb="10">
      <t>ネンリョウヒ</t>
    </rPh>
    <rPh sb="10" eb="11">
      <t>ナド</t>
    </rPh>
    <rPh sb="12" eb="14">
      <t>フタン</t>
    </rPh>
    <rPh sb="14" eb="16">
      <t>ゾウカ</t>
    </rPh>
    <rPh sb="16" eb="17">
      <t>ガク</t>
    </rPh>
    <rPh sb="17" eb="18">
      <t>ゴウ</t>
    </rPh>
    <rPh sb="18" eb="19">
      <t>ケイ</t>
    </rPh>
    <phoneticPr fontId="4"/>
  </si>
  <si>
    <t>９．申請額（項番５と項番８の比較結果）</t>
    <rPh sb="2" eb="4">
      <t>シンセイ</t>
    </rPh>
    <rPh sb="4" eb="5">
      <t>ガク</t>
    </rPh>
    <rPh sb="6" eb="8">
      <t>コウバン</t>
    </rPh>
    <rPh sb="10" eb="12">
      <t>コウバン</t>
    </rPh>
    <rPh sb="14" eb="16">
      <t>ヒカク</t>
    </rPh>
    <rPh sb="16" eb="18">
      <t>ケッカ</t>
    </rPh>
    <phoneticPr fontId="4"/>
  </si>
  <si>
    <t>　① 他の補助金の名称等</t>
    <rPh sb="3" eb="4">
      <t>タ</t>
    </rPh>
    <rPh sb="5" eb="8">
      <t>ホジョキン</t>
    </rPh>
    <rPh sb="9" eb="11">
      <t>メイショウ</t>
    </rPh>
    <rPh sb="11" eb="12">
      <t>ナド</t>
    </rPh>
    <phoneticPr fontId="4"/>
  </si>
  <si>
    <r>
      <rPr>
        <u/>
        <sz val="11"/>
        <color rgb="FFFF0000"/>
        <rFont val="ＭＳ Ｐゴシック"/>
        <family val="3"/>
        <charset val="128"/>
      </rPr>
      <t>後半</t>
    </r>
    <r>
      <rPr>
        <u/>
        <sz val="11"/>
        <rFont val="ＭＳ Ｐゴシック"/>
        <family val="3"/>
        <charset val="128"/>
      </rPr>
      <t>（令和６年１月から３月まで）の実績については、</t>
    </r>
    <r>
      <rPr>
        <u/>
        <sz val="11"/>
        <color rgb="FFFF0000"/>
        <rFont val="ＭＳ Ｐゴシック"/>
        <family val="3"/>
        <charset val="128"/>
      </rPr>
      <t>２２０行目以降</t>
    </r>
    <r>
      <rPr>
        <u/>
        <sz val="11"/>
        <rFont val="ＭＳ Ｐゴシック"/>
        <family val="3"/>
        <charset val="128"/>
      </rPr>
      <t>を入力して申請して下さい。</t>
    </r>
    <rPh sb="0" eb="2">
      <t>コウハン</t>
    </rPh>
    <rPh sb="28" eb="30">
      <t>ギョウメ</t>
    </rPh>
    <rPh sb="30" eb="32">
      <t>イコウ</t>
    </rPh>
    <rPh sb="33" eb="35">
      <t>ニュウリョク</t>
    </rPh>
    <rPh sb="37" eb="39">
      <t>シンセイ</t>
    </rPh>
    <rPh sb="41" eb="42">
      <t>クダ</t>
    </rPh>
    <phoneticPr fontId="4"/>
  </si>
  <si>
    <t>口座情報</t>
    <rPh sb="0" eb="2">
      <t>コウザ</t>
    </rPh>
    <rPh sb="2" eb="4">
      <t>ジョウホウ</t>
    </rPh>
    <phoneticPr fontId="4"/>
  </si>
  <si>
    <t>柔整・あはきフラグ</t>
    <rPh sb="0" eb="2">
      <t>ジュウセイ</t>
    </rPh>
    <phoneticPr fontId="4"/>
  </si>
  <si>
    <t>８．上限額の残額（項番７－項番６）</t>
    <rPh sb="2" eb="5">
      <t>ジョウゲンガク</t>
    </rPh>
    <rPh sb="6" eb="7">
      <t>ノコ</t>
    </rPh>
    <rPh sb="9" eb="11">
      <t>コウバン</t>
    </rPh>
    <rPh sb="13" eb="15">
      <t>コウバン</t>
    </rPh>
    <phoneticPr fontId="4"/>
  </si>
  <si>
    <t>９．上限額の残額（項番７－項番８－項番６'）</t>
    <rPh sb="2" eb="5">
      <t>ジョウゲンガク</t>
    </rPh>
    <rPh sb="6" eb="7">
      <t>ノコ</t>
    </rPh>
    <rPh sb="9" eb="11">
      <t>コウバン</t>
    </rPh>
    <rPh sb="13" eb="15">
      <t>コウバン</t>
    </rPh>
    <rPh sb="17" eb="19">
      <t>コウバン</t>
    </rPh>
    <phoneticPr fontId="4"/>
  </si>
  <si>
    <t>９．上限額の残額（項番７－項番８－項番６'）</t>
    <phoneticPr fontId="4"/>
  </si>
  <si>
    <t>10．</t>
    <phoneticPr fontId="4"/>
  </si>
  <si>
    <t>後半＜エラーチェック＞ ※C1～C10の全てが○になれば（申請可）です。</t>
    <rPh sb="0" eb="2">
      <t>コウハン</t>
    </rPh>
    <rPh sb="20" eb="21">
      <t>スベ</t>
    </rPh>
    <rPh sb="29" eb="31">
      <t>シンセイ</t>
    </rPh>
    <rPh sb="31" eb="32">
      <t>カ</t>
    </rPh>
    <phoneticPr fontId="4"/>
  </si>
  <si>
    <t>C10</t>
    <phoneticPr fontId="4"/>
  </si>
  <si>
    <t>他の補助金申請は、重複申請できません。どちらか１か所に入力お願いします。</t>
    <rPh sb="0" eb="1">
      <t>タ</t>
    </rPh>
    <rPh sb="2" eb="5">
      <t>ホジョキン</t>
    </rPh>
    <rPh sb="5" eb="7">
      <t>シンセイ</t>
    </rPh>
    <rPh sb="9" eb="11">
      <t>チョウフク</t>
    </rPh>
    <rPh sb="11" eb="13">
      <t>シンセイ</t>
    </rPh>
    <rPh sb="25" eb="26">
      <t>ショ</t>
    </rPh>
    <rPh sb="27" eb="29">
      <t>ニュウリョク</t>
    </rPh>
    <rPh sb="30" eb="31">
      <t>ネガ</t>
    </rPh>
    <phoneticPr fontId="4"/>
  </si>
  <si>
    <t>０円以下の場合はエラーと表示され申請できません。申請額がプラスの時に申請（メール送信）して下さい。</t>
    <rPh sb="1" eb="2">
      <t>エン</t>
    </rPh>
    <rPh sb="2" eb="4">
      <t>イカ</t>
    </rPh>
    <rPh sb="5" eb="7">
      <t>バアイ</t>
    </rPh>
    <rPh sb="12" eb="14">
      <t>ヒョウジ</t>
    </rPh>
    <rPh sb="16" eb="18">
      <t>シンセイ</t>
    </rPh>
    <rPh sb="24" eb="27">
      <t>シンセイガク</t>
    </rPh>
    <rPh sb="32" eb="33">
      <t>トキ</t>
    </rPh>
    <rPh sb="34" eb="36">
      <t>シンセイ</t>
    </rPh>
    <rPh sb="40" eb="42">
      <t>ソウシン</t>
    </rPh>
    <rPh sb="45" eb="46">
      <t>クダ</t>
    </rPh>
    <phoneticPr fontId="4"/>
  </si>
  <si>
    <t>＜エラーチェック内容＞</t>
    <rPh sb="8" eb="10">
      <t>ナイヨウ</t>
    </rPh>
    <phoneticPr fontId="4"/>
  </si>
  <si>
    <t>C1</t>
    <phoneticPr fontId="4"/>
  </si>
  <si>
    <t>担当者名および担当者TEL</t>
  </si>
  <si>
    <t>確認項目</t>
  </si>
  <si>
    <t>申請額（前半）</t>
    <phoneticPr fontId="4"/>
  </si>
  <si>
    <t>申請日（前半）</t>
    <phoneticPr fontId="4"/>
  </si>
  <si>
    <t>誓約および同意項目</t>
  </si>
  <si>
    <t>申請日は、2024/1/16～2024/2/22までの期間です。それ以外はエラーとなります。</t>
    <rPh sb="0" eb="2">
      <t>シンセイ</t>
    </rPh>
    <rPh sb="2" eb="3">
      <t>ビ</t>
    </rPh>
    <rPh sb="27" eb="29">
      <t>キカン</t>
    </rPh>
    <rPh sb="34" eb="36">
      <t>イガイ</t>
    </rPh>
    <phoneticPr fontId="4"/>
  </si>
  <si>
    <t>申請日は、2024/1/16～22024/2/22の期間で申請して下さい。それ以外はエラーとなります。</t>
    <rPh sb="26" eb="28">
      <t>キカン</t>
    </rPh>
    <rPh sb="29" eb="31">
      <t>シンセイ</t>
    </rPh>
    <rPh sb="33" eb="34">
      <t>クダ</t>
    </rPh>
    <rPh sb="39" eb="41">
      <t>イガイ</t>
    </rPh>
    <phoneticPr fontId="4"/>
  </si>
  <si>
    <t>医療機関等コードは、連合会のマスタに登録された１０桁のコードを入力して下さい。マスタに存在しない場合はエラーとなります。</t>
  </si>
  <si>
    <t>担当者名および担当者TELは必須項目でしす。未入力の時、エラーとなります。（担当者は２文字以上、TELは７桁以上）</t>
  </si>
  <si>
    <t>施設所在地および名称に誤りがあった場合は入力して下さい。エラーチェックは行いません。</t>
  </si>
  <si>
    <t>交付要件確認書の確認項目が全て○の時はＯＫです。一つでも✕があればエラーとなります。</t>
  </si>
  <si>
    <t>誓約書兼同意書の項目が全て○の時はＯＫです。一つでも✕があればエラーとなります。</t>
  </si>
  <si>
    <t>C8</t>
    <phoneticPr fontId="4"/>
  </si>
  <si>
    <t>C9</t>
    <phoneticPr fontId="4"/>
  </si>
  <si>
    <t>C10</t>
    <phoneticPr fontId="4"/>
  </si>
  <si>
    <t>申請日（後半）</t>
  </si>
  <si>
    <t>申請日（後半）</t>
    <rPh sb="4" eb="6">
      <t>コウハン</t>
    </rPh>
    <phoneticPr fontId="4"/>
  </si>
  <si>
    <t>申請額（後半）</t>
  </si>
  <si>
    <t>申請額（後半）</t>
    <rPh sb="0" eb="3">
      <t>シンセイガク</t>
    </rPh>
    <rPh sb="4" eb="6">
      <t>コウハン</t>
    </rPh>
    <phoneticPr fontId="4"/>
  </si>
  <si>
    <t>申請額（前半）</t>
    <rPh sb="0" eb="3">
      <t>シンセイガク</t>
    </rPh>
    <rPh sb="4" eb="6">
      <t>ゼンハン</t>
    </rPh>
    <phoneticPr fontId="4"/>
  </si>
  <si>
    <t>申請日（前半）</t>
    <rPh sb="4" eb="6">
      <t>ゼンハン</t>
    </rPh>
    <phoneticPr fontId="4"/>
  </si>
  <si>
    <t>申請日は、2024/4/1～2024/6/30までの期間です。それ以外はエラーとなります。</t>
  </si>
  <si>
    <t>申請日は、2024/4/1～2024/6/30までの期間です。それ以外はエラーとなります。</t>
    <rPh sb="0" eb="2">
      <t>シンセイ</t>
    </rPh>
    <rPh sb="2" eb="3">
      <t>ビ</t>
    </rPh>
    <rPh sb="26" eb="28">
      <t>キカン</t>
    </rPh>
    <rPh sb="33" eb="35">
      <t>イガイ</t>
    </rPh>
    <phoneticPr fontId="4"/>
  </si>
  <si>
    <t>他の補助金申請は、重複申請できません。どちらか１か所に入力お願いします。</t>
  </si>
  <si>
    <t>他の補助金申請額（重複チェック）</t>
    <rPh sb="9" eb="11">
      <t>チョウフク</t>
    </rPh>
    <phoneticPr fontId="4"/>
  </si>
  <si>
    <t>他の補助金申請額（重複チェック）</t>
    <rPh sb="5" eb="8">
      <t>シンセイガク</t>
    </rPh>
    <phoneticPr fontId="4"/>
  </si>
  <si>
    <t>施設所在地、施設名、開設者名（ノンチェック）</t>
    <rPh sb="6" eb="8">
      <t>シセツ</t>
    </rPh>
    <rPh sb="8" eb="9">
      <t>メイ</t>
    </rPh>
    <rPh sb="10" eb="13">
      <t>カイセツシャ</t>
    </rPh>
    <rPh sb="13" eb="14">
      <t>ナ</t>
    </rPh>
    <phoneticPr fontId="4"/>
  </si>
  <si>
    <t>施設所在地、施設名、開設者名（ノンチェック）</t>
    <phoneticPr fontId="4"/>
  </si>
  <si>
    <t>申請日時点で事業を継続中かつ施設・事業所の運営に要する経費の支払い実績を有する。</t>
    <rPh sb="0" eb="2">
      <t>シンセイ</t>
    </rPh>
    <rPh sb="2" eb="3">
      <t>ビ</t>
    </rPh>
    <rPh sb="3" eb="5">
      <t>ジテン</t>
    </rPh>
    <rPh sb="6" eb="8">
      <t>ジギョウ</t>
    </rPh>
    <rPh sb="9" eb="11">
      <t>ケイゾク</t>
    </rPh>
    <rPh sb="11" eb="12">
      <t>チュウ</t>
    </rPh>
    <rPh sb="14" eb="16">
      <t>シセツ</t>
    </rPh>
    <rPh sb="17" eb="20">
      <t>ジギョウショ</t>
    </rPh>
    <rPh sb="21" eb="23">
      <t>ウンエイ</t>
    </rPh>
    <rPh sb="24" eb="25">
      <t>ヨウ</t>
    </rPh>
    <rPh sb="27" eb="29">
      <t>ケイヒ</t>
    </rPh>
    <rPh sb="30" eb="32">
      <t>シハラ</t>
    </rPh>
    <rPh sb="33" eb="35">
      <t>ジッセキ</t>
    </rPh>
    <rPh sb="36" eb="37">
      <t>ユウ</t>
    </rPh>
    <phoneticPr fontId="10"/>
  </si>
  <si>
    <t>０円以下の場合はエラーとなります。また、５床未満の施設において食材料費の負担増額が１円以上の場合はエラーとなります。</t>
    <rPh sb="1" eb="2">
      <t>エン</t>
    </rPh>
    <rPh sb="2" eb="4">
      <t>イカ</t>
    </rPh>
    <rPh sb="5" eb="7">
      <t>バアイ</t>
    </rPh>
    <rPh sb="21" eb="22">
      <t>ユカ</t>
    </rPh>
    <rPh sb="22" eb="24">
      <t>ミマン</t>
    </rPh>
    <rPh sb="25" eb="27">
      <t>シセツ</t>
    </rPh>
    <rPh sb="31" eb="32">
      <t>ショク</t>
    </rPh>
    <rPh sb="32" eb="35">
      <t>ザイリョウヒ</t>
    </rPh>
    <rPh sb="36" eb="39">
      <t>フタンゾウ</t>
    </rPh>
    <rPh sb="39" eb="40">
      <t>ガク</t>
    </rPh>
    <rPh sb="42" eb="43">
      <t>エン</t>
    </rPh>
    <rPh sb="43" eb="45">
      <t>イジョウ</t>
    </rPh>
    <rPh sb="46" eb="48">
      <t>バアイ</t>
    </rPh>
    <phoneticPr fontId="4"/>
  </si>
  <si>
    <t>4710812274</t>
  </si>
  <si>
    <t>4710911456</t>
  </si>
  <si>
    <t>4710511389</t>
  </si>
  <si>
    <t>4710511371</t>
  </si>
  <si>
    <t>4710311368</t>
  </si>
  <si>
    <t>4710311350</t>
  </si>
  <si>
    <t>4710812266</t>
  </si>
  <si>
    <t>4711010837</t>
  </si>
  <si>
    <t>4711110751</t>
  </si>
  <si>
    <t>4710119506</t>
  </si>
  <si>
    <t>4710119514</t>
  </si>
  <si>
    <t>4710119456</t>
  </si>
  <si>
    <t>4732131091</t>
  </si>
  <si>
    <t>4730432053</t>
  </si>
  <si>
    <t>4740841566</t>
  </si>
  <si>
    <t>4740841541</t>
  </si>
  <si>
    <t>4740940988</t>
  </si>
  <si>
    <t>4740640521</t>
  </si>
  <si>
    <t>4702633-0-0</t>
  </si>
  <si>
    <t>4742312414</t>
  </si>
  <si>
    <t>4740841491</t>
  </si>
  <si>
    <t>ｱｻﾋ</t>
  </si>
  <si>
    <t>ﾏｲﾙ</t>
  </si>
  <si>
    <t>070</t>
  </si>
  <si>
    <t>ｳｴｲ</t>
  </si>
  <si>
    <t>551</t>
  </si>
  <si>
    <t>物価高騰対策補助金申請_4711234567.xlsx</t>
    <phoneticPr fontId="4"/>
  </si>
  <si>
    <t>食材料費の（Ａ１）の上段を必要に応じて変更して下さい。統一して変更されます。</t>
    <rPh sb="0" eb="1">
      <t>ショク</t>
    </rPh>
    <rPh sb="1" eb="4">
      <t>ザイリョウヒ</t>
    </rPh>
    <rPh sb="10" eb="12">
      <t>ジョウダン</t>
    </rPh>
    <rPh sb="13" eb="15">
      <t>ヒツヨウ</t>
    </rPh>
    <rPh sb="16" eb="17">
      <t>オウ</t>
    </rPh>
    <rPh sb="19" eb="21">
      <t>ヘンコウ</t>
    </rPh>
    <rPh sb="23" eb="24">
      <t>クダ</t>
    </rPh>
    <rPh sb="27" eb="29">
      <t>トウイツ</t>
    </rPh>
    <rPh sb="31" eb="33">
      <t>ヘンコウ</t>
    </rPh>
    <phoneticPr fontId="4"/>
  </si>
  <si>
    <t>※前年比較は令和４年と令和３年のどちらを選択しても構いません。</t>
    <rPh sb="1" eb="3">
      <t>ゼンネン</t>
    </rPh>
    <rPh sb="3" eb="5">
      <t>ヒカク</t>
    </rPh>
    <rPh sb="6" eb="8">
      <t>レイワ</t>
    </rPh>
    <rPh sb="9" eb="10">
      <t>ネン</t>
    </rPh>
    <rPh sb="11" eb="13">
      <t>レイワ</t>
    </rPh>
    <rPh sb="14" eb="15">
      <t>ネン</t>
    </rPh>
    <rPh sb="20" eb="22">
      <t>センタク</t>
    </rPh>
    <rPh sb="25" eb="26">
      <t>カマ</t>
    </rPh>
    <phoneticPr fontId="4"/>
  </si>
  <si>
    <t>自家用車のガソリン・軽油などの燃料費を含めてはいけません。(業務に使用した場合は申請可）</t>
    <rPh sb="0" eb="4">
      <t>ジカヨウシャ</t>
    </rPh>
    <rPh sb="10" eb="12">
      <t>ケイユ</t>
    </rPh>
    <rPh sb="15" eb="17">
      <t>ネンリョウ</t>
    </rPh>
    <rPh sb="19" eb="20">
      <t>フク</t>
    </rPh>
    <rPh sb="30" eb="32">
      <t>ギョウム</t>
    </rPh>
    <rPh sb="33" eb="35">
      <t>シヨウ</t>
    </rPh>
    <rPh sb="37" eb="39">
      <t>バアイ</t>
    </rPh>
    <rPh sb="40" eb="42">
      <t>シンセイ</t>
    </rPh>
    <rPh sb="42" eb="43">
      <t>カ</t>
    </rPh>
    <phoneticPr fontId="4"/>
  </si>
  <si>
    <r>
      <t>尚、</t>
    </r>
    <r>
      <rPr>
        <b/>
        <sz val="10"/>
        <color rgb="FFFF0000"/>
        <rFont val="ＭＳ Ｐゴシック"/>
        <family val="3"/>
        <charset val="128"/>
      </rPr>
      <t>電気代</t>
    </r>
    <r>
      <rPr>
        <sz val="10"/>
        <color rgb="FFFF0000"/>
        <rFont val="ＭＳ Ｐゴシック"/>
        <family val="3"/>
        <charset val="128"/>
      </rPr>
      <t>は今回の</t>
    </r>
    <r>
      <rPr>
        <b/>
        <sz val="10"/>
        <color rgb="FFFF0000"/>
        <rFont val="ＭＳ Ｐゴシック"/>
        <family val="3"/>
        <charset val="128"/>
      </rPr>
      <t>対象経費ではありません</t>
    </r>
    <r>
      <rPr>
        <sz val="10"/>
        <color rgb="FFFF0000"/>
        <rFont val="ＭＳ Ｐゴシック"/>
        <family val="3"/>
        <charset val="128"/>
      </rPr>
      <t>。</t>
    </r>
    <rPh sb="0" eb="1">
      <t>ナオ</t>
    </rPh>
    <rPh sb="2" eb="4">
      <t>デンキ</t>
    </rPh>
    <rPh sb="4" eb="5">
      <t>ダイ</t>
    </rPh>
    <rPh sb="6" eb="8">
      <t>コンカイ</t>
    </rPh>
    <rPh sb="9" eb="11">
      <t>タイショウ</t>
    </rPh>
    <rPh sb="11" eb="13">
      <t>ケイヒ</t>
    </rPh>
    <phoneticPr fontId="4"/>
  </si>
  <si>
    <t>ファイル名について（医療機関コードが4711234567の例）</t>
    <rPh sb="4" eb="5">
      <t>メイ</t>
    </rPh>
    <rPh sb="10" eb="12">
      <t>イリョウ</t>
    </rPh>
    <rPh sb="12" eb="14">
      <t>キカン</t>
    </rPh>
    <rPh sb="29" eb="30">
      <t>レイ</t>
    </rPh>
    <phoneticPr fontId="4"/>
  </si>
  <si>
    <t>①病院、診療所　</t>
    <rPh sb="1" eb="3">
      <t>ビョウイン</t>
    </rPh>
    <rPh sb="4" eb="7">
      <t>シンリョウショ</t>
    </rPh>
    <phoneticPr fontId="4"/>
  </si>
  <si>
    <t>→　471XXXXXXX</t>
  </si>
  <si>
    <t>②歯科診療所</t>
    <rPh sb="1" eb="3">
      <t>シカ</t>
    </rPh>
    <rPh sb="3" eb="6">
      <t>シンリョウショ</t>
    </rPh>
    <phoneticPr fontId="4"/>
  </si>
  <si>
    <t>③薬局</t>
    <rPh sb="1" eb="3">
      <t>ヤッキョク</t>
    </rPh>
    <phoneticPr fontId="4"/>
  </si>
  <si>
    <t>④柔道整復す施術所</t>
    <rPh sb="1" eb="3">
      <t>ジュウドウ</t>
    </rPh>
    <rPh sb="3" eb="5">
      <t>セイフク</t>
    </rPh>
    <rPh sb="6" eb="8">
      <t>セジュツ</t>
    </rPh>
    <rPh sb="8" eb="9">
      <t>ショ</t>
    </rPh>
    <phoneticPr fontId="4"/>
  </si>
  <si>
    <t>⑤あんま、はり、きゅう施術所</t>
    <rPh sb="11" eb="13">
      <t>セジュツ</t>
    </rPh>
    <rPh sb="13" eb="14">
      <t>ショ</t>
    </rPh>
    <phoneticPr fontId="4"/>
  </si>
  <si>
    <t>→　473XXXXXXX</t>
    <phoneticPr fontId="4"/>
  </si>
  <si>
    <t>→　475XXXXXXX</t>
    <phoneticPr fontId="4"/>
  </si>
  <si>
    <t>→　470XXXX-X-X</t>
    <phoneticPr fontId="4"/>
  </si>
  <si>
    <t>→　470XXXXXXX</t>
    <phoneticPr fontId="4"/>
  </si>
  <si>
    <t>※その他は、医療機関等の施設で使用する燃料費（ガソリン・軽油・灯油などの経費）の事です。</t>
    <rPh sb="3" eb="4">
      <t>タ</t>
    </rPh>
    <rPh sb="6" eb="8">
      <t>イリョウ</t>
    </rPh>
    <rPh sb="8" eb="10">
      <t>キカン</t>
    </rPh>
    <rPh sb="10" eb="11">
      <t>ナド</t>
    </rPh>
    <rPh sb="12" eb="14">
      <t>シセツ</t>
    </rPh>
    <rPh sb="15" eb="17">
      <t>シヨウ</t>
    </rPh>
    <rPh sb="19" eb="22">
      <t>ネンリョウヒ</t>
    </rPh>
    <rPh sb="28" eb="30">
      <t>ケイユ</t>
    </rPh>
    <rPh sb="31" eb="33">
      <t>トウユ</t>
    </rPh>
    <rPh sb="36" eb="38">
      <t>ケイヒ</t>
    </rPh>
    <rPh sb="40" eb="41">
      <t>コト</t>
    </rPh>
    <phoneticPr fontId="4"/>
  </si>
  <si>
    <t>対象となる経費：車を使用して、患者を訪問、施術した場合に要した燃料費</t>
    <rPh sb="0" eb="2">
      <t>タイショウ</t>
    </rPh>
    <rPh sb="5" eb="7">
      <t>ケイヒ</t>
    </rPh>
    <rPh sb="8" eb="9">
      <t>クルマ</t>
    </rPh>
    <rPh sb="10" eb="12">
      <t>シヨウ</t>
    </rPh>
    <rPh sb="15" eb="17">
      <t>カンジャ</t>
    </rPh>
    <rPh sb="18" eb="20">
      <t>ホウモン</t>
    </rPh>
    <rPh sb="21" eb="23">
      <t>セジュツ</t>
    </rPh>
    <rPh sb="25" eb="27">
      <t>バアイ</t>
    </rPh>
    <rPh sb="28" eb="29">
      <t>ヨウ</t>
    </rPh>
    <rPh sb="31" eb="34">
      <t>ネンリョウヒ</t>
    </rPh>
    <phoneticPr fontId="4"/>
  </si>
  <si>
    <r>
      <rPr>
        <u/>
        <sz val="10"/>
        <color rgb="FFFF0000"/>
        <rFont val="ＭＳ Ｐゴシック"/>
        <family val="3"/>
        <charset val="128"/>
      </rPr>
      <t>対象とならない経費</t>
    </r>
    <r>
      <rPr>
        <sz val="10"/>
        <color rgb="FFFF0000"/>
        <rFont val="ＭＳ Ｐゴシック"/>
        <family val="3"/>
        <charset val="128"/>
      </rPr>
      <t>：</t>
    </r>
    <r>
      <rPr>
        <b/>
        <sz val="10"/>
        <color rgb="FFFF0000"/>
        <rFont val="ＭＳ Ｐゴシック"/>
        <family val="3"/>
        <charset val="128"/>
      </rPr>
      <t>通勤</t>
    </r>
    <r>
      <rPr>
        <sz val="10"/>
        <color rgb="FFFF0000"/>
        <rFont val="ＭＳ Ｐゴシック"/>
        <family val="3"/>
        <charset val="128"/>
      </rPr>
      <t>に使用した場合や</t>
    </r>
    <r>
      <rPr>
        <b/>
        <sz val="10"/>
        <color rgb="FFFF0000"/>
        <rFont val="ＭＳ Ｐゴシック"/>
        <family val="3"/>
        <charset val="128"/>
      </rPr>
      <t>私用</t>
    </r>
    <r>
      <rPr>
        <sz val="10"/>
        <color rgb="FFFF0000"/>
        <rFont val="ＭＳ Ｐゴシック"/>
        <family val="3"/>
        <charset val="128"/>
      </rPr>
      <t>で使用した場合に要した燃料費</t>
    </r>
    <rPh sb="0" eb="2">
      <t>タイショウ</t>
    </rPh>
    <rPh sb="7" eb="9">
      <t>ケイヒ</t>
    </rPh>
    <rPh sb="10" eb="12">
      <t>ツウキン</t>
    </rPh>
    <rPh sb="13" eb="15">
      <t>シヨウ</t>
    </rPh>
    <rPh sb="17" eb="19">
      <t>バアイ</t>
    </rPh>
    <rPh sb="20" eb="22">
      <t>シヨウ</t>
    </rPh>
    <rPh sb="23" eb="25">
      <t>シヨウ</t>
    </rPh>
    <rPh sb="27" eb="29">
      <t>バアイ</t>
    </rPh>
    <phoneticPr fontId="4"/>
  </si>
  <si>
    <t>(例)→</t>
    <rPh sb="1" eb="2">
      <t>レイ</t>
    </rPh>
    <phoneticPr fontId="4"/>
  </si>
  <si>
    <t>＜医療機関等コードの形式＞</t>
    <rPh sb="1" eb="3">
      <t>イリョウ</t>
    </rPh>
    <rPh sb="3" eb="5">
      <t>キカン</t>
    </rPh>
    <rPh sb="5" eb="6">
      <t>ナド</t>
    </rPh>
    <rPh sb="10" eb="12">
      <t>ケイシキ</t>
    </rPh>
    <phoneticPr fontId="4"/>
  </si>
  <si>
    <r>
      <rPr>
        <b/>
        <sz val="11"/>
        <color rgb="FFFF0000"/>
        <rFont val="ＭＳ Ｐゴシック"/>
        <family val="3"/>
        <charset val="128"/>
      </rPr>
      <t>エクセルファイル原本</t>
    </r>
    <r>
      <rPr>
        <sz val="11"/>
        <color rgb="FFFF0000"/>
        <rFont val="ＭＳ Ｐゴシック"/>
        <family val="3"/>
        <charset val="128"/>
      </rPr>
      <t>を</t>
    </r>
    <r>
      <rPr>
        <sz val="11"/>
        <color theme="1"/>
        <rFont val="ＭＳ Ｐゴシック"/>
        <family val="3"/>
        <charset val="128"/>
      </rPr>
      <t>以下のメールアドレスへ送付して下さい。（ファイル名の末尾は医療機関等コードに変更）</t>
    </r>
    <rPh sb="8" eb="10">
      <t>ゲンポン</t>
    </rPh>
    <rPh sb="11" eb="13">
      <t>イカ</t>
    </rPh>
    <phoneticPr fontId="4"/>
  </si>
  <si>
    <r>
      <t>メールアドレス：</t>
    </r>
    <r>
      <rPr>
        <b/>
        <sz val="11"/>
        <color rgb="FFFF0000"/>
        <rFont val="ＭＳ Ｐゴシック"/>
        <family val="3"/>
        <charset val="128"/>
      </rPr>
      <t>bukka@okikoku.or.jp</t>
    </r>
    <phoneticPr fontId="4"/>
  </si>
  <si>
    <t>※千円未満は切り捨て</t>
    <rPh sb="1" eb="3">
      <t>センエン</t>
    </rPh>
    <rPh sb="3" eb="5">
      <t>ミマン</t>
    </rPh>
    <rPh sb="6" eb="7">
      <t>キ</t>
    </rPh>
    <rPh sb="8" eb="9">
      <t>ス</t>
    </rPh>
    <phoneticPr fontId="4"/>
  </si>
  <si>
    <t>（C1+C2+C3+C4+C5)</t>
    <phoneticPr fontId="4"/>
  </si>
  <si>
    <t>尚、シートの削除やその他編集等は行わず、原本に入力した状態で提出して下さい。</t>
    <rPh sb="0" eb="1">
      <t>ナオ</t>
    </rPh>
    <rPh sb="6" eb="8">
      <t>サクジョ</t>
    </rPh>
    <rPh sb="11" eb="12">
      <t>タ</t>
    </rPh>
    <rPh sb="12" eb="14">
      <t>ヘンシュウ</t>
    </rPh>
    <rPh sb="14" eb="15">
      <t>ナド</t>
    </rPh>
    <rPh sb="16" eb="17">
      <t>オコナ</t>
    </rPh>
    <rPh sb="20" eb="22">
      <t>ゲンポン</t>
    </rPh>
    <rPh sb="23" eb="25">
      <t>ニュウリョク</t>
    </rPh>
    <rPh sb="27" eb="29">
      <t>ジョウタイ</t>
    </rPh>
    <rPh sb="30" eb="32">
      <t>テイシュツ</t>
    </rPh>
    <rPh sb="34" eb="35">
      <t>クダ</t>
    </rPh>
    <phoneticPr fontId="4"/>
  </si>
  <si>
    <t>※消費税は除いて下さい。</t>
    <rPh sb="1" eb="4">
      <t>ショウヒゼイ</t>
    </rPh>
    <rPh sb="5" eb="6">
      <t>ノゾ</t>
    </rPh>
    <rPh sb="8" eb="9">
      <t>クダ</t>
    </rPh>
    <phoneticPr fontId="4"/>
  </si>
  <si>
    <t>Ver_0124a</t>
    <phoneticPr fontId="4"/>
  </si>
  <si>
    <t>※食材料費は病院および５床以上の診療所が申請可能です。５床未満の施設は申請できません。</t>
    <rPh sb="1" eb="2">
      <t>ショク</t>
    </rPh>
    <rPh sb="2" eb="5">
      <t>ザイリョウヒ</t>
    </rPh>
    <rPh sb="6" eb="8">
      <t>ビョウイン</t>
    </rPh>
    <rPh sb="12" eb="13">
      <t>ユカ</t>
    </rPh>
    <rPh sb="13" eb="15">
      <t>イジョウ</t>
    </rPh>
    <rPh sb="16" eb="18">
      <t>シンリョウ</t>
    </rPh>
    <rPh sb="18" eb="19">
      <t>ショ</t>
    </rPh>
    <rPh sb="20" eb="22">
      <t>シンセイ</t>
    </rPh>
    <rPh sb="22" eb="24">
      <t>カノウ</t>
    </rPh>
    <rPh sb="28" eb="29">
      <t>ユカ</t>
    </rPh>
    <rPh sb="29" eb="31">
      <t>ミマン</t>
    </rPh>
    <rPh sb="32" eb="34">
      <t>シセツ</t>
    </rPh>
    <rPh sb="35" eb="37">
      <t>シンセイ</t>
    </rPh>
    <phoneticPr fontId="4"/>
  </si>
  <si>
    <r>
      <t>※</t>
    </r>
    <r>
      <rPr>
        <b/>
        <sz val="10"/>
        <color rgb="FFFF0000"/>
        <rFont val="ＭＳ Ｐゴシック"/>
        <family val="3"/>
        <charset val="128"/>
      </rPr>
      <t>電気代</t>
    </r>
    <r>
      <rPr>
        <sz val="10"/>
        <color rgb="FFFF0000"/>
        <rFont val="ＭＳ Ｐゴシック"/>
        <family val="3"/>
        <charset val="128"/>
      </rPr>
      <t>は今回の</t>
    </r>
    <r>
      <rPr>
        <b/>
        <sz val="10"/>
        <color rgb="FFFF0000"/>
        <rFont val="ＭＳ Ｐゴシック"/>
        <family val="3"/>
        <charset val="128"/>
      </rPr>
      <t>対象経費ではありません</t>
    </r>
    <r>
      <rPr>
        <sz val="10"/>
        <color rgb="FFFF0000"/>
        <rFont val="ＭＳ Ｐゴシック"/>
        <family val="3"/>
        <charset val="128"/>
      </rPr>
      <t>。</t>
    </r>
    <rPh sb="1" eb="3">
      <t>デンキ</t>
    </rPh>
    <rPh sb="3" eb="4">
      <t>ダイ</t>
    </rPh>
    <rPh sb="5" eb="7">
      <t>コンカイ</t>
    </rPh>
    <rPh sb="8" eb="10">
      <t>タイショウ</t>
    </rPh>
    <rPh sb="10" eb="12">
      <t>ケイヒ</t>
    </rPh>
    <phoneticPr fontId="4"/>
  </si>
  <si>
    <r>
      <t>・国保連連合会に口座登録がある医科、歯科、薬局は、原則、登録された口座に振り込みますので、口座情報は申請不要です。（特別な事情がある場合は連合会の担当までご連絡下さい）
・</t>
    </r>
    <r>
      <rPr>
        <sz val="11"/>
        <color theme="1"/>
        <rFont val="ＭＳ Ｐゴシック"/>
        <family val="3"/>
        <charset val="128"/>
      </rPr>
      <t>柔道整復、はり、きゅう及びあん摩マッサージ指圧の施術所は、</t>
    </r>
    <r>
      <rPr>
        <sz val="11"/>
        <color rgb="FFFF0000"/>
        <rFont val="ＭＳ Ｐゴシック"/>
        <family val="3"/>
        <charset val="128"/>
      </rPr>
      <t>口座情報を別紙１に記載して紙（原本）を以下の宛先に郵送して下さい。（個人情報を含むためメールでは受付できません）</t>
    </r>
    <r>
      <rPr>
        <sz val="11"/>
        <rFont val="ＭＳ Ｐゴシック"/>
        <family val="3"/>
        <charset val="128"/>
      </rPr>
      <t xml:space="preserve">
　また、</t>
    </r>
    <r>
      <rPr>
        <sz val="11"/>
        <color rgb="FFFF0000"/>
        <rFont val="ＭＳ Ｐゴシック"/>
        <family val="3"/>
        <charset val="128"/>
      </rPr>
      <t>口座を確認できる書類</t>
    </r>
    <r>
      <rPr>
        <sz val="11"/>
        <rFont val="ＭＳ Ｐゴシック"/>
        <family val="3"/>
        <charset val="128"/>
      </rPr>
      <t>（金融機関名、支店番号、口座番号、口座名義人(カナ)を明瞭に確認できるものの写し※口座名義人(カナ)は通帳２ページ目の見開き）も併せて送付して下さい。</t>
    </r>
    <rPh sb="47" eb="49">
      <t>ジョウホウ</t>
    </rPh>
    <rPh sb="50" eb="52">
      <t>シンセイ</t>
    </rPh>
    <rPh sb="52" eb="54">
      <t>フヨウ</t>
    </rPh>
    <rPh sb="80" eb="81">
      <t>クダ</t>
    </rPh>
    <rPh sb="121" eb="123">
      <t>ベッシ</t>
    </rPh>
    <rPh sb="125" eb="127">
      <t>キサイ</t>
    </rPh>
    <rPh sb="129" eb="130">
      <t>カミ</t>
    </rPh>
    <rPh sb="131" eb="133">
      <t>ゲンポン</t>
    </rPh>
    <rPh sb="135" eb="137">
      <t>イカ</t>
    </rPh>
    <rPh sb="138" eb="140">
      <t>アテサキ</t>
    </rPh>
    <rPh sb="141" eb="143">
      <t>ユウソウ</t>
    </rPh>
    <rPh sb="145" eb="146">
      <t>クダ</t>
    </rPh>
    <rPh sb="150" eb="152">
      <t>コジン</t>
    </rPh>
    <rPh sb="152" eb="154">
      <t>ジョウホウ</t>
    </rPh>
    <rPh sb="155" eb="156">
      <t>フク</t>
    </rPh>
    <rPh sb="164" eb="166">
      <t>ウケツケ</t>
    </rPh>
    <rPh sb="225" eb="226">
      <t>ウツ</t>
    </rPh>
    <rPh sb="238" eb="240">
      <t>ツウチョウ</t>
    </rPh>
    <rPh sb="244" eb="245">
      <t>メ</t>
    </rPh>
    <rPh sb="246" eb="248">
      <t>ミヒラ</t>
    </rPh>
    <rPh sb="251" eb="252">
      <t>アワ</t>
    </rPh>
    <rPh sb="254" eb="256">
      <t>ソウフ</t>
    </rPh>
    <rPh sb="258" eb="259">
      <t>クダ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</si>
</sst>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0_ ;[Red]\-#,##0\ "/>
    <numFmt numFmtId="178" formatCode="#,##0_ "/>
    <numFmt numFmtId="179" formatCode="0_);[Red]\(0\)"/>
  </numFmts>
  <fonts count="7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8"/>
      <color theme="1"/>
      <name val="ＭＳ Ｐゴシック"/>
      <family val="3"/>
      <charset val="128"/>
    </font>
    <font>
      <sz val="18"/>
      <color theme="1"/>
      <name val="游ゴシック"/>
      <family val="2"/>
      <scheme val="minor"/>
    </font>
    <font>
      <sz val="16"/>
      <color theme="1"/>
      <name val="ＭＳ Ｐゴシック"/>
      <family val="3"/>
      <charset val="128"/>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0"/>
      <color theme="1"/>
      <name val="游ゴシック"/>
      <family val="2"/>
      <scheme val="minor"/>
    </font>
    <font>
      <sz val="16"/>
      <color theme="1"/>
      <name val="游ゴシック"/>
      <family val="2"/>
      <scheme val="minor"/>
    </font>
    <font>
      <sz val="11"/>
      <color indexed="8"/>
      <name val="ＭＳ Ｐゴシック"/>
      <family val="3"/>
      <charset val="128"/>
    </font>
    <font>
      <sz val="10"/>
      <color indexed="8"/>
      <name val="ＭＳ Ｐゴシック"/>
      <family val="3"/>
      <charset val="128"/>
    </font>
    <font>
      <sz val="11"/>
      <name val="游ゴシック"/>
      <family val="2"/>
      <scheme val="minor"/>
    </font>
    <font>
      <sz val="8"/>
      <color theme="1"/>
      <name val="ＭＳ Ｐゴシック"/>
      <family val="3"/>
      <charset val="128"/>
    </font>
    <font>
      <sz val="11"/>
      <color indexed="8"/>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i/>
      <sz val="11"/>
      <name val="ＭＳ Ｐゴシック"/>
      <family val="3"/>
      <charset val="128"/>
    </font>
    <font>
      <sz val="16"/>
      <name val="游ゴシック"/>
      <family val="2"/>
      <scheme val="minor"/>
    </font>
    <font>
      <sz val="12"/>
      <name val="游ゴシック"/>
      <family val="2"/>
      <scheme val="minor"/>
    </font>
    <font>
      <sz val="10"/>
      <name val="游ゴシック"/>
      <family val="2"/>
      <scheme val="minor"/>
    </font>
    <font>
      <sz val="11"/>
      <color rgb="FFFF0000"/>
      <name val="ＭＳ Ｐゴシック"/>
      <family val="3"/>
      <charset val="128"/>
    </font>
    <font>
      <sz val="11"/>
      <name val="游ゴシック"/>
      <family val="3"/>
      <charset val="128"/>
      <scheme val="minor"/>
    </font>
    <font>
      <b/>
      <sz val="12"/>
      <name val="游ゴシック"/>
      <family val="3"/>
      <charset val="128"/>
      <scheme val="minor"/>
    </font>
    <font>
      <b/>
      <sz val="11"/>
      <name val="游ゴシック"/>
      <family val="3"/>
      <charset val="128"/>
      <scheme val="minor"/>
    </font>
    <font>
      <sz val="10"/>
      <name val="游ゴシック"/>
      <family val="3"/>
      <charset val="128"/>
      <scheme val="minor"/>
    </font>
    <font>
      <sz val="10"/>
      <color theme="1"/>
      <name val="游ゴシック"/>
      <family val="3"/>
      <charset val="128"/>
      <scheme val="minor"/>
    </font>
    <font>
      <sz val="8"/>
      <name val="游ゴシック"/>
      <family val="3"/>
      <charset val="128"/>
      <scheme val="minor"/>
    </font>
    <font>
      <b/>
      <sz val="11"/>
      <color theme="1"/>
      <name val="ＭＳ Ｐゴシック"/>
      <family val="3"/>
      <charset val="128"/>
    </font>
    <font>
      <b/>
      <sz val="16"/>
      <color rgb="FFFF0000"/>
      <name val="ＭＳ Ｐゴシック"/>
      <family val="3"/>
      <charset val="128"/>
    </font>
    <font>
      <b/>
      <sz val="11"/>
      <name val="ＭＳ Ｐゴシック"/>
      <family val="3"/>
      <charset val="128"/>
    </font>
    <font>
      <b/>
      <sz val="11"/>
      <name val="游ゴシック"/>
      <family val="2"/>
      <scheme val="minor"/>
    </font>
    <font>
      <u/>
      <sz val="11"/>
      <color rgb="FFFF0000"/>
      <name val="ＭＳ Ｐゴシック"/>
      <family val="3"/>
      <charset val="128"/>
    </font>
    <font>
      <b/>
      <sz val="16"/>
      <color theme="1"/>
      <name val="ＭＳ Ｐゴシック"/>
      <family val="3"/>
      <charset val="128"/>
    </font>
    <font>
      <b/>
      <sz val="16"/>
      <color theme="1"/>
      <name val="游ゴシック"/>
      <family val="2"/>
      <scheme val="minor"/>
    </font>
    <font>
      <sz val="20"/>
      <color theme="1"/>
      <name val="游ゴシック"/>
      <family val="2"/>
      <scheme val="minor"/>
    </font>
    <font>
      <b/>
      <sz val="20"/>
      <color rgb="FFFF0000"/>
      <name val="ＭＳ Ｐゴシック"/>
      <family val="3"/>
      <charset val="128"/>
    </font>
    <font>
      <b/>
      <sz val="12"/>
      <color rgb="FFFF0000"/>
      <name val="ＭＳ Ｐゴシック"/>
      <family val="3"/>
      <charset val="128"/>
    </font>
    <font>
      <b/>
      <u/>
      <sz val="12"/>
      <name val="ＭＳ Ｐゴシック"/>
      <family val="3"/>
      <charset val="128"/>
    </font>
    <font>
      <b/>
      <u/>
      <sz val="12"/>
      <color rgb="FFFF0000"/>
      <name val="ＭＳ Ｐゴシック"/>
      <family val="3"/>
      <charset val="128"/>
    </font>
    <font>
      <b/>
      <sz val="16"/>
      <name val="ＭＳ Ｐゴシック"/>
      <family val="3"/>
      <charset val="128"/>
    </font>
    <font>
      <b/>
      <sz val="16"/>
      <name val="游ゴシック"/>
      <family val="2"/>
      <scheme val="minor"/>
    </font>
    <font>
      <sz val="18"/>
      <name val="ＭＳ Ｐゴシック"/>
      <family val="3"/>
      <charset val="128"/>
    </font>
    <font>
      <sz val="18"/>
      <name val="游ゴシック"/>
      <family val="2"/>
      <scheme val="minor"/>
    </font>
    <font>
      <sz val="10"/>
      <color rgb="FF00B0F0"/>
      <name val="ＭＳ Ｐゴシック"/>
      <family val="3"/>
      <charset val="128"/>
    </font>
    <font>
      <sz val="11"/>
      <color indexed="8"/>
      <name val="ＭＳ Ｐゴシック"/>
      <family val="3"/>
      <charset val="128"/>
    </font>
    <font>
      <i/>
      <sz val="11"/>
      <color theme="1"/>
      <name val="游ゴシック"/>
      <family val="2"/>
      <scheme val="minor"/>
    </font>
    <font>
      <i/>
      <sz val="11"/>
      <color theme="1"/>
      <name val="ＭＳ Ｐゴシック"/>
      <family val="3"/>
      <charset val="128"/>
    </font>
    <font>
      <sz val="9"/>
      <name val="ＭＳ Ｐゴシック"/>
      <family val="3"/>
      <charset val="128"/>
    </font>
    <font>
      <u/>
      <sz val="11"/>
      <name val="游ゴシック"/>
      <family val="2"/>
      <scheme val="minor"/>
    </font>
    <font>
      <u/>
      <sz val="9"/>
      <name val="ＭＳ Ｐゴシック"/>
      <family val="3"/>
      <charset val="128"/>
    </font>
    <font>
      <u/>
      <sz val="9"/>
      <name val="游ゴシック"/>
      <family val="2"/>
      <scheme val="minor"/>
    </font>
    <font>
      <u/>
      <sz val="9"/>
      <color theme="1"/>
      <name val="游ゴシック"/>
      <family val="2"/>
      <scheme val="minor"/>
    </font>
    <font>
      <sz val="9"/>
      <color theme="1"/>
      <name val="ＭＳ Ｐゴシック"/>
      <family val="3"/>
      <charset val="128"/>
    </font>
    <font>
      <u/>
      <sz val="11"/>
      <color theme="1"/>
      <name val="ＭＳ Ｐゴシック"/>
      <family val="3"/>
      <charset val="128"/>
    </font>
    <font>
      <u/>
      <sz val="9"/>
      <color theme="1"/>
      <name val="ＭＳ Ｐゴシック"/>
      <family val="3"/>
      <charset val="128"/>
    </font>
    <font>
      <b/>
      <u/>
      <sz val="11"/>
      <color rgb="FFFF0000"/>
      <name val="ＭＳ Ｐゴシック"/>
      <family val="3"/>
      <charset val="128"/>
    </font>
    <font>
      <b/>
      <u/>
      <sz val="11"/>
      <color rgb="FFFF0000"/>
      <name val="游ゴシック"/>
      <family val="2"/>
      <scheme val="minor"/>
    </font>
    <font>
      <sz val="9"/>
      <name val="游ゴシック"/>
      <family val="2"/>
      <scheme val="minor"/>
    </font>
    <font>
      <b/>
      <u/>
      <sz val="11"/>
      <name val="ＭＳ Ｐゴシック"/>
      <family val="3"/>
      <charset val="128"/>
    </font>
    <font>
      <sz val="11"/>
      <color rgb="FFFF0000"/>
      <name val="游ゴシック"/>
      <family val="2"/>
      <scheme val="minor"/>
    </font>
    <font>
      <sz val="12"/>
      <color rgb="FFFF0000"/>
      <name val="ＭＳ Ｐゴシック"/>
      <family val="3"/>
      <charset val="128"/>
    </font>
    <font>
      <sz val="11"/>
      <color rgb="FFFF0000"/>
      <name val="游ゴシック"/>
      <family val="3"/>
      <charset val="128"/>
      <scheme val="minor"/>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sz val="11"/>
      <color rgb="FFFF0000"/>
      <name val="ＭＳ Ｐゴシック"/>
      <family val="3"/>
      <charset val="128"/>
    </font>
  </fonts>
  <fills count="1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indexed="22"/>
        <bgColor indexed="0"/>
      </patternFill>
    </fill>
    <fill>
      <patternFill patternType="solid">
        <fgColor theme="6" tint="0.39997558519241921"/>
        <bgColor indexed="64"/>
      </patternFill>
    </fill>
    <fill>
      <patternFill patternType="solid">
        <fgColor theme="0" tint="-0.249977111117893"/>
        <bgColor indexed="64"/>
      </patternFill>
    </fill>
    <fill>
      <patternFill patternType="solid">
        <fgColor rgb="FFFFCCFF"/>
        <bgColor indexed="64"/>
      </patternFill>
    </fill>
    <fill>
      <patternFill patternType="solid">
        <fgColor rgb="FF9FFFFF"/>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
      <patternFill patternType="solid">
        <fgColor rgb="FFFFC000"/>
        <bgColor indexed="64"/>
      </patternFill>
    </fill>
    <fill>
      <patternFill patternType="solid">
        <fgColor rgb="FFD9D9D9"/>
        <bgColor indexed="64"/>
      </patternFill>
    </fill>
    <fill>
      <patternFill patternType="solid">
        <fgColor rgb="FF92D050"/>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38" fontId="3" fillId="0" borderId="0" applyFont="0" applyFill="0" applyBorder="0" applyAlignment="0" applyProtection="0">
      <alignment vertical="center"/>
    </xf>
    <xf numFmtId="0" fontId="2" fillId="0" borderId="0">
      <alignment vertical="center"/>
    </xf>
    <xf numFmtId="0" fontId="18" fillId="0" borderId="0"/>
    <xf numFmtId="0" fontId="22" fillId="0" borderId="0"/>
    <xf numFmtId="0" fontId="1" fillId="0" borderId="0">
      <alignment vertical="center"/>
    </xf>
    <xf numFmtId="0" fontId="56" fillId="0" borderId="0"/>
  </cellStyleXfs>
  <cellXfs count="703">
    <xf numFmtId="0" fontId="0" fillId="0" borderId="0" xfId="0"/>
    <xf numFmtId="0" fontId="13" fillId="0" borderId="0" xfId="2" applyFont="1">
      <alignment vertical="center"/>
    </xf>
    <xf numFmtId="0" fontId="11" fillId="0" borderId="0" xfId="2" applyFont="1" applyFill="1">
      <alignment vertical="center"/>
    </xf>
    <xf numFmtId="0" fontId="12" fillId="0" borderId="0" xfId="2" applyFont="1" applyFill="1">
      <alignment vertical="center"/>
    </xf>
    <xf numFmtId="0" fontId="14" fillId="0" borderId="0" xfId="2" applyFont="1" applyFill="1">
      <alignment vertical="center"/>
    </xf>
    <xf numFmtId="0" fontId="13" fillId="0" borderId="0" xfId="2" applyFont="1" applyFill="1">
      <alignment vertical="center"/>
    </xf>
    <xf numFmtId="0" fontId="5" fillId="0" borderId="0" xfId="0" applyFont="1" applyFill="1"/>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horizontal="center" vertical="center" wrapText="1"/>
    </xf>
    <xf numFmtId="49" fontId="16" fillId="0" borderId="0" xfId="0" applyNumberFormat="1" applyFont="1" applyAlignment="1">
      <alignment horizontal="left" vertical="center"/>
    </xf>
    <xf numFmtId="49" fontId="19" fillId="0" borderId="15" xfId="3" applyNumberFormat="1"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xf numFmtId="0" fontId="5" fillId="0" borderId="0" xfId="0" applyFont="1" applyFill="1" applyAlignment="1">
      <alignment horizontal="right"/>
    </xf>
    <xf numFmtId="49" fontId="19" fillId="0" borderId="15" xfId="3" applyNumberFormat="1" applyFont="1" applyFill="1" applyBorder="1" applyAlignment="1">
      <alignment horizontal="left" vertical="center"/>
    </xf>
    <xf numFmtId="49" fontId="19" fillId="0" borderId="22" xfId="4" applyNumberFormat="1" applyFont="1" applyFill="1" applyBorder="1" applyAlignment="1">
      <alignment wrapText="1"/>
    </xf>
    <xf numFmtId="49" fontId="19" fillId="0" borderId="22" xfId="4" applyNumberFormat="1" applyFont="1" applyFill="1" applyBorder="1" applyAlignment="1"/>
    <xf numFmtId="0" fontId="25" fillId="0" borderId="0" xfId="0" applyFont="1" applyFill="1"/>
    <xf numFmtId="0" fontId="13" fillId="0" borderId="0" xfId="2" applyFont="1" applyFill="1" applyAlignment="1">
      <alignment vertical="center"/>
    </xf>
    <xf numFmtId="0" fontId="14" fillId="0" borderId="0" xfId="2" applyFont="1">
      <alignment vertical="center"/>
    </xf>
    <xf numFmtId="0" fontId="14"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vertical="center"/>
    </xf>
    <xf numFmtId="0" fontId="20" fillId="0" borderId="0" xfId="0" applyFont="1" applyFill="1" applyBorder="1" applyAlignment="1">
      <alignment horizontal="center" vertical="center"/>
    </xf>
    <xf numFmtId="0" fontId="14" fillId="0" borderId="0" xfId="2" applyFont="1" applyFill="1" applyAlignment="1">
      <alignment vertical="center"/>
    </xf>
    <xf numFmtId="0" fontId="23" fillId="0" borderId="0" xfId="2" applyFont="1">
      <alignment vertical="center"/>
    </xf>
    <xf numFmtId="0" fontId="13" fillId="0" borderId="0" xfId="2" applyNumberFormat="1" applyFont="1" applyAlignment="1">
      <alignment horizontal="right" vertical="center"/>
    </xf>
    <xf numFmtId="0" fontId="0" fillId="0" borderId="0" xfId="0" applyFill="1" applyAlignment="1">
      <alignment horizontal="center"/>
    </xf>
    <xf numFmtId="0" fontId="13" fillId="0" borderId="0" xfId="2" applyFont="1" applyAlignment="1">
      <alignment horizontal="right" vertical="center"/>
    </xf>
    <xf numFmtId="0" fontId="20" fillId="0" borderId="0" xfId="0" applyFont="1" applyAlignment="1">
      <alignment vertical="center"/>
    </xf>
    <xf numFmtId="0" fontId="27" fillId="0" borderId="0" xfId="2" applyFont="1" applyAlignment="1">
      <alignment horizontal="center" vertical="center"/>
    </xf>
    <xf numFmtId="0" fontId="20" fillId="0" borderId="0" xfId="0" applyNumberFormat="1" applyFont="1" applyFill="1" applyBorder="1" applyAlignment="1">
      <alignment horizontal="left" vertical="center"/>
    </xf>
    <xf numFmtId="0" fontId="13" fillId="0" borderId="0" xfId="2" applyFont="1" applyFill="1" applyBorder="1">
      <alignment vertical="center"/>
    </xf>
    <xf numFmtId="0" fontId="14" fillId="0" borderId="0" xfId="5" applyFont="1">
      <alignment vertical="center"/>
    </xf>
    <xf numFmtId="0" fontId="13" fillId="0" borderId="0" xfId="5" applyFont="1" applyFill="1" applyAlignment="1">
      <alignment horizontal="center" vertical="center"/>
    </xf>
    <xf numFmtId="0" fontId="13" fillId="0" borderId="0" xfId="5" applyFont="1" applyAlignment="1">
      <alignment horizontal="center" vertical="center"/>
    </xf>
    <xf numFmtId="0" fontId="13" fillId="0" borderId="0" xfId="5" applyFont="1">
      <alignment vertical="center"/>
    </xf>
    <xf numFmtId="0" fontId="13" fillId="0" borderId="0" xfId="5" applyFont="1" applyAlignment="1">
      <alignment vertical="center"/>
    </xf>
    <xf numFmtId="0" fontId="13" fillId="0" borderId="0" xfId="5" applyFont="1" applyFill="1">
      <alignment vertical="center"/>
    </xf>
    <xf numFmtId="0" fontId="14" fillId="0" borderId="0" xfId="5" applyFont="1" applyAlignment="1">
      <alignment horizontal="center" vertical="center"/>
    </xf>
    <xf numFmtId="0" fontId="14" fillId="0" borderId="0" xfId="5" applyFont="1" applyFill="1">
      <alignment vertical="center"/>
    </xf>
    <xf numFmtId="0" fontId="14" fillId="0" borderId="0" xfId="5" applyFont="1" applyFill="1" applyBorder="1">
      <alignment vertical="center"/>
    </xf>
    <xf numFmtId="0" fontId="14" fillId="0" borderId="0" xfId="5" applyFont="1" applyAlignment="1">
      <alignment vertical="center"/>
    </xf>
    <xf numFmtId="0" fontId="14" fillId="0" borderId="0" xfId="0" applyFont="1" applyAlignment="1">
      <alignment vertical="center"/>
    </xf>
    <xf numFmtId="0" fontId="13" fillId="0" borderId="0" xfId="5" applyFont="1" applyFill="1" applyAlignment="1">
      <alignment vertical="center"/>
    </xf>
    <xf numFmtId="0" fontId="20" fillId="0" borderId="0" xfId="0" applyFont="1" applyFill="1" applyAlignment="1">
      <alignment vertical="center"/>
    </xf>
    <xf numFmtId="0" fontId="25" fillId="0" borderId="0" xfId="0" applyFont="1"/>
    <xf numFmtId="0" fontId="27" fillId="0" borderId="0" xfId="0" applyFont="1"/>
    <xf numFmtId="0" fontId="13" fillId="0" borderId="0" xfId="0" applyFont="1"/>
    <xf numFmtId="0" fontId="20" fillId="0" borderId="0" xfId="0" applyFont="1" applyBorder="1" applyAlignment="1">
      <alignment horizontal="center" vertical="center"/>
    </xf>
    <xf numFmtId="49" fontId="27" fillId="10" borderId="0" xfId="5" applyNumberFormat="1" applyFont="1" applyFill="1" applyBorder="1" applyAlignment="1">
      <alignment horizontal="center" vertical="center"/>
    </xf>
    <xf numFmtId="0" fontId="14" fillId="0" borderId="0" xfId="0" applyFont="1" applyAlignment="1">
      <alignment horizontal="left" vertical="center"/>
    </xf>
    <xf numFmtId="0" fontId="28" fillId="0" borderId="0" xfId="5" applyFont="1">
      <alignment vertical="center"/>
    </xf>
    <xf numFmtId="0" fontId="14" fillId="0" borderId="27" xfId="5" applyFont="1" applyFill="1" applyBorder="1" applyAlignment="1">
      <alignment vertical="center"/>
    </xf>
    <xf numFmtId="0" fontId="14" fillId="0" borderId="27" xfId="5" applyFont="1" applyFill="1" applyBorder="1" applyAlignment="1">
      <alignment vertical="center" wrapText="1"/>
    </xf>
    <xf numFmtId="49" fontId="19" fillId="4" borderId="33" xfId="3" applyNumberFormat="1" applyFont="1" applyFill="1" applyBorder="1" applyAlignment="1">
      <alignment horizontal="center" vertical="center" wrapText="1"/>
    </xf>
    <xf numFmtId="179" fontId="16" fillId="0" borderId="0" xfId="1" applyNumberFormat="1" applyFont="1" applyAlignment="1">
      <alignment horizontal="right" vertical="center"/>
    </xf>
    <xf numFmtId="179" fontId="16" fillId="0" borderId="0" xfId="0" applyNumberFormat="1" applyFont="1" applyAlignment="1">
      <alignment vertical="center"/>
    </xf>
    <xf numFmtId="0" fontId="13" fillId="0" borderId="0" xfId="2" applyFont="1" applyFill="1" applyAlignment="1">
      <alignment horizontal="center" vertical="center"/>
    </xf>
    <xf numFmtId="0" fontId="27" fillId="0" borderId="0" xfId="2" applyFont="1" applyFill="1" applyAlignment="1">
      <alignment horizontal="center" vertical="center"/>
    </xf>
    <xf numFmtId="0" fontId="14" fillId="0" borderId="0" xfId="2" applyFont="1" applyFill="1" applyAlignment="1">
      <alignment vertical="center" wrapText="1"/>
    </xf>
    <xf numFmtId="0" fontId="13" fillId="0" borderId="0" xfId="2" applyFont="1" applyFill="1" applyAlignment="1">
      <alignment horizontal="right" vertical="center"/>
    </xf>
    <xf numFmtId="0" fontId="14" fillId="0" borderId="0" xfId="5" applyFont="1" applyAlignment="1">
      <alignment vertical="center" wrapText="1"/>
    </xf>
    <xf numFmtId="0" fontId="14" fillId="0" borderId="0" xfId="0" applyFont="1" applyAlignment="1">
      <alignment vertical="center" wrapText="1"/>
    </xf>
    <xf numFmtId="0" fontId="27" fillId="0" borderId="0" xfId="2" applyFont="1" applyAlignment="1">
      <alignment horizontal="center" vertical="center" wrapText="1"/>
    </xf>
    <xf numFmtId="0" fontId="11" fillId="0" borderId="0" xfId="2" applyFont="1" applyFill="1" applyProtection="1">
      <alignment vertical="center"/>
    </xf>
    <xf numFmtId="0" fontId="14" fillId="0" borderId="0" xfId="2" applyFont="1" applyFill="1" applyProtection="1">
      <alignment vertical="center"/>
    </xf>
    <xf numFmtId="0" fontId="49" fillId="0" borderId="0" xfId="2" applyFont="1" applyFill="1" applyProtection="1">
      <alignment vertical="center"/>
    </xf>
    <xf numFmtId="0" fontId="13" fillId="0" borderId="0" xfId="2" applyFont="1" applyFill="1" applyProtection="1">
      <alignment vertical="center"/>
    </xf>
    <xf numFmtId="0" fontId="12" fillId="0" borderId="0" xfId="2" applyFont="1" applyFill="1" applyProtection="1">
      <alignment vertical="center"/>
    </xf>
    <xf numFmtId="0" fontId="41" fillId="0" borderId="0" xfId="2" applyFont="1" applyFill="1" applyAlignment="1" applyProtection="1">
      <alignment vertical="center"/>
    </xf>
    <xf numFmtId="0" fontId="42" fillId="0" borderId="0" xfId="0" applyFont="1" applyAlignment="1" applyProtection="1">
      <alignment vertical="center"/>
    </xf>
    <xf numFmtId="0" fontId="14" fillId="6" borderId="0" xfId="2" applyFont="1" applyFill="1" applyProtection="1">
      <alignment vertical="center"/>
    </xf>
    <xf numFmtId="49" fontId="20" fillId="6" borderId="0" xfId="0" applyNumberFormat="1" applyFont="1" applyFill="1" applyProtection="1"/>
    <xf numFmtId="0" fontId="41" fillId="0" borderId="0" xfId="2" applyFont="1" applyFill="1" applyProtection="1">
      <alignment vertical="center"/>
    </xf>
    <xf numFmtId="0" fontId="11" fillId="0" borderId="0" xfId="2" applyFont="1" applyFill="1" applyAlignment="1" applyProtection="1">
      <alignment horizontal="center" vertical="center"/>
    </xf>
    <xf numFmtId="0" fontId="24" fillId="0" borderId="0" xfId="2" applyFont="1" applyFill="1" applyProtection="1">
      <alignment vertical="center"/>
    </xf>
    <xf numFmtId="0" fontId="11" fillId="5" borderId="0" xfId="2" applyFont="1" applyFill="1" applyProtection="1">
      <alignment vertical="center"/>
    </xf>
    <xf numFmtId="0" fontId="12" fillId="0" borderId="0" xfId="2" applyFont="1" applyFill="1" applyAlignment="1" applyProtection="1">
      <alignment vertical="center"/>
    </xf>
    <xf numFmtId="0" fontId="21" fillId="0" borderId="0" xfId="2" applyFont="1" applyFill="1" applyProtection="1">
      <alignment vertical="center"/>
    </xf>
    <xf numFmtId="0" fontId="5" fillId="0" borderId="0" xfId="2" applyFont="1" applyFill="1" applyAlignment="1" applyProtection="1">
      <alignment horizontal="center" vertical="center"/>
    </xf>
    <xf numFmtId="0" fontId="14" fillId="5" borderId="0" xfId="2" applyFont="1" applyFill="1" applyProtection="1">
      <alignment vertical="center"/>
    </xf>
    <xf numFmtId="0" fontId="12" fillId="9" borderId="0" xfId="2" applyFont="1" applyFill="1" applyProtection="1">
      <alignment vertical="center"/>
    </xf>
    <xf numFmtId="0" fontId="5" fillId="0" borderId="0" xfId="2"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2" fillId="0" borderId="0" xfId="2" applyNumberFormat="1" applyFont="1" applyFill="1" applyBorder="1" applyAlignment="1" applyProtection="1">
      <alignment vertical="top" shrinkToFit="1"/>
    </xf>
    <xf numFmtId="0" fontId="0" fillId="0" borderId="0" xfId="0" applyNumberFormat="1" applyFill="1" applyBorder="1" applyAlignment="1" applyProtection="1">
      <alignment vertical="top" shrinkToFit="1"/>
    </xf>
    <xf numFmtId="0" fontId="14" fillId="0" borderId="0" xfId="2" applyFont="1" applyFill="1" applyAlignment="1" applyProtection="1">
      <alignment horizontal="center" vertical="center"/>
    </xf>
    <xf numFmtId="0" fontId="11" fillId="0" borderId="0" xfId="2" applyFont="1" applyFill="1" applyAlignment="1" applyProtection="1">
      <alignment vertical="top" wrapText="1"/>
    </xf>
    <xf numFmtId="0" fontId="0" fillId="0" borderId="0" xfId="0" applyFill="1" applyAlignment="1" applyProtection="1"/>
    <xf numFmtId="49" fontId="6" fillId="0" borderId="0" xfId="2" applyNumberFormat="1" applyFont="1" applyFill="1" applyBorder="1" applyAlignment="1" applyProtection="1">
      <alignment vertical="center"/>
    </xf>
    <xf numFmtId="0" fontId="11" fillId="6" borderId="0" xfId="2" applyFont="1" applyFill="1" applyProtection="1">
      <alignment vertical="center"/>
    </xf>
    <xf numFmtId="0" fontId="0" fillId="0" borderId="0" xfId="0" applyFill="1" applyBorder="1" applyAlignment="1" applyProtection="1">
      <alignment horizontal="center" vertical="center"/>
    </xf>
    <xf numFmtId="0" fontId="6" fillId="0" borderId="0" xfId="2" applyFont="1" applyFill="1" applyAlignment="1" applyProtection="1">
      <alignment horizontal="center" vertical="center" wrapText="1"/>
    </xf>
    <xf numFmtId="0" fontId="6" fillId="0" borderId="0" xfId="2" applyFont="1" applyFill="1" applyAlignment="1" applyProtection="1">
      <alignment horizontal="center" vertical="center"/>
    </xf>
    <xf numFmtId="0" fontId="11" fillId="0" borderId="0" xfId="2" applyFont="1" applyFill="1" applyAlignment="1" applyProtection="1">
      <alignment vertical="center" wrapText="1"/>
    </xf>
    <xf numFmtId="0" fontId="11" fillId="0" borderId="0" xfId="2" applyFont="1" applyFill="1" applyAlignment="1" applyProtection="1">
      <alignment vertical="center"/>
    </xf>
    <xf numFmtId="0" fontId="14" fillId="0" borderId="0" xfId="0" applyFont="1" applyFill="1" applyProtection="1"/>
    <xf numFmtId="0" fontId="40" fillId="0" borderId="0" xfId="2" applyFont="1" applyFill="1" applyProtection="1">
      <alignment vertical="center"/>
    </xf>
    <xf numFmtId="0" fontId="25" fillId="0" borderId="0" xfId="0" applyFont="1" applyFill="1" applyProtection="1"/>
    <xf numFmtId="0" fontId="13" fillId="0" borderId="0" xfId="0" applyFont="1" applyFill="1" applyProtection="1"/>
    <xf numFmtId="0" fontId="26" fillId="0" borderId="0" xfId="0" applyFont="1" applyFill="1" applyProtection="1"/>
    <xf numFmtId="0" fontId="5" fillId="0" borderId="0" xfId="0" applyFont="1" applyFill="1" applyProtection="1"/>
    <xf numFmtId="0" fontId="5" fillId="0" borderId="0" xfId="0" applyFont="1" applyFill="1" applyAlignment="1" applyProtection="1">
      <alignment horizontal="left" vertical="center"/>
    </xf>
    <xf numFmtId="0" fontId="5" fillId="0" borderId="0" xfId="0" applyFont="1" applyFill="1" applyAlignment="1" applyProtection="1"/>
    <xf numFmtId="0" fontId="5" fillId="0" borderId="0" xfId="0" applyFont="1" applyFill="1" applyAlignment="1" applyProtection="1">
      <alignment horizontal="right"/>
    </xf>
    <xf numFmtId="0" fontId="55" fillId="0" borderId="0" xfId="0" applyFont="1" applyFill="1" applyProtection="1"/>
    <xf numFmtId="0" fontId="25" fillId="0" borderId="0" xfId="0" applyFont="1" applyFill="1" applyAlignment="1" applyProtection="1">
      <alignment vertical="top"/>
    </xf>
    <xf numFmtId="0" fontId="12"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0" borderId="0" xfId="0" applyFill="1" applyAlignment="1" applyProtection="1">
      <alignment horizontal="center"/>
    </xf>
    <xf numFmtId="0" fontId="13" fillId="0" borderId="0" xfId="2" applyFont="1" applyFill="1" applyAlignment="1" applyProtection="1">
      <alignment vertical="center"/>
    </xf>
    <xf numFmtId="0" fontId="14" fillId="0" borderId="0" xfId="0" applyFont="1" applyFill="1" applyAlignment="1" applyProtection="1">
      <alignment horizontal="left" vertical="center"/>
    </xf>
    <xf numFmtId="0" fontId="28" fillId="0" borderId="0" xfId="2" applyFont="1" applyFill="1" applyProtection="1">
      <alignment vertical="center"/>
    </xf>
    <xf numFmtId="0" fontId="14" fillId="0" borderId="0" xfId="2" applyFont="1" applyProtection="1">
      <alignment vertical="center"/>
    </xf>
    <xf numFmtId="0" fontId="14" fillId="0" borderId="9" xfId="2" applyFont="1" applyFill="1" applyBorder="1" applyAlignment="1" applyProtection="1">
      <alignment vertical="center"/>
    </xf>
    <xf numFmtId="0" fontId="14" fillId="0" borderId="9" xfId="2" applyFont="1" applyFill="1" applyBorder="1" applyAlignment="1" applyProtection="1">
      <alignment vertical="center" wrapText="1"/>
    </xf>
    <xf numFmtId="0" fontId="0" fillId="0" borderId="0" xfId="0" applyAlignment="1" applyProtection="1">
      <alignment vertical="center"/>
    </xf>
    <xf numFmtId="0" fontId="15" fillId="0" borderId="0" xfId="2" applyFont="1" applyFill="1" applyProtection="1">
      <alignment vertical="center"/>
    </xf>
    <xf numFmtId="0" fontId="39" fillId="0" borderId="0" xfId="2" applyFont="1" applyFill="1" applyProtection="1">
      <alignment vertical="center"/>
    </xf>
    <xf numFmtId="38" fontId="25" fillId="0" borderId="0" xfId="1" applyFont="1" applyFill="1" applyBorder="1" applyAlignment="1">
      <alignment horizontal="right" vertical="center" wrapText="1"/>
    </xf>
    <xf numFmtId="0" fontId="25"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56" fillId="4" borderId="33" xfId="6" applyFont="1" applyFill="1" applyBorder="1" applyAlignment="1">
      <alignment horizontal="center"/>
    </xf>
    <xf numFmtId="0" fontId="19" fillId="0" borderId="34" xfId="6" applyFont="1" applyFill="1" applyBorder="1" applyAlignment="1">
      <alignment wrapText="1"/>
    </xf>
    <xf numFmtId="0" fontId="58" fillId="0" borderId="0" xfId="2" applyFont="1" applyFill="1" applyProtection="1">
      <alignment vertical="center"/>
    </xf>
    <xf numFmtId="0" fontId="58" fillId="0" borderId="0" xfId="2" applyFont="1" applyFill="1" applyAlignment="1" applyProtection="1">
      <alignment vertical="top" wrapText="1"/>
    </xf>
    <xf numFmtId="0" fontId="57" fillId="0" borderId="0" xfId="0" applyFont="1" applyFill="1" applyAlignment="1" applyProtection="1"/>
    <xf numFmtId="0" fontId="25" fillId="0" borderId="0" xfId="2" applyFont="1" applyFill="1" applyProtection="1">
      <alignment vertical="center"/>
    </xf>
    <xf numFmtId="20" fontId="5" fillId="0" borderId="0" xfId="2" applyNumberFormat="1" applyFont="1" applyFill="1" applyProtection="1">
      <alignment vertical="center"/>
    </xf>
    <xf numFmtId="0" fontId="5" fillId="0" borderId="0" xfId="2" applyFont="1" applyFill="1" applyProtection="1">
      <alignment vertical="center"/>
    </xf>
    <xf numFmtId="0" fontId="19" fillId="9" borderId="34" xfId="6" applyFont="1" applyFill="1" applyBorder="1" applyAlignment="1">
      <alignment wrapText="1"/>
    </xf>
    <xf numFmtId="0" fontId="59" fillId="0" borderId="0" xfId="2" applyFont="1" applyFill="1" applyProtection="1">
      <alignment vertical="center"/>
    </xf>
    <xf numFmtId="0" fontId="60" fillId="0" borderId="0" xfId="0" applyFont="1" applyAlignment="1" applyProtection="1">
      <alignment vertical="top"/>
    </xf>
    <xf numFmtId="0" fontId="61" fillId="0" borderId="0" xfId="2" applyFont="1" applyFill="1" applyProtection="1">
      <alignment vertical="center"/>
    </xf>
    <xf numFmtId="0" fontId="62" fillId="0" borderId="0" xfId="0" applyFont="1" applyAlignment="1" applyProtection="1">
      <alignment vertical="top"/>
    </xf>
    <xf numFmtId="0" fontId="64" fillId="0" borderId="0" xfId="2" applyFont="1" applyFill="1" applyProtection="1">
      <alignment vertical="center"/>
    </xf>
    <xf numFmtId="0" fontId="65" fillId="0" borderId="0" xfId="2" applyFont="1" applyFill="1" applyProtection="1">
      <alignment vertical="center"/>
    </xf>
    <xf numFmtId="0" fontId="66" fillId="0" borderId="0" xfId="2" applyFont="1" applyFill="1" applyProtection="1">
      <alignment vertical="center"/>
    </xf>
    <xf numFmtId="0" fontId="66" fillId="0" borderId="0" xfId="2" applyFont="1" applyFill="1" applyAlignment="1" applyProtection="1">
      <alignment vertical="top" wrapText="1"/>
    </xf>
    <xf numFmtId="0" fontId="64" fillId="0" borderId="0" xfId="2" applyFont="1" applyFill="1" applyAlignment="1" applyProtection="1">
      <alignment vertical="top" wrapText="1"/>
    </xf>
    <xf numFmtId="49" fontId="64" fillId="0" borderId="0" xfId="2" applyNumberFormat="1" applyFont="1" applyFill="1" applyBorder="1" applyAlignment="1" applyProtection="1">
      <alignment vertical="center"/>
    </xf>
    <xf numFmtId="0" fontId="69" fillId="0" borderId="0" xfId="0" applyFont="1" applyAlignment="1" applyProtection="1">
      <alignment vertical="top"/>
    </xf>
    <xf numFmtId="0" fontId="69" fillId="0" borderId="0" xfId="0" applyFont="1" applyAlignment="1" applyProtection="1"/>
    <xf numFmtId="0" fontId="27" fillId="0" borderId="0" xfId="2" applyFont="1" applyAlignment="1">
      <alignment horizontal="center" vertical="center" wrapText="1"/>
    </xf>
    <xf numFmtId="0" fontId="13" fillId="0" borderId="0" xfId="2" applyFont="1" applyFill="1" applyAlignment="1">
      <alignment horizontal="right" vertical="center"/>
    </xf>
    <xf numFmtId="0" fontId="27" fillId="0" borderId="0" xfId="2" applyFont="1" applyFill="1" applyAlignment="1">
      <alignment horizontal="center" vertical="center"/>
    </xf>
    <xf numFmtId="0" fontId="14" fillId="0" borderId="0" xfId="5" applyFont="1" applyAlignment="1">
      <alignment vertical="center" wrapText="1"/>
    </xf>
    <xf numFmtId="0" fontId="14" fillId="0" borderId="0" xfId="0" applyFont="1" applyAlignment="1">
      <alignment vertical="center" wrapText="1"/>
    </xf>
    <xf numFmtId="0" fontId="12" fillId="0" borderId="0" xfId="0" applyFont="1" applyFill="1" applyAlignment="1" applyProtection="1">
      <alignment horizontal="left" vertical="center"/>
    </xf>
    <xf numFmtId="0" fontId="0" fillId="0" borderId="0" xfId="0" applyFill="1" applyAlignment="1" applyProtection="1">
      <alignment horizontal="left" vertical="center"/>
    </xf>
    <xf numFmtId="0" fontId="11" fillId="0" borderId="0" xfId="0" applyFont="1" applyFill="1" applyAlignment="1">
      <alignment horizontal="left" vertical="center"/>
    </xf>
    <xf numFmtId="0" fontId="0" fillId="0" borderId="0" xfId="0" applyFill="1" applyAlignment="1">
      <alignment horizontal="left" vertical="center"/>
    </xf>
    <xf numFmtId="0" fontId="70" fillId="0" borderId="0" xfId="2" applyFont="1" applyFill="1" applyProtection="1">
      <alignment vertical="center"/>
    </xf>
    <xf numFmtId="0" fontId="25" fillId="0" borderId="0" xfId="5" applyFo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25" fillId="0" borderId="0" xfId="0" applyFont="1" applyAlignment="1">
      <alignment vertical="center"/>
    </xf>
    <xf numFmtId="0" fontId="25" fillId="0" borderId="0" xfId="0" applyFont="1" applyFill="1" applyAlignment="1">
      <alignment vertical="center"/>
    </xf>
    <xf numFmtId="0" fontId="0" fillId="0" borderId="0" xfId="0" applyAlignment="1">
      <alignment vertical="center"/>
    </xf>
    <xf numFmtId="0" fontId="0" fillId="0" borderId="0" xfId="0" applyFill="1" applyAlignment="1">
      <alignment horizontal="center" vertical="center"/>
    </xf>
    <xf numFmtId="0" fontId="11" fillId="0" borderId="0" xfId="2" applyFont="1" applyFill="1" applyAlignment="1">
      <alignment vertical="center"/>
    </xf>
    <xf numFmtId="0" fontId="28" fillId="0" borderId="0" xfId="5" applyFont="1" applyAlignment="1">
      <alignment vertical="center"/>
    </xf>
    <xf numFmtId="0" fontId="14" fillId="0" borderId="0" xfId="5" applyFont="1" applyFill="1" applyBorder="1" applyAlignment="1">
      <alignment vertical="center"/>
    </xf>
    <xf numFmtId="0" fontId="14" fillId="0" borderId="0" xfId="2" applyFont="1" applyAlignment="1">
      <alignment vertical="center"/>
    </xf>
    <xf numFmtId="0" fontId="14" fillId="0" borderId="0" xfId="5" applyFont="1" applyFill="1" applyAlignment="1">
      <alignment vertical="center"/>
    </xf>
    <xf numFmtId="0" fontId="25" fillId="0" borderId="0" xfId="5" applyFont="1" applyAlignment="1">
      <alignment vertical="center"/>
    </xf>
    <xf numFmtId="0" fontId="27" fillId="0" borderId="0" xfId="0" applyFont="1" applyAlignment="1">
      <alignment vertical="center"/>
    </xf>
    <xf numFmtId="0" fontId="13" fillId="0" borderId="0" xfId="0" applyFont="1" applyAlignment="1">
      <alignment vertical="center"/>
    </xf>
    <xf numFmtId="0" fontId="13" fillId="0" borderId="0" xfId="2" applyFont="1" applyFill="1" applyBorder="1" applyAlignment="1">
      <alignment vertical="center"/>
    </xf>
    <xf numFmtId="0" fontId="23" fillId="0" borderId="0" xfId="2" applyFont="1" applyAlignment="1">
      <alignment vertical="center"/>
    </xf>
    <xf numFmtId="0" fontId="20" fillId="0" borderId="0" xfId="0" applyFont="1" applyAlignment="1">
      <alignment vertical="center"/>
    </xf>
    <xf numFmtId="0" fontId="13" fillId="0" borderId="0" xfId="5" applyNumberFormat="1" applyFont="1" applyFill="1" applyBorder="1" applyAlignment="1">
      <alignment horizontal="left" vertical="center" shrinkToFit="1"/>
    </xf>
    <xf numFmtId="0" fontId="20" fillId="0" borderId="0" xfId="0" applyNumberFormat="1" applyFont="1" applyFill="1" applyBorder="1" applyAlignment="1">
      <alignment horizontal="left" vertical="center" shrinkToFit="1"/>
    </xf>
    <xf numFmtId="0" fontId="25" fillId="0" borderId="0" xfId="5" applyFont="1" applyFill="1" applyBorder="1" applyAlignment="1">
      <alignment horizontal="left" vertical="center"/>
    </xf>
    <xf numFmtId="0" fontId="31" fillId="0" borderId="0" xfId="0" applyFont="1" applyFill="1" applyBorder="1" applyAlignment="1">
      <alignment horizontal="left" vertical="center"/>
    </xf>
    <xf numFmtId="0" fontId="0" fillId="0" borderId="0" xfId="0" applyFill="1" applyBorder="1" applyAlignment="1">
      <alignment horizontal="center" vertical="center"/>
    </xf>
    <xf numFmtId="0" fontId="11" fillId="0" borderId="0" xfId="0" applyFont="1" applyFill="1" applyBorder="1" applyAlignment="1">
      <alignment horizontal="left" vertical="center"/>
    </xf>
    <xf numFmtId="0" fontId="25" fillId="0" borderId="0" xfId="0"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11" fillId="0" borderId="0" xfId="2" applyFont="1" applyFill="1" applyBorder="1" applyAlignment="1">
      <alignment vertical="center"/>
    </xf>
    <xf numFmtId="0" fontId="71" fillId="0" borderId="0" xfId="0" applyFont="1" applyFill="1" applyAlignment="1" applyProtection="1">
      <alignment horizontal="left"/>
    </xf>
    <xf numFmtId="0" fontId="60" fillId="3" borderId="0" xfId="0" applyFont="1" applyFill="1" applyAlignment="1" applyProtection="1">
      <alignment vertical="top"/>
    </xf>
    <xf numFmtId="0" fontId="62" fillId="0" borderId="0" xfId="0" applyFont="1" applyFill="1" applyAlignment="1" applyProtection="1">
      <alignment vertical="top"/>
    </xf>
    <xf numFmtId="0" fontId="14" fillId="0" borderId="0" xfId="2" applyFont="1" applyFill="1" applyAlignment="1" applyProtection="1">
      <alignment horizontal="left" vertical="center"/>
    </xf>
    <xf numFmtId="0" fontId="11" fillId="0" borderId="0" xfId="2" applyFont="1" applyFill="1" applyAlignment="1" applyProtection="1">
      <alignment horizontal="left" vertical="center"/>
    </xf>
    <xf numFmtId="0" fontId="12" fillId="0" borderId="0" xfId="2" applyFont="1" applyFill="1" applyAlignment="1" applyProtection="1">
      <alignment horizontal="left" vertical="center"/>
    </xf>
    <xf numFmtId="0" fontId="24" fillId="0" borderId="0" xfId="2" applyFont="1" applyFill="1" applyAlignment="1" applyProtection="1">
      <alignment horizontal="left" vertical="center"/>
    </xf>
    <xf numFmtId="0" fontId="65" fillId="0" borderId="0" xfId="2" applyFont="1" applyFill="1" applyAlignment="1" applyProtection="1">
      <alignment horizontal="left" vertical="center"/>
    </xf>
    <xf numFmtId="0" fontId="11" fillId="0" borderId="0" xfId="2" applyFont="1" applyFill="1" applyAlignment="1" applyProtection="1">
      <alignment horizontal="right" vertical="center"/>
    </xf>
    <xf numFmtId="0" fontId="12"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0" borderId="0" xfId="0" applyBorder="1" applyAlignment="1">
      <alignment vertical="center"/>
    </xf>
    <xf numFmtId="0" fontId="31" fillId="0" borderId="2" xfId="0" applyFont="1" applyFill="1" applyBorder="1" applyAlignment="1">
      <alignment horizontal="center" vertical="center" wrapText="1"/>
    </xf>
    <xf numFmtId="38" fontId="25" fillId="0" borderId="2" xfId="1" applyFont="1" applyFill="1" applyBorder="1" applyAlignment="1">
      <alignment horizontal="right" vertical="center" wrapText="1"/>
    </xf>
    <xf numFmtId="0" fontId="13" fillId="0" borderId="0" xfId="2" applyFont="1" applyFill="1" applyAlignment="1" applyProtection="1">
      <alignment horizontal="center" vertical="center"/>
    </xf>
    <xf numFmtId="0" fontId="20" fillId="0" borderId="0" xfId="0" applyFont="1" applyAlignment="1" applyProtection="1">
      <alignment vertical="top"/>
    </xf>
    <xf numFmtId="0" fontId="20" fillId="0" borderId="0" xfId="0" applyFont="1" applyAlignment="1" applyProtection="1"/>
    <xf numFmtId="0" fontId="12" fillId="0" borderId="0" xfId="2" applyFont="1" applyFill="1" applyAlignment="1" applyProtection="1">
      <alignment horizontal="right" vertical="center"/>
    </xf>
    <xf numFmtId="0" fontId="14" fillId="0" borderId="0" xfId="2" applyFont="1" applyFill="1" applyAlignment="1" applyProtection="1">
      <alignment vertical="center" wrapText="1"/>
    </xf>
    <xf numFmtId="0" fontId="11" fillId="0" borderId="0" xfId="0" applyFont="1" applyFill="1" applyAlignment="1" applyProtection="1">
      <alignment horizontal="left" vertical="center"/>
    </xf>
    <xf numFmtId="0" fontId="27" fillId="0" borderId="0" xfId="2" applyFont="1" applyFill="1" applyAlignment="1" applyProtection="1">
      <alignment horizontal="center" vertical="center"/>
    </xf>
    <xf numFmtId="0" fontId="14" fillId="0" borderId="0" xfId="0" applyFont="1" applyFill="1" applyAlignment="1" applyProtection="1">
      <alignment vertical="center" wrapText="1"/>
    </xf>
    <xf numFmtId="0" fontId="12" fillId="0" borderId="0" xfId="2" applyFont="1" applyFill="1" applyAlignment="1" applyProtection="1">
      <alignment horizontal="center" vertical="center"/>
    </xf>
    <xf numFmtId="0" fontId="12"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0" borderId="0" xfId="0" applyAlignment="1" applyProtection="1"/>
    <xf numFmtId="0" fontId="0" fillId="0" borderId="0" xfId="0" applyFill="1" applyAlignment="1" applyProtection="1">
      <alignment horizontal="left"/>
    </xf>
    <xf numFmtId="0" fontId="46" fillId="0" borderId="0" xfId="0" applyFont="1" applyAlignment="1" applyProtection="1">
      <alignment vertical="center"/>
    </xf>
    <xf numFmtId="0" fontId="36" fillId="0" borderId="0" xfId="0" applyNumberFormat="1" applyFont="1" applyProtection="1"/>
    <xf numFmtId="0" fontId="63" fillId="3" borderId="0" xfId="0" applyNumberFormat="1" applyFont="1" applyFill="1" applyAlignment="1" applyProtection="1">
      <alignment horizontal="left"/>
    </xf>
    <xf numFmtId="0" fontId="63" fillId="0" borderId="0" xfId="0" applyNumberFormat="1" applyFont="1" applyProtection="1"/>
    <xf numFmtId="49" fontId="34" fillId="0" borderId="0" xfId="0" applyNumberFormat="1" applyFont="1" applyProtection="1"/>
    <xf numFmtId="49" fontId="0" fillId="0" borderId="0" xfId="0" applyNumberFormat="1" applyProtection="1"/>
    <xf numFmtId="0" fontId="0" fillId="0" borderId="0" xfId="0" applyNumberFormat="1" applyProtection="1"/>
    <xf numFmtId="0" fontId="16" fillId="0" borderId="0" xfId="0" applyNumberFormat="1" applyFont="1" applyAlignment="1" applyProtection="1">
      <alignment horizontal="left"/>
    </xf>
    <xf numFmtId="0" fontId="16" fillId="0" borderId="0" xfId="0" applyNumberFormat="1" applyFont="1" applyProtection="1"/>
    <xf numFmtId="0" fontId="0" fillId="0" borderId="0" xfId="0" applyProtection="1"/>
    <xf numFmtId="49" fontId="36" fillId="0" borderId="0" xfId="0" applyNumberFormat="1" applyFont="1" applyProtection="1"/>
    <xf numFmtId="0" fontId="36" fillId="0" borderId="0" xfId="0" applyNumberFormat="1" applyFont="1" applyAlignment="1" applyProtection="1">
      <alignment horizontal="left"/>
    </xf>
    <xf numFmtId="0" fontId="37" fillId="0" borderId="0" xfId="0" applyNumberFormat="1" applyFont="1" applyProtection="1"/>
    <xf numFmtId="0" fontId="37" fillId="0" borderId="0" xfId="0" applyFont="1" applyProtection="1"/>
    <xf numFmtId="0" fontId="33" fillId="0" borderId="0" xfId="0" applyNumberFormat="1" applyFont="1" applyAlignment="1" applyProtection="1">
      <alignment horizontal="right"/>
    </xf>
    <xf numFmtId="49" fontId="35" fillId="0" borderId="0" xfId="0" applyNumberFormat="1" applyFont="1" applyProtection="1"/>
    <xf numFmtId="0" fontId="35" fillId="0" borderId="0" xfId="0" applyNumberFormat="1" applyFont="1" applyProtection="1"/>
    <xf numFmtId="49" fontId="36" fillId="0" borderId="0" xfId="0" applyNumberFormat="1" applyFont="1" applyAlignment="1" applyProtection="1">
      <alignment horizontal="right"/>
    </xf>
    <xf numFmtId="0" fontId="36" fillId="7" borderId="29" xfId="0" applyNumberFormat="1" applyFont="1" applyFill="1" applyBorder="1" applyAlignment="1" applyProtection="1">
      <alignment horizontal="center"/>
    </xf>
    <xf numFmtId="0" fontId="36" fillId="11" borderId="29" xfId="0" applyNumberFormat="1" applyFont="1" applyFill="1" applyBorder="1" applyAlignment="1" applyProtection="1">
      <alignment horizontal="center"/>
    </xf>
    <xf numFmtId="0" fontId="36" fillId="0" borderId="0" xfId="0" applyNumberFormat="1" applyFont="1" applyFill="1" applyAlignment="1" applyProtection="1">
      <alignment horizontal="center"/>
    </xf>
    <xf numFmtId="0" fontId="38" fillId="0" borderId="0" xfId="0" applyNumberFormat="1" applyFont="1" applyFill="1" applyAlignment="1" applyProtection="1">
      <alignment horizontal="right"/>
    </xf>
    <xf numFmtId="0" fontId="36" fillId="8" borderId="0" xfId="0" applyNumberFormat="1" applyFont="1" applyFill="1" applyAlignment="1" applyProtection="1">
      <alignment horizontal="left"/>
    </xf>
    <xf numFmtId="0" fontId="36" fillId="0" borderId="0" xfId="0" applyNumberFormat="1" applyFont="1" applyFill="1" applyProtection="1"/>
    <xf numFmtId="0" fontId="36" fillId="6" borderId="0" xfId="0" applyNumberFormat="1" applyFont="1" applyFill="1" applyAlignment="1" applyProtection="1">
      <alignment horizontal="left"/>
    </xf>
    <xf numFmtId="0" fontId="36" fillId="11" borderId="0" xfId="0" applyNumberFormat="1" applyFont="1" applyFill="1" applyAlignment="1" applyProtection="1">
      <alignment horizontal="left"/>
    </xf>
    <xf numFmtId="0" fontId="36" fillId="8" borderId="0" xfId="0" applyNumberFormat="1" applyFont="1" applyFill="1" applyAlignment="1" applyProtection="1">
      <alignment horizontal="right"/>
    </xf>
    <xf numFmtId="38" fontId="36" fillId="8" borderId="0" xfId="0" applyNumberFormat="1" applyFont="1" applyFill="1" applyAlignment="1" applyProtection="1">
      <alignment horizontal="right"/>
    </xf>
    <xf numFmtId="49" fontId="36" fillId="0" borderId="0" xfId="0" applyNumberFormat="1" applyFont="1" applyFill="1" applyProtection="1"/>
    <xf numFmtId="49" fontId="33" fillId="0" borderId="0" xfId="0" applyNumberFormat="1" applyFont="1" applyProtection="1"/>
    <xf numFmtId="0" fontId="37" fillId="0" borderId="0" xfId="0" applyNumberFormat="1" applyFont="1" applyAlignment="1" applyProtection="1">
      <alignment horizontal="left"/>
    </xf>
    <xf numFmtId="49" fontId="37" fillId="0" borderId="0" xfId="0" applyNumberFormat="1" applyFont="1" applyProtection="1"/>
    <xf numFmtId="0" fontId="37" fillId="0" borderId="0" xfId="0" applyNumberFormat="1" applyFont="1" applyFill="1" applyProtection="1"/>
    <xf numFmtId="49" fontId="19" fillId="4" borderId="33" xfId="3" applyNumberFormat="1" applyFont="1" applyFill="1" applyBorder="1" applyAlignment="1">
      <alignment horizontal="center" vertical="center"/>
    </xf>
    <xf numFmtId="179" fontId="19" fillId="4" borderId="33" xfId="3" applyNumberFormat="1" applyFont="1" applyFill="1" applyBorder="1" applyAlignment="1">
      <alignment horizontal="center" vertical="center"/>
    </xf>
    <xf numFmtId="0" fontId="19" fillId="4" borderId="33" xfId="3" applyFont="1" applyFill="1" applyBorder="1" applyAlignment="1">
      <alignment horizontal="center" vertical="center"/>
    </xf>
    <xf numFmtId="0" fontId="19" fillId="0" borderId="34" xfId="6" applyFont="1" applyFill="1" applyBorder="1" applyAlignment="1"/>
    <xf numFmtId="0" fontId="19" fillId="0" borderId="34" xfId="6" applyFont="1" applyFill="1" applyBorder="1" applyAlignment="1">
      <alignment horizontal="right"/>
    </xf>
    <xf numFmtId="0" fontId="19" fillId="9" borderId="34" xfId="6" applyFont="1" applyFill="1" applyBorder="1" applyAlignment="1"/>
    <xf numFmtId="179" fontId="19" fillId="0" borderId="22" xfId="4" applyNumberFormat="1" applyFont="1" applyFill="1" applyBorder="1" applyAlignment="1">
      <alignment horizontal="right"/>
    </xf>
    <xf numFmtId="49" fontId="19" fillId="0" borderId="22" xfId="4" applyNumberFormat="1" applyFont="1" applyFill="1" applyBorder="1" applyAlignment="1">
      <alignment horizontal="center"/>
    </xf>
    <xf numFmtId="179" fontId="19" fillId="0" borderId="22" xfId="1" applyNumberFormat="1" applyFont="1" applyFill="1" applyBorder="1" applyAlignment="1">
      <alignment horizontal="right"/>
    </xf>
    <xf numFmtId="179" fontId="19" fillId="0" borderId="15" xfId="1" applyNumberFormat="1" applyFont="1" applyFill="1" applyBorder="1" applyAlignment="1">
      <alignment horizontal="right" vertical="center"/>
    </xf>
    <xf numFmtId="49" fontId="19" fillId="0" borderId="15" xfId="3" applyNumberFormat="1" applyFont="1" applyFill="1" applyBorder="1" applyAlignment="1">
      <alignment horizontal="center" vertical="center"/>
    </xf>
    <xf numFmtId="0" fontId="32" fillId="0" borderId="0" xfId="2" applyFont="1" applyFill="1" applyProtection="1">
      <alignment vertical="center"/>
    </xf>
    <xf numFmtId="0" fontId="72" fillId="0" borderId="0" xfId="2" applyFont="1" applyFill="1" applyProtection="1">
      <alignment vertical="center"/>
    </xf>
    <xf numFmtId="0" fontId="73" fillId="0" borderId="0" xfId="0" applyFont="1" applyAlignment="1" applyProtection="1">
      <alignment vertical="center"/>
    </xf>
    <xf numFmtId="0" fontId="36" fillId="14" borderId="0" xfId="0" applyNumberFormat="1" applyFont="1" applyFill="1" applyAlignment="1" applyProtection="1">
      <alignment horizontal="left"/>
    </xf>
    <xf numFmtId="0" fontId="36" fillId="14" borderId="29" xfId="0" applyNumberFormat="1" applyFont="1" applyFill="1" applyBorder="1" applyAlignment="1" applyProtection="1">
      <alignment horizontal="center"/>
    </xf>
    <xf numFmtId="0" fontId="74" fillId="0" borderId="0" xfId="0" applyFont="1" applyFill="1" applyProtection="1"/>
    <xf numFmtId="0" fontId="43" fillId="0" borderId="0" xfId="2" applyFont="1" applyFill="1" applyProtection="1">
      <alignment vertical="center"/>
    </xf>
    <xf numFmtId="0" fontId="11" fillId="0" borderId="0" xfId="0" applyFont="1" applyFill="1" applyProtection="1"/>
    <xf numFmtId="0" fontId="16" fillId="0" borderId="0" xfId="0" applyFont="1" applyAlignment="1" applyProtection="1"/>
    <xf numFmtId="0" fontId="74" fillId="0" borderId="0" xfId="2" applyFont="1" applyFill="1" applyProtection="1">
      <alignment vertical="center"/>
    </xf>
    <xf numFmtId="0" fontId="11" fillId="3" borderId="26" xfId="2" applyFont="1" applyFill="1" applyBorder="1" applyAlignment="1" applyProtection="1">
      <alignment horizontal="center" vertical="center"/>
    </xf>
    <xf numFmtId="0" fontId="0" fillId="3" borderId="28" xfId="0" applyFill="1" applyBorder="1" applyAlignment="1" applyProtection="1">
      <alignment horizontal="center" vertical="center"/>
    </xf>
    <xf numFmtId="0" fontId="47" fillId="0" borderId="0" xfId="2" applyFont="1" applyFill="1" applyAlignment="1" applyProtection="1">
      <alignment vertical="center"/>
    </xf>
    <xf numFmtId="0" fontId="46" fillId="0" borderId="0" xfId="0" applyFont="1" applyAlignment="1" applyProtection="1">
      <alignment vertical="center"/>
    </xf>
    <xf numFmtId="0" fontId="15" fillId="0" borderId="0" xfId="2" applyFont="1" applyFill="1" applyAlignment="1" applyProtection="1">
      <alignment horizontal="center" vertical="center" wrapText="1"/>
    </xf>
    <xf numFmtId="0" fontId="14" fillId="0" borderId="0" xfId="2" applyFont="1" applyFill="1" applyAlignment="1" applyProtection="1">
      <alignment vertical="top" wrapText="1"/>
    </xf>
    <xf numFmtId="0" fontId="20" fillId="0" borderId="0" xfId="0" applyFont="1" applyFill="1" applyAlignment="1" applyProtection="1"/>
    <xf numFmtId="177" fontId="44" fillId="3" borderId="26" xfId="1" applyNumberFormat="1" applyFont="1" applyFill="1" applyBorder="1" applyAlignment="1" applyProtection="1">
      <alignment horizontal="right" vertical="center"/>
    </xf>
    <xf numFmtId="177" fontId="44" fillId="3" borderId="27" xfId="1" applyNumberFormat="1" applyFont="1" applyFill="1" applyBorder="1" applyAlignment="1" applyProtection="1">
      <alignment horizontal="right" vertical="center"/>
    </xf>
    <xf numFmtId="177" fontId="44" fillId="3" borderId="28" xfId="1" applyNumberFormat="1" applyFont="1" applyFill="1" applyBorder="1" applyAlignment="1" applyProtection="1">
      <alignment horizontal="right" vertical="center"/>
    </xf>
    <xf numFmtId="0" fontId="53" fillId="3" borderId="23" xfId="2" applyFont="1" applyFill="1" applyBorder="1" applyAlignment="1" applyProtection="1">
      <alignment horizontal="center" vertical="center"/>
    </xf>
    <xf numFmtId="0" fontId="54" fillId="3" borderId="2" xfId="0" applyFont="1" applyFill="1" applyBorder="1" applyAlignment="1" applyProtection="1">
      <alignment horizontal="center" vertical="center"/>
    </xf>
    <xf numFmtId="0" fontId="54" fillId="3" borderId="25" xfId="0" applyFont="1" applyFill="1" applyBorder="1" applyAlignment="1" applyProtection="1">
      <alignment horizontal="center" vertical="center"/>
    </xf>
    <xf numFmtId="0" fontId="54" fillId="3" borderId="4" xfId="0" applyFont="1" applyFill="1" applyBorder="1" applyAlignment="1" applyProtection="1">
      <alignment horizontal="center" vertical="center"/>
    </xf>
    <xf numFmtId="0" fontId="54" fillId="3" borderId="5" xfId="0" applyFont="1" applyFill="1" applyBorder="1" applyAlignment="1" applyProtection="1">
      <alignment horizontal="center" vertical="center"/>
    </xf>
    <xf numFmtId="0" fontId="54" fillId="3" borderId="6"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0" borderId="0" xfId="0" applyAlignment="1" applyProtection="1"/>
    <xf numFmtId="0" fontId="0" fillId="0" borderId="0" xfId="0" applyFill="1" applyAlignment="1" applyProtection="1">
      <alignment horizontal="left"/>
    </xf>
    <xf numFmtId="177" fontId="44" fillId="3" borderId="8" xfId="1" applyNumberFormat="1" applyFont="1" applyFill="1" applyBorder="1" applyAlignment="1" applyProtection="1">
      <alignment horizontal="right" vertical="center"/>
    </xf>
    <xf numFmtId="177" fontId="45" fillId="3" borderId="9" xfId="1" applyNumberFormat="1" applyFont="1" applyFill="1" applyBorder="1" applyAlignment="1" applyProtection="1">
      <alignment horizontal="right" vertical="center"/>
    </xf>
    <xf numFmtId="177" fontId="45" fillId="3" borderId="10" xfId="1" applyNumberFormat="1" applyFont="1" applyFill="1" applyBorder="1" applyAlignment="1" applyProtection="1">
      <alignment horizontal="right" vertical="center"/>
    </xf>
    <xf numFmtId="0" fontId="14" fillId="3" borderId="16" xfId="2" applyFont="1" applyFill="1" applyBorder="1" applyAlignment="1" applyProtection="1">
      <alignment vertical="center" wrapText="1"/>
    </xf>
    <xf numFmtId="0" fontId="14" fillId="3" borderId="2" xfId="2" applyFont="1" applyFill="1" applyBorder="1" applyAlignment="1" applyProtection="1">
      <alignment vertical="center" wrapText="1"/>
    </xf>
    <xf numFmtId="0" fontId="14" fillId="3" borderId="17" xfId="2" applyFont="1" applyFill="1" applyBorder="1" applyAlignment="1" applyProtection="1">
      <alignment vertical="center" wrapText="1"/>
    </xf>
    <xf numFmtId="0" fontId="14" fillId="3" borderId="4" xfId="2" applyFont="1" applyFill="1" applyBorder="1" applyAlignment="1" applyProtection="1">
      <alignment vertical="center" wrapText="1"/>
    </xf>
    <xf numFmtId="0" fontId="14" fillId="3" borderId="5" xfId="2" applyFont="1" applyFill="1" applyBorder="1" applyAlignment="1" applyProtection="1">
      <alignment vertical="center" wrapText="1"/>
    </xf>
    <xf numFmtId="0" fontId="14" fillId="3" borderId="6" xfId="2" applyFont="1" applyFill="1" applyBorder="1" applyAlignment="1" applyProtection="1">
      <alignment vertical="center" wrapText="1"/>
    </xf>
    <xf numFmtId="0" fontId="14" fillId="7" borderId="1" xfId="2" applyFont="1" applyFill="1" applyBorder="1" applyAlignment="1" applyProtection="1">
      <alignment horizontal="center" vertical="center"/>
      <protection locked="0"/>
    </xf>
    <xf numFmtId="0" fontId="20" fillId="7" borderId="3" xfId="0" applyFont="1" applyFill="1" applyBorder="1" applyAlignment="1" applyProtection="1">
      <alignment vertical="center"/>
      <protection locked="0"/>
    </xf>
    <xf numFmtId="0" fontId="20" fillId="7" borderId="11" xfId="0" applyFont="1" applyFill="1" applyBorder="1" applyAlignment="1" applyProtection="1">
      <alignment horizontal="center" vertical="center"/>
      <protection locked="0"/>
    </xf>
    <xf numFmtId="0" fontId="20" fillId="7" borderId="12" xfId="0" applyFont="1" applyFill="1" applyBorder="1" applyAlignment="1" applyProtection="1">
      <alignment vertical="center"/>
      <protection locked="0"/>
    </xf>
    <xf numFmtId="0" fontId="20" fillId="7" borderId="4" xfId="0" applyFont="1" applyFill="1" applyBorder="1" applyAlignment="1" applyProtection="1">
      <alignment horizontal="center" vertical="center"/>
      <protection locked="0"/>
    </xf>
    <xf numFmtId="0" fontId="20" fillId="7" borderId="6" xfId="0" applyFont="1" applyFill="1" applyBorder="1" applyAlignment="1" applyProtection="1">
      <alignment vertical="center"/>
      <protection locked="0"/>
    </xf>
    <xf numFmtId="0" fontId="20" fillId="7" borderId="4" xfId="0" applyFont="1" applyFill="1" applyBorder="1" applyAlignment="1" applyProtection="1">
      <alignment vertical="center"/>
      <protection locked="0"/>
    </xf>
    <xf numFmtId="0" fontId="14" fillId="3" borderId="1" xfId="2" applyFont="1" applyFill="1" applyBorder="1" applyAlignment="1" applyProtection="1">
      <alignment vertical="center" wrapText="1"/>
    </xf>
    <xf numFmtId="0" fontId="14" fillId="3" borderId="2" xfId="0" applyFont="1" applyFill="1" applyBorder="1" applyAlignment="1" applyProtection="1">
      <alignment vertical="center" wrapText="1"/>
    </xf>
    <xf numFmtId="0" fontId="14" fillId="3" borderId="3"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20" fillId="3" borderId="5" xfId="0" applyFont="1" applyFill="1" applyBorder="1" applyAlignment="1" applyProtection="1">
      <alignment vertical="center" wrapText="1"/>
    </xf>
    <xf numFmtId="0" fontId="20" fillId="3" borderId="6" xfId="0" applyFont="1" applyFill="1" applyBorder="1" applyAlignment="1" applyProtection="1">
      <alignment vertical="center" wrapText="1"/>
    </xf>
    <xf numFmtId="0" fontId="14" fillId="3" borderId="9" xfId="2"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20" fillId="3" borderId="0" xfId="0" applyFont="1" applyFill="1" applyBorder="1" applyAlignment="1" applyProtection="1">
      <alignment vertical="center" wrapText="1"/>
    </xf>
    <xf numFmtId="0" fontId="20" fillId="3" borderId="12" xfId="0" applyFont="1" applyFill="1" applyBorder="1" applyAlignment="1" applyProtection="1">
      <alignment vertical="center" wrapText="1"/>
    </xf>
    <xf numFmtId="0" fontId="14" fillId="3" borderId="8" xfId="2" applyFont="1" applyFill="1" applyBorder="1" applyAlignment="1" applyProtection="1">
      <alignment horizontal="center" vertical="center"/>
    </xf>
    <xf numFmtId="0" fontId="20" fillId="3" borderId="10" xfId="0" applyFont="1" applyFill="1" applyBorder="1" applyAlignment="1" applyProtection="1">
      <alignment horizontal="center" vertical="center"/>
    </xf>
    <xf numFmtId="0" fontId="14" fillId="3" borderId="0" xfId="2" applyFont="1" applyFill="1" applyBorder="1" applyAlignment="1" applyProtection="1">
      <alignment vertical="center" wrapText="1"/>
    </xf>
    <xf numFmtId="0" fontId="14" fillId="3" borderId="0" xfId="0" applyFont="1" applyFill="1" applyBorder="1" applyAlignment="1" applyProtection="1">
      <alignment vertical="center" wrapText="1"/>
    </xf>
    <xf numFmtId="0" fontId="14" fillId="3" borderId="12" xfId="0" applyFont="1" applyFill="1" applyBorder="1" applyAlignment="1" applyProtection="1">
      <alignment vertical="center" wrapText="1"/>
    </xf>
    <xf numFmtId="38" fontId="5" fillId="8" borderId="18" xfId="1" applyFont="1" applyFill="1" applyBorder="1" applyAlignment="1" applyProtection="1">
      <alignment horizontal="right" vertical="center" wrapText="1"/>
      <protection locked="0"/>
    </xf>
    <xf numFmtId="38" fontId="5" fillId="8" borderId="19" xfId="1" applyFont="1" applyFill="1" applyBorder="1" applyAlignment="1" applyProtection="1">
      <alignment horizontal="right" vertical="center" wrapText="1"/>
      <protection locked="0"/>
    </xf>
    <xf numFmtId="38" fontId="5" fillId="8" borderId="20" xfId="1" applyFont="1" applyFill="1" applyBorder="1" applyAlignment="1" applyProtection="1">
      <alignment horizontal="right" vertical="center" wrapText="1"/>
      <protection locked="0"/>
    </xf>
    <xf numFmtId="0" fontId="20" fillId="3" borderId="5" xfId="0" applyFont="1" applyFill="1" applyBorder="1" applyAlignment="1" applyProtection="1">
      <alignment vertical="center"/>
    </xf>
    <xf numFmtId="0" fontId="20" fillId="3" borderId="6" xfId="0" applyFont="1" applyFill="1" applyBorder="1" applyAlignment="1" applyProtection="1">
      <alignment vertical="center"/>
    </xf>
    <xf numFmtId="178" fontId="9" fillId="3" borderId="8" xfId="0" applyNumberFormat="1" applyFont="1" applyFill="1" applyBorder="1" applyAlignment="1" applyProtection="1">
      <alignment horizontal="right" vertical="center"/>
    </xf>
    <xf numFmtId="178" fontId="9" fillId="3" borderId="9" xfId="0" applyNumberFormat="1" applyFont="1" applyFill="1" applyBorder="1" applyAlignment="1" applyProtection="1">
      <alignment horizontal="right" vertical="center"/>
    </xf>
    <xf numFmtId="178" fontId="17" fillId="3" borderId="9" xfId="0" applyNumberFormat="1" applyFont="1" applyFill="1" applyBorder="1" applyAlignment="1" applyProtection="1">
      <alignment horizontal="right" vertical="center"/>
    </xf>
    <xf numFmtId="178" fontId="17" fillId="3" borderId="10" xfId="0" applyNumberFormat="1" applyFont="1" applyFill="1" applyBorder="1" applyAlignment="1" applyProtection="1">
      <alignment horizontal="right"/>
    </xf>
    <xf numFmtId="176" fontId="7" fillId="0" borderId="11" xfId="0" applyNumberFormat="1" applyFont="1" applyFill="1" applyBorder="1" applyAlignment="1" applyProtection="1">
      <alignment horizontal="left" vertical="center"/>
    </xf>
    <xf numFmtId="0" fontId="11" fillId="0" borderId="0" xfId="0" applyFont="1" applyFill="1" applyAlignment="1" applyProtection="1">
      <alignment horizontal="left" vertical="center"/>
    </xf>
    <xf numFmtId="38" fontId="5" fillId="8" borderId="26" xfId="1" applyFont="1" applyFill="1" applyBorder="1" applyAlignment="1" applyProtection="1">
      <alignment horizontal="right" vertical="center" wrapText="1"/>
      <protection locked="0"/>
    </xf>
    <xf numFmtId="38" fontId="5" fillId="8" borderId="27" xfId="1" applyFont="1" applyFill="1" applyBorder="1" applyAlignment="1" applyProtection="1">
      <alignment horizontal="right" vertical="center" wrapText="1"/>
      <protection locked="0"/>
    </xf>
    <xf numFmtId="38" fontId="5" fillId="8" borderId="28" xfId="1" applyFont="1" applyFill="1" applyBorder="1" applyAlignment="1" applyProtection="1">
      <alignment horizontal="right" vertical="center" wrapText="1"/>
      <protection locked="0"/>
    </xf>
    <xf numFmtId="38" fontId="5" fillId="3" borderId="30" xfId="1" applyFont="1" applyFill="1" applyBorder="1" applyAlignment="1" applyProtection="1">
      <alignment horizontal="right" vertical="center" wrapText="1"/>
    </xf>
    <xf numFmtId="38" fontId="5" fillId="3" borderId="31" xfId="1" applyFont="1" applyFill="1" applyBorder="1" applyAlignment="1" applyProtection="1">
      <alignment horizontal="right" vertical="center" wrapText="1"/>
    </xf>
    <xf numFmtId="38" fontId="5" fillId="3" borderId="32" xfId="1" applyFont="1" applyFill="1" applyBorder="1" applyAlignment="1" applyProtection="1">
      <alignment horizontal="right" vertical="center" wrapText="1"/>
    </xf>
    <xf numFmtId="0" fontId="5" fillId="3" borderId="7" xfId="0" applyFont="1" applyFill="1" applyBorder="1" applyAlignment="1" applyProtection="1">
      <alignment horizontal="center" vertical="center" wrapText="1"/>
    </xf>
    <xf numFmtId="0" fontId="16" fillId="3" borderId="7" xfId="0" applyFont="1" applyFill="1" applyBorder="1" applyAlignment="1" applyProtection="1">
      <alignment horizontal="center" vertical="center" wrapText="1"/>
    </xf>
    <xf numFmtId="0" fontId="5" fillId="13" borderId="7" xfId="0" applyFont="1" applyFill="1" applyBorder="1" applyAlignment="1" applyProtection="1">
      <alignment horizontal="center" vertical="center" wrapText="1"/>
    </xf>
    <xf numFmtId="0" fontId="16" fillId="13" borderId="7" xfId="0" applyFont="1" applyFill="1" applyBorder="1" applyAlignment="1" applyProtection="1">
      <alignment horizontal="center" vertical="center" wrapText="1"/>
    </xf>
    <xf numFmtId="177" fontId="9" fillId="3" borderId="8" xfId="1" applyNumberFormat="1" applyFont="1" applyFill="1" applyBorder="1" applyAlignment="1" applyProtection="1">
      <alignment horizontal="right" vertical="center"/>
    </xf>
    <xf numFmtId="177" fontId="17" fillId="3" borderId="9" xfId="1" applyNumberFormat="1" applyFont="1" applyFill="1" applyBorder="1" applyAlignment="1" applyProtection="1">
      <alignment horizontal="right" vertical="center"/>
    </xf>
    <xf numFmtId="177" fontId="17" fillId="3" borderId="10" xfId="1" applyNumberFormat="1" applyFont="1" applyFill="1" applyBorder="1" applyAlignment="1" applyProtection="1">
      <alignment horizontal="right" vertical="center"/>
    </xf>
    <xf numFmtId="38" fontId="11" fillId="8" borderId="26" xfId="1" applyFont="1" applyFill="1" applyBorder="1" applyAlignment="1" applyProtection="1">
      <alignment vertical="center"/>
      <protection locked="0"/>
    </xf>
    <xf numFmtId="38" fontId="3" fillId="0" borderId="27" xfId="1" applyFont="1" applyBorder="1" applyAlignment="1" applyProtection="1">
      <protection locked="0"/>
    </xf>
    <xf numFmtId="0" fontId="3" fillId="0" borderId="27" xfId="0" applyFont="1" applyBorder="1" applyAlignment="1" applyProtection="1">
      <protection locked="0"/>
    </xf>
    <xf numFmtId="0" fontId="3" fillId="0" borderId="28" xfId="0" applyFont="1" applyBorder="1" applyAlignment="1" applyProtection="1">
      <protection locked="0"/>
    </xf>
    <xf numFmtId="38" fontId="9" fillId="8" borderId="26" xfId="1" applyFont="1" applyFill="1" applyBorder="1" applyAlignment="1" applyProtection="1">
      <alignment horizontal="right" vertical="center"/>
      <protection locked="0"/>
    </xf>
    <xf numFmtId="38" fontId="17" fillId="0" borderId="27" xfId="1" applyFont="1" applyBorder="1" applyAlignment="1" applyProtection="1">
      <alignment horizontal="right"/>
      <protection locked="0"/>
    </xf>
    <xf numFmtId="38" fontId="17" fillId="0" borderId="28" xfId="1" applyFont="1" applyBorder="1" applyAlignment="1" applyProtection="1">
      <alignment horizontal="right"/>
      <protection locked="0"/>
    </xf>
    <xf numFmtId="38" fontId="5" fillId="3" borderId="7" xfId="1" applyFont="1" applyFill="1" applyBorder="1" applyAlignment="1" applyProtection="1">
      <alignment horizontal="right" vertical="center" wrapText="1"/>
    </xf>
    <xf numFmtId="0" fontId="16" fillId="3" borderId="7" xfId="0" applyFont="1" applyFill="1" applyBorder="1" applyAlignment="1" applyProtection="1">
      <alignment horizontal="right" vertical="center" wrapText="1"/>
    </xf>
    <xf numFmtId="38" fontId="5" fillId="9" borderId="26" xfId="1" applyFont="1" applyFill="1" applyBorder="1" applyAlignment="1" applyProtection="1">
      <alignment horizontal="right" vertical="center" wrapText="1"/>
      <protection locked="0"/>
    </xf>
    <xf numFmtId="38" fontId="5" fillId="9" borderId="27" xfId="1" applyFont="1" applyFill="1" applyBorder="1" applyAlignment="1" applyProtection="1">
      <alignment horizontal="right" vertical="center" wrapText="1"/>
      <protection locked="0"/>
    </xf>
    <xf numFmtId="38" fontId="5" fillId="9" borderId="28" xfId="1" applyFont="1" applyFill="1" applyBorder="1" applyAlignment="1" applyProtection="1">
      <alignment horizontal="right" vertical="center" wrapText="1"/>
      <protection locked="0"/>
    </xf>
    <xf numFmtId="0" fontId="13" fillId="0" borderId="0" xfId="2" applyFont="1" applyFill="1" applyAlignment="1" applyProtection="1">
      <alignment horizontal="center" vertical="center"/>
    </xf>
    <xf numFmtId="0" fontId="5" fillId="9" borderId="7" xfId="0" applyFont="1" applyFill="1" applyBorder="1" applyAlignment="1" applyProtection="1">
      <alignment horizontal="center" vertical="center" wrapText="1"/>
      <protection locked="0"/>
    </xf>
    <xf numFmtId="0" fontId="16" fillId="9" borderId="7" xfId="0" applyFont="1" applyFill="1" applyBorder="1" applyAlignment="1" applyProtection="1">
      <alignment horizontal="center" vertical="center" wrapText="1"/>
      <protection locked="0"/>
    </xf>
    <xf numFmtId="0" fontId="12" fillId="0" borderId="0" xfId="2" applyFont="1" applyFill="1" applyAlignment="1" applyProtection="1">
      <alignment horizontal="right" vertical="center"/>
    </xf>
    <xf numFmtId="0" fontId="12" fillId="9" borderId="0" xfId="2" applyFont="1" applyFill="1" applyAlignment="1" applyProtection="1">
      <alignment horizontal="center" vertical="center"/>
      <protection locked="0"/>
    </xf>
    <xf numFmtId="0" fontId="12" fillId="12" borderId="0" xfId="2" applyFont="1" applyFill="1" applyAlignment="1" applyProtection="1">
      <alignment horizontal="center" vertical="center"/>
      <protection locked="0"/>
    </xf>
    <xf numFmtId="0" fontId="12" fillId="0" borderId="0" xfId="2" applyFont="1" applyFill="1" applyAlignment="1" applyProtection="1">
      <alignment horizontal="center" vertical="center"/>
    </xf>
    <xf numFmtId="0" fontId="5" fillId="3" borderId="1" xfId="2" applyFont="1" applyFill="1" applyBorder="1" applyAlignment="1" applyProtection="1">
      <alignment horizontal="left" vertical="center" wrapText="1"/>
    </xf>
    <xf numFmtId="0" fontId="16" fillId="3" borderId="2" xfId="0" applyFont="1" applyFill="1" applyBorder="1" applyAlignment="1" applyProtection="1">
      <alignment horizontal="left"/>
    </xf>
    <xf numFmtId="0" fontId="16" fillId="3" borderId="3" xfId="0" applyFont="1" applyFill="1"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5" fillId="3" borderId="8" xfId="2"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14" fillId="3" borderId="23" xfId="2" applyFont="1" applyFill="1" applyBorder="1" applyAlignment="1" applyProtection="1">
      <alignment horizontal="right" vertical="center" wrapText="1"/>
    </xf>
    <xf numFmtId="0" fontId="20" fillId="0" borderId="24" xfId="0" applyFont="1" applyBorder="1" applyAlignment="1" applyProtection="1">
      <alignment horizontal="right" vertical="center" wrapText="1"/>
    </xf>
    <xf numFmtId="0" fontId="20" fillId="0" borderId="25" xfId="0" applyFont="1" applyBorder="1" applyAlignment="1" applyProtection="1">
      <alignment horizontal="right" vertical="center" wrapText="1"/>
    </xf>
    <xf numFmtId="0" fontId="5" fillId="3" borderId="18" xfId="2" applyFont="1" applyFill="1" applyBorder="1" applyAlignment="1" applyProtection="1">
      <alignment horizontal="left" vertical="center"/>
    </xf>
    <xf numFmtId="0" fontId="16" fillId="3" borderId="19" xfId="0" applyFont="1" applyFill="1" applyBorder="1" applyAlignment="1" applyProtection="1">
      <alignment horizontal="left" vertical="center"/>
    </xf>
    <xf numFmtId="0" fontId="16" fillId="3" borderId="20" xfId="0" applyFont="1" applyFill="1" applyBorder="1" applyAlignment="1" applyProtection="1">
      <alignment horizontal="left" vertical="center"/>
    </xf>
    <xf numFmtId="49" fontId="12" fillId="8" borderId="18" xfId="2" applyNumberFormat="1" applyFont="1" applyFill="1" applyBorder="1" applyAlignment="1" applyProtection="1">
      <alignment horizontal="left" vertical="top" wrapText="1"/>
      <protection locked="0"/>
    </xf>
    <xf numFmtId="49" fontId="0" fillId="8" borderId="19" xfId="0" applyNumberFormat="1" applyFill="1" applyBorder="1" applyAlignment="1" applyProtection="1">
      <alignment horizontal="left" vertical="top" wrapText="1"/>
      <protection locked="0"/>
    </xf>
    <xf numFmtId="49" fontId="0" fillId="8" borderId="20" xfId="0" applyNumberFormat="1" applyFill="1" applyBorder="1" applyAlignment="1" applyProtection="1">
      <alignment horizontal="left" vertical="top" wrapText="1"/>
      <protection locked="0"/>
    </xf>
    <xf numFmtId="49" fontId="12" fillId="8" borderId="23" xfId="2" applyNumberFormat="1" applyFont="1" applyFill="1" applyBorder="1" applyAlignment="1" applyProtection="1">
      <alignment horizontal="left" vertical="top" wrapText="1"/>
      <protection locked="0"/>
    </xf>
    <xf numFmtId="49" fontId="0" fillId="8" borderId="24" xfId="0" applyNumberFormat="1" applyFill="1" applyBorder="1" applyAlignment="1" applyProtection="1">
      <alignment horizontal="left" vertical="top" wrapText="1"/>
      <protection locked="0"/>
    </xf>
    <xf numFmtId="49" fontId="0" fillId="8" borderId="25" xfId="0" applyNumberFormat="1" applyFill="1" applyBorder="1" applyAlignment="1" applyProtection="1">
      <alignment horizontal="left" vertical="top" wrapText="1"/>
      <protection locked="0"/>
    </xf>
    <xf numFmtId="49" fontId="12" fillId="8" borderId="11" xfId="2" applyNumberFormat="1" applyFont="1" applyFill="1" applyBorder="1" applyAlignment="1" applyProtection="1">
      <alignment horizontal="left" vertical="top" wrapText="1"/>
      <protection locked="0"/>
    </xf>
    <xf numFmtId="49" fontId="0" fillId="8" borderId="0" xfId="0" applyNumberFormat="1" applyFill="1" applyBorder="1" applyAlignment="1" applyProtection="1">
      <alignment horizontal="left" vertical="top" wrapText="1"/>
      <protection locked="0"/>
    </xf>
    <xf numFmtId="49" fontId="0" fillId="8" borderId="12" xfId="0" applyNumberFormat="1" applyFill="1" applyBorder="1" applyAlignment="1" applyProtection="1">
      <alignment horizontal="left" vertical="top" wrapText="1"/>
      <protection locked="0"/>
    </xf>
    <xf numFmtId="49" fontId="0" fillId="8" borderId="4" xfId="0" applyNumberFormat="1" applyFill="1" applyBorder="1" applyAlignment="1" applyProtection="1">
      <alignment horizontal="left" vertical="top" wrapText="1"/>
      <protection locked="0"/>
    </xf>
    <xf numFmtId="49" fontId="0" fillId="8" borderId="5" xfId="0" applyNumberFormat="1" applyFill="1" applyBorder="1" applyAlignment="1" applyProtection="1">
      <alignment horizontal="left" vertical="top" wrapText="1"/>
      <protection locked="0"/>
    </xf>
    <xf numFmtId="49" fontId="0" fillId="8" borderId="6" xfId="0" applyNumberFormat="1" applyFill="1" applyBorder="1" applyAlignment="1" applyProtection="1">
      <alignment horizontal="left" vertical="top" wrapText="1"/>
      <protection locked="0"/>
    </xf>
    <xf numFmtId="0" fontId="5" fillId="3" borderId="23" xfId="2" applyFont="1" applyFill="1" applyBorder="1" applyAlignment="1" applyProtection="1">
      <alignment horizontal="left" vertical="center" wrapText="1"/>
    </xf>
    <xf numFmtId="0" fontId="5" fillId="3" borderId="2" xfId="2" applyFont="1" applyFill="1" applyBorder="1" applyAlignment="1" applyProtection="1">
      <alignment horizontal="left" vertical="center" wrapText="1"/>
    </xf>
    <xf numFmtId="0" fontId="5" fillId="3" borderId="25" xfId="2" applyFont="1" applyFill="1" applyBorder="1" applyAlignment="1" applyProtection="1">
      <alignment horizontal="left" vertical="center" wrapText="1"/>
    </xf>
    <xf numFmtId="0" fontId="5" fillId="3" borderId="4" xfId="2" applyFont="1" applyFill="1" applyBorder="1" applyAlignment="1" applyProtection="1">
      <alignment horizontal="left" vertical="center" wrapText="1"/>
    </xf>
    <xf numFmtId="0" fontId="5" fillId="3" borderId="5" xfId="2" applyFont="1" applyFill="1" applyBorder="1" applyAlignment="1" applyProtection="1">
      <alignment horizontal="left" vertical="center" wrapText="1"/>
    </xf>
    <xf numFmtId="0" fontId="5" fillId="3" borderId="6" xfId="2" applyFont="1" applyFill="1" applyBorder="1" applyAlignment="1" applyProtection="1">
      <alignment horizontal="left" vertical="center" wrapText="1"/>
    </xf>
    <xf numFmtId="49" fontId="12" fillId="8" borderId="2" xfId="2" applyNumberFormat="1" applyFont="1" applyFill="1" applyBorder="1" applyAlignment="1" applyProtection="1">
      <alignment horizontal="left" vertical="top" wrapText="1"/>
      <protection locked="0"/>
    </xf>
    <xf numFmtId="49" fontId="12" fillId="8" borderId="25" xfId="2" applyNumberFormat="1" applyFont="1" applyFill="1" applyBorder="1" applyAlignment="1" applyProtection="1">
      <alignment horizontal="left" vertical="top" wrapText="1"/>
      <protection locked="0"/>
    </xf>
    <xf numFmtId="49" fontId="12" fillId="8" borderId="4" xfId="2" applyNumberFormat="1" applyFont="1" applyFill="1" applyBorder="1" applyAlignment="1" applyProtection="1">
      <alignment horizontal="left" vertical="top" wrapText="1"/>
      <protection locked="0"/>
    </xf>
    <xf numFmtId="49" fontId="12" fillId="8" borderId="5" xfId="2" applyNumberFormat="1" applyFont="1" applyFill="1" applyBorder="1" applyAlignment="1" applyProtection="1">
      <alignment horizontal="left" vertical="top" wrapText="1"/>
      <protection locked="0"/>
    </xf>
    <xf numFmtId="49" fontId="12" fillId="8" borderId="6" xfId="2" applyNumberFormat="1" applyFont="1" applyFill="1" applyBorder="1" applyAlignment="1" applyProtection="1">
      <alignment horizontal="left" vertical="top" wrapText="1"/>
      <protection locked="0"/>
    </xf>
    <xf numFmtId="0" fontId="12" fillId="3" borderId="1" xfId="2" applyNumberFormat="1" applyFont="1" applyFill="1" applyBorder="1" applyAlignment="1" applyProtection="1">
      <alignment horizontal="left" vertical="top" wrapText="1"/>
    </xf>
    <xf numFmtId="0" fontId="0" fillId="3" borderId="2" xfId="0" applyNumberFormat="1" applyFill="1" applyBorder="1" applyAlignment="1" applyProtection="1">
      <alignment horizontal="left" vertical="top" wrapText="1"/>
    </xf>
    <xf numFmtId="0" fontId="0" fillId="3" borderId="3" xfId="0" applyNumberFormat="1" applyFill="1" applyBorder="1" applyAlignment="1" applyProtection="1">
      <alignment horizontal="left" vertical="top" wrapText="1"/>
    </xf>
    <xf numFmtId="0" fontId="5" fillId="13" borderId="11" xfId="2" applyFont="1" applyFill="1" applyBorder="1" applyAlignment="1" applyProtection="1">
      <alignment horizontal="left" vertical="center" wrapText="1"/>
    </xf>
    <xf numFmtId="0" fontId="16" fillId="13" borderId="0" xfId="0" applyFont="1" applyFill="1" applyAlignment="1" applyProtection="1">
      <alignment horizontal="left" vertical="center" wrapText="1"/>
    </xf>
    <xf numFmtId="0" fontId="16" fillId="13" borderId="12" xfId="0" applyFont="1" applyFill="1" applyBorder="1" applyAlignment="1" applyProtection="1">
      <alignment horizontal="left" vertical="center" wrapText="1"/>
    </xf>
    <xf numFmtId="0" fontId="16" fillId="13" borderId="4" xfId="0" applyFont="1" applyFill="1" applyBorder="1" applyAlignment="1" applyProtection="1">
      <alignment horizontal="left" vertical="center" wrapText="1"/>
    </xf>
    <xf numFmtId="0" fontId="16" fillId="13" borderId="5" xfId="0" applyFont="1" applyFill="1" applyBorder="1" applyAlignment="1" applyProtection="1">
      <alignment horizontal="left" vertical="center" wrapText="1"/>
    </xf>
    <xf numFmtId="0" fontId="16" fillId="13" borderId="6" xfId="0" applyFont="1" applyFill="1" applyBorder="1" applyAlignment="1" applyProtection="1">
      <alignment horizontal="left" vertical="center" wrapText="1"/>
    </xf>
    <xf numFmtId="0" fontId="12" fillId="3" borderId="11" xfId="2" applyNumberFormat="1" applyFont="1" applyFill="1" applyBorder="1" applyAlignment="1" applyProtection="1">
      <alignment horizontal="left" vertical="top" wrapText="1"/>
    </xf>
    <xf numFmtId="0" fontId="0" fillId="3" borderId="0" xfId="0" applyNumberFormat="1" applyFill="1" applyAlignment="1" applyProtection="1">
      <alignment horizontal="left" vertical="top" wrapText="1"/>
    </xf>
    <xf numFmtId="0" fontId="0" fillId="3" borderId="12" xfId="0" applyNumberFormat="1" applyFill="1" applyBorder="1" applyAlignment="1" applyProtection="1">
      <alignment horizontal="left" vertical="top" wrapText="1"/>
    </xf>
    <xf numFmtId="0" fontId="0" fillId="3" borderId="4" xfId="0" applyNumberFormat="1" applyFill="1" applyBorder="1" applyAlignment="1" applyProtection="1">
      <alignment horizontal="left" vertical="top" wrapText="1"/>
    </xf>
    <xf numFmtId="0" fontId="0" fillId="3" borderId="5" xfId="0" applyNumberFormat="1" applyFill="1" applyBorder="1" applyAlignment="1" applyProtection="1">
      <alignment horizontal="left" vertical="top" wrapText="1"/>
    </xf>
    <xf numFmtId="0" fontId="0" fillId="3" borderId="6" xfId="0" applyNumberFormat="1" applyFill="1" applyBorder="1" applyAlignment="1" applyProtection="1">
      <alignment horizontal="left" vertical="top" wrapText="1"/>
    </xf>
    <xf numFmtId="0" fontId="51" fillId="3" borderId="23" xfId="2" applyFont="1" applyFill="1" applyBorder="1" applyAlignment="1" applyProtection="1">
      <alignment horizontal="center" vertical="center"/>
    </xf>
    <xf numFmtId="0" fontId="52" fillId="3" borderId="2" xfId="0" applyFont="1" applyFill="1" applyBorder="1" applyAlignment="1" applyProtection="1">
      <alignment horizontal="center" vertical="center"/>
    </xf>
    <xf numFmtId="0" fontId="52" fillId="3" borderId="25" xfId="0" applyFont="1" applyFill="1" applyBorder="1" applyAlignment="1" applyProtection="1">
      <alignment horizontal="center" vertical="center"/>
    </xf>
    <xf numFmtId="0" fontId="52" fillId="3" borderId="4" xfId="0" applyFont="1" applyFill="1" applyBorder="1" applyAlignment="1" applyProtection="1">
      <alignment horizontal="center" vertical="center"/>
    </xf>
    <xf numFmtId="0" fontId="52" fillId="3" borderId="5" xfId="0" applyFont="1" applyFill="1" applyBorder="1" applyAlignment="1" applyProtection="1">
      <alignment horizontal="center" vertical="center"/>
    </xf>
    <xf numFmtId="0" fontId="52" fillId="3" borderId="6" xfId="0" applyFont="1" applyFill="1" applyBorder="1" applyAlignment="1" applyProtection="1">
      <alignment horizontal="center" vertical="center"/>
    </xf>
    <xf numFmtId="49" fontId="6" fillId="7" borderId="26" xfId="2" applyNumberFormat="1"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13" borderId="26"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13" borderId="27" xfId="0" applyFill="1" applyBorder="1" applyAlignment="1" applyProtection="1">
      <alignment horizontal="center" vertical="center"/>
    </xf>
    <xf numFmtId="0" fontId="0" fillId="13" borderId="28" xfId="0" applyFill="1" applyBorder="1" applyAlignment="1" applyProtection="1">
      <alignment horizontal="center" vertical="center"/>
    </xf>
    <xf numFmtId="0" fontId="11" fillId="3" borderId="9" xfId="2"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20" fillId="3" borderId="2" xfId="0" applyFont="1" applyFill="1" applyBorder="1" applyAlignment="1" applyProtection="1">
      <alignment vertical="center" wrapText="1"/>
    </xf>
    <xf numFmtId="0" fontId="20" fillId="3" borderId="3" xfId="0" applyFont="1" applyFill="1" applyBorder="1" applyAlignment="1" applyProtection="1">
      <alignment vertical="center" wrapText="1"/>
    </xf>
    <xf numFmtId="0" fontId="11" fillId="3" borderId="8" xfId="2" applyFont="1" applyFill="1" applyBorder="1" applyAlignment="1" applyProtection="1">
      <alignment horizontal="center" vertical="center"/>
    </xf>
    <xf numFmtId="0" fontId="0" fillId="3" borderId="10" xfId="0" applyFill="1" applyBorder="1" applyAlignment="1" applyProtection="1">
      <alignment horizontal="center" vertical="center"/>
    </xf>
    <xf numFmtId="0" fontId="27" fillId="0" borderId="0" xfId="2" applyFont="1" applyFill="1" applyAlignment="1" applyProtection="1">
      <alignment horizontal="center" vertical="center"/>
    </xf>
    <xf numFmtId="0" fontId="14" fillId="0" borderId="0" xfId="2" applyFont="1" applyFill="1" applyAlignment="1" applyProtection="1">
      <alignment vertical="center" wrapText="1"/>
    </xf>
    <xf numFmtId="0" fontId="14" fillId="0" borderId="0" xfId="0" applyFont="1" applyFill="1" applyAlignment="1" applyProtection="1">
      <alignment vertical="center" wrapText="1"/>
    </xf>
    <xf numFmtId="0" fontId="9" fillId="3" borderId="9" xfId="0" applyNumberFormat="1" applyFont="1" applyFill="1" applyBorder="1" applyAlignment="1" applyProtection="1">
      <alignment horizontal="right" vertical="center"/>
    </xf>
    <xf numFmtId="0" fontId="17" fillId="3" borderId="9" xfId="0" applyNumberFormat="1" applyFont="1" applyFill="1" applyBorder="1" applyAlignment="1" applyProtection="1">
      <alignment horizontal="right" vertical="center"/>
    </xf>
    <xf numFmtId="0" fontId="17" fillId="3" borderId="10" xfId="0" applyNumberFormat="1" applyFont="1" applyFill="1" applyBorder="1" applyAlignment="1" applyProtection="1">
      <alignment horizontal="right"/>
    </xf>
    <xf numFmtId="38" fontId="5" fillId="12" borderId="26" xfId="1" applyFont="1" applyFill="1" applyBorder="1" applyAlignment="1" applyProtection="1">
      <alignment horizontal="right" vertical="center" wrapText="1"/>
      <protection locked="0"/>
    </xf>
    <xf numFmtId="38" fontId="5" fillId="12" borderId="27" xfId="1" applyFont="1" applyFill="1" applyBorder="1" applyAlignment="1" applyProtection="1">
      <alignment horizontal="right" vertical="center" wrapText="1"/>
      <protection locked="0"/>
    </xf>
    <xf numFmtId="38" fontId="5" fillId="12" borderId="28" xfId="1" applyFont="1" applyFill="1" applyBorder="1" applyAlignment="1" applyProtection="1">
      <alignment horizontal="right" vertical="center" wrapText="1"/>
      <protection locked="0"/>
    </xf>
    <xf numFmtId="0" fontId="14" fillId="3" borderId="21" xfId="2" applyFont="1" applyFill="1" applyBorder="1" applyAlignment="1" applyProtection="1">
      <alignment vertical="center" wrapText="1"/>
    </xf>
    <xf numFmtId="0" fontId="11" fillId="7" borderId="21" xfId="2" applyFont="1" applyFill="1" applyBorder="1" applyAlignment="1" applyProtection="1">
      <alignment horizontal="center" vertical="center"/>
      <protection locked="0"/>
    </xf>
    <xf numFmtId="0" fontId="11" fillId="7" borderId="29" xfId="2" applyFont="1" applyFill="1" applyBorder="1" applyAlignment="1" applyProtection="1">
      <alignment horizontal="center" vertical="center"/>
      <protection locked="0"/>
    </xf>
    <xf numFmtId="0" fontId="11" fillId="3" borderId="7" xfId="2" applyFont="1" applyFill="1" applyBorder="1" applyAlignment="1" applyProtection="1">
      <alignment horizontal="center" vertical="center" wrapText="1"/>
    </xf>
    <xf numFmtId="0" fontId="11" fillId="3" borderId="29" xfId="2" applyFont="1" applyFill="1" applyBorder="1" applyAlignment="1" applyProtection="1">
      <alignment horizontal="center" vertical="center" wrapText="1"/>
    </xf>
    <xf numFmtId="0" fontId="11" fillId="3" borderId="13" xfId="2" applyFont="1" applyFill="1" applyBorder="1" applyAlignment="1" applyProtection="1">
      <alignment horizontal="center" vertical="center"/>
    </xf>
    <xf numFmtId="0" fontId="0" fillId="3" borderId="14" xfId="0" applyFill="1" applyBorder="1" applyAlignment="1" applyProtection="1">
      <alignment vertical="center"/>
    </xf>
    <xf numFmtId="0" fontId="14" fillId="3" borderId="2" xfId="2" applyFont="1" applyFill="1" applyBorder="1" applyAlignment="1" applyProtection="1">
      <alignment vertical="center"/>
    </xf>
    <xf numFmtId="0" fontId="14" fillId="3" borderId="17" xfId="2" applyFont="1" applyFill="1" applyBorder="1" applyAlignment="1" applyProtection="1">
      <alignment vertical="center"/>
    </xf>
    <xf numFmtId="0" fontId="20" fillId="3" borderId="4" xfId="0" applyFont="1" applyFill="1" applyBorder="1" applyAlignment="1" applyProtection="1">
      <alignment vertical="center"/>
    </xf>
    <xf numFmtId="0" fontId="27" fillId="0" borderId="0" xfId="2" applyFont="1" applyFill="1" applyAlignment="1" applyProtection="1">
      <alignment horizontal="center" vertical="center" wrapText="1"/>
    </xf>
    <xf numFmtId="0" fontId="20" fillId="0" borderId="0" xfId="0" applyFont="1" applyFill="1" applyAlignment="1" applyProtection="1">
      <alignment horizontal="center" vertical="center"/>
    </xf>
    <xf numFmtId="0" fontId="14" fillId="3" borderId="29" xfId="2" applyFont="1" applyFill="1" applyBorder="1" applyAlignment="1" applyProtection="1">
      <alignment vertical="center" wrapText="1"/>
    </xf>
    <xf numFmtId="0" fontId="13" fillId="0" borderId="0" xfId="2" applyFont="1" applyFill="1" applyAlignment="1" applyProtection="1">
      <alignment horizontal="right" vertical="center"/>
    </xf>
    <xf numFmtId="0" fontId="11" fillId="7" borderId="21" xfId="2" applyFont="1" applyFill="1" applyBorder="1" applyAlignment="1" applyProtection="1">
      <alignment horizontal="center" vertical="center" wrapText="1"/>
      <protection locked="0"/>
    </xf>
    <xf numFmtId="0" fontId="11" fillId="3" borderId="7" xfId="2" applyFont="1" applyFill="1" applyBorder="1" applyAlignment="1" applyProtection="1">
      <alignment horizontal="center" vertical="center"/>
    </xf>
    <xf numFmtId="0" fontId="11" fillId="3" borderId="29" xfId="2" applyFont="1" applyFill="1" applyBorder="1" applyAlignment="1" applyProtection="1">
      <alignment horizontal="center" vertical="center"/>
    </xf>
    <xf numFmtId="0" fontId="11" fillId="7" borderId="16" xfId="2" applyFont="1" applyFill="1" applyBorder="1" applyAlignment="1" applyProtection="1">
      <alignment horizontal="center" vertical="center"/>
      <protection locked="0"/>
    </xf>
    <xf numFmtId="0" fontId="11" fillId="7" borderId="17" xfId="2" applyFont="1"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67" fillId="8" borderId="0" xfId="2" applyFont="1" applyFill="1" applyAlignment="1" applyProtection="1">
      <alignment vertical="center"/>
      <protection locked="0"/>
    </xf>
    <xf numFmtId="0" fontId="68" fillId="8" borderId="0" xfId="0" applyFont="1" applyFill="1" applyAlignment="1" applyProtection="1">
      <protection locked="0"/>
    </xf>
    <xf numFmtId="0" fontId="5" fillId="12" borderId="7" xfId="0" applyFont="1" applyFill="1" applyBorder="1" applyAlignment="1" applyProtection="1">
      <alignment horizontal="center" vertical="center" wrapText="1"/>
      <protection locked="0"/>
    </xf>
    <xf numFmtId="0" fontId="16" fillId="12" borderId="7" xfId="0" applyFont="1" applyFill="1" applyBorder="1" applyAlignment="1" applyProtection="1">
      <alignment horizontal="center" vertical="center" wrapText="1"/>
      <protection locked="0"/>
    </xf>
    <xf numFmtId="0" fontId="11" fillId="3" borderId="7" xfId="2" applyFont="1" applyFill="1" applyBorder="1" applyAlignment="1" applyProtection="1">
      <alignment vertical="center" wrapText="1"/>
    </xf>
    <xf numFmtId="0" fontId="11" fillId="3" borderId="7" xfId="2" applyFont="1" applyFill="1" applyBorder="1" applyAlignment="1" applyProtection="1">
      <alignment vertical="center"/>
    </xf>
    <xf numFmtId="0" fontId="11" fillId="3" borderId="29" xfId="2" applyFont="1" applyFill="1" applyBorder="1" applyAlignment="1" applyProtection="1">
      <alignment vertical="center" wrapText="1"/>
    </xf>
    <xf numFmtId="0" fontId="11" fillId="3" borderId="29" xfId="2" applyFont="1" applyFill="1" applyBorder="1" applyAlignment="1" applyProtection="1">
      <alignment vertical="center"/>
    </xf>
    <xf numFmtId="0" fontId="5" fillId="3" borderId="8" xfId="2" applyFont="1" applyFill="1" applyBorder="1" applyAlignment="1" applyProtection="1">
      <alignment horizontal="left" vertical="center"/>
    </xf>
    <xf numFmtId="0" fontId="16" fillId="3" borderId="9" xfId="0" applyFont="1" applyFill="1" applyBorder="1" applyAlignment="1" applyProtection="1">
      <alignment horizontal="left" vertical="center"/>
    </xf>
    <xf numFmtId="0" fontId="16" fillId="3" borderId="10" xfId="0" applyFont="1" applyFill="1" applyBorder="1" applyAlignment="1" applyProtection="1">
      <alignment horizontal="left" vertical="center"/>
    </xf>
    <xf numFmtId="0" fontId="20" fillId="0" borderId="0" xfId="0" applyFont="1" applyAlignment="1" applyProtection="1">
      <alignment vertical="top"/>
    </xf>
    <xf numFmtId="0" fontId="20" fillId="0" borderId="0" xfId="0" applyFont="1" applyAlignment="1" applyProtection="1"/>
    <xf numFmtId="0" fontId="0" fillId="0" borderId="4" xfId="0" applyBorder="1" applyAlignment="1" applyProtection="1">
      <alignment horizontal="left" wrapText="1"/>
    </xf>
    <xf numFmtId="0" fontId="0" fillId="0" borderId="5" xfId="0" applyBorder="1" applyAlignment="1" applyProtection="1">
      <alignment horizontal="left" wrapText="1"/>
    </xf>
    <xf numFmtId="0" fontId="0" fillId="0" borderId="6" xfId="0" applyBorder="1" applyAlignment="1" applyProtection="1">
      <alignment horizontal="left" wrapText="1"/>
    </xf>
    <xf numFmtId="0" fontId="12" fillId="7" borderId="18" xfId="2" applyFont="1"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0" fontId="0" fillId="7" borderId="20" xfId="0" applyFill="1" applyBorder="1" applyAlignment="1" applyProtection="1">
      <alignment horizontal="left" vertical="center"/>
      <protection locked="0"/>
    </xf>
    <xf numFmtId="49" fontId="12" fillId="7" borderId="18" xfId="2" applyNumberFormat="1" applyFont="1" applyFill="1" applyBorder="1" applyAlignment="1" applyProtection="1">
      <alignment horizontal="left" vertical="center"/>
      <protection locked="0"/>
    </xf>
    <xf numFmtId="49" fontId="0" fillId="7" borderId="19" xfId="0" applyNumberFormat="1" applyFill="1" applyBorder="1" applyAlignment="1" applyProtection="1">
      <alignment horizontal="left" vertical="center"/>
      <protection locked="0"/>
    </xf>
    <xf numFmtId="49" fontId="0" fillId="7" borderId="20" xfId="0" applyNumberFormat="1" applyFill="1" applyBorder="1" applyAlignment="1" applyProtection="1">
      <alignment horizontal="left" vertical="center"/>
      <protection locked="0"/>
    </xf>
    <xf numFmtId="0" fontId="5" fillId="3" borderId="11" xfId="2" applyFont="1" applyFill="1" applyBorder="1" applyAlignment="1" applyProtection="1">
      <alignment horizontal="left" vertical="center" wrapText="1"/>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5" fillId="8" borderId="5" xfId="0" applyFont="1" applyFill="1" applyBorder="1" applyAlignment="1" applyProtection="1">
      <protection locked="0"/>
    </xf>
    <xf numFmtId="0" fontId="0" fillId="8" borderId="5" xfId="0" applyFill="1" applyBorder="1" applyAlignment="1" applyProtection="1">
      <protection locked="0"/>
    </xf>
    <xf numFmtId="0" fontId="36" fillId="11" borderId="38" xfId="0" applyNumberFormat="1" applyFont="1" applyFill="1" applyBorder="1" applyAlignment="1" applyProtection="1">
      <alignment horizontal="center"/>
    </xf>
    <xf numFmtId="0" fontId="0" fillId="0" borderId="39" xfId="0" applyBorder="1" applyAlignment="1" applyProtection="1">
      <alignment horizontal="center"/>
    </xf>
    <xf numFmtId="178" fontId="7" fillId="3" borderId="35" xfId="0" applyNumberFormat="1" applyFont="1" applyFill="1" applyBorder="1" applyAlignment="1">
      <alignment horizontal="right" vertical="center"/>
    </xf>
    <xf numFmtId="178" fontId="7" fillId="3" borderId="36" xfId="0" applyNumberFormat="1" applyFont="1" applyFill="1" applyBorder="1" applyAlignment="1">
      <alignment horizontal="right" vertical="center"/>
    </xf>
    <xf numFmtId="178" fontId="8" fillId="3" borderId="36" xfId="0" applyNumberFormat="1" applyFont="1" applyFill="1" applyBorder="1" applyAlignment="1">
      <alignment horizontal="right" vertical="center"/>
    </xf>
    <xf numFmtId="178" fontId="0" fillId="3" borderId="36" xfId="0" applyNumberFormat="1" applyFill="1" applyBorder="1" applyAlignment="1">
      <alignment horizontal="right" vertical="center"/>
    </xf>
    <xf numFmtId="178" fontId="0" fillId="3" borderId="37" xfId="0" applyNumberFormat="1" applyFill="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6" fontId="7" fillId="0" borderId="11" xfId="0" applyNumberFormat="1" applyFont="1" applyFill="1" applyBorder="1" applyAlignment="1">
      <alignment horizontal="left" vertical="center"/>
    </xf>
    <xf numFmtId="0" fontId="11" fillId="0" borderId="0" xfId="0" applyFont="1" applyFill="1" applyAlignment="1">
      <alignment horizontal="left" vertical="center"/>
    </xf>
    <xf numFmtId="0" fontId="0" fillId="0" borderId="11" xfId="0" applyBorder="1" applyAlignment="1">
      <alignment vertical="center"/>
    </xf>
    <xf numFmtId="0" fontId="0" fillId="0" borderId="0" xfId="0" applyAlignment="1">
      <alignment vertical="center"/>
    </xf>
    <xf numFmtId="0" fontId="14" fillId="13" borderId="35" xfId="0" applyFont="1" applyFill="1" applyBorder="1" applyAlignment="1">
      <alignment vertical="center"/>
    </xf>
    <xf numFmtId="0" fontId="0" fillId="13" borderId="36"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13" borderId="4" xfId="0" applyFont="1" applyFill="1" applyBorder="1" applyAlignment="1">
      <alignment vertical="center"/>
    </xf>
    <xf numFmtId="0" fontId="0" fillId="13" borderId="5" xfId="0" applyFont="1" applyFill="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14" fillId="0" borderId="23" xfId="5" applyFont="1" applyFill="1" applyBorder="1" applyAlignment="1">
      <alignment horizontal="center" vertical="center"/>
    </xf>
    <xf numFmtId="0" fontId="20" fillId="0" borderId="25" xfId="0" applyFont="1" applyFill="1" applyBorder="1" applyAlignment="1">
      <alignment vertical="center"/>
    </xf>
    <xf numFmtId="0" fontId="20" fillId="0" borderId="11" xfId="0" applyFont="1" applyFill="1" applyBorder="1" applyAlignment="1">
      <alignment horizontal="center" vertical="center"/>
    </xf>
    <xf numFmtId="0" fontId="20" fillId="0" borderId="12" xfId="0" applyFont="1" applyFill="1" applyBorder="1" applyAlignment="1">
      <alignment vertical="center"/>
    </xf>
    <xf numFmtId="0" fontId="20" fillId="0" borderId="4" xfId="0" applyFont="1" applyFill="1" applyBorder="1" applyAlignment="1">
      <alignment horizontal="center" vertical="center"/>
    </xf>
    <xf numFmtId="0" fontId="20" fillId="0" borderId="6" xfId="0" applyFont="1" applyFill="1" applyBorder="1" applyAlignment="1">
      <alignment vertical="center"/>
    </xf>
    <xf numFmtId="0" fontId="14" fillId="0" borderId="2" xfId="5" applyFont="1" applyFill="1" applyBorder="1" applyAlignment="1">
      <alignment vertical="center" wrapText="1"/>
    </xf>
    <xf numFmtId="0" fontId="14" fillId="0" borderId="2" xfId="0" applyFont="1" applyFill="1" applyBorder="1" applyAlignment="1">
      <alignment vertical="center" wrapText="1"/>
    </xf>
    <xf numFmtId="0" fontId="14" fillId="0" borderId="25" xfId="0" applyFont="1" applyFill="1" applyBorder="1" applyAlignment="1">
      <alignment vertical="center" wrapText="1"/>
    </xf>
    <xf numFmtId="0" fontId="20" fillId="0" borderId="0" xfId="0" applyFont="1" applyFill="1" applyBorder="1" applyAlignment="1">
      <alignment vertical="center" wrapText="1"/>
    </xf>
    <xf numFmtId="0" fontId="20" fillId="0" borderId="12" xfId="0" applyFont="1" applyFill="1" applyBorder="1" applyAlignment="1">
      <alignmen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5" fillId="3" borderId="26" xfId="5" applyFont="1" applyFill="1" applyBorder="1" applyAlignment="1">
      <alignment horizontal="left" vertical="center"/>
    </xf>
    <xf numFmtId="0" fontId="31" fillId="3" borderId="27" xfId="0" applyFont="1" applyFill="1" applyBorder="1" applyAlignment="1">
      <alignment horizontal="left" vertical="center"/>
    </xf>
    <xf numFmtId="0" fontId="31" fillId="3" borderId="28" xfId="0" applyFont="1" applyFill="1" applyBorder="1" applyAlignment="1">
      <alignment horizontal="left" vertical="center"/>
    </xf>
    <xf numFmtId="0" fontId="13" fillId="0" borderId="26" xfId="5" applyNumberFormat="1" applyFont="1" applyFill="1" applyBorder="1" applyAlignment="1">
      <alignment horizontal="left" vertical="center" shrinkToFit="1"/>
    </xf>
    <xf numFmtId="0" fontId="20" fillId="0" borderId="27" xfId="0" applyNumberFormat="1" applyFont="1" applyFill="1" applyBorder="1" applyAlignment="1">
      <alignment horizontal="left" vertical="center" shrinkToFit="1"/>
    </xf>
    <xf numFmtId="0" fontId="20" fillId="0" borderId="28" xfId="0" applyNumberFormat="1" applyFont="1" applyFill="1" applyBorder="1" applyAlignment="1">
      <alignment horizontal="left" vertical="center" shrinkToFit="1"/>
    </xf>
    <xf numFmtId="0" fontId="27" fillId="0" borderId="0" xfId="5" applyFont="1" applyAlignment="1">
      <alignment horizontal="center" vertical="center"/>
    </xf>
    <xf numFmtId="0" fontId="14" fillId="0" borderId="0" xfId="5" applyFont="1" applyAlignment="1">
      <alignment vertical="center" wrapText="1"/>
    </xf>
    <xf numFmtId="0" fontId="14" fillId="0" borderId="0" xfId="0" applyFont="1" applyAlignment="1">
      <alignment vertical="center" wrapText="1"/>
    </xf>
    <xf numFmtId="0" fontId="7" fillId="3" borderId="36" xfId="0" applyNumberFormat="1" applyFont="1" applyFill="1" applyBorder="1" applyAlignment="1">
      <alignment horizontal="right" vertical="center"/>
    </xf>
    <xf numFmtId="0" fontId="8" fillId="3" borderId="36" xfId="0" applyNumberFormat="1" applyFont="1" applyFill="1" applyBorder="1" applyAlignment="1">
      <alignment horizontal="right" vertical="center"/>
    </xf>
    <xf numFmtId="0" fontId="0" fillId="3" borderId="36" xfId="0" applyNumberFormat="1" applyFill="1" applyBorder="1" applyAlignment="1">
      <alignment horizontal="right" vertical="center"/>
    </xf>
    <xf numFmtId="0" fontId="0" fillId="3" borderId="37" xfId="0" applyNumberFormat="1" applyFill="1" applyBorder="1" applyAlignment="1">
      <alignment horizontal="right" vertical="center"/>
    </xf>
    <xf numFmtId="0" fontId="11" fillId="0" borderId="0" xfId="0" applyFont="1" applyFill="1" applyBorder="1" applyAlignment="1">
      <alignment horizontal="left" vertical="center"/>
    </xf>
    <xf numFmtId="0" fontId="0" fillId="0" borderId="0" xfId="0" applyBorder="1" applyAlignment="1">
      <alignment vertical="center"/>
    </xf>
    <xf numFmtId="0" fontId="25" fillId="2" borderId="29" xfId="0" applyFont="1" applyFill="1" applyBorder="1" applyAlignment="1">
      <alignment horizontal="center" vertical="center" wrapText="1"/>
    </xf>
    <xf numFmtId="0" fontId="31" fillId="0" borderId="29" xfId="0" applyFont="1" applyBorder="1" applyAlignment="1">
      <alignment horizontal="center" vertical="center" wrapText="1"/>
    </xf>
    <xf numFmtId="38" fontId="25" fillId="0" borderId="26" xfId="1" applyFont="1" applyFill="1" applyBorder="1" applyAlignment="1">
      <alignment horizontal="right" vertical="center" wrapText="1"/>
    </xf>
    <xf numFmtId="38" fontId="25" fillId="0" borderId="27" xfId="1" applyFont="1" applyFill="1" applyBorder="1" applyAlignment="1">
      <alignment horizontal="right" vertical="center" wrapText="1"/>
    </xf>
    <xf numFmtId="38" fontId="25" fillId="0" borderId="28" xfId="1" applyFont="1" applyFill="1" applyBorder="1" applyAlignment="1">
      <alignment horizontal="right" vertical="center" wrapText="1"/>
    </xf>
    <xf numFmtId="38" fontId="5" fillId="3" borderId="30" xfId="1" applyFont="1" applyFill="1" applyBorder="1" applyAlignment="1">
      <alignment horizontal="right" vertical="center" wrapText="1"/>
    </xf>
    <xf numFmtId="38" fontId="5" fillId="3" borderId="31" xfId="1" applyFont="1" applyFill="1" applyBorder="1" applyAlignment="1">
      <alignment horizontal="right" vertical="center" wrapText="1"/>
    </xf>
    <xf numFmtId="38" fontId="5" fillId="3" borderId="32" xfId="1" applyFont="1" applyFill="1" applyBorder="1" applyAlignment="1">
      <alignment horizontal="right" vertical="center" wrapText="1"/>
    </xf>
    <xf numFmtId="0" fontId="20" fillId="0" borderId="4" xfId="0" applyFont="1" applyFill="1" applyBorder="1" applyAlignment="1">
      <alignment vertical="center"/>
    </xf>
    <xf numFmtId="0" fontId="14" fillId="3" borderId="26" xfId="5" applyFont="1" applyFill="1" applyBorder="1" applyAlignment="1">
      <alignment horizontal="center" vertical="center"/>
    </xf>
    <xf numFmtId="0" fontId="20" fillId="3" borderId="28" xfId="0" applyFont="1" applyFill="1" applyBorder="1" applyAlignment="1">
      <alignment horizontal="center" vertical="center"/>
    </xf>
    <xf numFmtId="0" fontId="14" fillId="3" borderId="27" xfId="5" applyFont="1" applyFill="1" applyBorder="1" applyAlignment="1">
      <alignment horizontal="center" vertical="center"/>
    </xf>
    <xf numFmtId="0" fontId="14" fillId="3" borderId="27" xfId="0" applyFont="1" applyFill="1" applyBorder="1" applyAlignment="1">
      <alignment horizontal="center" vertical="center"/>
    </xf>
    <xf numFmtId="0" fontId="14" fillId="3" borderId="28" xfId="0" applyFont="1" applyFill="1" applyBorder="1" applyAlignment="1">
      <alignment horizontal="center" vertical="center"/>
    </xf>
    <xf numFmtId="0" fontId="20" fillId="0" borderId="2" xfId="0" applyFont="1" applyFill="1" applyBorder="1" applyAlignment="1">
      <alignment vertical="center" wrapText="1"/>
    </xf>
    <xf numFmtId="0" fontId="20" fillId="0" borderId="25" xfId="0" applyFont="1" applyFill="1" applyBorder="1" applyAlignment="1">
      <alignment vertical="center" wrapText="1"/>
    </xf>
    <xf numFmtId="0" fontId="20" fillId="0" borderId="5" xfId="0" applyFont="1" applyFill="1" applyBorder="1" applyAlignment="1">
      <alignment vertical="center"/>
    </xf>
    <xf numFmtId="0" fontId="25" fillId="3" borderId="23" xfId="5" applyFont="1" applyFill="1" applyBorder="1" applyAlignment="1">
      <alignment horizontal="right" vertical="center" wrapText="1"/>
    </xf>
    <xf numFmtId="0" fontId="31" fillId="3" borderId="2" xfId="0" applyFont="1" applyFill="1" applyBorder="1" applyAlignment="1">
      <alignment horizontal="right" vertical="center" wrapText="1"/>
    </xf>
    <xf numFmtId="0" fontId="31" fillId="3" borderId="25" xfId="0" applyFont="1" applyFill="1" applyBorder="1" applyAlignment="1">
      <alignment horizontal="right" vertical="center" wrapText="1"/>
    </xf>
    <xf numFmtId="0" fontId="13" fillId="0" borderId="23" xfId="5" applyNumberFormat="1" applyFont="1" applyFill="1" applyBorder="1" applyAlignment="1">
      <alignment horizontal="left" vertical="center"/>
    </xf>
    <xf numFmtId="0" fontId="13" fillId="0" borderId="2" xfId="5" applyNumberFormat="1" applyFont="1" applyFill="1" applyBorder="1" applyAlignment="1">
      <alignment horizontal="left" vertical="center"/>
    </xf>
    <xf numFmtId="0" fontId="13" fillId="0" borderId="25" xfId="5" applyNumberFormat="1" applyFont="1" applyFill="1" applyBorder="1" applyAlignment="1">
      <alignment horizontal="left" vertical="center"/>
    </xf>
    <xf numFmtId="0" fontId="25" fillId="3" borderId="11" xfId="5" applyFont="1" applyFill="1" applyBorder="1" applyAlignment="1">
      <alignment horizontal="left" vertical="center" wrapText="1"/>
    </xf>
    <xf numFmtId="0" fontId="31" fillId="3" borderId="0" xfId="0" applyFont="1" applyFill="1" applyAlignment="1">
      <alignment horizontal="left" vertical="center" wrapText="1"/>
    </xf>
    <xf numFmtId="0" fontId="31" fillId="3" borderId="12"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13" fillId="0" borderId="11" xfId="5" applyNumberFormat="1" applyFont="1" applyFill="1" applyBorder="1" applyAlignment="1">
      <alignment horizontal="left" vertical="top" wrapText="1"/>
    </xf>
    <xf numFmtId="0" fontId="20" fillId="0" borderId="0" xfId="0" applyNumberFormat="1" applyFont="1" applyFill="1" applyAlignment="1">
      <alignment horizontal="left" vertical="top" wrapText="1"/>
    </xf>
    <xf numFmtId="0" fontId="20" fillId="0" borderId="12" xfId="0" applyNumberFormat="1" applyFont="1" applyFill="1" applyBorder="1" applyAlignment="1">
      <alignment horizontal="left" vertical="top" wrapText="1"/>
    </xf>
    <xf numFmtId="0" fontId="20" fillId="0" borderId="4" xfId="0" applyNumberFormat="1" applyFont="1" applyFill="1" applyBorder="1" applyAlignment="1">
      <alignment horizontal="left" vertical="top" wrapText="1"/>
    </xf>
    <xf numFmtId="0" fontId="20" fillId="0" borderId="5" xfId="0" applyNumberFormat="1" applyFont="1" applyFill="1" applyBorder="1" applyAlignment="1">
      <alignment horizontal="left" vertical="top" wrapText="1"/>
    </xf>
    <xf numFmtId="0" fontId="20" fillId="0" borderId="6" xfId="0" applyNumberFormat="1" applyFont="1" applyFill="1" applyBorder="1" applyAlignment="1">
      <alignment horizontal="left" vertical="top" wrapText="1"/>
    </xf>
    <xf numFmtId="0" fontId="25" fillId="3" borderId="23" xfId="5" applyFont="1" applyFill="1" applyBorder="1" applyAlignment="1">
      <alignment horizontal="left" vertical="center" wrapText="1"/>
    </xf>
    <xf numFmtId="0" fontId="31" fillId="3" borderId="2" xfId="0" applyFont="1" applyFill="1" applyBorder="1" applyAlignment="1">
      <alignment horizontal="left"/>
    </xf>
    <xf numFmtId="0" fontId="31" fillId="3" borderId="25" xfId="0" applyFont="1" applyFill="1" applyBorder="1" applyAlignment="1">
      <alignment horizontal="left"/>
    </xf>
    <xf numFmtId="0" fontId="20" fillId="0" borderId="4" xfId="0" applyFont="1" applyBorder="1" applyAlignment="1">
      <alignment horizontal="left"/>
    </xf>
    <xf numFmtId="0" fontId="20" fillId="0" borderId="5" xfId="0" applyFont="1" applyBorder="1" applyAlignment="1">
      <alignment horizontal="left"/>
    </xf>
    <xf numFmtId="0" fontId="20" fillId="0" borderId="6" xfId="0" applyFont="1" applyBorder="1" applyAlignment="1">
      <alignment horizontal="left"/>
    </xf>
    <xf numFmtId="0" fontId="13" fillId="0" borderId="23" xfId="5" applyNumberFormat="1" applyFont="1" applyFill="1" applyBorder="1" applyAlignment="1">
      <alignment horizontal="left" vertical="top" wrapText="1"/>
    </xf>
    <xf numFmtId="0" fontId="20" fillId="0" borderId="2" xfId="0" applyNumberFormat="1" applyFont="1" applyFill="1" applyBorder="1" applyAlignment="1">
      <alignment horizontal="left" vertical="top" wrapText="1"/>
    </xf>
    <xf numFmtId="0" fontId="20" fillId="0" borderId="25" xfId="0" applyNumberFormat="1" applyFont="1" applyFill="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13" fillId="0" borderId="0" xfId="5" applyFont="1" applyFill="1" applyAlignment="1">
      <alignment horizontal="right" vertical="center"/>
    </xf>
    <xf numFmtId="0" fontId="27" fillId="0" borderId="0" xfId="5" applyFont="1" applyFill="1" applyAlignment="1">
      <alignment horizontal="center" vertical="center"/>
    </xf>
    <xf numFmtId="0" fontId="25" fillId="3" borderId="26" xfId="5" applyFont="1" applyFill="1" applyBorder="1" applyAlignment="1">
      <alignment horizontal="center" vertical="center"/>
    </xf>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13" fillId="0" borderId="26" xfId="5" applyNumberFormat="1" applyFont="1" applyFill="1" applyBorder="1" applyAlignment="1">
      <alignment horizontal="center" vertical="center"/>
    </xf>
    <xf numFmtId="0" fontId="30" fillId="0" borderId="27" xfId="0" applyNumberFormat="1" applyFont="1" applyFill="1" applyBorder="1" applyAlignment="1">
      <alignment horizontal="center" vertical="center"/>
    </xf>
    <xf numFmtId="0" fontId="30" fillId="0" borderId="28" xfId="0" applyNumberFormat="1" applyFont="1" applyFill="1" applyBorder="1" applyAlignment="1">
      <alignment horizontal="center" vertical="center"/>
    </xf>
    <xf numFmtId="0" fontId="13" fillId="0" borderId="11" xfId="5" applyNumberFormat="1" applyFont="1" applyFill="1" applyBorder="1" applyAlignment="1">
      <alignment horizontal="left" vertical="center" wrapText="1"/>
    </xf>
    <xf numFmtId="0" fontId="20" fillId="0" borderId="0" xfId="0" applyNumberFormat="1" applyFont="1" applyFill="1" applyAlignment="1">
      <alignment vertical="center" wrapText="1"/>
    </xf>
    <xf numFmtId="0" fontId="20" fillId="0" borderId="12" xfId="0" applyNumberFormat="1" applyFont="1" applyFill="1" applyBorder="1" applyAlignment="1">
      <alignment vertical="center" wrapText="1"/>
    </xf>
    <xf numFmtId="0" fontId="20" fillId="0" borderId="4" xfId="0" applyNumberFormat="1" applyFont="1" applyFill="1" applyBorder="1" applyAlignment="1">
      <alignment vertical="center" wrapText="1"/>
    </xf>
    <xf numFmtId="0" fontId="20" fillId="0" borderId="5" xfId="0" applyNumberFormat="1" applyFont="1" applyFill="1" applyBorder="1" applyAlignment="1">
      <alignment vertical="center" wrapText="1"/>
    </xf>
    <xf numFmtId="0" fontId="20" fillId="0" borderId="6" xfId="0" applyNumberFormat="1" applyFont="1" applyFill="1" applyBorder="1" applyAlignment="1">
      <alignment vertical="center" wrapText="1"/>
    </xf>
    <xf numFmtId="0" fontId="31" fillId="3" borderId="2" xfId="0" applyFont="1" applyFill="1" applyBorder="1" applyAlignment="1">
      <alignment horizontal="left" vertical="center"/>
    </xf>
    <xf numFmtId="0" fontId="31" fillId="3" borderId="25" xfId="0" applyFont="1" applyFill="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13" fillId="0" borderId="23" xfId="5" applyNumberFormat="1" applyFont="1" applyFill="1" applyBorder="1" applyAlignment="1">
      <alignment horizontal="left" vertical="center" wrapText="1"/>
    </xf>
    <xf numFmtId="0" fontId="20" fillId="0" borderId="2" xfId="0" applyNumberFormat="1" applyFont="1" applyFill="1" applyBorder="1" applyAlignment="1">
      <alignment horizontal="left" vertical="center" wrapText="1"/>
    </xf>
    <xf numFmtId="0" fontId="20" fillId="0" borderId="25" xfId="0" applyNumberFormat="1" applyFont="1" applyFill="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13" fillId="0" borderId="0" xfId="2" applyFont="1" applyFill="1" applyAlignment="1">
      <alignment horizontal="right" vertical="center"/>
    </xf>
    <xf numFmtId="0" fontId="27" fillId="0" borderId="0" xfId="2" applyFont="1" applyFill="1" applyAlignment="1">
      <alignment horizontal="center" vertical="center"/>
    </xf>
    <xf numFmtId="0" fontId="25" fillId="3" borderId="8" xfId="2" applyFont="1" applyFill="1" applyBorder="1" applyAlignment="1">
      <alignment horizontal="center" vertical="center"/>
    </xf>
    <xf numFmtId="0" fontId="31" fillId="3" borderId="9" xfId="0" applyFont="1" applyFill="1" applyBorder="1" applyAlignment="1">
      <alignment horizontal="center" vertical="center"/>
    </xf>
    <xf numFmtId="0" fontId="31" fillId="3" borderId="10" xfId="0" applyFont="1" applyFill="1" applyBorder="1" applyAlignment="1">
      <alignment horizontal="center" vertical="center"/>
    </xf>
    <xf numFmtId="0" fontId="13" fillId="0" borderId="8" xfId="2" applyNumberFormat="1" applyFont="1" applyFill="1" applyBorder="1" applyAlignment="1">
      <alignment horizontal="center" vertical="center"/>
    </xf>
    <xf numFmtId="0" fontId="30" fillId="0" borderId="9" xfId="0" applyNumberFormat="1" applyFont="1" applyFill="1" applyBorder="1" applyAlignment="1">
      <alignment horizontal="center" vertical="center"/>
    </xf>
    <xf numFmtId="0" fontId="30" fillId="0" borderId="10" xfId="0" applyNumberFormat="1" applyFont="1" applyFill="1" applyBorder="1" applyAlignment="1">
      <alignment horizontal="center" vertical="center"/>
    </xf>
    <xf numFmtId="0" fontId="25" fillId="3" borderId="1" xfId="2" applyFont="1" applyFill="1" applyBorder="1" applyAlignment="1">
      <alignment horizontal="right" vertical="center" wrapText="1"/>
    </xf>
    <xf numFmtId="0" fontId="31" fillId="3" borderId="3" xfId="0" applyFont="1" applyFill="1" applyBorder="1" applyAlignment="1">
      <alignment horizontal="right" vertical="center" wrapText="1"/>
    </xf>
    <xf numFmtId="0" fontId="13" fillId="0" borderId="1" xfId="2" applyNumberFormat="1" applyFont="1" applyFill="1" applyBorder="1" applyAlignment="1">
      <alignment vertical="center"/>
    </xf>
    <xf numFmtId="0" fontId="13" fillId="0" borderId="2" xfId="2" applyNumberFormat="1" applyFont="1" applyFill="1" applyBorder="1" applyAlignment="1">
      <alignment vertical="center"/>
    </xf>
    <xf numFmtId="0" fontId="13" fillId="0" borderId="3" xfId="2" applyNumberFormat="1" applyFont="1" applyFill="1" applyBorder="1" applyAlignment="1">
      <alignment vertical="center"/>
    </xf>
    <xf numFmtId="0" fontId="25" fillId="3" borderId="11" xfId="2" applyFont="1" applyFill="1" applyBorder="1" applyAlignment="1">
      <alignment horizontal="left" vertical="center" wrapText="1"/>
    </xf>
    <xf numFmtId="0" fontId="13" fillId="0" borderId="11" xfId="2" applyNumberFormat="1" applyFont="1" applyFill="1" applyBorder="1" applyAlignment="1">
      <alignment horizontal="left" vertical="top" wrapText="1"/>
    </xf>
    <xf numFmtId="0" fontId="25" fillId="3" borderId="1" xfId="2" applyFont="1" applyFill="1" applyBorder="1" applyAlignment="1">
      <alignment horizontal="left" vertical="center" wrapText="1"/>
    </xf>
    <xf numFmtId="0" fontId="31" fillId="3" borderId="3" xfId="0" applyFont="1" applyFill="1" applyBorder="1" applyAlignment="1">
      <alignment horizontal="left"/>
    </xf>
    <xf numFmtId="0" fontId="13" fillId="0" borderId="1" xfId="2" applyNumberFormat="1" applyFont="1" applyFill="1" applyBorder="1" applyAlignment="1">
      <alignment horizontal="left" vertical="top" wrapText="1"/>
    </xf>
    <xf numFmtId="0" fontId="20" fillId="0" borderId="3" xfId="0" applyNumberFormat="1" applyFont="1" applyFill="1" applyBorder="1" applyAlignment="1">
      <alignment horizontal="left" vertical="top" wrapText="1"/>
    </xf>
    <xf numFmtId="0" fontId="25" fillId="3" borderId="8" xfId="2" applyFont="1" applyFill="1" applyBorder="1" applyAlignment="1">
      <alignment horizontal="left" vertical="center"/>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13" fillId="0" borderId="8" xfId="2" applyNumberFormat="1" applyFont="1" applyFill="1" applyBorder="1" applyAlignment="1">
      <alignment horizontal="left" vertical="center" shrinkToFit="1"/>
    </xf>
    <xf numFmtId="0" fontId="20" fillId="0" borderId="9" xfId="0" applyNumberFormat="1" applyFont="1" applyFill="1" applyBorder="1" applyAlignment="1">
      <alignment horizontal="left" vertical="center" shrinkToFit="1"/>
    </xf>
    <xf numFmtId="0" fontId="20" fillId="0" borderId="10" xfId="0" applyNumberFormat="1" applyFont="1" applyFill="1" applyBorder="1" applyAlignment="1">
      <alignment horizontal="left" vertical="center" shrinkToFit="1"/>
    </xf>
    <xf numFmtId="0" fontId="13" fillId="0" borderId="8" xfId="2" applyNumberFormat="1" applyFont="1" applyFill="1" applyBorder="1" applyAlignment="1">
      <alignment horizontal="left" vertical="center"/>
    </xf>
    <xf numFmtId="0" fontId="20" fillId="0" borderId="9" xfId="0" applyNumberFormat="1" applyFont="1" applyFill="1" applyBorder="1" applyAlignment="1">
      <alignment horizontal="left" vertical="center"/>
    </xf>
    <xf numFmtId="0" fontId="20" fillId="0" borderId="10" xfId="0" applyNumberFormat="1" applyFont="1" applyFill="1" applyBorder="1" applyAlignment="1">
      <alignment horizontal="left" vertical="center"/>
    </xf>
    <xf numFmtId="0" fontId="15" fillId="0" borderId="0" xfId="2" applyFont="1" applyAlignment="1">
      <alignment horizontal="center" vertical="center" wrapText="1"/>
    </xf>
    <xf numFmtId="0" fontId="41" fillId="0" borderId="0" xfId="2" applyFont="1" applyFill="1" applyBorder="1" applyAlignment="1">
      <alignment vertical="center"/>
    </xf>
    <xf numFmtId="0" fontId="42" fillId="0" borderId="0" xfId="0" applyFont="1" applyBorder="1" applyAlignment="1">
      <alignment vertical="center"/>
    </xf>
    <xf numFmtId="0" fontId="14" fillId="0" borderId="0" xfId="2" applyFont="1" applyAlignment="1">
      <alignment vertical="center" wrapText="1"/>
    </xf>
    <xf numFmtId="0" fontId="20" fillId="0" borderId="0" xfId="0" applyFont="1" applyAlignment="1">
      <alignment vertical="center"/>
    </xf>
    <xf numFmtId="177" fontId="26" fillId="0" borderId="0" xfId="1" applyNumberFormat="1" applyFont="1" applyFill="1" applyBorder="1" applyAlignment="1">
      <alignment horizontal="right" vertical="center"/>
    </xf>
    <xf numFmtId="177" fontId="29" fillId="0" borderId="0" xfId="1" applyNumberFormat="1" applyFont="1" applyFill="1" applyBorder="1" applyAlignment="1">
      <alignment horizontal="right" vertical="center"/>
    </xf>
    <xf numFmtId="49" fontId="27" fillId="0" borderId="0" xfId="2" applyNumberFormat="1" applyFont="1" applyBorder="1" applyAlignment="1">
      <alignment horizontal="left" vertical="center"/>
    </xf>
    <xf numFmtId="0" fontId="20" fillId="0" borderId="0" xfId="0" applyFont="1" applyAlignment="1">
      <alignment horizontal="left" vertical="center"/>
    </xf>
    <xf numFmtId="0" fontId="31" fillId="3" borderId="3" xfId="0" applyFont="1" applyFill="1" applyBorder="1" applyAlignment="1">
      <alignment horizontal="left" vertical="center"/>
    </xf>
    <xf numFmtId="0" fontId="13" fillId="0" borderId="1" xfId="2" applyNumberFormat="1"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7" fillId="0" borderId="0" xfId="2" applyFont="1" applyAlignment="1">
      <alignment horizontal="center" vertical="center" wrapText="1"/>
    </xf>
    <xf numFmtId="0" fontId="14" fillId="2" borderId="7"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29" xfId="2" applyFont="1" applyFill="1" applyBorder="1" applyAlignment="1">
      <alignment horizontal="center" vertical="center"/>
    </xf>
    <xf numFmtId="0" fontId="14" fillId="0" borderId="21" xfId="2" applyFont="1" applyFill="1" applyBorder="1" applyAlignment="1">
      <alignment vertical="center" wrapText="1"/>
    </xf>
    <xf numFmtId="0" fontId="14" fillId="0" borderId="21" xfId="2" applyFont="1" applyFill="1" applyBorder="1" applyAlignment="1">
      <alignment vertical="center"/>
    </xf>
    <xf numFmtId="0" fontId="14" fillId="0" borderId="29" xfId="2" applyFont="1" applyFill="1" applyBorder="1" applyAlignment="1">
      <alignment vertical="center" wrapText="1"/>
    </xf>
    <xf numFmtId="0" fontId="14" fillId="0" borderId="29" xfId="2" applyFont="1" applyFill="1" applyBorder="1" applyAlignment="1">
      <alignment vertical="center"/>
    </xf>
    <xf numFmtId="0" fontId="14" fillId="0" borderId="7" xfId="2" applyFont="1" applyFill="1" applyBorder="1" applyAlignment="1">
      <alignment horizontal="center" vertical="center" wrapText="1"/>
    </xf>
    <xf numFmtId="0" fontId="14" fillId="0" borderId="13" xfId="2" applyFont="1" applyFill="1" applyBorder="1" applyAlignment="1">
      <alignment horizontal="center" vertical="center"/>
    </xf>
    <xf numFmtId="0" fontId="20" fillId="0" borderId="14" xfId="0" applyFont="1" applyBorder="1" applyAlignment="1">
      <alignment vertical="center"/>
    </xf>
    <xf numFmtId="0" fontId="14" fillId="0" borderId="16" xfId="2" applyFont="1" applyFill="1" applyBorder="1" applyAlignment="1">
      <alignment vertical="center" wrapText="1"/>
    </xf>
    <xf numFmtId="0" fontId="14" fillId="0" borderId="2" xfId="2" applyFont="1" applyFill="1" applyBorder="1" applyAlignment="1">
      <alignment vertical="center"/>
    </xf>
    <xf numFmtId="0" fontId="14" fillId="0" borderId="17" xfId="2" applyFont="1" applyFill="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0" fillId="0" borderId="6" xfId="0" applyFont="1" applyBorder="1" applyAlignment="1">
      <alignment vertical="center"/>
    </xf>
    <xf numFmtId="0" fontId="14" fillId="0" borderId="1" xfId="2" applyFont="1" applyFill="1" applyBorder="1" applyAlignment="1">
      <alignment horizontal="center" vertical="center"/>
    </xf>
    <xf numFmtId="0" fontId="14" fillId="0" borderId="3" xfId="2" applyFont="1" applyFill="1" applyBorder="1" applyAlignment="1">
      <alignment horizontal="center" vertical="center"/>
    </xf>
    <xf numFmtId="0" fontId="20" fillId="0" borderId="6" xfId="0" applyFont="1" applyFill="1" applyBorder="1" applyAlignment="1">
      <alignment horizontal="center" vertical="center"/>
    </xf>
    <xf numFmtId="0" fontId="14" fillId="0" borderId="29" xfId="2" applyFont="1" applyFill="1" applyBorder="1" applyAlignment="1">
      <alignment horizontal="center" vertical="center" wrapText="1"/>
    </xf>
    <xf numFmtId="0" fontId="14" fillId="0" borderId="11" xfId="2" applyFont="1" applyFill="1" applyBorder="1" applyAlignment="1">
      <alignment vertical="center" wrapText="1"/>
    </xf>
    <xf numFmtId="0" fontId="14" fillId="0" borderId="0" xfId="2" applyFont="1" applyFill="1" applyBorder="1" applyAlignment="1">
      <alignment vertical="center"/>
    </xf>
    <xf numFmtId="0" fontId="14" fillId="0" borderId="12" xfId="2" applyFont="1" applyFill="1" applyBorder="1" applyAlignment="1">
      <alignment vertical="center"/>
    </xf>
    <xf numFmtId="0" fontId="14" fillId="0" borderId="11" xfId="2" applyFont="1" applyFill="1" applyBorder="1" applyAlignment="1">
      <alignment horizontal="center" vertical="center"/>
    </xf>
    <xf numFmtId="0" fontId="14" fillId="0" borderId="12" xfId="2" applyFont="1" applyFill="1" applyBorder="1" applyAlignment="1">
      <alignment horizontal="center" vertical="center"/>
    </xf>
    <xf numFmtId="0" fontId="5" fillId="0" borderId="27" xfId="0" applyFont="1" applyFill="1" applyBorder="1" applyAlignment="1">
      <alignment vertical="center"/>
    </xf>
    <xf numFmtId="0" fontId="0" fillId="0" borderId="27" xfId="0" applyBorder="1" applyAlignment="1">
      <alignment vertical="center"/>
    </xf>
    <xf numFmtId="178" fontId="7" fillId="3" borderId="2" xfId="0" applyNumberFormat="1" applyFont="1" applyFill="1" applyBorder="1" applyAlignment="1">
      <alignment horizontal="right" vertical="center"/>
    </xf>
    <xf numFmtId="178" fontId="8" fillId="3" borderId="2" xfId="0" applyNumberFormat="1" applyFont="1" applyFill="1" applyBorder="1" applyAlignment="1">
      <alignment horizontal="right" vertical="center"/>
    </xf>
    <xf numFmtId="178" fontId="0" fillId="3" borderId="2" xfId="0" applyNumberFormat="1" applyFill="1" applyBorder="1" applyAlignment="1">
      <alignment horizontal="right" vertical="center"/>
    </xf>
    <xf numFmtId="0" fontId="5" fillId="3" borderId="29" xfId="0" applyFont="1" applyFill="1" applyBorder="1" applyAlignment="1" applyProtection="1">
      <alignment horizontal="center" vertical="center" wrapText="1"/>
    </xf>
    <xf numFmtId="0" fontId="16" fillId="3" borderId="29" xfId="0" applyFont="1" applyFill="1" applyBorder="1" applyAlignment="1" applyProtection="1">
      <alignment horizontal="center" vertical="center" wrapText="1"/>
    </xf>
    <xf numFmtId="0" fontId="5" fillId="0" borderId="5" xfId="0" applyFont="1" applyFill="1" applyBorder="1" applyAlignment="1">
      <alignment vertical="center"/>
    </xf>
    <xf numFmtId="0" fontId="20" fillId="0" borderId="0" xfId="0" applyNumberFormat="1" applyFont="1" applyFill="1" applyAlignment="1">
      <alignment vertical="top" wrapText="1"/>
    </xf>
    <xf numFmtId="0" fontId="20" fillId="0" borderId="12" xfId="0" applyNumberFormat="1" applyFont="1" applyFill="1" applyBorder="1" applyAlignment="1">
      <alignment vertical="top" wrapText="1"/>
    </xf>
    <xf numFmtId="0" fontId="20" fillId="0" borderId="4" xfId="0" applyNumberFormat="1" applyFont="1" applyFill="1" applyBorder="1" applyAlignment="1">
      <alignment vertical="top" wrapText="1"/>
    </xf>
    <xf numFmtId="0" fontId="20" fillId="0" borderId="5" xfId="0" applyNumberFormat="1" applyFont="1" applyFill="1" applyBorder="1" applyAlignment="1">
      <alignment vertical="top" wrapText="1"/>
    </xf>
    <xf numFmtId="0" fontId="20" fillId="0" borderId="6" xfId="0" applyNumberFormat="1" applyFont="1" applyFill="1" applyBorder="1" applyAlignment="1">
      <alignment vertical="top" wrapText="1"/>
    </xf>
    <xf numFmtId="0" fontId="20" fillId="0" borderId="4" xfId="0" applyFont="1" applyBorder="1" applyAlignment="1">
      <alignment horizontal="left" wrapText="1"/>
    </xf>
    <xf numFmtId="0" fontId="20" fillId="0" borderId="5" xfId="0" applyFont="1" applyBorder="1" applyAlignment="1">
      <alignment horizontal="left" wrapText="1"/>
    </xf>
    <xf numFmtId="0" fontId="20" fillId="0" borderId="6" xfId="0" applyFont="1" applyBorder="1" applyAlignment="1">
      <alignment horizontal="left" wrapText="1"/>
    </xf>
    <xf numFmtId="0" fontId="20" fillId="0" borderId="4" xfId="0" applyFont="1" applyBorder="1" applyAlignment="1">
      <alignment vertical="top" wrapText="1"/>
    </xf>
    <xf numFmtId="0" fontId="20" fillId="0" borderId="5" xfId="0" applyFont="1" applyBorder="1" applyAlignment="1">
      <alignment vertical="top" wrapText="1"/>
    </xf>
    <xf numFmtId="0" fontId="20" fillId="0" borderId="6" xfId="0" applyFont="1" applyBorder="1" applyAlignment="1">
      <alignment vertical="top" wrapText="1"/>
    </xf>
  </cellXfs>
  <cellStyles count="7">
    <cellStyle name="桁区切り" xfId="1" builtinId="6"/>
    <cellStyle name="標準" xfId="0" builtinId="0"/>
    <cellStyle name="標準 2" xfId="2"/>
    <cellStyle name="標準 2 2" xfId="5"/>
    <cellStyle name="標準_Sheet1" xfId="6"/>
    <cellStyle name="標準_医療機関等マスタ" xfId="3"/>
    <cellStyle name="標準_医療機関等マスタ_1" xfId="4"/>
  </cellStyles>
  <dxfs count="5">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D9D9D9"/>
      <color rgb="FF9FFFFF"/>
      <color rgb="FFFFC000"/>
      <color rgb="FFFFCCFF"/>
      <color rgb="FFBFBFBF"/>
      <color rgb="FF99FFCC"/>
      <color rgb="FFFFFF99"/>
      <color rgb="FF66FFFF"/>
      <color rgb="FFE7FFFF"/>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2</xdr:col>
      <xdr:colOff>47625</xdr:colOff>
      <xdr:row>70</xdr:row>
      <xdr:rowOff>47625</xdr:rowOff>
    </xdr:from>
    <xdr:to>
      <xdr:col>30</xdr:col>
      <xdr:colOff>47625</xdr:colOff>
      <xdr:row>75</xdr:row>
      <xdr:rowOff>142875</xdr:rowOff>
    </xdr:to>
    <xdr:sp macro="" textlink="">
      <xdr:nvSpPr>
        <xdr:cNvPr id="2" name="正方形/長方形 1"/>
        <xdr:cNvSpPr/>
      </xdr:nvSpPr>
      <xdr:spPr>
        <a:xfrm>
          <a:off x="447675" y="1076325"/>
          <a:ext cx="5600700" cy="952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4F6F8"/>
  </sheetPr>
  <dimension ref="A1:DE397"/>
  <sheetViews>
    <sheetView showGridLines="0" tabSelected="1" zoomScaleNormal="100" zoomScaleSheetLayoutView="100" workbookViewId="0">
      <selection activeCell="N68" sqref="N68:U68"/>
    </sheetView>
  </sheetViews>
  <sheetFormatPr defaultColWidth="8.75" defaultRowHeight="13.5"/>
  <cols>
    <col min="1" max="167" width="2.625" style="66" customWidth="1"/>
    <col min="168" max="16384" width="8.75" style="66"/>
  </cols>
  <sheetData>
    <row r="1" spans="2:108" ht="18" customHeight="1">
      <c r="AA1" s="66" t="s">
        <v>16617</v>
      </c>
    </row>
    <row r="2" spans="2:108" s="67" customFormat="1" ht="18" customHeight="1">
      <c r="B2" s="67" t="s">
        <v>11355</v>
      </c>
      <c r="AN2" s="66"/>
    </row>
    <row r="3" spans="2:108" s="67" customFormat="1" ht="18" customHeight="1">
      <c r="AN3" s="66"/>
    </row>
    <row r="4" spans="2:108" s="69" customFormat="1" ht="21.95" customHeight="1">
      <c r="B4" s="68" t="s">
        <v>14666</v>
      </c>
      <c r="AN4" s="260" t="s">
        <v>16595</v>
      </c>
      <c r="AO4" s="255"/>
      <c r="AP4" s="255"/>
    </row>
    <row r="5" spans="2:108" ht="18" customHeight="1">
      <c r="B5" s="66" t="s">
        <v>16611</v>
      </c>
      <c r="AK5" s="72"/>
      <c r="AN5" s="254" t="s">
        <v>16609</v>
      </c>
      <c r="AP5" s="256" t="s">
        <v>16590</v>
      </c>
    </row>
    <row r="6" spans="2:108" s="67" customFormat="1" ht="18" customHeight="1">
      <c r="B6" s="66" t="s">
        <v>16506</v>
      </c>
      <c r="Q6" s="72"/>
      <c r="R6" s="71" t="s">
        <v>16612</v>
      </c>
      <c r="S6" s="72"/>
      <c r="T6" s="72"/>
      <c r="U6" s="72"/>
      <c r="V6" s="72"/>
      <c r="W6" s="72"/>
      <c r="X6" s="72"/>
      <c r="Y6" s="72"/>
      <c r="Z6" s="72"/>
      <c r="AA6" s="72"/>
      <c r="AB6" s="72"/>
      <c r="AC6" s="72"/>
      <c r="AD6" s="72"/>
      <c r="AE6" s="72"/>
      <c r="AF6" s="72"/>
      <c r="AG6" s="72"/>
      <c r="AH6" s="72"/>
      <c r="AI6" s="72"/>
      <c r="AJ6" s="72"/>
      <c r="AK6" s="72"/>
      <c r="AN6" s="66"/>
      <c r="AP6" s="254" t="s">
        <v>16615</v>
      </c>
    </row>
    <row r="7" spans="2:108" s="67" customFormat="1" ht="18" customHeight="1">
      <c r="B7" s="67" t="s">
        <v>16491</v>
      </c>
      <c r="AN7" s="66"/>
    </row>
    <row r="8" spans="2:108" s="67" customFormat="1" ht="18" customHeight="1">
      <c r="B8" s="154" t="s">
        <v>16504</v>
      </c>
      <c r="C8" s="75"/>
      <c r="D8" s="75"/>
      <c r="E8" s="75"/>
      <c r="F8" s="75"/>
      <c r="G8" s="75"/>
      <c r="H8" s="75"/>
      <c r="AP8" s="186"/>
      <c r="AQ8" s="186"/>
      <c r="AR8" s="186"/>
      <c r="AS8" s="186"/>
      <c r="AT8" s="186"/>
      <c r="AU8" s="186"/>
      <c r="AV8" s="186"/>
    </row>
    <row r="9" spans="2:108" s="67" customFormat="1" ht="18" customHeight="1">
      <c r="B9" s="154" t="s">
        <v>16505</v>
      </c>
      <c r="D9" s="75"/>
      <c r="E9" s="75"/>
      <c r="F9" s="75"/>
      <c r="G9" s="75"/>
      <c r="H9" s="75"/>
      <c r="AN9" s="186"/>
      <c r="AO9" s="97" t="s">
        <v>16533</v>
      </c>
      <c r="AP9" s="189" t="s">
        <v>16537</v>
      </c>
      <c r="AR9" s="186"/>
      <c r="AS9" s="186"/>
      <c r="AT9" s="186"/>
      <c r="AU9" s="186"/>
      <c r="AV9" s="186"/>
    </row>
    <row r="10" spans="2:108" s="67" customFormat="1" ht="18" customHeight="1">
      <c r="B10" s="67" t="s">
        <v>8261</v>
      </c>
      <c r="AN10" s="186"/>
      <c r="AO10" s="97"/>
      <c r="AP10" s="66"/>
      <c r="AQ10" s="187" t="s">
        <v>16540</v>
      </c>
      <c r="AR10" s="187"/>
      <c r="AS10" s="187"/>
      <c r="AT10" s="187"/>
      <c r="AU10" s="187"/>
      <c r="AV10" s="187"/>
      <c r="AW10" s="186"/>
      <c r="AX10" s="186"/>
      <c r="AY10" s="186"/>
      <c r="DA10" s="73" t="s">
        <v>8263</v>
      </c>
      <c r="DB10" s="74"/>
      <c r="DC10" s="73"/>
    </row>
    <row r="11" spans="2:108" s="67" customFormat="1" ht="18" customHeight="1">
      <c r="C11" s="67" t="s">
        <v>11353</v>
      </c>
      <c r="AN11" s="186"/>
      <c r="AO11" s="97" t="s">
        <v>11371</v>
      </c>
      <c r="AP11" s="190" t="s">
        <v>3678</v>
      </c>
      <c r="AQ11" s="76"/>
      <c r="AR11" s="187"/>
      <c r="AS11" s="187"/>
      <c r="AT11" s="187"/>
      <c r="AU11" s="187"/>
      <c r="AV11" s="187"/>
      <c r="AW11" s="186"/>
      <c r="AX11" s="186"/>
      <c r="AY11" s="186"/>
      <c r="DA11" s="73"/>
      <c r="DB11" s="73"/>
      <c r="DC11" s="73"/>
    </row>
    <row r="12" spans="2:108" s="67" customFormat="1" ht="18" customHeight="1">
      <c r="C12" s="67" t="s">
        <v>8262</v>
      </c>
      <c r="AN12" s="187"/>
      <c r="AO12" s="97"/>
      <c r="AP12" s="187"/>
      <c r="AQ12" s="187" t="s">
        <v>16541</v>
      </c>
      <c r="AR12" s="187"/>
      <c r="AS12" s="187"/>
      <c r="AT12" s="187"/>
      <c r="AU12" s="187"/>
      <c r="AV12" s="187"/>
      <c r="AW12" s="187"/>
      <c r="AX12" s="187"/>
      <c r="AY12" s="187"/>
      <c r="AZ12" s="66"/>
    </row>
    <row r="13" spans="2:108" s="67" customFormat="1" ht="18" customHeight="1">
      <c r="AN13" s="187"/>
      <c r="AO13" s="97" t="s">
        <v>11372</v>
      </c>
      <c r="AP13" s="190" t="s">
        <v>16534</v>
      </c>
      <c r="AQ13" s="66"/>
      <c r="AR13" s="187"/>
      <c r="AS13" s="187"/>
      <c r="AT13" s="187"/>
      <c r="AU13" s="187"/>
      <c r="AV13" s="187"/>
      <c r="AW13" s="187"/>
      <c r="AX13" s="187"/>
      <c r="AY13" s="187"/>
      <c r="AZ13" s="76"/>
    </row>
    <row r="14" spans="2:108" ht="18" customHeight="1">
      <c r="B14" s="67" t="s">
        <v>14669</v>
      </c>
      <c r="Y14" s="75" t="s">
        <v>14681</v>
      </c>
      <c r="AN14" s="187"/>
      <c r="AO14" s="97"/>
      <c r="AP14" s="187"/>
      <c r="AQ14" s="187" t="s">
        <v>16542</v>
      </c>
      <c r="AR14" s="187"/>
      <c r="AS14" s="187"/>
      <c r="AT14" s="187"/>
      <c r="AU14" s="187"/>
      <c r="AV14" s="187"/>
      <c r="AW14" s="187"/>
      <c r="AX14" s="187"/>
      <c r="AY14" s="187"/>
      <c r="AZ14" s="76"/>
      <c r="BX14" s="67"/>
      <c r="BY14" s="67"/>
      <c r="BZ14" s="67"/>
      <c r="CX14" s="67"/>
      <c r="CY14" s="67"/>
      <c r="CZ14" s="67"/>
      <c r="DA14" s="67"/>
      <c r="DB14" s="67"/>
      <c r="DC14" s="67"/>
      <c r="DD14" s="67"/>
    </row>
    <row r="15" spans="2:108" s="76" customFormat="1" ht="18" customHeight="1">
      <c r="D15" s="264" t="s">
        <v>11370</v>
      </c>
      <c r="E15" s="265"/>
      <c r="F15" s="264" t="s">
        <v>11371</v>
      </c>
      <c r="G15" s="265"/>
      <c r="H15" s="264" t="s">
        <v>11372</v>
      </c>
      <c r="I15" s="265"/>
      <c r="J15" s="264" t="s">
        <v>11373</v>
      </c>
      <c r="K15" s="265"/>
      <c r="L15" s="264" t="s">
        <v>11374</v>
      </c>
      <c r="M15" s="265"/>
      <c r="N15" s="264" t="s">
        <v>11375</v>
      </c>
      <c r="O15" s="265"/>
      <c r="P15" s="264" t="s">
        <v>11376</v>
      </c>
      <c r="Q15" s="265"/>
      <c r="S15" s="66"/>
      <c r="T15" s="66"/>
      <c r="V15" s="66"/>
      <c r="W15" s="66"/>
      <c r="Y15" s="412" t="str">
        <f>IF(DA16=0,"申請可","申請不可")</f>
        <v>申請不可</v>
      </c>
      <c r="Z15" s="413"/>
      <c r="AA15" s="413"/>
      <c r="AB15" s="413"/>
      <c r="AC15" s="413"/>
      <c r="AD15" s="413"/>
      <c r="AE15" s="414"/>
      <c r="AN15" s="187"/>
      <c r="AO15" s="97" t="s">
        <v>11373</v>
      </c>
      <c r="AP15" s="190" t="s">
        <v>16561</v>
      </c>
      <c r="AQ15" s="66"/>
      <c r="AR15" s="187"/>
      <c r="AS15" s="187"/>
      <c r="AT15" s="187"/>
      <c r="AU15" s="187"/>
      <c r="AV15" s="187"/>
      <c r="AW15" s="187"/>
      <c r="AX15" s="187"/>
      <c r="AY15" s="187"/>
      <c r="AZ15" s="66"/>
      <c r="BX15" s="67"/>
      <c r="BY15" s="67"/>
      <c r="BZ15" s="67"/>
      <c r="CX15" s="67"/>
      <c r="CY15" s="67"/>
      <c r="CZ15" s="67"/>
      <c r="DA15" s="67"/>
      <c r="DB15" s="67"/>
      <c r="DC15" s="67"/>
      <c r="DD15" s="67"/>
    </row>
    <row r="16" spans="2:108" s="76" customFormat="1" ht="18" customHeight="1">
      <c r="D16" s="264" t="str">
        <f>IF(エラーチェックシート!$C5&gt;0,"✕","○")</f>
        <v>✕</v>
      </c>
      <c r="E16" s="265"/>
      <c r="F16" s="264" t="str">
        <f>IF(エラーチェックシート!$C9&gt;0,"✕","○")</f>
        <v>✕</v>
      </c>
      <c r="G16" s="265"/>
      <c r="H16" s="264" t="str">
        <f>IF(エラーチェックシート!$C13&gt;0,"✕","○")</f>
        <v>✕</v>
      </c>
      <c r="I16" s="265"/>
      <c r="J16" s="264" t="str">
        <f>IF(エラーチェックシート!$C17&gt;0,"✕","○")</f>
        <v>○</v>
      </c>
      <c r="K16" s="265"/>
      <c r="L16" s="264" t="str">
        <f>IF(エラーチェックシート!$C21&gt;0,"✕","○")</f>
        <v>✕</v>
      </c>
      <c r="M16" s="265"/>
      <c r="N16" s="264" t="str">
        <f>IF(エラーチェックシート!$C25&gt;0,"✕","○")</f>
        <v>✕</v>
      </c>
      <c r="O16" s="265"/>
      <c r="P16" s="264" t="str">
        <f>IF(エラーチェックシート!$C29&gt;0,"✕","○")</f>
        <v>✕</v>
      </c>
      <c r="Q16" s="265"/>
      <c r="Y16" s="415"/>
      <c r="Z16" s="416"/>
      <c r="AA16" s="416"/>
      <c r="AB16" s="416"/>
      <c r="AC16" s="416"/>
      <c r="AD16" s="416"/>
      <c r="AE16" s="417"/>
      <c r="AN16" s="187"/>
      <c r="AO16" s="72"/>
      <c r="AP16" s="186"/>
      <c r="AQ16" s="67" t="s">
        <v>16543</v>
      </c>
      <c r="AR16" s="186"/>
      <c r="AS16" s="186"/>
      <c r="AT16" s="186"/>
      <c r="AU16" s="186"/>
      <c r="AV16" s="186"/>
      <c r="AW16" s="187"/>
      <c r="AX16" s="187"/>
      <c r="AY16" s="187"/>
      <c r="AZ16" s="66"/>
      <c r="DA16" s="73">
        <f>COUNTIF(D16:S16,"✕")</f>
        <v>6</v>
      </c>
      <c r="DB16" s="73"/>
      <c r="DC16" s="73"/>
    </row>
    <row r="17" spans="1:107" ht="18" customHeight="1">
      <c r="B17" s="67" t="s">
        <v>14670</v>
      </c>
      <c r="J17" s="67"/>
      <c r="AN17" s="187"/>
      <c r="AO17" s="97" t="s">
        <v>11374</v>
      </c>
      <c r="AP17" s="189" t="s">
        <v>16535</v>
      </c>
      <c r="AQ17" s="67"/>
      <c r="AR17" s="186"/>
      <c r="AS17" s="186"/>
      <c r="AT17" s="186"/>
      <c r="AU17" s="186"/>
      <c r="AV17" s="186"/>
      <c r="AW17" s="187"/>
      <c r="AX17" s="187"/>
      <c r="AY17" s="187"/>
    </row>
    <row r="18" spans="1:107" ht="18" customHeight="1">
      <c r="AN18" s="186"/>
      <c r="AO18" s="97"/>
      <c r="AP18" s="187"/>
      <c r="AQ18" s="66" t="s">
        <v>16544</v>
      </c>
      <c r="AR18" s="187"/>
      <c r="AS18" s="187"/>
      <c r="AT18" s="187"/>
      <c r="AU18" s="187"/>
      <c r="AV18" s="187"/>
      <c r="AW18" s="186"/>
      <c r="AX18" s="186"/>
      <c r="AY18" s="186"/>
      <c r="AZ18" s="67"/>
    </row>
    <row r="19" spans="1:107" ht="18" customHeight="1">
      <c r="B19" s="77" t="s">
        <v>16521</v>
      </c>
      <c r="AN19" s="186"/>
      <c r="AO19" s="97" t="s">
        <v>11375</v>
      </c>
      <c r="AP19" s="190" t="s">
        <v>16536</v>
      </c>
      <c r="AR19" s="187"/>
      <c r="AS19" s="187"/>
      <c r="AT19" s="187"/>
      <c r="AU19" s="187"/>
      <c r="AV19" s="187"/>
      <c r="AW19" s="186"/>
      <c r="AX19" s="186"/>
      <c r="AY19" s="186"/>
      <c r="AZ19" s="67"/>
    </row>
    <row r="20" spans="1:107" s="67" customFormat="1" ht="18" customHeight="1">
      <c r="B20" s="66"/>
      <c r="P20" s="71"/>
      <c r="Q20" s="72"/>
      <c r="R20" s="72"/>
      <c r="S20" s="72"/>
      <c r="T20" s="72"/>
      <c r="U20" s="72"/>
      <c r="V20" s="72"/>
      <c r="W20" s="72"/>
      <c r="X20" s="72"/>
      <c r="Y20" s="72"/>
      <c r="Z20" s="72"/>
      <c r="AA20" s="72"/>
      <c r="AB20" s="72"/>
      <c r="AC20" s="72"/>
      <c r="AD20" s="72"/>
      <c r="AE20" s="72"/>
      <c r="AF20" s="72"/>
      <c r="AG20" s="72"/>
      <c r="AH20" s="72"/>
      <c r="AI20" s="72"/>
      <c r="AJ20" s="72"/>
      <c r="AK20" s="72"/>
      <c r="AN20" s="187"/>
      <c r="AO20" s="97"/>
      <c r="AP20" s="187"/>
      <c r="AQ20" s="211" t="s">
        <v>16563</v>
      </c>
      <c r="AR20" s="187"/>
      <c r="AS20" s="187"/>
      <c r="AT20" s="187"/>
      <c r="AU20" s="187"/>
      <c r="AV20" s="187"/>
      <c r="AW20" s="187"/>
      <c r="AX20" s="187"/>
      <c r="AY20" s="187"/>
      <c r="AZ20" s="66"/>
    </row>
    <row r="21" spans="1:107" s="67" customFormat="1" ht="18" customHeight="1">
      <c r="B21" s="66"/>
      <c r="P21" s="71"/>
      <c r="Q21" s="72"/>
      <c r="R21" s="72"/>
      <c r="S21" s="72"/>
      <c r="T21" s="72"/>
      <c r="U21" s="72"/>
      <c r="V21" s="72"/>
      <c r="W21" s="72"/>
      <c r="X21" s="72"/>
      <c r="Y21" s="72"/>
      <c r="Z21" s="72"/>
      <c r="AA21" s="72"/>
      <c r="AB21" s="72"/>
      <c r="AC21" s="72"/>
      <c r="AD21" s="72"/>
      <c r="AE21" s="72"/>
      <c r="AF21" s="72"/>
      <c r="AG21" s="72"/>
      <c r="AH21" s="72"/>
      <c r="AI21" s="72"/>
      <c r="AJ21" s="72"/>
      <c r="AK21" s="72"/>
      <c r="AN21" s="187"/>
      <c r="AO21" s="97" t="s">
        <v>11376</v>
      </c>
      <c r="AP21" s="190" t="s">
        <v>16538</v>
      </c>
      <c r="AQ21" s="66"/>
      <c r="AR21" s="187"/>
      <c r="AS21" s="187"/>
      <c r="AT21" s="187"/>
      <c r="AU21" s="187"/>
      <c r="AV21" s="187"/>
      <c r="AW21" s="187"/>
      <c r="AX21" s="187"/>
      <c r="AY21" s="187"/>
      <c r="AZ21" s="66"/>
    </row>
    <row r="22" spans="1:107" ht="18" customHeight="1">
      <c r="AN22" s="188"/>
      <c r="AO22" s="97"/>
      <c r="AP22" s="187"/>
      <c r="AQ22" s="187" t="s">
        <v>16545</v>
      </c>
      <c r="AR22" s="187"/>
      <c r="AS22" s="187"/>
      <c r="AT22" s="187"/>
      <c r="AU22" s="187"/>
      <c r="AV22" s="187"/>
      <c r="AW22" s="187"/>
      <c r="AX22" s="187"/>
      <c r="AY22" s="187"/>
    </row>
    <row r="23" spans="1:107" ht="18" customHeight="1">
      <c r="A23" s="66" t="s">
        <v>19</v>
      </c>
      <c r="S23" s="355" t="s">
        <v>11</v>
      </c>
      <c r="T23" s="355"/>
      <c r="U23" s="357">
        <v>6</v>
      </c>
      <c r="V23" s="357"/>
      <c r="W23" s="205" t="s">
        <v>12</v>
      </c>
      <c r="X23" s="357"/>
      <c r="Y23" s="357"/>
      <c r="Z23" s="205" t="s">
        <v>13</v>
      </c>
      <c r="AA23" s="357"/>
      <c r="AB23" s="357"/>
      <c r="AC23" s="205" t="s">
        <v>14</v>
      </c>
      <c r="AD23" s="70"/>
      <c r="AW23" s="187"/>
      <c r="AX23" s="187"/>
      <c r="AY23" s="187"/>
      <c r="DA23" s="78"/>
      <c r="DC23" s="78"/>
    </row>
    <row r="24" spans="1:107" s="70" customFormat="1" ht="18" customHeight="1">
      <c r="C24" s="70" t="s">
        <v>21</v>
      </c>
      <c r="D24" s="79"/>
      <c r="E24" s="79"/>
      <c r="F24" s="79"/>
      <c r="G24" s="205"/>
      <c r="H24" s="205"/>
      <c r="I24" s="205"/>
      <c r="J24" s="205"/>
      <c r="K24" s="79"/>
      <c r="L24" s="79"/>
      <c r="M24" s="79"/>
      <c r="N24" s="79"/>
      <c r="O24" s="79"/>
      <c r="P24" s="79"/>
      <c r="AW24" s="187"/>
      <c r="AX24" s="187"/>
      <c r="AY24" s="187"/>
      <c r="AZ24" s="66"/>
      <c r="DA24" s="78" t="s">
        <v>18</v>
      </c>
      <c r="DC24" s="78" t="s">
        <v>18</v>
      </c>
    </row>
    <row r="25" spans="1:107" s="70" customFormat="1" ht="18" customHeight="1">
      <c r="E25" s="70" t="s">
        <v>3665</v>
      </c>
      <c r="G25" s="205"/>
      <c r="I25" s="80" t="s">
        <v>11365</v>
      </c>
      <c r="J25" s="80"/>
      <c r="K25" s="80"/>
      <c r="AM25" s="187"/>
      <c r="AO25" s="190" t="s">
        <v>16610</v>
      </c>
      <c r="AP25" s="66"/>
      <c r="AQ25" s="66"/>
      <c r="AR25" s="66"/>
      <c r="AS25" s="66"/>
      <c r="AT25" s="66"/>
      <c r="AU25" s="66"/>
      <c r="AV25" s="66"/>
      <c r="AW25" s="66"/>
      <c r="AX25" s="66"/>
      <c r="AY25" s="66"/>
      <c r="AZ25" s="66"/>
      <c r="BA25" s="66"/>
      <c r="BB25" s="66"/>
      <c r="BC25" s="66"/>
      <c r="BD25" s="66"/>
      <c r="DA25" s="78" t="s">
        <v>10370</v>
      </c>
      <c r="DC25" s="78" t="s">
        <v>10790</v>
      </c>
    </row>
    <row r="26" spans="1:107" s="70" customFormat="1" ht="18" customHeight="1">
      <c r="F26" s="365" t="s">
        <v>3663</v>
      </c>
      <c r="G26" s="366"/>
      <c r="H26" s="366"/>
      <c r="I26" s="366"/>
      <c r="J26" s="367"/>
      <c r="K26" s="418"/>
      <c r="L26" s="419"/>
      <c r="M26" s="419"/>
      <c r="N26" s="419"/>
      <c r="O26" s="419"/>
      <c r="P26" s="419"/>
      <c r="Q26" s="419"/>
      <c r="R26" s="419"/>
      <c r="S26" s="420"/>
      <c r="T26" s="421" t="s">
        <v>14674</v>
      </c>
      <c r="U26" s="424"/>
      <c r="V26" s="424"/>
      <c r="W26" s="424"/>
      <c r="X26" s="424"/>
      <c r="Y26" s="425"/>
      <c r="Z26" s="421" t="str">
        <f>IF(LEN(入力シート!$K$26)&lt;9,"",IF(ISNA(VLOOKUP(入力シート!$K$26,医療機関等マスタ!$A$2:$Q$9988,12,FALSE)),"error",VLOOKUP(入力シート!$K$26,医療機関等マスタ!$A$2:$Q$9988,12,FALSE) &amp;  ""))</f>
        <v/>
      </c>
      <c r="AA26" s="422"/>
      <c r="AB26" s="422"/>
      <c r="AC26" s="422"/>
      <c r="AD26" s="423"/>
      <c r="AE26" s="81" t="str">
        <f>IF(LEN(入力シート!$K$26)&lt;9,"X",IF(ISNA(VLOOKUP(入力シート!$K$26,医療機関等マスタ!$A$2:$J$9988,4,FALSE)),"E",VLOOKUP(入力シート!$K$26,医療機関等マスタ!$A$2:$J$9988,2,FALSE) &amp;  ""))</f>
        <v>X</v>
      </c>
      <c r="AF26" s="131" t="str">
        <f>IF(LEN(入力シート!$K$26)&lt;9,"X",IF(ISNA(VLOOKUP(入力シート!$K$26,医療機関等マスタ!$A$2:$J$9988,4,FALSE)),"E",VLOOKUP(入力シート!$K$26,医療機関等マスタ!$A$2:$J$9988,9,FALSE) &amp;  ""))</f>
        <v>X</v>
      </c>
      <c r="AL26" s="188"/>
      <c r="AO26" s="66"/>
      <c r="AP26" s="66" t="s">
        <v>16596</v>
      </c>
      <c r="AQ26" s="66"/>
      <c r="AR26" s="66"/>
      <c r="AS26" s="66"/>
      <c r="AT26" s="66"/>
      <c r="AU26" s="66"/>
      <c r="AV26" s="66"/>
      <c r="AW26" s="66"/>
      <c r="AX26" s="66"/>
      <c r="AY26" s="66"/>
      <c r="AZ26" s="66" t="s">
        <v>16597</v>
      </c>
      <c r="BA26" s="66"/>
      <c r="BB26" s="66"/>
      <c r="BC26" s="66"/>
      <c r="BD26" s="66"/>
      <c r="DA26" s="78"/>
      <c r="DC26" s="78" t="s">
        <v>10370</v>
      </c>
    </row>
    <row r="27" spans="1:107" s="70" customFormat="1" ht="18" customHeight="1">
      <c r="F27" s="368" t="s">
        <v>11362</v>
      </c>
      <c r="G27" s="369"/>
      <c r="H27" s="369"/>
      <c r="I27" s="369"/>
      <c r="J27" s="370"/>
      <c r="K27" s="397" t="str">
        <f>IF(LEN(入力シート!$K$26)&lt;9,"",IF(ISNA(VLOOKUP(入力シート!$K$26,医療機関等マスタ!$A$2:$J$9988,4,FALSE)),"error",VLOOKUP(入力シート!$K$26,医療機関等マスタ!$A$2:$J$9988,4,FALSE) &amp;  ""))</f>
        <v/>
      </c>
      <c r="L27" s="398"/>
      <c r="M27" s="398"/>
      <c r="N27" s="398"/>
      <c r="O27" s="398"/>
      <c r="P27" s="398"/>
      <c r="Q27" s="398"/>
      <c r="R27" s="398"/>
      <c r="S27" s="398"/>
      <c r="T27" s="398"/>
      <c r="U27" s="398"/>
      <c r="V27" s="398"/>
      <c r="W27" s="398"/>
      <c r="X27" s="398"/>
      <c r="Y27" s="398"/>
      <c r="Z27" s="398"/>
      <c r="AA27" s="398"/>
      <c r="AB27" s="398"/>
      <c r="AC27" s="398"/>
      <c r="AD27" s="399"/>
      <c r="AE27" s="205"/>
      <c r="AO27" s="66"/>
      <c r="AP27" s="66" t="s">
        <v>16598</v>
      </c>
      <c r="AQ27" s="66"/>
      <c r="AR27" s="66"/>
      <c r="AS27" s="66"/>
      <c r="AT27" s="66"/>
      <c r="AU27" s="66"/>
      <c r="AV27" s="66"/>
      <c r="AW27" s="66"/>
      <c r="AX27" s="66"/>
      <c r="AY27" s="66"/>
      <c r="AZ27" s="66" t="s">
        <v>16602</v>
      </c>
      <c r="BA27" s="66"/>
      <c r="BB27" s="66"/>
      <c r="BC27" s="66"/>
      <c r="BD27" s="66"/>
    </row>
    <row r="28" spans="1:107" s="70" customFormat="1" ht="18" customHeight="1">
      <c r="F28" s="400" t="s">
        <v>3662</v>
      </c>
      <c r="G28" s="401"/>
      <c r="H28" s="401"/>
      <c r="I28" s="401"/>
      <c r="J28" s="402"/>
      <c r="K28" s="406" t="str">
        <f>IF(LEN(入力シート!$K$26)&lt;9,"",IF(ISNA(VLOOKUP(入力シート!$K$26,医療機関等マスタ!$A$2:$J$9988,5,FALSE)),"error",VLOOKUP(入力シート!$K$26,医療機関等マスタ!$A$2:$J$9988,5,FALSE) &amp;  ""))</f>
        <v/>
      </c>
      <c r="L28" s="407"/>
      <c r="M28" s="407"/>
      <c r="N28" s="407"/>
      <c r="O28" s="407"/>
      <c r="P28" s="407"/>
      <c r="Q28" s="407"/>
      <c r="R28" s="407"/>
      <c r="S28" s="407"/>
      <c r="T28" s="407"/>
      <c r="U28" s="407"/>
      <c r="V28" s="407"/>
      <c r="W28" s="407"/>
      <c r="X28" s="407"/>
      <c r="Y28" s="407"/>
      <c r="Z28" s="407"/>
      <c r="AA28" s="407"/>
      <c r="AB28" s="407"/>
      <c r="AC28" s="407"/>
      <c r="AD28" s="408"/>
      <c r="AO28" s="66"/>
      <c r="AP28" s="66" t="s">
        <v>16599</v>
      </c>
      <c r="AQ28" s="66"/>
      <c r="AR28" s="66"/>
      <c r="AS28" s="66"/>
      <c r="AT28" s="66"/>
      <c r="AU28" s="66"/>
      <c r="AV28" s="66"/>
      <c r="AW28" s="66"/>
      <c r="AX28" s="66"/>
      <c r="AY28" s="66"/>
      <c r="AZ28" s="66" t="s">
        <v>16603</v>
      </c>
      <c r="BA28" s="66"/>
      <c r="BB28" s="66"/>
      <c r="BC28" s="66"/>
      <c r="BD28" s="66"/>
    </row>
    <row r="29" spans="1:107" s="70" customFormat="1" ht="18" customHeight="1">
      <c r="F29" s="403"/>
      <c r="G29" s="404"/>
      <c r="H29" s="404"/>
      <c r="I29" s="404"/>
      <c r="J29" s="405"/>
      <c r="K29" s="409" t="str">
        <f>IF(LEN(入力シート!$K$26)&lt;9,"",VLOOKUP(入力シート!$K$26,#REF!,5,FALSE))</f>
        <v/>
      </c>
      <c r="L29" s="410"/>
      <c r="M29" s="410"/>
      <c r="N29" s="410"/>
      <c r="O29" s="410"/>
      <c r="P29" s="410"/>
      <c r="Q29" s="410"/>
      <c r="R29" s="410"/>
      <c r="S29" s="410"/>
      <c r="T29" s="410"/>
      <c r="U29" s="410"/>
      <c r="V29" s="410"/>
      <c r="W29" s="410"/>
      <c r="X29" s="410"/>
      <c r="Y29" s="410"/>
      <c r="Z29" s="410"/>
      <c r="AA29" s="410"/>
      <c r="AB29" s="410"/>
      <c r="AC29" s="410"/>
      <c r="AD29" s="411"/>
      <c r="AO29" s="66"/>
      <c r="AP29" s="66" t="s">
        <v>16600</v>
      </c>
      <c r="AQ29" s="66"/>
      <c r="AR29" s="66"/>
      <c r="AS29" s="66"/>
      <c r="AT29" s="66"/>
      <c r="AU29" s="66"/>
      <c r="AV29" s="66"/>
      <c r="AW29" s="66"/>
      <c r="AX29" s="66"/>
      <c r="AY29" s="66"/>
      <c r="AZ29" s="66" t="s">
        <v>16604</v>
      </c>
      <c r="BA29" s="66"/>
      <c r="BB29" s="66"/>
      <c r="BC29" s="66"/>
      <c r="BD29" s="66"/>
    </row>
    <row r="30" spans="1:107" s="70" customFormat="1" ht="18" customHeight="1">
      <c r="F30" s="359" t="s">
        <v>3664</v>
      </c>
      <c r="G30" s="360"/>
      <c r="H30" s="360"/>
      <c r="I30" s="360"/>
      <c r="J30" s="361"/>
      <c r="K30" s="397" t="str">
        <f>IF(LEN(入力シート!$K$26)&lt;9,"",IF(ISNA(VLOOKUP(入力シート!$K$26,医療機関等マスタ!$A$2:$J$9988,3,FALSE)),"error",VLOOKUP(入力シート!$K$26,医療機関等マスタ!$A$2:$J$9988,3,FALSE) &amp;  ""))</f>
        <v/>
      </c>
      <c r="L30" s="398"/>
      <c r="M30" s="398"/>
      <c r="N30" s="398"/>
      <c r="O30" s="398"/>
      <c r="P30" s="398"/>
      <c r="Q30" s="398"/>
      <c r="R30" s="398"/>
      <c r="S30" s="398"/>
      <c r="T30" s="398"/>
      <c r="U30" s="398"/>
      <c r="V30" s="398"/>
      <c r="W30" s="398"/>
      <c r="X30" s="398"/>
      <c r="Y30" s="398"/>
      <c r="Z30" s="398"/>
      <c r="AA30" s="398"/>
      <c r="AB30" s="398"/>
      <c r="AC30" s="398"/>
      <c r="AD30" s="399"/>
      <c r="AO30" s="66"/>
      <c r="AP30" s="66" t="s">
        <v>16601</v>
      </c>
      <c r="AQ30" s="66"/>
      <c r="AR30" s="66"/>
      <c r="AS30" s="66"/>
      <c r="AT30" s="66"/>
      <c r="AU30" s="66"/>
      <c r="AV30" s="66"/>
      <c r="AW30" s="66"/>
      <c r="AX30" s="66"/>
      <c r="AY30" s="66"/>
      <c r="AZ30" s="66" t="s">
        <v>16605</v>
      </c>
      <c r="BA30" s="66"/>
      <c r="BB30" s="66"/>
      <c r="BC30" s="66"/>
      <c r="BD30" s="66"/>
    </row>
    <row r="31" spans="1:107" s="70" customFormat="1" ht="18" customHeight="1">
      <c r="F31" s="362"/>
      <c r="G31" s="363"/>
      <c r="H31" s="363"/>
      <c r="I31" s="363"/>
      <c r="J31" s="364"/>
      <c r="K31" s="476"/>
      <c r="L31" s="477"/>
      <c r="M31" s="477"/>
      <c r="N31" s="477"/>
      <c r="O31" s="477"/>
      <c r="P31" s="477"/>
      <c r="Q31" s="477"/>
      <c r="R31" s="477"/>
      <c r="S31" s="477"/>
      <c r="T31" s="477"/>
      <c r="U31" s="477"/>
      <c r="V31" s="477"/>
      <c r="W31" s="477"/>
      <c r="X31" s="477"/>
      <c r="Y31" s="477"/>
      <c r="Z31" s="477"/>
      <c r="AA31" s="477"/>
      <c r="AB31" s="477"/>
      <c r="AC31" s="477"/>
      <c r="AD31" s="478"/>
    </row>
    <row r="32" spans="1:107" s="70" customFormat="1" ht="18" customHeight="1">
      <c r="F32" s="471" t="s">
        <v>8270</v>
      </c>
      <c r="G32" s="472"/>
      <c r="H32" s="472"/>
      <c r="I32" s="472"/>
      <c r="J32" s="473"/>
      <c r="K32" s="397" t="str">
        <f>IF(LEN(入力シート!$K$26)&lt;9,"",IF(ISNA(VLOOKUP(入力シート!$K$26,医療機関等マスタ!$A$2:$J$9988,7,FALSE)),"error",VLOOKUP(入力シート!$K$26,医療機関等マスタ!$A$2:$J$9988,7,FALSE) &amp;  ""))</f>
        <v/>
      </c>
      <c r="L32" s="398"/>
      <c r="M32" s="398"/>
      <c r="N32" s="398"/>
      <c r="O32" s="398"/>
      <c r="P32" s="398"/>
      <c r="Q32" s="398"/>
      <c r="R32" s="398"/>
      <c r="S32" s="398"/>
      <c r="T32" s="398"/>
      <c r="U32" s="398"/>
      <c r="V32" s="398"/>
      <c r="W32" s="398"/>
      <c r="X32" s="398"/>
      <c r="Y32" s="398"/>
      <c r="Z32" s="398"/>
      <c r="AA32" s="398"/>
      <c r="AB32" s="398"/>
      <c r="AC32" s="398"/>
      <c r="AD32" s="399"/>
      <c r="AE32" s="66"/>
      <c r="AH32" s="66"/>
      <c r="AI32" s="66"/>
      <c r="AJ32" s="66"/>
      <c r="AK32" s="66"/>
      <c r="AL32" s="66"/>
      <c r="AM32" s="66"/>
      <c r="AN32" s="66"/>
      <c r="AO32" s="66"/>
      <c r="AP32" s="66"/>
      <c r="AQ32" s="66"/>
    </row>
    <row r="33" spans="1:107" s="70" customFormat="1" ht="18" customHeight="1">
      <c r="F33" s="471" t="s">
        <v>12352</v>
      </c>
      <c r="G33" s="472"/>
      <c r="H33" s="472"/>
      <c r="I33" s="472"/>
      <c r="J33" s="473"/>
      <c r="K33" s="479"/>
      <c r="L33" s="480"/>
      <c r="M33" s="480"/>
      <c r="N33" s="480"/>
      <c r="O33" s="480"/>
      <c r="P33" s="480"/>
      <c r="Q33" s="480"/>
      <c r="R33" s="480"/>
      <c r="S33" s="480"/>
      <c r="T33" s="480"/>
      <c r="U33" s="480"/>
      <c r="V33" s="480"/>
      <c r="W33" s="480"/>
      <c r="X33" s="480"/>
      <c r="Y33" s="480"/>
      <c r="Z33" s="480"/>
      <c r="AA33" s="480"/>
      <c r="AB33" s="480"/>
      <c r="AC33" s="480"/>
      <c r="AD33" s="481"/>
      <c r="AE33" s="67" t="s">
        <v>14675</v>
      </c>
      <c r="AI33" s="66"/>
      <c r="AK33" s="66"/>
      <c r="AL33" s="66"/>
      <c r="AM33" s="66"/>
      <c r="AP33" s="66"/>
      <c r="AQ33" s="66"/>
    </row>
    <row r="34" spans="1:107" s="70" customFormat="1" ht="18" customHeight="1">
      <c r="F34" s="471" t="s">
        <v>8257</v>
      </c>
      <c r="G34" s="472"/>
      <c r="H34" s="472"/>
      <c r="I34" s="472"/>
      <c r="J34" s="473"/>
      <c r="K34" s="482"/>
      <c r="L34" s="483"/>
      <c r="M34" s="483"/>
      <c r="N34" s="483"/>
      <c r="O34" s="483"/>
      <c r="P34" s="483"/>
      <c r="Q34" s="483"/>
      <c r="R34" s="483"/>
      <c r="S34" s="483"/>
      <c r="T34" s="483"/>
      <c r="U34" s="483"/>
      <c r="V34" s="483"/>
      <c r="W34" s="483"/>
      <c r="X34" s="483"/>
      <c r="Y34" s="483"/>
      <c r="Z34" s="483"/>
      <c r="AA34" s="483"/>
      <c r="AB34" s="483"/>
      <c r="AC34" s="483"/>
      <c r="AD34" s="484"/>
      <c r="AE34" s="66"/>
      <c r="AF34" s="66"/>
      <c r="AG34" s="66" t="s">
        <v>14676</v>
      </c>
      <c r="AI34" s="66"/>
      <c r="AJ34" s="66"/>
      <c r="AK34" s="66"/>
      <c r="AL34" s="66"/>
      <c r="AM34" s="66"/>
      <c r="AN34" s="66"/>
      <c r="AO34" s="66"/>
      <c r="AP34" s="66"/>
      <c r="AQ34" s="66"/>
    </row>
    <row r="35" spans="1:107" s="69" customFormat="1" ht="18" customHeight="1">
      <c r="E35" s="67" t="s">
        <v>10789</v>
      </c>
      <c r="G35" s="197"/>
      <c r="I35" s="197"/>
      <c r="J35" s="197"/>
      <c r="DA35" s="82"/>
      <c r="DC35" s="82"/>
    </row>
    <row r="36" spans="1:107" s="69" customFormat="1" ht="18" customHeight="1">
      <c r="E36" s="67" t="s">
        <v>11385</v>
      </c>
      <c r="G36" s="197"/>
      <c r="I36" s="197"/>
      <c r="J36" s="197"/>
      <c r="DA36" s="82"/>
      <c r="DC36" s="82"/>
    </row>
    <row r="37" spans="1:107" s="70" customFormat="1" ht="18" customHeight="1">
      <c r="F37" s="368" t="s">
        <v>11362</v>
      </c>
      <c r="G37" s="369"/>
      <c r="H37" s="369"/>
      <c r="I37" s="369"/>
      <c r="J37" s="370"/>
      <c r="K37" s="377"/>
      <c r="L37" s="378"/>
      <c r="M37" s="378"/>
      <c r="N37" s="378"/>
      <c r="O37" s="378"/>
      <c r="P37" s="378"/>
      <c r="Q37" s="378"/>
      <c r="R37" s="378"/>
      <c r="S37" s="378"/>
      <c r="T37" s="378"/>
      <c r="U37" s="378"/>
      <c r="V37" s="378"/>
      <c r="W37" s="378"/>
      <c r="X37" s="378"/>
      <c r="Y37" s="378"/>
      <c r="Z37" s="378"/>
      <c r="AA37" s="378"/>
      <c r="AB37" s="378"/>
      <c r="AC37" s="378"/>
      <c r="AD37" s="379"/>
      <c r="AE37" s="80"/>
      <c r="DA37" s="83">
        <f>LEN(TRIM(K37))</f>
        <v>0</v>
      </c>
    </row>
    <row r="38" spans="1:107" s="70" customFormat="1" ht="18" customHeight="1">
      <c r="F38" s="485" t="s">
        <v>3662</v>
      </c>
      <c r="G38" s="486"/>
      <c r="H38" s="486"/>
      <c r="I38" s="486"/>
      <c r="J38" s="487"/>
      <c r="K38" s="380"/>
      <c r="L38" s="381"/>
      <c r="M38" s="381"/>
      <c r="N38" s="381"/>
      <c r="O38" s="381"/>
      <c r="P38" s="381"/>
      <c r="Q38" s="381"/>
      <c r="R38" s="381"/>
      <c r="S38" s="381"/>
      <c r="T38" s="381"/>
      <c r="U38" s="381"/>
      <c r="V38" s="381"/>
      <c r="W38" s="381"/>
      <c r="X38" s="381"/>
      <c r="Y38" s="381"/>
      <c r="Z38" s="381"/>
      <c r="AA38" s="381"/>
      <c r="AB38" s="381"/>
      <c r="AC38" s="381"/>
      <c r="AD38" s="382"/>
      <c r="AE38" s="80"/>
      <c r="DA38" s="83">
        <f>LEN(TRIM(K38))</f>
        <v>0</v>
      </c>
    </row>
    <row r="39" spans="1:107" s="70" customFormat="1" ht="18" customHeight="1">
      <c r="F39" s="488"/>
      <c r="G39" s="489"/>
      <c r="H39" s="489"/>
      <c r="I39" s="489"/>
      <c r="J39" s="490"/>
      <c r="K39" s="383"/>
      <c r="L39" s="384"/>
      <c r="M39" s="384"/>
      <c r="N39" s="384"/>
      <c r="O39" s="384"/>
      <c r="P39" s="384"/>
      <c r="Q39" s="384"/>
      <c r="R39" s="384"/>
      <c r="S39" s="384"/>
      <c r="T39" s="384"/>
      <c r="U39" s="384"/>
      <c r="V39" s="384"/>
      <c r="W39" s="384"/>
      <c r="X39" s="384"/>
      <c r="Y39" s="384"/>
      <c r="Z39" s="384"/>
      <c r="AA39" s="384"/>
      <c r="AB39" s="384"/>
      <c r="AC39" s="384"/>
      <c r="AD39" s="385"/>
      <c r="DA39" s="83"/>
    </row>
    <row r="40" spans="1:107" s="70" customFormat="1" ht="18" customHeight="1">
      <c r="F40" s="386" t="s">
        <v>3664</v>
      </c>
      <c r="G40" s="387"/>
      <c r="H40" s="387"/>
      <c r="I40" s="387"/>
      <c r="J40" s="388"/>
      <c r="K40" s="377"/>
      <c r="L40" s="392"/>
      <c r="M40" s="392"/>
      <c r="N40" s="392"/>
      <c r="O40" s="392"/>
      <c r="P40" s="392"/>
      <c r="Q40" s="392"/>
      <c r="R40" s="392"/>
      <c r="S40" s="392"/>
      <c r="T40" s="392"/>
      <c r="U40" s="392"/>
      <c r="V40" s="392"/>
      <c r="W40" s="392"/>
      <c r="X40" s="392"/>
      <c r="Y40" s="392"/>
      <c r="Z40" s="392"/>
      <c r="AA40" s="392"/>
      <c r="AB40" s="392"/>
      <c r="AC40" s="392"/>
      <c r="AD40" s="393"/>
      <c r="AE40" s="80"/>
      <c r="DA40" s="83">
        <f>LEN(TRIM(K40))</f>
        <v>0</v>
      </c>
    </row>
    <row r="41" spans="1:107" s="70" customFormat="1" ht="18" customHeight="1">
      <c r="F41" s="389"/>
      <c r="G41" s="390"/>
      <c r="H41" s="390"/>
      <c r="I41" s="390"/>
      <c r="J41" s="391"/>
      <c r="K41" s="394"/>
      <c r="L41" s="395"/>
      <c r="M41" s="395"/>
      <c r="N41" s="395"/>
      <c r="O41" s="395"/>
      <c r="P41" s="395"/>
      <c r="Q41" s="395"/>
      <c r="R41" s="395"/>
      <c r="S41" s="395"/>
      <c r="T41" s="395"/>
      <c r="U41" s="395"/>
      <c r="V41" s="395"/>
      <c r="W41" s="395"/>
      <c r="X41" s="395"/>
      <c r="Y41" s="395"/>
      <c r="Z41" s="395"/>
      <c r="AA41" s="395"/>
      <c r="AB41" s="395"/>
      <c r="AC41" s="395"/>
      <c r="AD41" s="396"/>
      <c r="DA41" s="83"/>
    </row>
    <row r="42" spans="1:107" s="70" customFormat="1" ht="18" customHeight="1">
      <c r="F42" s="371" t="s">
        <v>8270</v>
      </c>
      <c r="G42" s="372"/>
      <c r="H42" s="372"/>
      <c r="I42" s="372"/>
      <c r="J42" s="373"/>
      <c r="K42" s="374"/>
      <c r="L42" s="375"/>
      <c r="M42" s="375"/>
      <c r="N42" s="375"/>
      <c r="O42" s="375"/>
      <c r="P42" s="375"/>
      <c r="Q42" s="375"/>
      <c r="R42" s="375"/>
      <c r="S42" s="375"/>
      <c r="T42" s="375"/>
      <c r="U42" s="375"/>
      <c r="V42" s="375"/>
      <c r="W42" s="375"/>
      <c r="X42" s="375"/>
      <c r="Y42" s="375"/>
      <c r="Z42" s="375"/>
      <c r="AA42" s="375"/>
      <c r="AB42" s="375"/>
      <c r="AC42" s="375"/>
      <c r="AD42" s="376"/>
      <c r="AE42" s="80"/>
      <c r="DA42" s="83">
        <f>LEN(TRIM(K42))</f>
        <v>0</v>
      </c>
    </row>
    <row r="43" spans="1:107" s="70" customFormat="1" ht="18" customHeight="1">
      <c r="F43" s="84"/>
      <c r="G43" s="85"/>
      <c r="H43" s="85"/>
      <c r="I43" s="85"/>
      <c r="J43" s="85"/>
      <c r="K43" s="86"/>
      <c r="L43" s="87"/>
      <c r="M43" s="87"/>
      <c r="N43" s="87"/>
      <c r="O43" s="87"/>
      <c r="P43" s="87"/>
      <c r="Q43" s="87"/>
      <c r="R43" s="87"/>
      <c r="S43" s="87"/>
      <c r="T43" s="87"/>
      <c r="U43" s="87"/>
      <c r="V43" s="87"/>
      <c r="W43" s="87"/>
      <c r="X43" s="87"/>
      <c r="Y43" s="87"/>
      <c r="Z43" s="87"/>
      <c r="AA43" s="87"/>
      <c r="AB43" s="87"/>
      <c r="AC43" s="87"/>
      <c r="AD43" s="87"/>
    </row>
    <row r="44" spans="1:107" s="67" customFormat="1" ht="18" customHeight="1">
      <c r="A44" s="268" t="s">
        <v>14660</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88"/>
      <c r="AB44" s="88"/>
      <c r="AC44" s="88"/>
      <c r="AD44" s="88"/>
      <c r="AE44" s="88"/>
      <c r="AF44" s="88"/>
      <c r="AG44" s="88"/>
    </row>
    <row r="45" spans="1:107" s="67" customFormat="1" ht="18" customHeight="1">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row>
    <row r="46" spans="1:107" s="67" customFormat="1" ht="18" customHeight="1">
      <c r="A46" s="269" t="s">
        <v>16508</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70"/>
      <c r="AB46" s="270"/>
      <c r="AC46" s="270"/>
      <c r="AD46" s="270"/>
    </row>
    <row r="47" spans="1:107" s="67" customFormat="1" ht="18" customHeight="1">
      <c r="A47" s="269"/>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70"/>
      <c r="AB47" s="270"/>
      <c r="AC47" s="270"/>
      <c r="AD47" s="270"/>
    </row>
    <row r="48" spans="1:107" s="67" customFormat="1" ht="18" customHeight="1">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70"/>
      <c r="AB48" s="270"/>
      <c r="AC48" s="270"/>
      <c r="AD48" s="270"/>
    </row>
    <row r="49" spans="1:31" ht="18"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90"/>
      <c r="AB49" s="90"/>
      <c r="AC49" s="90"/>
      <c r="AD49" s="90"/>
    </row>
    <row r="50" spans="1:31" s="70" customFormat="1" ht="18" customHeight="1">
      <c r="B50" s="66" t="s">
        <v>20</v>
      </c>
      <c r="F50" s="271">
        <f>U179</f>
        <v>0</v>
      </c>
      <c r="G50" s="272"/>
      <c r="H50" s="272"/>
      <c r="I50" s="272"/>
      <c r="J50" s="272"/>
      <c r="K50" s="272"/>
      <c r="L50" s="273"/>
      <c r="M50" s="91" t="s">
        <v>31</v>
      </c>
      <c r="O50" s="70" t="s">
        <v>14672</v>
      </c>
    </row>
    <row r="51" spans="1:31" s="70" customFormat="1" ht="18" customHeight="1">
      <c r="B51" s="69"/>
    </row>
    <row r="52" spans="1:31" s="70" customFormat="1" ht="18" customHeight="1">
      <c r="B52" s="69"/>
    </row>
    <row r="53" spans="1:31" s="70" customFormat="1" ht="18" customHeight="1">
      <c r="B53" s="69"/>
    </row>
    <row r="54" spans="1:31" s="67" customFormat="1" ht="18" customHeight="1">
      <c r="B54" s="67" t="s">
        <v>14662</v>
      </c>
    </row>
    <row r="55" spans="1:31" s="70" customFormat="1" ht="18" customHeight="1">
      <c r="B55" s="69"/>
      <c r="R55" s="66" t="s">
        <v>14665</v>
      </c>
      <c r="Y55" s="412" t="str">
        <f>IF(AE26&lt;"6","不要",IF(LEFT(N68,1)="１","不要","申請必要"))</f>
        <v>申請必要</v>
      </c>
      <c r="Z55" s="413"/>
      <c r="AA55" s="413"/>
      <c r="AB55" s="413"/>
      <c r="AC55" s="413"/>
      <c r="AD55" s="413"/>
      <c r="AE55" s="414"/>
    </row>
    <row r="56" spans="1:31" s="70" customFormat="1" ht="18" customHeight="1">
      <c r="B56" s="69"/>
      <c r="Y56" s="415"/>
      <c r="Z56" s="416"/>
      <c r="AA56" s="416"/>
      <c r="AB56" s="416"/>
      <c r="AC56" s="416"/>
      <c r="AD56" s="416"/>
      <c r="AE56" s="417"/>
    </row>
    <row r="57" spans="1:31" s="70" customFormat="1" ht="18" customHeight="1">
      <c r="B57" s="69"/>
    </row>
    <row r="58" spans="1:31" s="67" customFormat="1" ht="18" customHeight="1">
      <c r="B58" s="269" t="s">
        <v>16620</v>
      </c>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5"/>
    </row>
    <row r="59" spans="1:31" s="67" customFormat="1" ht="18" customHeight="1">
      <c r="B59" s="269"/>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5"/>
    </row>
    <row r="60" spans="1:31" s="67" customFormat="1" ht="18" customHeight="1">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5"/>
    </row>
    <row r="61" spans="1:31" s="67" customFormat="1" ht="18" customHeight="1">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5"/>
    </row>
    <row r="62" spans="1:31" s="67" customFormat="1" ht="18" customHeight="1">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5"/>
    </row>
    <row r="63" spans="1:31" s="67" customFormat="1" ht="18" customHeight="1">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5"/>
    </row>
    <row r="64" spans="1:31" s="133" customFormat="1" ht="18" customHeight="1">
      <c r="B64" s="198" t="s">
        <v>16479</v>
      </c>
      <c r="C64" s="198"/>
      <c r="D64" s="198"/>
      <c r="E64" s="198"/>
      <c r="F64" s="198"/>
      <c r="G64" s="198"/>
      <c r="H64" s="198"/>
      <c r="I64" s="198"/>
      <c r="J64" s="143"/>
      <c r="K64" s="143"/>
      <c r="L64" s="143"/>
      <c r="M64" s="143"/>
      <c r="N64" s="143"/>
      <c r="O64" s="143"/>
      <c r="P64" s="143"/>
      <c r="Q64" s="143"/>
      <c r="R64" s="143"/>
      <c r="S64" s="143"/>
      <c r="T64" s="143"/>
      <c r="U64" s="143"/>
      <c r="V64" s="143"/>
      <c r="W64" s="143"/>
      <c r="X64" s="143"/>
      <c r="Y64" s="143"/>
      <c r="Z64" s="143"/>
      <c r="AA64" s="143"/>
      <c r="AB64" s="143"/>
      <c r="AC64" s="143"/>
      <c r="AD64" s="143"/>
      <c r="AE64" s="144"/>
    </row>
    <row r="65" spans="1:109" s="133" customFormat="1" ht="18" customHeight="1">
      <c r="B65" s="198" t="s">
        <v>16480</v>
      </c>
      <c r="C65" s="198"/>
      <c r="D65" s="198"/>
      <c r="E65" s="198"/>
      <c r="F65" s="198"/>
      <c r="G65" s="198"/>
      <c r="H65" s="198"/>
      <c r="I65" s="198"/>
      <c r="J65" s="143"/>
      <c r="K65" s="143"/>
      <c r="L65" s="143"/>
      <c r="M65" s="143"/>
      <c r="N65" s="143"/>
      <c r="O65" s="143"/>
      <c r="P65" s="143"/>
      <c r="Q65" s="143"/>
      <c r="R65" s="143"/>
      <c r="S65" s="143"/>
      <c r="T65" s="143"/>
      <c r="U65" s="143"/>
      <c r="V65" s="143"/>
      <c r="W65" s="143"/>
      <c r="X65" s="143"/>
      <c r="Y65" s="143"/>
      <c r="Z65" s="143"/>
      <c r="AA65" s="143"/>
      <c r="AB65" s="143"/>
      <c r="AC65" s="143"/>
      <c r="AD65" s="143"/>
      <c r="AE65" s="144"/>
    </row>
    <row r="66" spans="1:109" s="133" customFormat="1" ht="18" customHeight="1">
      <c r="B66" s="198" t="s">
        <v>16481</v>
      </c>
      <c r="C66" s="198"/>
      <c r="D66" s="198"/>
      <c r="E66" s="198"/>
      <c r="F66" s="198"/>
      <c r="G66" s="198"/>
      <c r="H66" s="198"/>
      <c r="I66" s="198"/>
      <c r="J66" s="143"/>
      <c r="K66" s="143"/>
      <c r="L66" s="143"/>
      <c r="M66" s="143"/>
      <c r="N66" s="143"/>
      <c r="O66" s="143"/>
      <c r="P66" s="143"/>
      <c r="Q66" s="143"/>
      <c r="R66" s="143"/>
      <c r="S66" s="143"/>
      <c r="T66" s="143"/>
      <c r="U66" s="143"/>
      <c r="V66" s="143"/>
      <c r="W66" s="143"/>
      <c r="X66" s="143"/>
      <c r="Y66" s="143"/>
      <c r="Z66" s="143"/>
      <c r="AA66" s="143"/>
      <c r="AB66" s="143"/>
      <c r="AC66" s="143"/>
      <c r="AD66" s="143"/>
      <c r="AE66" s="144"/>
    </row>
    <row r="67" spans="1:109" s="133" customFormat="1" ht="18" customHeight="1">
      <c r="B67" s="198"/>
      <c r="C67" s="198"/>
      <c r="D67" s="134" t="s">
        <v>16477</v>
      </c>
      <c r="E67" s="134"/>
      <c r="F67" s="134"/>
      <c r="G67" s="134"/>
      <c r="H67" s="134"/>
      <c r="I67" s="184" t="str">
        <f>IF(エラーチェックシート!M$53&gt;"5",エラーチェックシート!M48,"")</f>
        <v/>
      </c>
      <c r="J67" s="135"/>
      <c r="K67" s="136"/>
      <c r="L67" s="136" t="s">
        <v>16476</v>
      </c>
      <c r="M67" s="136"/>
      <c r="N67" s="136"/>
      <c r="O67" s="136"/>
      <c r="P67" s="185"/>
      <c r="Q67" s="212" t="str">
        <f>IF(エラーチェックシート!M$53&gt;"5",エラーチェックシート!M49,"")</f>
        <v/>
      </c>
      <c r="R67" s="136"/>
      <c r="S67" s="136" t="s">
        <v>16478</v>
      </c>
      <c r="T67" s="136"/>
      <c r="U67" s="136"/>
      <c r="V67" s="185"/>
      <c r="W67" s="212" t="str">
        <f>IF(エラーチェックシート!M$53&gt;"5",エラーチェックシート!M50,"")</f>
        <v/>
      </c>
      <c r="X67" s="136"/>
      <c r="Y67" s="213" t="s">
        <v>14689</v>
      </c>
      <c r="Z67" s="136"/>
      <c r="AA67" s="136"/>
      <c r="AB67" s="136"/>
      <c r="AC67" s="212" t="str">
        <f>IF(エラーチェックシート!M$53&gt;"5",エラーチェックシート!M51,"")</f>
        <v/>
      </c>
      <c r="DA67" s="129"/>
      <c r="DB67" s="129"/>
      <c r="DC67" s="129"/>
      <c r="DD67" s="129"/>
      <c r="DE67" s="129"/>
    </row>
    <row r="68" spans="1:109" s="137" customFormat="1" ht="18" customHeight="1">
      <c r="B68" s="66"/>
      <c r="C68" s="66"/>
      <c r="D68" s="138" t="s">
        <v>16484</v>
      </c>
      <c r="E68" s="138"/>
      <c r="F68" s="138"/>
      <c r="G68" s="138"/>
      <c r="H68" s="138"/>
      <c r="I68" s="138"/>
      <c r="J68" s="139"/>
      <c r="K68" s="139"/>
      <c r="L68" s="139"/>
      <c r="M68" s="139"/>
      <c r="N68" s="463"/>
      <c r="O68" s="464"/>
      <c r="P68" s="464"/>
      <c r="Q68" s="464"/>
      <c r="R68" s="464"/>
      <c r="S68" s="464"/>
      <c r="T68" s="464"/>
      <c r="U68" s="464"/>
      <c r="V68" s="140"/>
      <c r="W68" s="141"/>
      <c r="X68" s="141"/>
      <c r="Y68" s="141"/>
      <c r="Z68" s="142"/>
      <c r="DA68" s="130" t="s">
        <v>16483</v>
      </c>
      <c r="DB68" s="131"/>
      <c r="DC68" s="131"/>
      <c r="DD68" s="131"/>
      <c r="DE68" s="131"/>
    </row>
    <row r="69" spans="1:109" s="126" customFormat="1" ht="18" customHeight="1">
      <c r="A69" s="127"/>
      <c r="B69" s="127"/>
      <c r="C69" s="127"/>
      <c r="D69" s="127"/>
      <c r="E69" s="127"/>
      <c r="F69" s="127"/>
      <c r="G69" s="127"/>
      <c r="H69" s="127"/>
      <c r="I69" s="127"/>
      <c r="J69" s="127"/>
      <c r="K69" s="127"/>
      <c r="L69" s="127"/>
      <c r="M69" s="127"/>
      <c r="N69" s="127"/>
      <c r="O69" s="127"/>
      <c r="P69" s="127"/>
      <c r="Q69" s="127"/>
      <c r="R69" s="127"/>
      <c r="Z69" s="127"/>
      <c r="AA69" s="128"/>
      <c r="AB69" s="128"/>
      <c r="AC69" s="128"/>
      <c r="AD69" s="128"/>
      <c r="DA69" s="130" t="s">
        <v>16482</v>
      </c>
      <c r="DB69" s="131"/>
      <c r="DC69" s="131"/>
      <c r="DD69" s="131"/>
      <c r="DE69" s="131"/>
    </row>
    <row r="70" spans="1:109" s="67" customFormat="1" ht="18" customHeight="1">
      <c r="B70" s="198" t="s">
        <v>16474</v>
      </c>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9"/>
    </row>
    <row r="72" spans="1:109">
      <c r="D72" s="66" t="s">
        <v>8259</v>
      </c>
    </row>
    <row r="73" spans="1:109">
      <c r="D73" s="66" t="s">
        <v>8260</v>
      </c>
    </row>
    <row r="75" spans="1:109" s="67" customFormat="1">
      <c r="D75" s="67" t="s">
        <v>11354</v>
      </c>
    </row>
    <row r="77" spans="1:109">
      <c r="Q77" s="66" t="s">
        <v>11364</v>
      </c>
    </row>
    <row r="78" spans="1:109" ht="18.75">
      <c r="Q78" s="66" t="s">
        <v>11368</v>
      </c>
      <c r="DA78" s="73" t="s">
        <v>11383</v>
      </c>
      <c r="DB78" s="74"/>
      <c r="DC78" s="92"/>
    </row>
    <row r="79" spans="1:109" ht="18.75">
      <c r="DA79" s="73"/>
      <c r="DB79" s="74"/>
      <c r="DC79" s="92"/>
    </row>
    <row r="80" spans="1:109" ht="18" customHeight="1">
      <c r="Y80" s="93"/>
      <c r="Z80" s="93"/>
      <c r="AA80" s="93"/>
      <c r="AB80" s="93"/>
      <c r="AC80" s="93"/>
      <c r="AD80" s="93"/>
    </row>
    <row r="81" spans="1:31" ht="18" customHeight="1">
      <c r="A81" s="66" t="s">
        <v>22</v>
      </c>
      <c r="S81" s="355"/>
      <c r="T81" s="355"/>
      <c r="U81" s="358"/>
      <c r="V81" s="358"/>
      <c r="W81" s="205"/>
      <c r="X81" s="358"/>
      <c r="Y81" s="358"/>
      <c r="Z81" s="205"/>
      <c r="AA81" s="358"/>
      <c r="AB81" s="358"/>
      <c r="AC81" s="205"/>
      <c r="AD81" s="70"/>
    </row>
    <row r="82" spans="1:31" ht="18" customHeight="1">
      <c r="Y82" s="93"/>
      <c r="Z82" s="93"/>
      <c r="AA82" s="93"/>
      <c r="AB82" s="93"/>
      <c r="AC82" s="93"/>
      <c r="AD82" s="93"/>
    </row>
    <row r="83" spans="1:31" s="67" customFormat="1" ht="18" customHeight="1">
      <c r="B83" s="452" t="s">
        <v>11402</v>
      </c>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203"/>
    </row>
    <row r="84" spans="1:31" ht="18" customHeight="1">
      <c r="A84" s="94"/>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row>
    <row r="85" spans="1:31" ht="18" customHeight="1">
      <c r="A85" s="96"/>
      <c r="B85" s="97" t="s">
        <v>15</v>
      </c>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row>
    <row r="86" spans="1:31" ht="18" customHeight="1">
      <c r="B86" s="97" t="s">
        <v>11382</v>
      </c>
      <c r="E86" s="97"/>
    </row>
    <row r="87" spans="1:31" ht="18" customHeight="1">
      <c r="B87" s="457" t="s">
        <v>16</v>
      </c>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t="s">
        <v>17</v>
      </c>
      <c r="AD87" s="457"/>
    </row>
    <row r="88" spans="1:31" ht="18" customHeight="1">
      <c r="B88" s="457">
        <v>1</v>
      </c>
      <c r="C88" s="467" t="s">
        <v>16562</v>
      </c>
      <c r="D88" s="468"/>
      <c r="E88" s="468"/>
      <c r="F88" s="468"/>
      <c r="G88" s="468"/>
      <c r="H88" s="468"/>
      <c r="I88" s="468"/>
      <c r="J88" s="468"/>
      <c r="K88" s="468"/>
      <c r="L88" s="468"/>
      <c r="M88" s="468"/>
      <c r="N88" s="468"/>
      <c r="O88" s="468"/>
      <c r="P88" s="468"/>
      <c r="Q88" s="468"/>
      <c r="R88" s="468"/>
      <c r="S88" s="468"/>
      <c r="T88" s="468"/>
      <c r="U88" s="468"/>
      <c r="V88" s="468"/>
      <c r="W88" s="468"/>
      <c r="X88" s="468"/>
      <c r="Y88" s="468"/>
      <c r="Z88" s="468"/>
      <c r="AA88" s="468"/>
      <c r="AB88" s="468"/>
      <c r="AC88" s="443"/>
      <c r="AD88" s="443"/>
      <c r="AE88" s="97"/>
    </row>
    <row r="89" spans="1:31" ht="18" customHeight="1">
      <c r="B89" s="458"/>
      <c r="C89" s="469"/>
      <c r="D89" s="470"/>
      <c r="E89" s="470"/>
      <c r="F89" s="470"/>
      <c r="G89" s="470"/>
      <c r="H89" s="470"/>
      <c r="I89" s="470"/>
      <c r="J89" s="470"/>
      <c r="K89" s="470"/>
      <c r="L89" s="470"/>
      <c r="M89" s="470"/>
      <c r="N89" s="470"/>
      <c r="O89" s="470"/>
      <c r="P89" s="470"/>
      <c r="Q89" s="470"/>
      <c r="R89" s="470"/>
      <c r="S89" s="470"/>
      <c r="T89" s="470"/>
      <c r="U89" s="470"/>
      <c r="V89" s="470"/>
      <c r="W89" s="470"/>
      <c r="X89" s="470"/>
      <c r="Y89" s="470"/>
      <c r="Z89" s="470"/>
      <c r="AA89" s="470"/>
      <c r="AB89" s="470"/>
      <c r="AC89" s="444"/>
      <c r="AD89" s="444"/>
      <c r="AE89" s="97"/>
    </row>
    <row r="90" spans="1:31" ht="18" customHeight="1">
      <c r="B90" s="458"/>
      <c r="C90" s="469"/>
      <c r="D90" s="470"/>
      <c r="E90" s="470"/>
      <c r="F90" s="470"/>
      <c r="G90" s="470"/>
      <c r="H90" s="470"/>
      <c r="I90" s="470"/>
      <c r="J90" s="470"/>
      <c r="K90" s="470"/>
      <c r="L90" s="470"/>
      <c r="M90" s="470"/>
      <c r="N90" s="470"/>
      <c r="O90" s="470"/>
      <c r="P90" s="470"/>
      <c r="Q90" s="470"/>
      <c r="R90" s="470"/>
      <c r="S90" s="470"/>
      <c r="T90" s="470"/>
      <c r="U90" s="470"/>
      <c r="V90" s="470"/>
      <c r="W90" s="470"/>
      <c r="X90" s="470"/>
      <c r="Y90" s="470"/>
      <c r="Z90" s="470"/>
      <c r="AA90" s="470"/>
      <c r="AB90" s="470"/>
      <c r="AC90" s="444"/>
      <c r="AD90" s="444"/>
      <c r="AE90" s="97"/>
    </row>
    <row r="91" spans="1:31" ht="18" customHeight="1">
      <c r="B91" s="445">
        <v>2</v>
      </c>
      <c r="C91" s="442" t="s">
        <v>11381</v>
      </c>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3"/>
      <c r="AD91" s="443"/>
    </row>
    <row r="92" spans="1:31" ht="18" customHeight="1">
      <c r="B92" s="445"/>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3"/>
      <c r="AD92" s="443"/>
    </row>
    <row r="93" spans="1:31" ht="18" customHeight="1">
      <c r="B93" s="445"/>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3"/>
      <c r="AD93" s="443"/>
    </row>
    <row r="94" spans="1:31" ht="18" customHeight="1">
      <c r="B94" s="445"/>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3"/>
      <c r="AD94" s="443"/>
    </row>
    <row r="95" spans="1:31" ht="18" customHeight="1">
      <c r="B95" s="445"/>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3"/>
      <c r="AD95" s="443"/>
    </row>
    <row r="96" spans="1:31" ht="18" customHeight="1">
      <c r="B96" s="445"/>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3"/>
      <c r="AD96" s="443"/>
    </row>
    <row r="97" spans="2:31" ht="18" customHeight="1">
      <c r="B97" s="445"/>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3"/>
      <c r="AD97" s="443"/>
    </row>
    <row r="98" spans="2:31" ht="18" customHeight="1">
      <c r="B98" s="445"/>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3"/>
      <c r="AD98" s="443"/>
    </row>
    <row r="99" spans="2:31" ht="18" customHeight="1">
      <c r="B99" s="445"/>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3"/>
      <c r="AD99" s="443"/>
    </row>
    <row r="100" spans="2:31" ht="18" customHeight="1">
      <c r="B100" s="446"/>
      <c r="C100" s="454"/>
      <c r="D100" s="454"/>
      <c r="E100" s="454"/>
      <c r="F100" s="454"/>
      <c r="G100" s="454"/>
      <c r="H100" s="454"/>
      <c r="I100" s="454"/>
      <c r="J100" s="454"/>
      <c r="K100" s="454"/>
      <c r="L100" s="454"/>
      <c r="M100" s="454"/>
      <c r="N100" s="454"/>
      <c r="O100" s="454"/>
      <c r="P100" s="454"/>
      <c r="Q100" s="454"/>
      <c r="R100" s="454"/>
      <c r="S100" s="454"/>
      <c r="T100" s="454"/>
      <c r="U100" s="454"/>
      <c r="V100" s="454"/>
      <c r="W100" s="454"/>
      <c r="X100" s="454"/>
      <c r="Y100" s="454"/>
      <c r="Z100" s="454"/>
      <c r="AA100" s="454"/>
      <c r="AB100" s="454"/>
      <c r="AC100" s="444"/>
      <c r="AD100" s="444"/>
    </row>
    <row r="101" spans="2:31" ht="18" customHeight="1">
      <c r="B101" s="445"/>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3"/>
      <c r="AD101" s="443"/>
      <c r="AE101" s="97"/>
    </row>
    <row r="102" spans="2:31" ht="18" customHeight="1">
      <c r="B102" s="447">
        <v>3</v>
      </c>
      <c r="C102" s="287" t="s">
        <v>11210</v>
      </c>
      <c r="D102" s="449"/>
      <c r="E102" s="449"/>
      <c r="F102" s="449"/>
      <c r="G102" s="449"/>
      <c r="H102" s="449"/>
      <c r="I102" s="449"/>
      <c r="J102" s="449"/>
      <c r="K102" s="449"/>
      <c r="L102" s="449"/>
      <c r="M102" s="449"/>
      <c r="N102" s="449"/>
      <c r="O102" s="449"/>
      <c r="P102" s="449"/>
      <c r="Q102" s="449"/>
      <c r="R102" s="449"/>
      <c r="S102" s="449"/>
      <c r="T102" s="449"/>
      <c r="U102" s="449"/>
      <c r="V102" s="449"/>
      <c r="W102" s="449"/>
      <c r="X102" s="449"/>
      <c r="Y102" s="449"/>
      <c r="Z102" s="449"/>
      <c r="AA102" s="449"/>
      <c r="AB102" s="450"/>
      <c r="AC102" s="459"/>
      <c r="AD102" s="460"/>
      <c r="AE102" s="97"/>
    </row>
    <row r="103" spans="2:31" ht="18" customHeight="1">
      <c r="B103" s="448"/>
      <c r="C103" s="451"/>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20"/>
      <c r="AC103" s="461"/>
      <c r="AD103" s="462"/>
      <c r="AE103" s="97"/>
    </row>
    <row r="104" spans="2:31" ht="18" customHeight="1">
      <c r="B104" s="445">
        <v>4</v>
      </c>
      <c r="C104" s="454" t="s">
        <v>16485</v>
      </c>
      <c r="D104" s="454"/>
      <c r="E104" s="454"/>
      <c r="F104" s="454"/>
      <c r="G104" s="454"/>
      <c r="H104" s="454"/>
      <c r="I104" s="454"/>
      <c r="J104" s="454"/>
      <c r="K104" s="454"/>
      <c r="L104" s="454"/>
      <c r="M104" s="454"/>
      <c r="N104" s="454"/>
      <c r="O104" s="454"/>
      <c r="P104" s="454"/>
      <c r="Q104" s="454"/>
      <c r="R104" s="454"/>
      <c r="S104" s="454"/>
      <c r="T104" s="454"/>
      <c r="U104" s="454"/>
      <c r="V104" s="454"/>
      <c r="W104" s="454"/>
      <c r="X104" s="454"/>
      <c r="Y104" s="454"/>
      <c r="Z104" s="454"/>
      <c r="AA104" s="454"/>
      <c r="AB104" s="454"/>
      <c r="AC104" s="456"/>
      <c r="AD104" s="456"/>
      <c r="AE104" s="96"/>
    </row>
    <row r="105" spans="2:31" ht="18" customHeight="1">
      <c r="B105" s="445"/>
      <c r="C105" s="454"/>
      <c r="D105" s="454"/>
      <c r="E105" s="454"/>
      <c r="F105" s="454"/>
      <c r="G105" s="454"/>
      <c r="H105" s="454"/>
      <c r="I105" s="454"/>
      <c r="J105" s="454"/>
      <c r="K105" s="454"/>
      <c r="L105" s="454"/>
      <c r="M105" s="454"/>
      <c r="N105" s="454"/>
      <c r="O105" s="454"/>
      <c r="P105" s="454"/>
      <c r="Q105" s="454"/>
      <c r="R105" s="454"/>
      <c r="S105" s="454"/>
      <c r="T105" s="454"/>
      <c r="U105" s="454"/>
      <c r="V105" s="454"/>
      <c r="W105" s="454"/>
      <c r="X105" s="454"/>
      <c r="Y105" s="454"/>
      <c r="Z105" s="454"/>
      <c r="AA105" s="454"/>
      <c r="AB105" s="454"/>
      <c r="AC105" s="456"/>
      <c r="AD105" s="456"/>
      <c r="AE105" s="96"/>
    </row>
    <row r="106" spans="2:31" ht="18" customHeight="1">
      <c r="B106" s="445"/>
      <c r="C106" s="454"/>
      <c r="D106" s="454"/>
      <c r="E106" s="454"/>
      <c r="F106" s="454"/>
      <c r="G106" s="454"/>
      <c r="H106" s="454"/>
      <c r="I106" s="454"/>
      <c r="J106" s="454"/>
      <c r="K106" s="454"/>
      <c r="L106" s="454"/>
      <c r="M106" s="454"/>
      <c r="N106" s="454"/>
      <c r="O106" s="454"/>
      <c r="P106" s="454"/>
      <c r="Q106" s="454"/>
      <c r="R106" s="454"/>
      <c r="S106" s="454"/>
      <c r="T106" s="454"/>
      <c r="U106" s="454"/>
      <c r="V106" s="454"/>
      <c r="W106" s="454"/>
      <c r="X106" s="454"/>
      <c r="Y106" s="454"/>
      <c r="Z106" s="454"/>
      <c r="AA106" s="454"/>
      <c r="AB106" s="454"/>
      <c r="AC106" s="456"/>
      <c r="AD106" s="456"/>
    </row>
    <row r="107" spans="2:31" ht="18" customHeight="1">
      <c r="B107" s="445">
        <v>5</v>
      </c>
      <c r="C107" s="454" t="s">
        <v>16487</v>
      </c>
      <c r="D107" s="454"/>
      <c r="E107" s="454"/>
      <c r="F107" s="454"/>
      <c r="G107" s="454"/>
      <c r="H107" s="454"/>
      <c r="I107" s="454"/>
      <c r="J107" s="454"/>
      <c r="K107" s="454"/>
      <c r="L107" s="454"/>
      <c r="M107" s="454"/>
      <c r="N107" s="454"/>
      <c r="O107" s="454"/>
      <c r="P107" s="454"/>
      <c r="Q107" s="454"/>
      <c r="R107" s="454"/>
      <c r="S107" s="454"/>
      <c r="T107" s="454"/>
      <c r="U107" s="454"/>
      <c r="V107" s="454"/>
      <c r="W107" s="454"/>
      <c r="X107" s="454"/>
      <c r="Y107" s="454"/>
      <c r="Z107" s="454"/>
      <c r="AA107" s="454"/>
      <c r="AB107" s="454"/>
      <c r="AC107" s="443"/>
      <c r="AD107" s="443"/>
    </row>
    <row r="108" spans="2:31" ht="18" customHeight="1">
      <c r="B108" s="445"/>
      <c r="C108" s="454"/>
      <c r="D108" s="454"/>
      <c r="E108" s="454"/>
      <c r="F108" s="454"/>
      <c r="G108" s="454"/>
      <c r="H108" s="454"/>
      <c r="I108" s="454"/>
      <c r="J108" s="454"/>
      <c r="K108" s="454"/>
      <c r="L108" s="454"/>
      <c r="M108" s="454"/>
      <c r="N108" s="454"/>
      <c r="O108" s="454"/>
      <c r="P108" s="454"/>
      <c r="Q108" s="454"/>
      <c r="R108" s="454"/>
      <c r="S108" s="454"/>
      <c r="T108" s="454"/>
      <c r="U108" s="454"/>
      <c r="V108" s="454"/>
      <c r="W108" s="454"/>
      <c r="X108" s="454"/>
      <c r="Y108" s="454"/>
      <c r="Z108" s="454"/>
      <c r="AA108" s="454"/>
      <c r="AB108" s="454"/>
      <c r="AC108" s="443"/>
      <c r="AD108" s="443"/>
    </row>
    <row r="109" spans="2:31" ht="18" customHeight="1">
      <c r="B109" s="445">
        <v>6</v>
      </c>
      <c r="C109" s="442" t="s">
        <v>16488</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3"/>
      <c r="AD109" s="443"/>
    </row>
    <row r="110" spans="2:31" ht="18" customHeight="1">
      <c r="B110" s="445"/>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443"/>
    </row>
    <row r="111" spans="2:31" ht="18" customHeight="1">
      <c r="B111" s="445">
        <v>7</v>
      </c>
      <c r="C111" s="442" t="s">
        <v>16489</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3"/>
      <c r="AD111" s="443"/>
      <c r="AE111" s="97"/>
    </row>
    <row r="112" spans="2:31" ht="18" customHeight="1">
      <c r="B112" s="446"/>
      <c r="C112" s="454"/>
      <c r="D112" s="454"/>
      <c r="E112" s="454"/>
      <c r="F112" s="454"/>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44"/>
      <c r="AD112" s="444"/>
      <c r="AE112" s="97"/>
    </row>
    <row r="113" spans="1:107" ht="18" customHeight="1">
      <c r="B113" s="446"/>
      <c r="C113" s="454"/>
      <c r="D113" s="454"/>
      <c r="E113" s="454"/>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44"/>
      <c r="AD113" s="444"/>
      <c r="AE113" s="97"/>
    </row>
    <row r="114" spans="1:107" ht="18" customHeight="1">
      <c r="B114" s="445"/>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3"/>
      <c r="AD114" s="443"/>
      <c r="AE114" s="97"/>
    </row>
    <row r="115" spans="1:107" ht="18" customHeight="1">
      <c r="B115" s="445">
        <v>8</v>
      </c>
      <c r="C115" s="442" t="s">
        <v>16490</v>
      </c>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3"/>
      <c r="AD115" s="443"/>
      <c r="AE115" s="97"/>
    </row>
    <row r="116" spans="1:107" ht="18" customHeight="1">
      <c r="B116" s="446"/>
      <c r="C116" s="454"/>
      <c r="D116" s="454"/>
      <c r="E116" s="454"/>
      <c r="F116" s="454"/>
      <c r="G116" s="454"/>
      <c r="H116" s="454"/>
      <c r="I116" s="454"/>
      <c r="J116" s="454"/>
      <c r="K116" s="454"/>
      <c r="L116" s="454"/>
      <c r="M116" s="454"/>
      <c r="N116" s="454"/>
      <c r="O116" s="454"/>
      <c r="P116" s="454"/>
      <c r="Q116" s="454"/>
      <c r="R116" s="454"/>
      <c r="S116" s="454"/>
      <c r="T116" s="454"/>
      <c r="U116" s="454"/>
      <c r="V116" s="454"/>
      <c r="W116" s="454"/>
      <c r="X116" s="454"/>
      <c r="Y116" s="454"/>
      <c r="Z116" s="454"/>
      <c r="AA116" s="454"/>
      <c r="AB116" s="454"/>
      <c r="AC116" s="444"/>
      <c r="AD116" s="444"/>
      <c r="AE116" s="97"/>
    </row>
    <row r="117" spans="1:107" ht="18" customHeight="1">
      <c r="B117" s="446"/>
      <c r="C117" s="454"/>
      <c r="D117" s="454"/>
      <c r="E117" s="454"/>
      <c r="F117" s="454"/>
      <c r="G117" s="454"/>
      <c r="H117" s="454"/>
      <c r="I117" s="454"/>
      <c r="J117" s="454"/>
      <c r="K117" s="454"/>
      <c r="L117" s="454"/>
      <c r="M117" s="454"/>
      <c r="N117" s="454"/>
      <c r="O117" s="454"/>
      <c r="P117" s="454"/>
      <c r="Q117" s="454"/>
      <c r="R117" s="454"/>
      <c r="S117" s="454"/>
      <c r="T117" s="454"/>
      <c r="U117" s="454"/>
      <c r="V117" s="454"/>
      <c r="W117" s="454"/>
      <c r="X117" s="454"/>
      <c r="Y117" s="454"/>
      <c r="Z117" s="454"/>
      <c r="AA117" s="454"/>
      <c r="AB117" s="454"/>
      <c r="AC117" s="444"/>
      <c r="AD117" s="444"/>
      <c r="AE117" s="97"/>
    </row>
    <row r="118" spans="1:107" ht="18" customHeight="1">
      <c r="B118" s="445"/>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3"/>
      <c r="AD118" s="443"/>
      <c r="AE118" s="97"/>
    </row>
    <row r="119" spans="1:107" ht="18" customHeight="1">
      <c r="B119" s="97"/>
    </row>
    <row r="120" spans="1:107" ht="18" customHeight="1">
      <c r="B120" s="97"/>
    </row>
    <row r="121" spans="1:107" ht="18" customHeight="1">
      <c r="A121" s="266" t="s">
        <v>14664</v>
      </c>
      <c r="B121" s="267"/>
      <c r="C121" s="267"/>
      <c r="D121" s="267"/>
      <c r="E121" s="267"/>
      <c r="F121" s="267"/>
      <c r="G121" s="267"/>
      <c r="H121" s="267"/>
      <c r="I121" s="267"/>
      <c r="J121" s="267"/>
      <c r="K121" s="267"/>
      <c r="L121" s="267"/>
      <c r="M121" s="267"/>
    </row>
    <row r="122" spans="1:107" s="67" customFormat="1" ht="18" customHeight="1">
      <c r="A122" s="98" t="s">
        <v>11418</v>
      </c>
      <c r="K122" s="99"/>
      <c r="S122" s="455"/>
      <c r="T122" s="455"/>
      <c r="U122" s="352"/>
      <c r="V122" s="352"/>
      <c r="W122" s="197"/>
      <c r="X122" s="352"/>
      <c r="Y122" s="352"/>
      <c r="Z122" s="197"/>
      <c r="AA122" s="352"/>
      <c r="AB122" s="352"/>
      <c r="AC122" s="197"/>
      <c r="AD122" s="69"/>
    </row>
    <row r="123" spans="1:107" s="67" customFormat="1" ht="18" customHeight="1"/>
    <row r="124" spans="1:107" s="100" customFormat="1" ht="18" customHeight="1">
      <c r="D124" s="101" t="s">
        <v>11356</v>
      </c>
      <c r="E124" s="101"/>
      <c r="F124" s="101"/>
      <c r="G124" s="101"/>
      <c r="I124" s="101"/>
      <c r="J124" s="101"/>
      <c r="K124" s="101"/>
      <c r="M124" s="101"/>
      <c r="N124" s="101"/>
      <c r="O124" s="101"/>
      <c r="T124" s="101"/>
      <c r="U124" s="101"/>
      <c r="V124" s="101"/>
      <c r="X124" s="101"/>
      <c r="Y124" s="101"/>
      <c r="Z124" s="101"/>
      <c r="AB124" s="101"/>
      <c r="AC124" s="101"/>
      <c r="AD124" s="101"/>
      <c r="AF124" s="259" t="s">
        <v>16616</v>
      </c>
    </row>
    <row r="125" spans="1:107" s="100" customFormat="1" ht="18" customHeight="1">
      <c r="D125" s="102"/>
      <c r="E125" s="102"/>
      <c r="F125" s="102"/>
      <c r="G125" s="102"/>
      <c r="I125" s="102"/>
      <c r="J125" s="102"/>
      <c r="K125" s="102"/>
      <c r="M125" s="102"/>
      <c r="N125" s="102"/>
      <c r="O125" s="102"/>
      <c r="T125" s="102"/>
      <c r="U125" s="102"/>
      <c r="V125" s="102"/>
      <c r="X125" s="102"/>
      <c r="Y125" s="102"/>
      <c r="Z125" s="102"/>
      <c r="AB125" s="102"/>
      <c r="AC125" s="102"/>
      <c r="AD125" s="102"/>
      <c r="AF125" s="259" t="s">
        <v>16618</v>
      </c>
      <c r="AH125" s="103"/>
    </row>
    <row r="126" spans="1:107" s="103" customFormat="1" ht="18" customHeight="1">
      <c r="B126" s="104" t="s">
        <v>16492</v>
      </c>
      <c r="C126" s="104"/>
      <c r="D126" s="105"/>
      <c r="E126" s="105"/>
      <c r="F126" s="105"/>
      <c r="G126" s="105"/>
      <c r="H126" s="105"/>
      <c r="I126" s="105"/>
      <c r="J126" s="105"/>
      <c r="K126" s="105"/>
      <c r="M126" s="105"/>
      <c r="N126" s="105"/>
      <c r="O126" s="106" t="s">
        <v>10</v>
      </c>
      <c r="P126" s="105"/>
      <c r="Q126" s="104" t="s">
        <v>11369</v>
      </c>
      <c r="R126" s="104"/>
      <c r="S126" s="105"/>
      <c r="T126" s="105"/>
      <c r="U126" s="105"/>
      <c r="V126" s="105"/>
      <c r="W126" s="105"/>
      <c r="X126" s="105"/>
      <c r="Y126" s="105"/>
      <c r="Z126" s="105"/>
      <c r="AB126" s="105"/>
      <c r="AC126" s="105"/>
      <c r="AD126" s="106" t="s">
        <v>10</v>
      </c>
      <c r="AF126" s="254" t="s">
        <v>16592</v>
      </c>
      <c r="AG126" s="254"/>
      <c r="AH126" s="261"/>
      <c r="AI126" s="254"/>
      <c r="AJ126" s="261"/>
      <c r="AK126" s="261"/>
      <c r="AL126" s="261"/>
      <c r="AM126" s="261"/>
      <c r="AN126" s="261"/>
      <c r="AO126" s="261"/>
      <c r="AP126" s="261"/>
    </row>
    <row r="127" spans="1:107" s="103" customFormat="1" ht="18" customHeight="1">
      <c r="B127" s="333"/>
      <c r="C127" s="334"/>
      <c r="D127" s="465" t="s">
        <v>11388</v>
      </c>
      <c r="E127" s="466"/>
      <c r="F127" s="466"/>
      <c r="G127" s="466"/>
      <c r="H127" s="333" t="s">
        <v>11384</v>
      </c>
      <c r="I127" s="334"/>
      <c r="J127" s="334"/>
      <c r="K127" s="334"/>
      <c r="L127" s="333" t="s">
        <v>29</v>
      </c>
      <c r="M127" s="334"/>
      <c r="N127" s="334"/>
      <c r="O127" s="334"/>
      <c r="Q127" s="333"/>
      <c r="R127" s="334"/>
      <c r="S127" s="335" t="str">
        <f>$D$127</f>
        <v>令和４年</v>
      </c>
      <c r="T127" s="336"/>
      <c r="U127" s="336"/>
      <c r="V127" s="336"/>
      <c r="W127" s="335" t="s">
        <v>11384</v>
      </c>
      <c r="X127" s="336"/>
      <c r="Y127" s="336"/>
      <c r="Z127" s="336"/>
      <c r="AA127" s="333" t="s">
        <v>29</v>
      </c>
      <c r="AB127" s="334"/>
      <c r="AC127" s="334"/>
      <c r="AD127" s="334"/>
      <c r="AG127" s="259" t="s">
        <v>16591</v>
      </c>
      <c r="AJ127" s="262"/>
      <c r="AK127" s="262"/>
      <c r="AL127" s="262"/>
      <c r="AM127" s="262"/>
      <c r="AN127" s="262"/>
      <c r="AP127" s="261"/>
      <c r="DA127" s="73" t="s">
        <v>11389</v>
      </c>
      <c r="DB127" s="74"/>
      <c r="DC127" s="92"/>
    </row>
    <row r="128" spans="1:107" s="103" customFormat="1" ht="18" customHeight="1">
      <c r="B128" s="333"/>
      <c r="C128" s="334"/>
      <c r="D128" s="333" t="s">
        <v>3666</v>
      </c>
      <c r="E128" s="334"/>
      <c r="F128" s="334"/>
      <c r="G128" s="334"/>
      <c r="H128" s="333" t="s">
        <v>3667</v>
      </c>
      <c r="I128" s="334"/>
      <c r="J128" s="334"/>
      <c r="K128" s="334"/>
      <c r="L128" s="333" t="s">
        <v>3668</v>
      </c>
      <c r="M128" s="334"/>
      <c r="N128" s="334"/>
      <c r="O128" s="334"/>
      <c r="Q128" s="333"/>
      <c r="R128" s="334"/>
      <c r="S128" s="333" t="s">
        <v>30</v>
      </c>
      <c r="T128" s="334"/>
      <c r="U128" s="334"/>
      <c r="V128" s="334"/>
      <c r="W128" s="333" t="s">
        <v>3669</v>
      </c>
      <c r="X128" s="334"/>
      <c r="Y128" s="334"/>
      <c r="Z128" s="334"/>
      <c r="AA128" s="333" t="s">
        <v>3670</v>
      </c>
      <c r="AB128" s="334"/>
      <c r="AC128" s="334"/>
      <c r="AD128" s="334"/>
      <c r="AF128" s="259" t="s">
        <v>16619</v>
      </c>
      <c r="AP128" s="261"/>
      <c r="DA128" s="73" t="s">
        <v>11388</v>
      </c>
      <c r="DB128" s="74"/>
      <c r="DC128" s="73"/>
    </row>
    <row r="129" spans="1:107" s="103" customFormat="1" ht="18" customHeight="1">
      <c r="A129" s="107">
        <f>IF(AG129&gt;=Z$26,1,0)</f>
        <v>1</v>
      </c>
      <c r="B129" s="333" t="s">
        <v>0</v>
      </c>
      <c r="C129" s="334"/>
      <c r="D129" s="439">
        <v>0</v>
      </c>
      <c r="E129" s="440"/>
      <c r="F129" s="440"/>
      <c r="G129" s="441"/>
      <c r="H129" s="439">
        <v>0</v>
      </c>
      <c r="I129" s="440"/>
      <c r="J129" s="440"/>
      <c r="K129" s="441"/>
      <c r="L129" s="330"/>
      <c r="M129" s="331"/>
      <c r="N129" s="331"/>
      <c r="O129" s="332"/>
      <c r="Q129" s="333" t="s">
        <v>0</v>
      </c>
      <c r="R129" s="334"/>
      <c r="S129" s="439">
        <v>0</v>
      </c>
      <c r="T129" s="440"/>
      <c r="U129" s="440"/>
      <c r="V129" s="441"/>
      <c r="W129" s="439">
        <v>0</v>
      </c>
      <c r="X129" s="440"/>
      <c r="Y129" s="440"/>
      <c r="Z129" s="441"/>
      <c r="AA129" s="330"/>
      <c r="AB129" s="331"/>
      <c r="AC129" s="331"/>
      <c r="AD129" s="332"/>
      <c r="AG129" s="107" t="str">
        <f>IF($D$127="令和３年","2021/04/01","2022/04/01")</f>
        <v>2022/04/01</v>
      </c>
      <c r="AH129" s="107"/>
      <c r="DA129" s="73"/>
      <c r="DB129" s="73"/>
      <c r="DC129" s="73"/>
    </row>
    <row r="130" spans="1:107" s="103" customFormat="1" ht="18" customHeight="1">
      <c r="A130" s="107">
        <f t="shared" ref="A130:A137" si="0">IF(AG130&gt;=Z$26,1,0)</f>
        <v>1</v>
      </c>
      <c r="B130" s="333" t="s">
        <v>1</v>
      </c>
      <c r="C130" s="334"/>
      <c r="D130" s="439">
        <v>0</v>
      </c>
      <c r="E130" s="440"/>
      <c r="F130" s="440"/>
      <c r="G130" s="441"/>
      <c r="H130" s="439">
        <v>0</v>
      </c>
      <c r="I130" s="440"/>
      <c r="J130" s="440"/>
      <c r="K130" s="441"/>
      <c r="L130" s="330"/>
      <c r="M130" s="331"/>
      <c r="N130" s="331"/>
      <c r="O130" s="332"/>
      <c r="Q130" s="333" t="s">
        <v>1</v>
      </c>
      <c r="R130" s="334"/>
      <c r="S130" s="439">
        <v>0</v>
      </c>
      <c r="T130" s="440"/>
      <c r="U130" s="440"/>
      <c r="V130" s="441"/>
      <c r="W130" s="439">
        <v>0</v>
      </c>
      <c r="X130" s="440"/>
      <c r="Y130" s="440"/>
      <c r="Z130" s="441"/>
      <c r="AA130" s="330"/>
      <c r="AB130" s="331"/>
      <c r="AC130" s="331"/>
      <c r="AD130" s="332"/>
      <c r="AG130" s="107" t="str">
        <f>IF($D$127="令和３年","2021/05/01","2022/05/01")</f>
        <v>2022/05/01</v>
      </c>
      <c r="AH130" s="107"/>
    </row>
    <row r="131" spans="1:107" s="103" customFormat="1" ht="18" customHeight="1">
      <c r="A131" s="107">
        <f t="shared" si="0"/>
        <v>1</v>
      </c>
      <c r="B131" s="333" t="s">
        <v>2</v>
      </c>
      <c r="C131" s="334"/>
      <c r="D131" s="439">
        <v>0</v>
      </c>
      <c r="E131" s="440"/>
      <c r="F131" s="440"/>
      <c r="G131" s="441"/>
      <c r="H131" s="439">
        <v>0</v>
      </c>
      <c r="I131" s="440"/>
      <c r="J131" s="440"/>
      <c r="K131" s="441"/>
      <c r="L131" s="330"/>
      <c r="M131" s="331"/>
      <c r="N131" s="331"/>
      <c r="O131" s="332"/>
      <c r="Q131" s="333" t="s">
        <v>2</v>
      </c>
      <c r="R131" s="334"/>
      <c r="S131" s="439">
        <v>0</v>
      </c>
      <c r="T131" s="440"/>
      <c r="U131" s="440"/>
      <c r="V131" s="441"/>
      <c r="W131" s="439">
        <v>0</v>
      </c>
      <c r="X131" s="440"/>
      <c r="Y131" s="440"/>
      <c r="Z131" s="441"/>
      <c r="AA131" s="330"/>
      <c r="AB131" s="331"/>
      <c r="AC131" s="331"/>
      <c r="AD131" s="332"/>
      <c r="AG131" s="107" t="str">
        <f>IF($D$127="令和３年","2021/06/01","2022/06/01")</f>
        <v>2022/06/01</v>
      </c>
      <c r="AH131" s="107"/>
    </row>
    <row r="132" spans="1:107" s="103" customFormat="1" ht="18" customHeight="1">
      <c r="A132" s="107">
        <f t="shared" si="0"/>
        <v>1</v>
      </c>
      <c r="B132" s="333" t="s">
        <v>3</v>
      </c>
      <c r="C132" s="334"/>
      <c r="D132" s="439">
        <v>0</v>
      </c>
      <c r="E132" s="440"/>
      <c r="F132" s="440"/>
      <c r="G132" s="441"/>
      <c r="H132" s="439">
        <v>0</v>
      </c>
      <c r="I132" s="440"/>
      <c r="J132" s="440"/>
      <c r="K132" s="441"/>
      <c r="L132" s="330"/>
      <c r="M132" s="331"/>
      <c r="N132" s="331"/>
      <c r="O132" s="332"/>
      <c r="Q132" s="333" t="s">
        <v>3</v>
      </c>
      <c r="R132" s="334"/>
      <c r="S132" s="439">
        <v>0</v>
      </c>
      <c r="T132" s="440"/>
      <c r="U132" s="440"/>
      <c r="V132" s="441"/>
      <c r="W132" s="439">
        <v>0</v>
      </c>
      <c r="X132" s="440"/>
      <c r="Y132" s="440"/>
      <c r="Z132" s="441"/>
      <c r="AA132" s="330"/>
      <c r="AB132" s="331"/>
      <c r="AC132" s="331"/>
      <c r="AD132" s="332"/>
      <c r="AG132" s="107" t="str">
        <f>IF($D$127="令和３年","2021/07/01","2022/07/01")</f>
        <v>2022/07/01</v>
      </c>
      <c r="AH132" s="107"/>
    </row>
    <row r="133" spans="1:107" s="103" customFormat="1" ht="18" customHeight="1">
      <c r="A133" s="107">
        <f t="shared" si="0"/>
        <v>1</v>
      </c>
      <c r="B133" s="333" t="s">
        <v>4</v>
      </c>
      <c r="C133" s="334"/>
      <c r="D133" s="439">
        <v>0</v>
      </c>
      <c r="E133" s="440"/>
      <c r="F133" s="440"/>
      <c r="G133" s="441"/>
      <c r="H133" s="439">
        <v>0</v>
      </c>
      <c r="I133" s="440"/>
      <c r="J133" s="440"/>
      <c r="K133" s="441"/>
      <c r="L133" s="330"/>
      <c r="M133" s="331"/>
      <c r="N133" s="331"/>
      <c r="O133" s="332"/>
      <c r="Q133" s="333" t="s">
        <v>4</v>
      </c>
      <c r="R133" s="334"/>
      <c r="S133" s="439">
        <v>0</v>
      </c>
      <c r="T133" s="440"/>
      <c r="U133" s="440"/>
      <c r="V133" s="441"/>
      <c r="W133" s="439">
        <v>0</v>
      </c>
      <c r="X133" s="440"/>
      <c r="Y133" s="440"/>
      <c r="Z133" s="441"/>
      <c r="AA133" s="330"/>
      <c r="AB133" s="331"/>
      <c r="AC133" s="331"/>
      <c r="AD133" s="332"/>
      <c r="AG133" s="107" t="str">
        <f>IF($D$127="令和３年","2021/08/01","2022/08/01")</f>
        <v>2022/08/01</v>
      </c>
      <c r="AH133" s="107"/>
    </row>
    <row r="134" spans="1:107" s="103" customFormat="1" ht="18" customHeight="1">
      <c r="A134" s="107">
        <f t="shared" si="0"/>
        <v>1</v>
      </c>
      <c r="B134" s="333" t="s">
        <v>5</v>
      </c>
      <c r="C134" s="334"/>
      <c r="D134" s="439">
        <v>0</v>
      </c>
      <c r="E134" s="440"/>
      <c r="F134" s="440"/>
      <c r="G134" s="441"/>
      <c r="H134" s="439">
        <v>0</v>
      </c>
      <c r="I134" s="440"/>
      <c r="J134" s="440"/>
      <c r="K134" s="441"/>
      <c r="L134" s="330"/>
      <c r="M134" s="331"/>
      <c r="N134" s="331"/>
      <c r="O134" s="332"/>
      <c r="Q134" s="333" t="s">
        <v>5</v>
      </c>
      <c r="R134" s="334"/>
      <c r="S134" s="439">
        <v>0</v>
      </c>
      <c r="T134" s="440"/>
      <c r="U134" s="440"/>
      <c r="V134" s="441"/>
      <c r="W134" s="439">
        <v>0</v>
      </c>
      <c r="X134" s="440"/>
      <c r="Y134" s="440"/>
      <c r="Z134" s="441"/>
      <c r="AA134" s="330"/>
      <c r="AB134" s="331"/>
      <c r="AC134" s="331"/>
      <c r="AD134" s="332"/>
      <c r="AG134" s="107" t="str">
        <f>IF($D$127="令和３年","2021/09/01","2022/09/01")</f>
        <v>2022/09/01</v>
      </c>
      <c r="AH134" s="107"/>
    </row>
    <row r="135" spans="1:107" s="103" customFormat="1" ht="18" customHeight="1">
      <c r="A135" s="107">
        <f t="shared" si="0"/>
        <v>1</v>
      </c>
      <c r="B135" s="333" t="s">
        <v>6</v>
      </c>
      <c r="C135" s="334"/>
      <c r="D135" s="439">
        <v>0</v>
      </c>
      <c r="E135" s="440"/>
      <c r="F135" s="440"/>
      <c r="G135" s="441"/>
      <c r="H135" s="439">
        <v>0</v>
      </c>
      <c r="I135" s="440"/>
      <c r="J135" s="440"/>
      <c r="K135" s="441"/>
      <c r="L135" s="330"/>
      <c r="M135" s="331"/>
      <c r="N135" s="331"/>
      <c r="O135" s="332"/>
      <c r="Q135" s="333" t="s">
        <v>6</v>
      </c>
      <c r="R135" s="334"/>
      <c r="S135" s="439">
        <v>0</v>
      </c>
      <c r="T135" s="440"/>
      <c r="U135" s="440"/>
      <c r="V135" s="441"/>
      <c r="W135" s="439">
        <v>0</v>
      </c>
      <c r="X135" s="440"/>
      <c r="Y135" s="440"/>
      <c r="Z135" s="441"/>
      <c r="AA135" s="330"/>
      <c r="AB135" s="331"/>
      <c r="AC135" s="331"/>
      <c r="AD135" s="332"/>
      <c r="AG135" s="107" t="str">
        <f>IF($D$127="令和３年","2021/10/01","2022/10/01")</f>
        <v>2022/10/01</v>
      </c>
      <c r="AH135" s="107"/>
    </row>
    <row r="136" spans="1:107" s="103" customFormat="1" ht="18" customHeight="1">
      <c r="A136" s="107">
        <f t="shared" si="0"/>
        <v>1</v>
      </c>
      <c r="B136" s="333" t="s">
        <v>7</v>
      </c>
      <c r="C136" s="334"/>
      <c r="D136" s="439">
        <v>0</v>
      </c>
      <c r="E136" s="440"/>
      <c r="F136" s="440"/>
      <c r="G136" s="441"/>
      <c r="H136" s="439">
        <v>0</v>
      </c>
      <c r="I136" s="440"/>
      <c r="J136" s="440"/>
      <c r="K136" s="441"/>
      <c r="L136" s="330"/>
      <c r="M136" s="331"/>
      <c r="N136" s="331"/>
      <c r="O136" s="332"/>
      <c r="Q136" s="333" t="s">
        <v>7</v>
      </c>
      <c r="R136" s="334"/>
      <c r="S136" s="439">
        <v>0</v>
      </c>
      <c r="T136" s="440"/>
      <c r="U136" s="440"/>
      <c r="V136" s="441"/>
      <c r="W136" s="439">
        <v>0</v>
      </c>
      <c r="X136" s="440"/>
      <c r="Y136" s="440"/>
      <c r="Z136" s="441"/>
      <c r="AA136" s="330"/>
      <c r="AB136" s="331"/>
      <c r="AC136" s="331"/>
      <c r="AD136" s="332"/>
      <c r="AG136" s="107" t="str">
        <f>IF($D$127="令和３年","2021/11/01","2022/11/01")</f>
        <v>2022/11/01</v>
      </c>
      <c r="AH136" s="107"/>
    </row>
    <row r="137" spans="1:107" s="103" customFormat="1" ht="18" customHeight="1">
      <c r="A137" s="107">
        <f t="shared" si="0"/>
        <v>1</v>
      </c>
      <c r="B137" s="333" t="s">
        <v>8</v>
      </c>
      <c r="C137" s="334"/>
      <c r="D137" s="439">
        <v>0</v>
      </c>
      <c r="E137" s="440"/>
      <c r="F137" s="440"/>
      <c r="G137" s="441"/>
      <c r="H137" s="439">
        <v>0</v>
      </c>
      <c r="I137" s="440"/>
      <c r="J137" s="440"/>
      <c r="K137" s="441"/>
      <c r="L137" s="330"/>
      <c r="M137" s="331"/>
      <c r="N137" s="331"/>
      <c r="O137" s="332"/>
      <c r="Q137" s="333" t="s">
        <v>8</v>
      </c>
      <c r="R137" s="334"/>
      <c r="S137" s="439">
        <v>0</v>
      </c>
      <c r="T137" s="440"/>
      <c r="U137" s="440"/>
      <c r="V137" s="441"/>
      <c r="W137" s="439">
        <v>0</v>
      </c>
      <c r="X137" s="440"/>
      <c r="Y137" s="440"/>
      <c r="Z137" s="441"/>
      <c r="AA137" s="330"/>
      <c r="AB137" s="331"/>
      <c r="AC137" s="331"/>
      <c r="AD137" s="332"/>
      <c r="AG137" s="107" t="str">
        <f>IF($D$127="令和３年","2021/12/01","2022/12/01")</f>
        <v>2022/12/01</v>
      </c>
      <c r="AH137" s="107"/>
    </row>
    <row r="138" spans="1:107" s="103" customFormat="1" ht="18" customHeight="1">
      <c r="B138" s="333" t="s">
        <v>9</v>
      </c>
      <c r="C138" s="334"/>
      <c r="D138" s="347">
        <f>SUMIF($A$129:$A$137,"1",D129:G137)</f>
        <v>0</v>
      </c>
      <c r="E138" s="348"/>
      <c r="F138" s="348"/>
      <c r="G138" s="348"/>
      <c r="H138" s="347">
        <f>SUMIF($A$129:$A$137,"1",H129:K137)</f>
        <v>0</v>
      </c>
      <c r="I138" s="348"/>
      <c r="J138" s="348"/>
      <c r="K138" s="348"/>
      <c r="L138" s="347">
        <f>H138-D138</f>
        <v>0</v>
      </c>
      <c r="M138" s="348"/>
      <c r="N138" s="348"/>
      <c r="O138" s="348"/>
      <c r="Q138" s="333" t="s">
        <v>9</v>
      </c>
      <c r="R138" s="334"/>
      <c r="S138" s="347">
        <f>SUMIF($A$129:$A$137,"1",S129:V137)</f>
        <v>0</v>
      </c>
      <c r="T138" s="348"/>
      <c r="U138" s="348"/>
      <c r="V138" s="348"/>
      <c r="W138" s="347">
        <f>SUMIF($A$129:$A$137,"1",W129:Z137)</f>
        <v>0</v>
      </c>
      <c r="X138" s="348"/>
      <c r="Y138" s="348"/>
      <c r="Z138" s="348"/>
      <c r="AA138" s="347">
        <f>W138-S138</f>
        <v>0</v>
      </c>
      <c r="AB138" s="348"/>
      <c r="AC138" s="348"/>
      <c r="AD138" s="348"/>
    </row>
    <row r="139" spans="1:107" s="103" customFormat="1" ht="18" customHeight="1"/>
    <row r="140" spans="1:107" s="103" customFormat="1" ht="18" customHeight="1">
      <c r="B140" s="104" t="s">
        <v>16493</v>
      </c>
      <c r="C140" s="104"/>
      <c r="D140" s="105"/>
      <c r="E140" s="105"/>
      <c r="F140" s="105"/>
      <c r="G140" s="105"/>
      <c r="H140" s="105"/>
      <c r="I140" s="105"/>
      <c r="J140" s="105"/>
      <c r="K140" s="105"/>
      <c r="M140" s="105"/>
      <c r="N140" s="105"/>
      <c r="O140" s="106" t="s">
        <v>10</v>
      </c>
      <c r="Q140" s="104" t="s">
        <v>16494</v>
      </c>
      <c r="R140" s="104"/>
      <c r="S140" s="105"/>
      <c r="T140" s="105"/>
      <c r="U140" s="105"/>
      <c r="V140" s="105"/>
      <c r="W140" s="105"/>
      <c r="X140" s="105"/>
      <c r="Y140" s="105"/>
      <c r="Z140" s="105"/>
      <c r="AB140" s="105"/>
      <c r="AC140" s="105"/>
      <c r="AD140" s="106" t="s">
        <v>10</v>
      </c>
    </row>
    <row r="141" spans="1:107" s="103" customFormat="1" ht="18" customHeight="1">
      <c r="B141" s="333"/>
      <c r="C141" s="334"/>
      <c r="D141" s="335" t="str">
        <f>$D$127</f>
        <v>令和４年</v>
      </c>
      <c r="E141" s="336"/>
      <c r="F141" s="336"/>
      <c r="G141" s="336"/>
      <c r="H141" s="333" t="s">
        <v>11384</v>
      </c>
      <c r="I141" s="334"/>
      <c r="J141" s="334"/>
      <c r="K141" s="334"/>
      <c r="L141" s="333" t="s">
        <v>29</v>
      </c>
      <c r="M141" s="334"/>
      <c r="N141" s="334"/>
      <c r="O141" s="334"/>
      <c r="Q141" s="333"/>
      <c r="R141" s="334"/>
      <c r="S141" s="335" t="str">
        <f>$D$127</f>
        <v>令和４年</v>
      </c>
      <c r="T141" s="336"/>
      <c r="U141" s="336"/>
      <c r="V141" s="336"/>
      <c r="W141" s="333" t="s">
        <v>11384</v>
      </c>
      <c r="X141" s="334"/>
      <c r="Y141" s="334"/>
      <c r="Z141" s="334"/>
      <c r="AA141" s="333" t="s">
        <v>29</v>
      </c>
      <c r="AB141" s="334"/>
      <c r="AC141" s="334"/>
      <c r="AD141" s="334"/>
    </row>
    <row r="142" spans="1:107" s="103" customFormat="1" ht="18" customHeight="1">
      <c r="B142" s="333"/>
      <c r="C142" s="334"/>
      <c r="D142" s="333" t="s">
        <v>3671</v>
      </c>
      <c r="E142" s="334"/>
      <c r="F142" s="334"/>
      <c r="G142" s="334"/>
      <c r="H142" s="333" t="s">
        <v>3672</v>
      </c>
      <c r="I142" s="334"/>
      <c r="J142" s="334"/>
      <c r="K142" s="334"/>
      <c r="L142" s="333" t="s">
        <v>3673</v>
      </c>
      <c r="M142" s="334"/>
      <c r="N142" s="334"/>
      <c r="O142" s="334"/>
      <c r="Q142" s="333"/>
      <c r="R142" s="334"/>
      <c r="S142" s="333" t="s">
        <v>3674</v>
      </c>
      <c r="T142" s="334"/>
      <c r="U142" s="334"/>
      <c r="V142" s="334"/>
      <c r="W142" s="333" t="s">
        <v>3675</v>
      </c>
      <c r="X142" s="334"/>
      <c r="Y142" s="334"/>
      <c r="Z142" s="334"/>
      <c r="AA142" s="333" t="s">
        <v>3676</v>
      </c>
      <c r="AB142" s="334"/>
      <c r="AC142" s="334"/>
      <c r="AD142" s="334"/>
    </row>
    <row r="143" spans="1:107" s="103" customFormat="1" ht="18" customHeight="1">
      <c r="A143" s="107"/>
      <c r="B143" s="333" t="s">
        <v>0</v>
      </c>
      <c r="C143" s="334"/>
      <c r="D143" s="327"/>
      <c r="E143" s="328"/>
      <c r="F143" s="328"/>
      <c r="G143" s="329"/>
      <c r="H143" s="327"/>
      <c r="I143" s="328"/>
      <c r="J143" s="328"/>
      <c r="K143" s="329"/>
      <c r="L143" s="330"/>
      <c r="M143" s="331"/>
      <c r="N143" s="331"/>
      <c r="O143" s="332"/>
      <c r="Q143" s="333" t="s">
        <v>0</v>
      </c>
      <c r="R143" s="334"/>
      <c r="S143" s="316"/>
      <c r="T143" s="317"/>
      <c r="U143" s="317"/>
      <c r="V143" s="318"/>
      <c r="W143" s="316"/>
      <c r="X143" s="317"/>
      <c r="Y143" s="317"/>
      <c r="Z143" s="318"/>
      <c r="AA143" s="330"/>
      <c r="AB143" s="331"/>
      <c r="AC143" s="331"/>
      <c r="AD143" s="332"/>
      <c r="AG143" s="107"/>
      <c r="AH143" s="107"/>
    </row>
    <row r="144" spans="1:107" s="103" customFormat="1" ht="18" customHeight="1">
      <c r="A144" s="107"/>
      <c r="B144" s="333" t="s">
        <v>3677</v>
      </c>
      <c r="C144" s="334"/>
      <c r="D144" s="327"/>
      <c r="E144" s="328"/>
      <c r="F144" s="328"/>
      <c r="G144" s="329"/>
      <c r="H144" s="327"/>
      <c r="I144" s="328"/>
      <c r="J144" s="328"/>
      <c r="K144" s="329"/>
      <c r="L144" s="330"/>
      <c r="M144" s="331"/>
      <c r="N144" s="331"/>
      <c r="O144" s="332"/>
      <c r="Q144" s="333" t="s">
        <v>1</v>
      </c>
      <c r="R144" s="334"/>
      <c r="S144" s="316"/>
      <c r="T144" s="317"/>
      <c r="U144" s="317"/>
      <c r="V144" s="318"/>
      <c r="W144" s="316"/>
      <c r="X144" s="317"/>
      <c r="Y144" s="317"/>
      <c r="Z144" s="318"/>
      <c r="AA144" s="330"/>
      <c r="AB144" s="331"/>
      <c r="AC144" s="331"/>
      <c r="AD144" s="332"/>
      <c r="AG144" s="107"/>
      <c r="AH144" s="107"/>
    </row>
    <row r="145" spans="1:34" s="103" customFormat="1" ht="18" customHeight="1">
      <c r="A145" s="107"/>
      <c r="B145" s="333" t="s">
        <v>2</v>
      </c>
      <c r="C145" s="334"/>
      <c r="D145" s="327"/>
      <c r="E145" s="328"/>
      <c r="F145" s="328"/>
      <c r="G145" s="329"/>
      <c r="H145" s="327"/>
      <c r="I145" s="328"/>
      <c r="J145" s="328"/>
      <c r="K145" s="329"/>
      <c r="L145" s="330"/>
      <c r="M145" s="331"/>
      <c r="N145" s="331"/>
      <c r="O145" s="332"/>
      <c r="Q145" s="333" t="s">
        <v>2</v>
      </c>
      <c r="R145" s="334"/>
      <c r="S145" s="316"/>
      <c r="T145" s="317"/>
      <c r="U145" s="317"/>
      <c r="V145" s="318"/>
      <c r="W145" s="316"/>
      <c r="X145" s="317"/>
      <c r="Y145" s="317"/>
      <c r="Z145" s="318"/>
      <c r="AA145" s="330"/>
      <c r="AB145" s="331"/>
      <c r="AC145" s="331"/>
      <c r="AD145" s="332"/>
      <c r="AG145" s="107"/>
      <c r="AH145" s="107"/>
    </row>
    <row r="146" spans="1:34" s="103" customFormat="1" ht="18" customHeight="1">
      <c r="A146" s="107"/>
      <c r="B146" s="333" t="s">
        <v>3</v>
      </c>
      <c r="C146" s="334"/>
      <c r="D146" s="327"/>
      <c r="E146" s="328"/>
      <c r="F146" s="328"/>
      <c r="G146" s="329"/>
      <c r="H146" s="327"/>
      <c r="I146" s="328"/>
      <c r="J146" s="328"/>
      <c r="K146" s="329"/>
      <c r="L146" s="330"/>
      <c r="M146" s="331"/>
      <c r="N146" s="331"/>
      <c r="O146" s="332"/>
      <c r="Q146" s="333" t="s">
        <v>3</v>
      </c>
      <c r="R146" s="334"/>
      <c r="S146" s="316"/>
      <c r="T146" s="317"/>
      <c r="U146" s="317"/>
      <c r="V146" s="318"/>
      <c r="W146" s="316"/>
      <c r="X146" s="317"/>
      <c r="Y146" s="317"/>
      <c r="Z146" s="318"/>
      <c r="AA146" s="330"/>
      <c r="AB146" s="331"/>
      <c r="AC146" s="331"/>
      <c r="AD146" s="332"/>
      <c r="AG146" s="107"/>
      <c r="AH146" s="107"/>
    </row>
    <row r="147" spans="1:34" s="103" customFormat="1" ht="18" customHeight="1">
      <c r="A147" s="107"/>
      <c r="B147" s="333" t="s">
        <v>4</v>
      </c>
      <c r="C147" s="334"/>
      <c r="D147" s="327"/>
      <c r="E147" s="328"/>
      <c r="F147" s="328"/>
      <c r="G147" s="329"/>
      <c r="H147" s="327"/>
      <c r="I147" s="328"/>
      <c r="J147" s="328"/>
      <c r="K147" s="329"/>
      <c r="L147" s="330"/>
      <c r="M147" s="331"/>
      <c r="N147" s="331"/>
      <c r="O147" s="332"/>
      <c r="Q147" s="333" t="s">
        <v>4</v>
      </c>
      <c r="R147" s="334"/>
      <c r="S147" s="316"/>
      <c r="T147" s="317"/>
      <c r="U147" s="317"/>
      <c r="V147" s="318"/>
      <c r="W147" s="316"/>
      <c r="X147" s="317"/>
      <c r="Y147" s="317"/>
      <c r="Z147" s="318"/>
      <c r="AA147" s="330"/>
      <c r="AB147" s="331"/>
      <c r="AC147" s="331"/>
      <c r="AD147" s="332"/>
      <c r="AG147" s="107"/>
      <c r="AH147" s="107"/>
    </row>
    <row r="148" spans="1:34" s="103" customFormat="1" ht="18" customHeight="1">
      <c r="A148" s="107"/>
      <c r="B148" s="333" t="s">
        <v>5</v>
      </c>
      <c r="C148" s="334"/>
      <c r="D148" s="327"/>
      <c r="E148" s="328"/>
      <c r="F148" s="328"/>
      <c r="G148" s="329"/>
      <c r="H148" s="327"/>
      <c r="I148" s="328"/>
      <c r="J148" s="328"/>
      <c r="K148" s="329"/>
      <c r="L148" s="330"/>
      <c r="M148" s="331"/>
      <c r="N148" s="331"/>
      <c r="O148" s="332"/>
      <c r="Q148" s="333" t="s">
        <v>5</v>
      </c>
      <c r="R148" s="334"/>
      <c r="S148" s="316"/>
      <c r="T148" s="317"/>
      <c r="U148" s="317"/>
      <c r="V148" s="318"/>
      <c r="W148" s="316"/>
      <c r="X148" s="317"/>
      <c r="Y148" s="317"/>
      <c r="Z148" s="318"/>
      <c r="AA148" s="330"/>
      <c r="AB148" s="331"/>
      <c r="AC148" s="331"/>
      <c r="AD148" s="332"/>
      <c r="AG148" s="107"/>
      <c r="AH148" s="107"/>
    </row>
    <row r="149" spans="1:34" s="103" customFormat="1" ht="18" customHeight="1">
      <c r="A149" s="107"/>
      <c r="B149" s="333" t="s">
        <v>6</v>
      </c>
      <c r="C149" s="334"/>
      <c r="D149" s="327"/>
      <c r="E149" s="328"/>
      <c r="F149" s="328"/>
      <c r="G149" s="329"/>
      <c r="H149" s="327"/>
      <c r="I149" s="328"/>
      <c r="J149" s="328"/>
      <c r="K149" s="329"/>
      <c r="L149" s="330"/>
      <c r="M149" s="331"/>
      <c r="N149" s="331"/>
      <c r="O149" s="332"/>
      <c r="Q149" s="333" t="s">
        <v>6</v>
      </c>
      <c r="R149" s="334"/>
      <c r="S149" s="316"/>
      <c r="T149" s="317"/>
      <c r="U149" s="317"/>
      <c r="V149" s="318"/>
      <c r="W149" s="316"/>
      <c r="X149" s="317"/>
      <c r="Y149" s="317"/>
      <c r="Z149" s="318"/>
      <c r="AA149" s="330"/>
      <c r="AB149" s="331"/>
      <c r="AC149" s="331"/>
      <c r="AD149" s="332"/>
      <c r="AG149" s="107"/>
      <c r="AH149" s="107"/>
    </row>
    <row r="150" spans="1:34" s="103" customFormat="1" ht="18" customHeight="1">
      <c r="A150" s="107"/>
      <c r="B150" s="333" t="s">
        <v>7</v>
      </c>
      <c r="C150" s="334"/>
      <c r="D150" s="327"/>
      <c r="E150" s="328"/>
      <c r="F150" s="328"/>
      <c r="G150" s="329"/>
      <c r="H150" s="327"/>
      <c r="I150" s="328"/>
      <c r="J150" s="328"/>
      <c r="K150" s="329"/>
      <c r="L150" s="330"/>
      <c r="M150" s="331"/>
      <c r="N150" s="331"/>
      <c r="O150" s="332"/>
      <c r="Q150" s="333" t="s">
        <v>7</v>
      </c>
      <c r="R150" s="334"/>
      <c r="S150" s="316"/>
      <c r="T150" s="317"/>
      <c r="U150" s="317"/>
      <c r="V150" s="318"/>
      <c r="W150" s="316"/>
      <c r="X150" s="317"/>
      <c r="Y150" s="317"/>
      <c r="Z150" s="318"/>
      <c r="AA150" s="330"/>
      <c r="AB150" s="331"/>
      <c r="AC150" s="331"/>
      <c r="AD150" s="332"/>
      <c r="AG150" s="107"/>
      <c r="AH150" s="107"/>
    </row>
    <row r="151" spans="1:34" s="103" customFormat="1" ht="18" customHeight="1">
      <c r="A151" s="107"/>
      <c r="B151" s="333" t="s">
        <v>8</v>
      </c>
      <c r="C151" s="334"/>
      <c r="D151" s="327"/>
      <c r="E151" s="328"/>
      <c r="F151" s="328"/>
      <c r="G151" s="329"/>
      <c r="H151" s="327"/>
      <c r="I151" s="328"/>
      <c r="J151" s="328"/>
      <c r="K151" s="329"/>
      <c r="L151" s="330"/>
      <c r="M151" s="331"/>
      <c r="N151" s="331"/>
      <c r="O151" s="332"/>
      <c r="Q151" s="333" t="s">
        <v>8</v>
      </c>
      <c r="R151" s="334"/>
      <c r="S151" s="316"/>
      <c r="T151" s="317"/>
      <c r="U151" s="317"/>
      <c r="V151" s="318"/>
      <c r="W151" s="316"/>
      <c r="X151" s="317"/>
      <c r="Y151" s="317"/>
      <c r="Z151" s="318"/>
      <c r="AA151" s="330"/>
      <c r="AB151" s="331"/>
      <c r="AC151" s="331"/>
      <c r="AD151" s="332"/>
      <c r="AG151" s="107"/>
      <c r="AH151" s="107"/>
    </row>
    <row r="152" spans="1:34" s="103" customFormat="1" ht="18" customHeight="1">
      <c r="B152" s="333" t="s">
        <v>9</v>
      </c>
      <c r="C152" s="334"/>
      <c r="D152" s="347">
        <f>SUMIF($A$129:$A$137,"1",D143:G151)</f>
        <v>0</v>
      </c>
      <c r="E152" s="348"/>
      <c r="F152" s="348"/>
      <c r="G152" s="348"/>
      <c r="H152" s="347">
        <f>SUMIF($A$129:$A$137,"1",H143:K151)</f>
        <v>0</v>
      </c>
      <c r="I152" s="348"/>
      <c r="J152" s="348"/>
      <c r="K152" s="348"/>
      <c r="L152" s="347">
        <f>H152-D152</f>
        <v>0</v>
      </c>
      <c r="M152" s="348"/>
      <c r="N152" s="348"/>
      <c r="O152" s="348"/>
      <c r="Q152" s="333" t="s">
        <v>9</v>
      </c>
      <c r="R152" s="334"/>
      <c r="S152" s="347">
        <f>SUMIF($A$129:$A$137,"1",S143:V151)</f>
        <v>0</v>
      </c>
      <c r="T152" s="348"/>
      <c r="U152" s="348"/>
      <c r="V152" s="348"/>
      <c r="W152" s="347">
        <f>SUMIF($A$129:$A$137,"1",W143:Z151)</f>
        <v>0</v>
      </c>
      <c r="X152" s="348"/>
      <c r="Y152" s="348"/>
      <c r="Z152" s="348"/>
      <c r="AA152" s="347">
        <f>W152-S152</f>
        <v>0</v>
      </c>
      <c r="AB152" s="348"/>
      <c r="AC152" s="348"/>
      <c r="AD152" s="348"/>
    </row>
    <row r="153" spans="1:34" s="100" customFormat="1" ht="18" customHeight="1">
      <c r="C153" s="103"/>
      <c r="H153" s="103"/>
      <c r="R153" s="108"/>
      <c r="AA153" s="108"/>
    </row>
    <row r="154" spans="1:34" s="103" customFormat="1" ht="18" customHeight="1">
      <c r="B154" s="104" t="s">
        <v>16496</v>
      </c>
      <c r="C154" s="104"/>
      <c r="D154" s="105"/>
      <c r="E154" s="491"/>
      <c r="F154" s="492"/>
      <c r="G154" s="492"/>
      <c r="H154" s="492"/>
      <c r="I154" s="492"/>
      <c r="J154" s="492"/>
      <c r="K154" s="105" t="s">
        <v>16495</v>
      </c>
      <c r="M154" s="105"/>
      <c r="N154" s="105"/>
      <c r="O154" s="106" t="s">
        <v>10</v>
      </c>
      <c r="Q154" s="254" t="s">
        <v>16606</v>
      </c>
      <c r="R154" s="255"/>
      <c r="S154" s="255"/>
      <c r="T154" s="255"/>
      <c r="U154" s="254"/>
      <c r="X154" s="255"/>
      <c r="Y154" s="254"/>
    </row>
    <row r="155" spans="1:34" s="103" customFormat="1" ht="18" customHeight="1">
      <c r="B155" s="333"/>
      <c r="C155" s="334"/>
      <c r="D155" s="335" t="str">
        <f>$D$127</f>
        <v>令和４年</v>
      </c>
      <c r="E155" s="336"/>
      <c r="F155" s="336"/>
      <c r="G155" s="336"/>
      <c r="H155" s="333" t="s">
        <v>11384</v>
      </c>
      <c r="I155" s="334"/>
      <c r="J155" s="334"/>
      <c r="K155" s="334"/>
      <c r="L155" s="333" t="s">
        <v>29</v>
      </c>
      <c r="M155" s="334"/>
      <c r="N155" s="334"/>
      <c r="O155" s="334"/>
      <c r="R155" s="259" t="s">
        <v>16593</v>
      </c>
    </row>
    <row r="156" spans="1:34" s="103" customFormat="1" ht="18" customHeight="1">
      <c r="B156" s="333"/>
      <c r="C156" s="334"/>
      <c r="D156" s="333" t="s">
        <v>16500</v>
      </c>
      <c r="E156" s="334"/>
      <c r="F156" s="334"/>
      <c r="G156" s="334"/>
      <c r="H156" s="333" t="s">
        <v>16499</v>
      </c>
      <c r="I156" s="334"/>
      <c r="J156" s="334"/>
      <c r="K156" s="334"/>
      <c r="L156" s="333" t="s">
        <v>16498</v>
      </c>
      <c r="M156" s="334"/>
      <c r="N156" s="334"/>
      <c r="O156" s="334"/>
      <c r="S156" s="259" t="s">
        <v>16607</v>
      </c>
    </row>
    <row r="157" spans="1:34" s="103" customFormat="1" ht="18" customHeight="1">
      <c r="A157" s="107"/>
      <c r="B157" s="333" t="s">
        <v>0</v>
      </c>
      <c r="C157" s="334"/>
      <c r="D157" s="327"/>
      <c r="E157" s="328"/>
      <c r="F157" s="328"/>
      <c r="G157" s="329"/>
      <c r="H157" s="327"/>
      <c r="I157" s="328"/>
      <c r="J157" s="328"/>
      <c r="K157" s="329"/>
      <c r="L157" s="330"/>
      <c r="M157" s="331"/>
      <c r="N157" s="331"/>
      <c r="O157" s="332"/>
      <c r="S157" s="259" t="s">
        <v>16608</v>
      </c>
    </row>
    <row r="158" spans="1:34" s="103" customFormat="1" ht="18" customHeight="1">
      <c r="A158" s="107"/>
      <c r="B158" s="333" t="s">
        <v>3677</v>
      </c>
      <c r="C158" s="334"/>
      <c r="D158" s="327"/>
      <c r="E158" s="328"/>
      <c r="F158" s="328"/>
      <c r="G158" s="329"/>
      <c r="H158" s="327"/>
      <c r="I158" s="328"/>
      <c r="J158" s="328"/>
      <c r="K158" s="329"/>
      <c r="L158" s="330"/>
      <c r="M158" s="331"/>
      <c r="N158" s="331"/>
      <c r="O158" s="332"/>
    </row>
    <row r="159" spans="1:34" s="103" customFormat="1" ht="18" customHeight="1">
      <c r="A159" s="107"/>
      <c r="B159" s="333" t="s">
        <v>2</v>
      </c>
      <c r="C159" s="334"/>
      <c r="D159" s="327"/>
      <c r="E159" s="328"/>
      <c r="F159" s="328"/>
      <c r="G159" s="329"/>
      <c r="H159" s="327"/>
      <c r="I159" s="328"/>
      <c r="J159" s="328"/>
      <c r="K159" s="329"/>
      <c r="L159" s="330"/>
      <c r="M159" s="331"/>
      <c r="N159" s="331"/>
      <c r="O159" s="332"/>
    </row>
    <row r="160" spans="1:34" s="103" customFormat="1" ht="18" customHeight="1">
      <c r="A160" s="107"/>
      <c r="B160" s="333" t="s">
        <v>3</v>
      </c>
      <c r="C160" s="334"/>
      <c r="D160" s="327"/>
      <c r="E160" s="328"/>
      <c r="F160" s="328"/>
      <c r="G160" s="329"/>
      <c r="H160" s="327"/>
      <c r="I160" s="328"/>
      <c r="J160" s="328"/>
      <c r="K160" s="329"/>
      <c r="L160" s="330"/>
      <c r="M160" s="331"/>
      <c r="N160" s="331"/>
      <c r="O160" s="332"/>
    </row>
    <row r="161" spans="1:30" s="103" customFormat="1" ht="18" customHeight="1">
      <c r="A161" s="107"/>
      <c r="B161" s="333" t="s">
        <v>4</v>
      </c>
      <c r="C161" s="334"/>
      <c r="D161" s="327"/>
      <c r="E161" s="328"/>
      <c r="F161" s="328"/>
      <c r="G161" s="329"/>
      <c r="H161" s="327"/>
      <c r="I161" s="328"/>
      <c r="J161" s="328"/>
      <c r="K161" s="329"/>
      <c r="L161" s="330"/>
      <c r="M161" s="331"/>
      <c r="N161" s="331"/>
      <c r="O161" s="332"/>
    </row>
    <row r="162" spans="1:30" s="103" customFormat="1" ht="18" customHeight="1">
      <c r="A162" s="107"/>
      <c r="B162" s="333" t="s">
        <v>5</v>
      </c>
      <c r="C162" s="334"/>
      <c r="D162" s="327"/>
      <c r="E162" s="328"/>
      <c r="F162" s="328"/>
      <c r="G162" s="329"/>
      <c r="H162" s="327"/>
      <c r="I162" s="328"/>
      <c r="J162" s="328"/>
      <c r="K162" s="329"/>
      <c r="L162" s="330"/>
      <c r="M162" s="331"/>
      <c r="N162" s="331"/>
      <c r="O162" s="332"/>
    </row>
    <row r="163" spans="1:30" s="103" customFormat="1" ht="18" customHeight="1">
      <c r="A163" s="107"/>
      <c r="B163" s="333" t="s">
        <v>6</v>
      </c>
      <c r="C163" s="334"/>
      <c r="D163" s="327"/>
      <c r="E163" s="328"/>
      <c r="F163" s="328"/>
      <c r="G163" s="329"/>
      <c r="H163" s="327"/>
      <c r="I163" s="328"/>
      <c r="J163" s="328"/>
      <c r="K163" s="329"/>
      <c r="L163" s="330"/>
      <c r="M163" s="331"/>
      <c r="N163" s="331"/>
      <c r="O163" s="332"/>
    </row>
    <row r="164" spans="1:30" s="103" customFormat="1" ht="18" customHeight="1">
      <c r="A164" s="107"/>
      <c r="B164" s="333" t="s">
        <v>7</v>
      </c>
      <c r="C164" s="334"/>
      <c r="D164" s="327"/>
      <c r="E164" s="328"/>
      <c r="F164" s="328"/>
      <c r="G164" s="329"/>
      <c r="H164" s="327"/>
      <c r="I164" s="328"/>
      <c r="J164" s="328"/>
      <c r="K164" s="329"/>
      <c r="L164" s="330"/>
      <c r="M164" s="331"/>
      <c r="N164" s="331"/>
      <c r="O164" s="332"/>
    </row>
    <row r="165" spans="1:30" s="103" customFormat="1" ht="18" customHeight="1">
      <c r="A165" s="107"/>
      <c r="B165" s="333" t="s">
        <v>8</v>
      </c>
      <c r="C165" s="334"/>
      <c r="D165" s="327"/>
      <c r="E165" s="328"/>
      <c r="F165" s="328"/>
      <c r="G165" s="329"/>
      <c r="H165" s="327"/>
      <c r="I165" s="328"/>
      <c r="J165" s="328"/>
      <c r="K165" s="329"/>
      <c r="L165" s="330"/>
      <c r="M165" s="331"/>
      <c r="N165" s="331"/>
      <c r="O165" s="332"/>
    </row>
    <row r="166" spans="1:30" s="103" customFormat="1" ht="18" customHeight="1">
      <c r="B166" s="333" t="s">
        <v>9</v>
      </c>
      <c r="C166" s="334"/>
      <c r="D166" s="347">
        <f>SUMIF($A$129:$A$137,"1",D157:G165)</f>
        <v>0</v>
      </c>
      <c r="E166" s="348"/>
      <c r="F166" s="348"/>
      <c r="G166" s="348"/>
      <c r="H166" s="347">
        <f>SUMIF($A$129:$A$137,"1",H157:K165)</f>
        <v>0</v>
      </c>
      <c r="I166" s="348"/>
      <c r="J166" s="348"/>
      <c r="K166" s="348"/>
      <c r="L166" s="347">
        <f>H166-D166</f>
        <v>0</v>
      </c>
      <c r="M166" s="348"/>
      <c r="N166" s="348"/>
      <c r="O166" s="348"/>
    </row>
    <row r="167" spans="1:30" s="100" customFormat="1" ht="18" customHeight="1">
      <c r="C167" s="103"/>
      <c r="H167" s="103"/>
      <c r="R167" s="108"/>
      <c r="AA167" s="108"/>
    </row>
    <row r="168" spans="1:30" s="100" customFormat="1" ht="18" customHeight="1">
      <c r="C168" s="103"/>
      <c r="R168" s="108"/>
      <c r="AA168" s="108"/>
    </row>
    <row r="169" spans="1:30" s="103" customFormat="1" ht="18" customHeight="1">
      <c r="B169" s="280" t="s">
        <v>16501</v>
      </c>
      <c r="C169" s="281"/>
      <c r="D169" s="281"/>
      <c r="E169" s="281"/>
      <c r="F169" s="281"/>
      <c r="G169" s="281"/>
      <c r="H169" s="281"/>
      <c r="I169" s="281"/>
      <c r="J169" s="281"/>
      <c r="K169" s="281"/>
      <c r="L169" s="281"/>
      <c r="M169" s="281"/>
      <c r="N169" s="281"/>
      <c r="O169" s="281"/>
      <c r="P169" s="281"/>
      <c r="Q169" s="281"/>
      <c r="R169" s="281"/>
      <c r="S169" s="282"/>
      <c r="T169" s="282"/>
      <c r="U169" s="321">
        <f>ROUNDDOWN(L138+AA138+L152+AA152+L166,-3)</f>
        <v>0</v>
      </c>
      <c r="V169" s="322"/>
      <c r="W169" s="322"/>
      <c r="X169" s="322"/>
      <c r="Y169" s="323"/>
      <c r="Z169" s="323"/>
      <c r="AA169" s="324"/>
      <c r="AB169" s="325" t="s">
        <v>31</v>
      </c>
      <c r="AC169" s="326"/>
      <c r="AD169" s="103" t="s">
        <v>16613</v>
      </c>
    </row>
    <row r="170" spans="1:30" s="103" customFormat="1" ht="18" customHeight="1">
      <c r="B170" s="206"/>
      <c r="C170" s="207"/>
      <c r="D170" s="207"/>
      <c r="E170" s="207"/>
      <c r="F170" s="207"/>
      <c r="G170" s="207"/>
      <c r="H170" s="207"/>
      <c r="I170" s="207"/>
      <c r="J170" s="207"/>
      <c r="K170" s="207"/>
      <c r="L170" s="207"/>
      <c r="M170" s="207"/>
      <c r="N170" s="207"/>
      <c r="O170" s="207"/>
      <c r="P170" s="207"/>
      <c r="Q170" s="207"/>
      <c r="R170" s="207"/>
      <c r="S170" s="208"/>
      <c r="T170" s="208"/>
      <c r="U170" s="208"/>
      <c r="V170" s="208"/>
      <c r="W170" s="208"/>
      <c r="X170" s="208"/>
      <c r="Y170" s="208"/>
      <c r="Z170" s="208"/>
      <c r="AA170" s="208"/>
      <c r="AB170" s="208"/>
      <c r="AC170" s="208"/>
    </row>
    <row r="171" spans="1:30" s="103" customFormat="1" ht="18" customHeight="1">
      <c r="B171" s="280" t="s">
        <v>16511</v>
      </c>
      <c r="C171" s="283"/>
      <c r="D171" s="283"/>
      <c r="E171" s="283"/>
      <c r="F171" s="283"/>
      <c r="G171" s="283"/>
      <c r="H171" s="283"/>
      <c r="I171" s="283"/>
      <c r="J171" s="283"/>
      <c r="K171" s="283"/>
      <c r="L171" s="283"/>
      <c r="M171" s="283"/>
      <c r="N171" s="283"/>
      <c r="O171" s="283"/>
      <c r="P171" s="283"/>
      <c r="Q171" s="283"/>
      <c r="R171" s="283"/>
      <c r="S171" s="282"/>
      <c r="T171" s="282"/>
      <c r="U171" s="282"/>
      <c r="V171" s="282"/>
      <c r="W171" s="282"/>
      <c r="X171" s="282"/>
      <c r="Y171" s="282"/>
      <c r="Z171" s="282"/>
      <c r="AA171" s="282"/>
      <c r="AB171" s="282"/>
      <c r="AC171" s="282"/>
    </row>
    <row r="172" spans="1:30" s="103" customFormat="1" ht="18" customHeight="1">
      <c r="B172" s="206"/>
      <c r="C172" s="209" t="s">
        <v>11366</v>
      </c>
      <c r="D172" s="209"/>
      <c r="E172" s="209"/>
      <c r="F172" s="209"/>
      <c r="G172" s="209"/>
      <c r="H172" s="209"/>
      <c r="I172" s="209"/>
      <c r="J172" s="209"/>
      <c r="K172" s="209"/>
      <c r="L172" s="209"/>
      <c r="M172" s="209"/>
      <c r="N172" s="209"/>
      <c r="O172" s="209"/>
      <c r="P172" s="209"/>
      <c r="Q172" s="209"/>
      <c r="R172" s="209"/>
      <c r="S172" s="208"/>
      <c r="U172" s="208" t="s">
        <v>11367</v>
      </c>
      <c r="V172" s="208"/>
      <c r="W172" s="208"/>
      <c r="X172" s="208"/>
      <c r="Y172" s="208"/>
      <c r="Z172" s="208"/>
      <c r="AA172" s="208"/>
      <c r="AB172" s="111"/>
      <c r="AC172" s="202"/>
    </row>
    <row r="173" spans="1:30" s="103" customFormat="1" ht="18" customHeight="1">
      <c r="B173" s="111"/>
      <c r="C173" s="340"/>
      <c r="D173" s="341"/>
      <c r="E173" s="341"/>
      <c r="F173" s="341"/>
      <c r="G173" s="341"/>
      <c r="H173" s="341"/>
      <c r="I173" s="341"/>
      <c r="J173" s="342"/>
      <c r="K173" s="342"/>
      <c r="L173" s="342"/>
      <c r="M173" s="342"/>
      <c r="N173" s="342"/>
      <c r="O173" s="342"/>
      <c r="P173" s="342"/>
      <c r="Q173" s="342"/>
      <c r="R173" s="343"/>
      <c r="S173" s="111"/>
      <c r="U173" s="344"/>
      <c r="V173" s="345"/>
      <c r="W173" s="345"/>
      <c r="X173" s="345"/>
      <c r="Y173" s="345"/>
      <c r="Z173" s="345"/>
      <c r="AA173" s="346"/>
      <c r="AB173" s="325" t="s">
        <v>31</v>
      </c>
      <c r="AC173" s="326"/>
    </row>
    <row r="174" spans="1:30" s="103" customFormat="1" ht="18" customHeight="1">
      <c r="B174" s="111"/>
      <c r="C174" s="111"/>
      <c r="D174" s="111"/>
      <c r="E174" s="111"/>
      <c r="F174" s="111"/>
      <c r="G174" s="111"/>
      <c r="H174" s="111"/>
      <c r="I174" s="111"/>
      <c r="J174" s="111"/>
      <c r="K174" s="111"/>
      <c r="L174" s="111"/>
      <c r="M174" s="111"/>
      <c r="N174" s="111"/>
      <c r="O174" s="111"/>
      <c r="Q174" s="111"/>
    </row>
    <row r="175" spans="1:30" s="103" customFormat="1" ht="18" customHeight="1">
      <c r="B175" s="206" t="s">
        <v>16513</v>
      </c>
      <c r="C175" s="111"/>
      <c r="D175" s="111"/>
      <c r="E175" s="111"/>
      <c r="F175" s="111"/>
      <c r="N175" s="111"/>
      <c r="O175" s="111"/>
      <c r="Q175" s="111"/>
      <c r="R175" s="111"/>
      <c r="S175" s="111"/>
      <c r="T175" s="111"/>
      <c r="U175" s="111"/>
      <c r="V175" s="111"/>
      <c r="W175" s="111"/>
      <c r="X175" s="111"/>
      <c r="Y175" s="111"/>
      <c r="Z175" s="111"/>
      <c r="AA175" s="111"/>
      <c r="AB175" s="111"/>
      <c r="AC175" s="111"/>
      <c r="AD175" s="111"/>
    </row>
    <row r="176" spans="1:30" s="103" customFormat="1" ht="18" customHeight="1">
      <c r="C176" s="321">
        <f>IF(LEN(入力シート!$K$26)&lt;9,0,IF(ISNA(VLOOKUP(入力シート!$K$26,医療機関等マスタ!$A$2:$J$9988,1,FALSE)),"error",VLOOKUP(入力シート!$K$26,医療機関等マスタ!$A$2:$J$9988,10,FALSE)))</f>
        <v>0</v>
      </c>
      <c r="D176" s="436"/>
      <c r="E176" s="436"/>
      <c r="F176" s="436"/>
      <c r="G176" s="437"/>
      <c r="H176" s="437"/>
      <c r="I176" s="438"/>
      <c r="J176" s="325" t="s">
        <v>31</v>
      </c>
      <c r="K176" s="326"/>
      <c r="R176" s="111"/>
      <c r="S176" s="111"/>
      <c r="T176" s="111"/>
      <c r="U176" s="111"/>
      <c r="V176" s="111"/>
      <c r="W176" s="111"/>
      <c r="X176" s="111"/>
      <c r="Y176" s="111"/>
      <c r="Z176" s="111"/>
      <c r="AA176" s="111"/>
      <c r="AB176" s="111"/>
      <c r="AC176" s="111"/>
      <c r="AD176" s="111"/>
    </row>
    <row r="177" spans="1:87" ht="18" customHeight="1"/>
    <row r="178" spans="1:87" s="103" customFormat="1" ht="18" customHeight="1">
      <c r="B178" s="206" t="s">
        <v>16524</v>
      </c>
      <c r="C178" s="207"/>
      <c r="D178" s="207"/>
      <c r="E178" s="207"/>
      <c r="F178" s="207"/>
      <c r="G178" s="207"/>
      <c r="H178" s="207"/>
      <c r="I178" s="207"/>
      <c r="J178" s="207"/>
      <c r="K178" s="207"/>
      <c r="L178" s="207"/>
      <c r="M178" s="111"/>
      <c r="N178" s="111"/>
      <c r="T178" s="70" t="s">
        <v>16517</v>
      </c>
    </row>
    <row r="179" spans="1:87" s="103" customFormat="1" ht="18" customHeight="1">
      <c r="B179" s="206"/>
      <c r="C179" s="321">
        <f>IF(U173="",C176,IF(C176-U173&lt;0,0,C176-U173))</f>
        <v>0</v>
      </c>
      <c r="D179" s="322"/>
      <c r="E179" s="322"/>
      <c r="F179" s="322"/>
      <c r="G179" s="323"/>
      <c r="H179" s="323"/>
      <c r="I179" s="324"/>
      <c r="J179" s="325" t="s">
        <v>31</v>
      </c>
      <c r="K179" s="326"/>
      <c r="L179" s="207"/>
      <c r="M179" s="66"/>
      <c r="N179" s="66"/>
      <c r="O179" s="66"/>
      <c r="R179" s="70"/>
      <c r="S179" s="70"/>
      <c r="T179" s="70"/>
      <c r="U179" s="284">
        <f>IF(C179&gt;U169,U169,C179)</f>
        <v>0</v>
      </c>
      <c r="V179" s="285"/>
      <c r="W179" s="285"/>
      <c r="X179" s="285"/>
      <c r="Y179" s="285"/>
      <c r="Z179" s="285"/>
      <c r="AA179" s="286"/>
      <c r="AB179" s="325" t="s">
        <v>31</v>
      </c>
      <c r="AC179" s="326"/>
    </row>
    <row r="180" spans="1:87" s="103" customFormat="1" ht="18" customHeight="1">
      <c r="K180" s="66"/>
      <c r="L180" s="66"/>
      <c r="M180" s="66"/>
      <c r="N180" s="66"/>
      <c r="O180" s="66"/>
      <c r="P180" s="97"/>
      <c r="Q180" s="66"/>
      <c r="R180" s="200"/>
      <c r="S180" s="97"/>
      <c r="T180" s="200"/>
      <c r="U180" s="97"/>
      <c r="V180" s="200"/>
      <c r="W180" s="205"/>
      <c r="X180" s="205"/>
      <c r="Y180" s="205"/>
      <c r="Z180" s="205"/>
      <c r="AA180" s="205"/>
      <c r="AB180" s="205"/>
      <c r="AC180" s="205"/>
      <c r="AD180" s="79"/>
      <c r="AE180" s="97"/>
      <c r="AF180" s="66"/>
      <c r="AG180" s="66"/>
      <c r="AH180" s="66"/>
    </row>
    <row r="181" spans="1:87" s="103" customFormat="1" ht="18" customHeight="1">
      <c r="K181" s="66"/>
      <c r="L181" s="66"/>
      <c r="M181" s="66"/>
      <c r="N181" s="66"/>
      <c r="O181" s="66"/>
      <c r="P181" s="97"/>
      <c r="Q181" s="66"/>
      <c r="R181" s="200"/>
      <c r="S181" s="97"/>
      <c r="T181" s="200"/>
      <c r="U181" s="97"/>
      <c r="V181" s="200"/>
      <c r="W181" s="205"/>
      <c r="X181" s="205"/>
      <c r="Y181" s="205"/>
      <c r="Z181" s="205"/>
      <c r="AA181" s="205"/>
      <c r="AB181" s="205"/>
      <c r="AC181" s="205"/>
      <c r="AD181" s="79"/>
      <c r="AE181" s="97"/>
      <c r="AF181" s="66"/>
      <c r="AG181" s="66"/>
      <c r="AH181" s="66"/>
    </row>
    <row r="182" spans="1:87" ht="18" customHeight="1">
      <c r="A182" s="66" t="s">
        <v>33</v>
      </c>
    </row>
    <row r="183" spans="1:87" s="69" customFormat="1" ht="18" customHeight="1">
      <c r="C183" s="69" t="s">
        <v>21</v>
      </c>
      <c r="D183" s="112"/>
      <c r="E183" s="112"/>
      <c r="F183" s="112"/>
      <c r="G183" s="197"/>
      <c r="H183" s="197"/>
      <c r="I183" s="197"/>
      <c r="J183" s="197"/>
      <c r="K183" s="112"/>
      <c r="L183" s="112"/>
      <c r="M183" s="112"/>
      <c r="N183" s="112"/>
      <c r="O183" s="112"/>
      <c r="P183" s="112"/>
    </row>
    <row r="184" spans="1:87" s="67" customFormat="1" ht="18" customHeight="1"/>
    <row r="185" spans="1:87" s="67" customFormat="1" ht="18" customHeight="1">
      <c r="C185" s="433" t="s">
        <v>11211</v>
      </c>
      <c r="D185" s="433"/>
      <c r="E185" s="433"/>
      <c r="F185" s="433"/>
      <c r="G185" s="433"/>
      <c r="H185" s="433"/>
      <c r="I185" s="433"/>
      <c r="J185" s="433"/>
      <c r="K185" s="433"/>
      <c r="L185" s="433"/>
      <c r="M185" s="433"/>
      <c r="N185" s="433"/>
      <c r="O185" s="433"/>
      <c r="P185" s="433"/>
      <c r="Q185" s="433"/>
      <c r="R185" s="433"/>
      <c r="S185" s="433"/>
      <c r="T185" s="433"/>
      <c r="U185" s="433"/>
      <c r="V185" s="433"/>
      <c r="W185" s="433"/>
      <c r="X185" s="433"/>
      <c r="Y185" s="433"/>
      <c r="Z185" s="433"/>
      <c r="AA185" s="433"/>
      <c r="AB185" s="433"/>
      <c r="AC185" s="433"/>
      <c r="AD185" s="433"/>
    </row>
    <row r="186" spans="1:87" s="67" customFormat="1" ht="18" customHeight="1"/>
    <row r="187" spans="1:87" s="67" customFormat="1" ht="18" customHeight="1">
      <c r="C187" s="434" t="s">
        <v>11357</v>
      </c>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435"/>
      <c r="AF187" s="434"/>
      <c r="AG187" s="434"/>
      <c r="AH187" s="434"/>
      <c r="AI187" s="434"/>
      <c r="AJ187" s="434"/>
      <c r="AK187" s="434"/>
      <c r="AL187" s="434"/>
      <c r="AM187" s="434"/>
      <c r="AN187" s="434"/>
      <c r="AO187" s="434"/>
      <c r="AP187" s="434"/>
      <c r="AQ187" s="434"/>
      <c r="AR187" s="434"/>
      <c r="AS187" s="434"/>
      <c r="AT187" s="434"/>
      <c r="AU187" s="434"/>
      <c r="AV187" s="434"/>
      <c r="AW187" s="434"/>
      <c r="AX187" s="434"/>
      <c r="AY187" s="434"/>
      <c r="AZ187" s="434"/>
      <c r="BA187" s="434"/>
      <c r="BB187" s="434"/>
      <c r="BC187" s="434"/>
      <c r="BD187" s="434"/>
      <c r="BE187" s="434"/>
      <c r="BF187" s="434"/>
      <c r="BG187" s="434"/>
      <c r="BH187" s="434"/>
      <c r="BI187" s="434"/>
      <c r="BJ187" s="434"/>
      <c r="BK187" s="434"/>
      <c r="BL187" s="434"/>
      <c r="BM187" s="434"/>
      <c r="BN187" s="434"/>
      <c r="BO187" s="434"/>
      <c r="BP187" s="434"/>
      <c r="BQ187" s="434"/>
      <c r="BR187" s="434"/>
      <c r="BS187" s="434"/>
      <c r="BT187" s="434"/>
      <c r="BU187" s="434"/>
      <c r="BV187" s="434"/>
      <c r="BW187" s="434"/>
      <c r="BX187" s="434"/>
      <c r="BY187" s="434"/>
      <c r="BZ187" s="434"/>
      <c r="CA187" s="434"/>
      <c r="CB187" s="434"/>
      <c r="CC187" s="434"/>
      <c r="CD187" s="434"/>
      <c r="CE187" s="434"/>
      <c r="CF187" s="434"/>
      <c r="CG187" s="434"/>
      <c r="CH187" s="434"/>
      <c r="CI187" s="434"/>
    </row>
    <row r="188" spans="1:87" s="67" customFormat="1" ht="18" customHeight="1">
      <c r="C188" s="435"/>
      <c r="D188" s="435"/>
      <c r="E188" s="435"/>
      <c r="F188" s="435"/>
      <c r="G188" s="435"/>
      <c r="H188" s="435"/>
      <c r="I188" s="435"/>
      <c r="J188" s="435"/>
      <c r="K188" s="435"/>
      <c r="L188" s="435"/>
      <c r="M188" s="435"/>
      <c r="N188" s="435"/>
      <c r="O188" s="435"/>
      <c r="P188" s="435"/>
      <c r="Q188" s="435"/>
      <c r="R188" s="435"/>
      <c r="S188" s="435"/>
      <c r="T188" s="435"/>
      <c r="U188" s="435"/>
      <c r="V188" s="435"/>
      <c r="W188" s="435"/>
      <c r="X188" s="435"/>
      <c r="Y188" s="435"/>
      <c r="Z188" s="435"/>
      <c r="AA188" s="435"/>
      <c r="AB188" s="435"/>
      <c r="AC188" s="435"/>
      <c r="AD188" s="435"/>
      <c r="AF188" s="434"/>
      <c r="AG188" s="434"/>
      <c r="AH188" s="434"/>
      <c r="AI188" s="434"/>
      <c r="AJ188" s="434"/>
      <c r="AK188" s="434"/>
      <c r="AL188" s="434"/>
      <c r="AM188" s="434"/>
      <c r="AN188" s="434"/>
      <c r="AO188" s="434"/>
      <c r="AP188" s="434"/>
      <c r="AQ188" s="434"/>
      <c r="AR188" s="434"/>
      <c r="AS188" s="434"/>
      <c r="AT188" s="434"/>
      <c r="AU188" s="434"/>
      <c r="AV188" s="434"/>
      <c r="AW188" s="434"/>
      <c r="AX188" s="434"/>
      <c r="AY188" s="434"/>
      <c r="AZ188" s="434"/>
      <c r="BA188" s="434"/>
      <c r="BB188" s="434"/>
      <c r="BC188" s="434"/>
      <c r="BD188" s="434"/>
      <c r="BE188" s="434"/>
      <c r="BF188" s="434"/>
      <c r="BG188" s="434"/>
      <c r="BH188" s="434"/>
      <c r="BI188" s="434"/>
      <c r="BJ188" s="434"/>
      <c r="BK188" s="434"/>
      <c r="BL188" s="434"/>
      <c r="BM188" s="434"/>
      <c r="BN188" s="434"/>
      <c r="BO188" s="434"/>
      <c r="BP188" s="434"/>
      <c r="BQ188" s="434"/>
      <c r="BR188" s="434"/>
      <c r="BS188" s="434"/>
      <c r="BT188" s="434"/>
      <c r="BU188" s="434"/>
      <c r="BV188" s="434"/>
      <c r="BW188" s="434"/>
      <c r="BX188" s="434"/>
      <c r="BY188" s="434"/>
      <c r="BZ188" s="434"/>
      <c r="CA188" s="434"/>
      <c r="CB188" s="434"/>
      <c r="CC188" s="434"/>
      <c r="CD188" s="434"/>
      <c r="CE188" s="434"/>
      <c r="CF188" s="434"/>
      <c r="CG188" s="434"/>
      <c r="CH188" s="434"/>
      <c r="CI188" s="434"/>
    </row>
    <row r="189" spans="1:87" s="67" customFormat="1" ht="18" customHeight="1">
      <c r="C189" s="435"/>
      <c r="D189" s="435"/>
      <c r="E189" s="435"/>
      <c r="F189" s="435"/>
      <c r="G189" s="435"/>
      <c r="H189" s="435"/>
      <c r="I189" s="435"/>
      <c r="J189" s="435"/>
      <c r="K189" s="435"/>
      <c r="L189" s="435"/>
      <c r="M189" s="435"/>
      <c r="N189" s="435"/>
      <c r="O189" s="435"/>
      <c r="P189" s="435"/>
      <c r="Q189" s="435"/>
      <c r="R189" s="435"/>
      <c r="S189" s="435"/>
      <c r="T189" s="435"/>
      <c r="U189" s="435"/>
      <c r="V189" s="435"/>
      <c r="W189" s="435"/>
      <c r="X189" s="435"/>
      <c r="Y189" s="435"/>
      <c r="Z189" s="435"/>
      <c r="AA189" s="435"/>
      <c r="AB189" s="435"/>
      <c r="AC189" s="435"/>
      <c r="AD189" s="435"/>
      <c r="AF189" s="434"/>
      <c r="AG189" s="434"/>
      <c r="AH189" s="434"/>
      <c r="AI189" s="434"/>
      <c r="AJ189" s="434"/>
      <c r="AK189" s="434"/>
      <c r="AL189" s="434"/>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34"/>
      <c r="BH189" s="434"/>
      <c r="BI189" s="434"/>
      <c r="BJ189" s="434"/>
      <c r="BK189" s="434"/>
      <c r="BL189" s="434"/>
      <c r="BM189" s="434"/>
      <c r="BN189" s="434"/>
      <c r="BO189" s="434"/>
      <c r="BP189" s="434"/>
      <c r="BQ189" s="434"/>
      <c r="BR189" s="434"/>
      <c r="BS189" s="434"/>
      <c r="BT189" s="434"/>
      <c r="BU189" s="434"/>
      <c r="BV189" s="434"/>
      <c r="BW189" s="434"/>
      <c r="BX189" s="434"/>
      <c r="BY189" s="434"/>
      <c r="BZ189" s="434"/>
      <c r="CA189" s="434"/>
      <c r="CB189" s="434"/>
      <c r="CC189" s="434"/>
      <c r="CD189" s="434"/>
      <c r="CE189" s="434"/>
      <c r="CF189" s="434"/>
      <c r="CG189" s="434"/>
      <c r="CH189" s="434"/>
      <c r="CI189" s="434"/>
    </row>
    <row r="190" spans="1:87" s="67" customFormat="1" ht="18" customHeight="1">
      <c r="C190" s="204"/>
      <c r="D190" s="113" t="s">
        <v>27</v>
      </c>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CA190" s="201"/>
      <c r="CB190" s="201"/>
      <c r="CC190" s="201"/>
      <c r="CD190" s="201"/>
      <c r="CE190" s="201"/>
      <c r="CF190" s="201"/>
      <c r="CG190" s="201"/>
      <c r="CH190" s="201"/>
      <c r="CI190" s="201"/>
    </row>
    <row r="191" spans="1:87" ht="18" customHeight="1">
      <c r="D191" s="97" t="s">
        <v>11382</v>
      </c>
    </row>
    <row r="192" spans="1:87" s="76" customFormat="1" ht="18" customHeight="1">
      <c r="C192" s="431" t="s">
        <v>23</v>
      </c>
      <c r="D192" s="432"/>
      <c r="E192" s="426" t="s">
        <v>24</v>
      </c>
      <c r="F192" s="427"/>
      <c r="G192" s="427"/>
      <c r="H192" s="427"/>
      <c r="I192" s="427"/>
      <c r="J192" s="427"/>
      <c r="K192" s="427"/>
      <c r="L192" s="427"/>
      <c r="M192" s="427"/>
      <c r="N192" s="427"/>
      <c r="O192" s="427"/>
      <c r="P192" s="427"/>
      <c r="Q192" s="427"/>
      <c r="R192" s="427"/>
      <c r="S192" s="427"/>
      <c r="T192" s="427"/>
      <c r="U192" s="427"/>
      <c r="V192" s="427"/>
      <c r="W192" s="427"/>
      <c r="X192" s="427"/>
      <c r="Y192" s="427"/>
      <c r="Z192" s="427"/>
      <c r="AA192" s="427"/>
      <c r="AB192" s="427"/>
      <c r="AC192" s="427"/>
      <c r="AD192" s="428"/>
    </row>
    <row r="193" spans="3:32" s="67" customFormat="1" ht="18" customHeight="1">
      <c r="C193" s="293"/>
      <c r="D193" s="294"/>
      <c r="E193" s="288" t="s">
        <v>11358</v>
      </c>
      <c r="F193" s="429"/>
      <c r="G193" s="429"/>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30"/>
      <c r="AF193" s="88"/>
    </row>
    <row r="194" spans="3:32" s="67" customFormat="1" ht="18" customHeight="1">
      <c r="C194" s="299"/>
      <c r="D194" s="298"/>
      <c r="E194" s="319"/>
      <c r="F194" s="319"/>
      <c r="G194" s="319"/>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20"/>
      <c r="AF194" s="88"/>
    </row>
    <row r="195" spans="3:32" s="114" customFormat="1" ht="18" customHeight="1">
      <c r="C195" s="293"/>
      <c r="D195" s="294"/>
      <c r="E195" s="288" t="s">
        <v>16486</v>
      </c>
      <c r="F195" s="301"/>
      <c r="G195" s="301"/>
      <c r="H195" s="301"/>
      <c r="I195" s="301"/>
      <c r="J195" s="301"/>
      <c r="K195" s="301"/>
      <c r="L195" s="301"/>
      <c r="M195" s="301"/>
      <c r="N195" s="301"/>
      <c r="O195" s="301"/>
      <c r="P195" s="301"/>
      <c r="Q195" s="301"/>
      <c r="R195" s="301"/>
      <c r="S195" s="301"/>
      <c r="T195" s="301"/>
      <c r="U195" s="301"/>
      <c r="V195" s="301"/>
      <c r="W195" s="301"/>
      <c r="X195" s="301"/>
      <c r="Y195" s="301"/>
      <c r="Z195" s="301"/>
      <c r="AA195" s="301"/>
      <c r="AB195" s="301"/>
      <c r="AC195" s="301"/>
      <c r="AD195" s="302"/>
    </row>
    <row r="196" spans="3:32" s="114" customFormat="1" ht="18" customHeight="1">
      <c r="C196" s="299"/>
      <c r="D196" s="298"/>
      <c r="E196" s="304"/>
      <c r="F196" s="304"/>
      <c r="G196" s="304"/>
      <c r="H196" s="304"/>
      <c r="I196" s="304"/>
      <c r="J196" s="304"/>
      <c r="K196" s="304"/>
      <c r="L196" s="304"/>
      <c r="M196" s="304"/>
      <c r="N196" s="304"/>
      <c r="O196" s="304"/>
      <c r="P196" s="304"/>
      <c r="Q196" s="304"/>
      <c r="R196" s="304"/>
      <c r="S196" s="304"/>
      <c r="T196" s="304"/>
      <c r="U196" s="304"/>
      <c r="V196" s="304"/>
      <c r="W196" s="304"/>
      <c r="X196" s="304"/>
      <c r="Y196" s="304"/>
      <c r="Z196" s="304"/>
      <c r="AA196" s="304"/>
      <c r="AB196" s="304"/>
      <c r="AC196" s="304"/>
      <c r="AD196" s="305"/>
    </row>
    <row r="197" spans="3:32" s="67" customFormat="1" ht="18" customHeight="1">
      <c r="C197" s="293"/>
      <c r="D197" s="294"/>
      <c r="E197" s="288" t="s">
        <v>11212</v>
      </c>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2"/>
      <c r="AF197" s="88"/>
    </row>
    <row r="198" spans="3:32" s="67" customFormat="1" ht="18" customHeight="1">
      <c r="C198" s="299"/>
      <c r="D198" s="298"/>
      <c r="E198" s="319"/>
      <c r="F198" s="319"/>
      <c r="G198" s="319"/>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20"/>
      <c r="AF198" s="88"/>
    </row>
    <row r="199" spans="3:32" s="67" customFormat="1" ht="18" customHeight="1">
      <c r="C199" s="293"/>
      <c r="D199" s="294"/>
      <c r="E199" s="300" t="s">
        <v>25</v>
      </c>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1"/>
      <c r="AC199" s="301"/>
      <c r="AD199" s="302"/>
      <c r="AF199" s="88"/>
    </row>
    <row r="200" spans="3:32" s="67" customFormat="1" ht="18" customHeight="1">
      <c r="C200" s="299"/>
      <c r="D200" s="298"/>
      <c r="E200" s="303"/>
      <c r="F200" s="304"/>
      <c r="G200" s="304"/>
      <c r="H200" s="304"/>
      <c r="I200" s="304"/>
      <c r="J200" s="304"/>
      <c r="K200" s="304"/>
      <c r="L200" s="304"/>
      <c r="M200" s="304"/>
      <c r="N200" s="304"/>
      <c r="O200" s="304"/>
      <c r="P200" s="304"/>
      <c r="Q200" s="304"/>
      <c r="R200" s="304"/>
      <c r="S200" s="304"/>
      <c r="T200" s="304"/>
      <c r="U200" s="304"/>
      <c r="V200" s="304"/>
      <c r="W200" s="304"/>
      <c r="X200" s="304"/>
      <c r="Y200" s="304"/>
      <c r="Z200" s="304"/>
      <c r="AA200" s="304"/>
      <c r="AB200" s="304"/>
      <c r="AC200" s="304"/>
      <c r="AD200" s="305"/>
      <c r="AF200" s="88"/>
    </row>
    <row r="201" spans="3:32" s="67" customFormat="1" ht="18" customHeight="1">
      <c r="C201" s="97"/>
      <c r="D201" s="115"/>
      <c r="E201" s="116"/>
      <c r="F201" s="116"/>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row>
    <row r="202" spans="3:32" s="88" customFormat="1" ht="18" customHeight="1">
      <c r="C202" s="311" t="s">
        <v>23</v>
      </c>
      <c r="D202" s="312"/>
      <c r="E202" s="306" t="s">
        <v>26</v>
      </c>
      <c r="F202" s="307"/>
      <c r="G202" s="307"/>
      <c r="H202" s="307"/>
      <c r="I202" s="307"/>
      <c r="J202" s="307"/>
      <c r="K202" s="307"/>
      <c r="L202" s="307"/>
      <c r="M202" s="307"/>
      <c r="N202" s="307"/>
      <c r="O202" s="307"/>
      <c r="P202" s="307"/>
      <c r="Q202" s="307"/>
      <c r="R202" s="307"/>
      <c r="S202" s="307"/>
      <c r="T202" s="307"/>
      <c r="U202" s="307"/>
      <c r="V202" s="307"/>
      <c r="W202" s="307"/>
      <c r="X202" s="307"/>
      <c r="Y202" s="307"/>
      <c r="Z202" s="307"/>
      <c r="AA202" s="307"/>
      <c r="AB202" s="307"/>
      <c r="AC202" s="307"/>
      <c r="AD202" s="308"/>
    </row>
    <row r="203" spans="3:32" s="67" customFormat="1" ht="18" customHeight="1">
      <c r="C203" s="293"/>
      <c r="D203" s="294"/>
      <c r="E203" s="288" t="s">
        <v>11359</v>
      </c>
      <c r="F203" s="301"/>
      <c r="G203" s="301"/>
      <c r="H203" s="301"/>
      <c r="I203" s="301"/>
      <c r="J203" s="301"/>
      <c r="K203" s="301"/>
      <c r="L203" s="301"/>
      <c r="M203" s="301"/>
      <c r="N203" s="301"/>
      <c r="O203" s="301"/>
      <c r="P203" s="301"/>
      <c r="Q203" s="301"/>
      <c r="R203" s="301"/>
      <c r="S203" s="301"/>
      <c r="T203" s="301"/>
      <c r="U203" s="301"/>
      <c r="V203" s="301"/>
      <c r="W203" s="301"/>
      <c r="X203" s="301"/>
      <c r="Y203" s="301"/>
      <c r="Z203" s="301"/>
      <c r="AA203" s="301"/>
      <c r="AB203" s="301"/>
      <c r="AC203" s="301"/>
      <c r="AD203" s="302"/>
    </row>
    <row r="204" spans="3:32" s="67" customFormat="1" ht="18" customHeight="1">
      <c r="C204" s="295"/>
      <c r="D204" s="296"/>
      <c r="E204" s="309"/>
      <c r="F204" s="309"/>
      <c r="G204" s="309"/>
      <c r="H204" s="309"/>
      <c r="I204" s="309"/>
      <c r="J204" s="309"/>
      <c r="K204" s="309"/>
      <c r="L204" s="309"/>
      <c r="M204" s="309"/>
      <c r="N204" s="309"/>
      <c r="O204" s="309"/>
      <c r="P204" s="309"/>
      <c r="Q204" s="309"/>
      <c r="R204" s="309"/>
      <c r="S204" s="309"/>
      <c r="T204" s="309"/>
      <c r="U204" s="309"/>
      <c r="V204" s="309"/>
      <c r="W204" s="309"/>
      <c r="X204" s="309"/>
      <c r="Y204" s="309"/>
      <c r="Z204" s="309"/>
      <c r="AA204" s="309"/>
      <c r="AB204" s="309"/>
      <c r="AC204" s="309"/>
      <c r="AD204" s="310"/>
    </row>
    <row r="205" spans="3:32" s="67" customFormat="1" ht="18" customHeight="1">
      <c r="C205" s="297"/>
      <c r="D205" s="298"/>
      <c r="E205" s="304"/>
      <c r="F205" s="304"/>
      <c r="G205" s="304"/>
      <c r="H205" s="304"/>
      <c r="I205" s="304"/>
      <c r="J205" s="304"/>
      <c r="K205" s="304"/>
      <c r="L205" s="304"/>
      <c r="M205" s="304"/>
      <c r="N205" s="304"/>
      <c r="O205" s="304"/>
      <c r="P205" s="304"/>
      <c r="Q205" s="304"/>
      <c r="R205" s="304"/>
      <c r="S205" s="304"/>
      <c r="T205" s="304"/>
      <c r="U205" s="304"/>
      <c r="V205" s="304"/>
      <c r="W205" s="304"/>
      <c r="X205" s="304"/>
      <c r="Y205" s="304"/>
      <c r="Z205" s="304"/>
      <c r="AA205" s="304"/>
      <c r="AB205" s="304"/>
      <c r="AC205" s="304"/>
      <c r="AD205" s="305"/>
    </row>
    <row r="206" spans="3:32" s="67" customFormat="1" ht="18" customHeight="1">
      <c r="C206" s="293"/>
      <c r="D206" s="294"/>
      <c r="E206" s="288" t="s">
        <v>28</v>
      </c>
      <c r="F206" s="301"/>
      <c r="G206" s="301"/>
      <c r="H206" s="301"/>
      <c r="I206" s="301"/>
      <c r="J206" s="301"/>
      <c r="K206" s="301"/>
      <c r="L206" s="301"/>
      <c r="M206" s="301"/>
      <c r="N206" s="301"/>
      <c r="O206" s="301"/>
      <c r="P206" s="301"/>
      <c r="Q206" s="301"/>
      <c r="R206" s="301"/>
      <c r="S206" s="301"/>
      <c r="T206" s="301"/>
      <c r="U206" s="301"/>
      <c r="V206" s="301"/>
      <c r="W206" s="301"/>
      <c r="X206" s="301"/>
      <c r="Y206" s="301"/>
      <c r="Z206" s="301"/>
      <c r="AA206" s="301"/>
      <c r="AB206" s="301"/>
      <c r="AC206" s="301"/>
      <c r="AD206" s="302"/>
    </row>
    <row r="207" spans="3:32" s="67" customFormat="1" ht="18" customHeight="1">
      <c r="C207" s="295"/>
      <c r="D207" s="296"/>
      <c r="E207" s="313"/>
      <c r="F207" s="314"/>
      <c r="G207" s="314"/>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5"/>
    </row>
    <row r="208" spans="3:32" s="67" customFormat="1" ht="18" customHeight="1">
      <c r="C208" s="297"/>
      <c r="D208" s="298"/>
      <c r="E208" s="304"/>
      <c r="F208" s="304"/>
      <c r="G208" s="304"/>
      <c r="H208" s="304"/>
      <c r="I208" s="304"/>
      <c r="J208" s="304"/>
      <c r="K208" s="304"/>
      <c r="L208" s="304"/>
      <c r="M208" s="304"/>
      <c r="N208" s="304"/>
      <c r="O208" s="304"/>
      <c r="P208" s="304"/>
      <c r="Q208" s="304"/>
      <c r="R208" s="304"/>
      <c r="S208" s="304"/>
      <c r="T208" s="304"/>
      <c r="U208" s="304"/>
      <c r="V208" s="304"/>
      <c r="W208" s="304"/>
      <c r="X208" s="304"/>
      <c r="Y208" s="304"/>
      <c r="Z208" s="304"/>
      <c r="AA208" s="304"/>
      <c r="AB208" s="304"/>
      <c r="AC208" s="304"/>
      <c r="AD208" s="305"/>
    </row>
    <row r="209" spans="2:107" s="67" customFormat="1" ht="18" customHeight="1">
      <c r="C209" s="293"/>
      <c r="D209" s="294"/>
      <c r="E209" s="287" t="s">
        <v>11360</v>
      </c>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9"/>
    </row>
    <row r="210" spans="2:107" s="67" customFormat="1" ht="18" customHeight="1">
      <c r="C210" s="299"/>
      <c r="D210" s="298"/>
      <c r="E210" s="290"/>
      <c r="F210" s="291"/>
      <c r="G210" s="291"/>
      <c r="H210" s="291"/>
      <c r="I210" s="291"/>
      <c r="J210" s="291"/>
      <c r="K210" s="291"/>
      <c r="L210" s="291"/>
      <c r="M210" s="291"/>
      <c r="N210" s="291"/>
      <c r="O210" s="291"/>
      <c r="P210" s="291"/>
      <c r="Q210" s="291"/>
      <c r="R210" s="291"/>
      <c r="S210" s="291"/>
      <c r="T210" s="291"/>
      <c r="U210" s="291"/>
      <c r="V210" s="291"/>
      <c r="W210" s="291"/>
      <c r="X210" s="291"/>
      <c r="Y210" s="291"/>
      <c r="Z210" s="291"/>
      <c r="AA210" s="291"/>
      <c r="AB210" s="291"/>
      <c r="AC210" s="291"/>
      <c r="AD210" s="292"/>
    </row>
    <row r="211" spans="2:107" s="67" customFormat="1" ht="18" customHeight="1">
      <c r="C211" s="97"/>
    </row>
    <row r="212" spans="2:107" s="67" customFormat="1" ht="18" customHeight="1">
      <c r="C212" s="97"/>
    </row>
    <row r="213" spans="2:107" s="67" customFormat="1" ht="18" customHeight="1">
      <c r="C213" s="97"/>
    </row>
    <row r="214" spans="2:107" s="67" customFormat="1" ht="18" customHeight="1">
      <c r="C214" s="97"/>
    </row>
    <row r="215" spans="2:107" s="67" customFormat="1" ht="18" customHeight="1">
      <c r="C215" s="97"/>
    </row>
    <row r="216" spans="2:107" s="67" customFormat="1" ht="18" customHeight="1">
      <c r="C216" s="97"/>
    </row>
    <row r="217" spans="2:107" s="67" customFormat="1" ht="18" customHeight="1">
      <c r="C217" s="97"/>
    </row>
    <row r="218" spans="2:107" s="67" customFormat="1" ht="18" customHeight="1">
      <c r="C218" s="97"/>
    </row>
    <row r="219" spans="2:107" s="67" customFormat="1" ht="18" customHeight="1">
      <c r="B219" s="210"/>
      <c r="C219" s="210"/>
      <c r="D219" s="210"/>
      <c r="E219" s="210"/>
      <c r="F219" s="210"/>
      <c r="G219" s="210"/>
      <c r="H219" s="210"/>
      <c r="I219" s="210"/>
      <c r="J219" s="210"/>
      <c r="K219" s="118"/>
      <c r="L219" s="118"/>
      <c r="M219" s="118"/>
      <c r="N219" s="118"/>
    </row>
    <row r="220" spans="2:107" s="69" customFormat="1" ht="21.95" customHeight="1">
      <c r="B220" s="119" t="s">
        <v>14673</v>
      </c>
      <c r="AN220" s="187" t="s">
        <v>16532</v>
      </c>
      <c r="AO220" s="67"/>
      <c r="AP220" s="186"/>
      <c r="AQ220" s="186"/>
      <c r="AR220" s="186"/>
      <c r="AS220" s="186"/>
      <c r="AT220" s="186"/>
      <c r="AU220" s="186"/>
    </row>
    <row r="221" spans="2:107" ht="18" customHeight="1">
      <c r="B221" s="66" t="s">
        <v>11408</v>
      </c>
      <c r="AN221" s="186"/>
      <c r="AO221" s="97" t="s">
        <v>16533</v>
      </c>
      <c r="AP221" s="189" t="s">
        <v>16537</v>
      </c>
      <c r="AQ221" s="67"/>
      <c r="AR221" s="186"/>
      <c r="AS221" s="186"/>
      <c r="AT221" s="186"/>
      <c r="AU221" s="186"/>
      <c r="AV221" s="186"/>
      <c r="AW221" s="186"/>
      <c r="AX221" s="186"/>
    </row>
    <row r="222" spans="2:107" s="67" customFormat="1" ht="18" customHeight="1">
      <c r="B222" s="120" t="s">
        <v>11409</v>
      </c>
      <c r="P222" s="71" t="s">
        <v>11417</v>
      </c>
      <c r="Q222" s="72"/>
      <c r="R222" s="72"/>
      <c r="S222" s="72"/>
      <c r="T222" s="72"/>
      <c r="U222" s="72"/>
      <c r="V222" s="72"/>
      <c r="W222" s="72"/>
      <c r="X222" s="72"/>
      <c r="Y222" s="72"/>
      <c r="Z222" s="72"/>
      <c r="AA222" s="72"/>
      <c r="AB222" s="72"/>
      <c r="AC222" s="72"/>
      <c r="AD222" s="72"/>
      <c r="AE222" s="72"/>
      <c r="AF222" s="72"/>
      <c r="AG222" s="72"/>
      <c r="AH222" s="72"/>
      <c r="AI222" s="72"/>
      <c r="AJ222" s="72"/>
      <c r="AK222" s="72"/>
      <c r="AN222" s="186"/>
      <c r="AO222" s="97"/>
      <c r="AP222" s="66"/>
      <c r="AQ222" s="187" t="s">
        <v>16540</v>
      </c>
      <c r="AR222" s="187"/>
      <c r="AS222" s="187"/>
      <c r="AT222" s="187"/>
      <c r="AU222" s="187"/>
      <c r="AV222" s="186"/>
      <c r="AW222" s="186"/>
      <c r="AX222" s="186"/>
    </row>
    <row r="223" spans="2:107" s="67" customFormat="1" ht="18" customHeight="1">
      <c r="B223" s="67" t="s">
        <v>16491</v>
      </c>
      <c r="AN223" s="186"/>
      <c r="AO223" s="97" t="s">
        <v>11371</v>
      </c>
      <c r="AP223" s="190" t="s">
        <v>3678</v>
      </c>
      <c r="AQ223" s="76"/>
      <c r="AR223" s="187"/>
      <c r="AS223" s="187"/>
      <c r="AT223" s="187"/>
      <c r="AU223" s="187"/>
      <c r="AV223" s="187"/>
      <c r="AW223" s="187"/>
      <c r="AX223" s="187"/>
    </row>
    <row r="224" spans="2:107" s="67" customFormat="1" ht="18" customHeight="1">
      <c r="B224" s="154" t="s">
        <v>16502</v>
      </c>
      <c r="C224" s="75"/>
      <c r="D224" s="75"/>
      <c r="E224" s="75"/>
      <c r="F224" s="75"/>
      <c r="AN224" s="187"/>
      <c r="AO224" s="97"/>
      <c r="AP224" s="187"/>
      <c r="AQ224" s="187" t="s">
        <v>16541</v>
      </c>
      <c r="AR224" s="187"/>
      <c r="AS224" s="187"/>
      <c r="AT224" s="187"/>
      <c r="AU224" s="187"/>
      <c r="AV224" s="187"/>
      <c r="AW224" s="187"/>
      <c r="AX224" s="187"/>
      <c r="DA224" s="73"/>
      <c r="DB224" s="74"/>
      <c r="DC224" s="73"/>
    </row>
    <row r="225" spans="1:108" s="119" customFormat="1" ht="21.95" customHeight="1">
      <c r="B225" s="75" t="s">
        <v>16503</v>
      </c>
      <c r="AN225" s="187"/>
      <c r="AO225" s="97" t="s">
        <v>11372</v>
      </c>
      <c r="AP225" s="190" t="s">
        <v>16534</v>
      </c>
      <c r="AQ225" s="66"/>
      <c r="AR225" s="187"/>
      <c r="AS225" s="187"/>
      <c r="AT225" s="187"/>
      <c r="AU225" s="187"/>
      <c r="AV225" s="187"/>
      <c r="AW225" s="187"/>
      <c r="AX225" s="187"/>
    </row>
    <row r="226" spans="1:108" s="67" customFormat="1" ht="18" customHeight="1">
      <c r="B226" s="120"/>
      <c r="P226" s="71"/>
      <c r="Q226" s="72"/>
      <c r="R226" s="72"/>
      <c r="S226" s="72"/>
      <c r="T226" s="72"/>
      <c r="U226" s="72"/>
      <c r="V226" s="72"/>
      <c r="W226" s="72"/>
      <c r="X226" s="72"/>
      <c r="Y226" s="72"/>
      <c r="Z226" s="72"/>
      <c r="AA226" s="72"/>
      <c r="AB226" s="72"/>
      <c r="AC226" s="72"/>
      <c r="AD226" s="72"/>
      <c r="AE226" s="72"/>
      <c r="AF226" s="72"/>
      <c r="AG226" s="72"/>
      <c r="AH226" s="72"/>
      <c r="AI226" s="72"/>
      <c r="AJ226" s="72"/>
      <c r="AK226" s="72"/>
      <c r="AN226" s="187"/>
      <c r="AO226" s="97"/>
      <c r="AP226" s="187"/>
      <c r="AQ226" s="187" t="s">
        <v>16542</v>
      </c>
      <c r="AR226" s="187"/>
      <c r="AS226" s="187"/>
      <c r="AT226" s="187"/>
      <c r="AU226" s="187"/>
      <c r="AV226" s="187"/>
      <c r="AW226" s="187"/>
      <c r="AX226" s="187"/>
    </row>
    <row r="227" spans="1:108" ht="18" customHeight="1">
      <c r="B227" s="67" t="s">
        <v>16528</v>
      </c>
      <c r="Y227" s="75" t="s">
        <v>14682</v>
      </c>
      <c r="AN227" s="187"/>
      <c r="AO227" s="97" t="s">
        <v>11373</v>
      </c>
      <c r="AP227" s="190" t="s">
        <v>16561</v>
      </c>
      <c r="AR227" s="187"/>
      <c r="AS227" s="187"/>
      <c r="AT227" s="187"/>
      <c r="AU227" s="187"/>
      <c r="AV227" s="187"/>
      <c r="AW227" s="187"/>
      <c r="AX227" s="187"/>
      <c r="BX227" s="67"/>
      <c r="BY227" s="67"/>
      <c r="BZ227" s="67"/>
      <c r="CX227" s="67"/>
      <c r="CY227" s="67"/>
      <c r="CZ227" s="67"/>
      <c r="DA227" s="67"/>
      <c r="DB227" s="67"/>
      <c r="DC227" s="67"/>
      <c r="DD227" s="67"/>
    </row>
    <row r="228" spans="1:108" s="76" customFormat="1" ht="18" customHeight="1">
      <c r="D228" s="264" t="s">
        <v>11370</v>
      </c>
      <c r="E228" s="265"/>
      <c r="F228" s="264" t="s">
        <v>11371</v>
      </c>
      <c r="G228" s="265"/>
      <c r="H228" s="264" t="s">
        <v>11372</v>
      </c>
      <c r="I228" s="265"/>
      <c r="J228" s="264" t="s">
        <v>11373</v>
      </c>
      <c r="K228" s="265"/>
      <c r="L228" s="264" t="s">
        <v>11374</v>
      </c>
      <c r="M228" s="265"/>
      <c r="N228" s="264" t="s">
        <v>11375</v>
      </c>
      <c r="O228" s="265"/>
      <c r="P228" s="264" t="s">
        <v>11376</v>
      </c>
      <c r="Q228" s="265"/>
      <c r="R228" s="264" t="s">
        <v>14667</v>
      </c>
      <c r="S228" s="265"/>
      <c r="T228" s="264" t="s">
        <v>14668</v>
      </c>
      <c r="U228" s="265"/>
      <c r="V228" s="264" t="s">
        <v>16529</v>
      </c>
      <c r="W228" s="265"/>
      <c r="Y228" s="274" t="str">
        <f>IF(DA229=0,"申請可","申請不可")</f>
        <v>申請不可</v>
      </c>
      <c r="Z228" s="275"/>
      <c r="AA228" s="275"/>
      <c r="AB228" s="275"/>
      <c r="AC228" s="275"/>
      <c r="AD228" s="275"/>
      <c r="AE228" s="276"/>
      <c r="AN228" s="187"/>
      <c r="AO228" s="72"/>
      <c r="AP228" s="186"/>
      <c r="AQ228" s="67" t="s">
        <v>16543</v>
      </c>
      <c r="AR228" s="186"/>
      <c r="AS228" s="186"/>
      <c r="AT228" s="186"/>
      <c r="AU228" s="186"/>
      <c r="AV228" s="187"/>
      <c r="AW228" s="187"/>
      <c r="AX228" s="187"/>
      <c r="BX228" s="67"/>
      <c r="BY228" s="67"/>
      <c r="BZ228" s="67"/>
      <c r="CX228" s="67"/>
      <c r="CY228" s="67"/>
      <c r="CZ228" s="67"/>
      <c r="DA228" s="67"/>
      <c r="DB228" s="67"/>
      <c r="DC228" s="67"/>
      <c r="DD228" s="67"/>
    </row>
    <row r="229" spans="1:108" s="76" customFormat="1" ht="18" customHeight="1">
      <c r="D229" s="264" t="str">
        <f>IF(エラーチェックシート!$C5&gt;0,"✕","○")</f>
        <v>✕</v>
      </c>
      <c r="E229" s="265"/>
      <c r="F229" s="264" t="str">
        <f>IF(エラーチェックシート!$C9&gt;0,"✕","○")</f>
        <v>✕</v>
      </c>
      <c r="G229" s="265"/>
      <c r="H229" s="264" t="str">
        <f>IF(エラーチェックシート!$C13&gt;0,"✕","○")</f>
        <v>✕</v>
      </c>
      <c r="I229" s="265"/>
      <c r="J229" s="264" t="str">
        <f>IF(エラーチェックシート!$C17&gt;0,"✕","○")</f>
        <v>○</v>
      </c>
      <c r="K229" s="265"/>
      <c r="L229" s="264" t="str">
        <f>IF(エラーチェックシート!$C21&gt;0,"✕","○")</f>
        <v>✕</v>
      </c>
      <c r="M229" s="265"/>
      <c r="N229" s="264" t="str">
        <f>IF(エラーチェックシート!$C25&gt;0,"✕","○")</f>
        <v>✕</v>
      </c>
      <c r="O229" s="265"/>
      <c r="P229" s="264" t="str">
        <f>IF(エラーチェックシート!$C29&gt;0,"✕","○")</f>
        <v>✕</v>
      </c>
      <c r="Q229" s="265"/>
      <c r="R229" s="264" t="str">
        <f>IF(エラーチェックシート!$C36&gt;0,"✕","○")</f>
        <v>✕</v>
      </c>
      <c r="S229" s="265"/>
      <c r="T229" s="264" t="str">
        <f>IF(エラーチェックシート!$C40&gt;0,"✕","○")</f>
        <v>○</v>
      </c>
      <c r="U229" s="265"/>
      <c r="V229" s="264" t="str">
        <f>IF(エラーチェックシート!$C44&gt;0,"✕","○")</f>
        <v>✕</v>
      </c>
      <c r="W229" s="265"/>
      <c r="Y229" s="277"/>
      <c r="Z229" s="278"/>
      <c r="AA229" s="278"/>
      <c r="AB229" s="278"/>
      <c r="AC229" s="278"/>
      <c r="AD229" s="278"/>
      <c r="AE229" s="279"/>
      <c r="AN229" s="187"/>
      <c r="AO229" s="97" t="s">
        <v>11374</v>
      </c>
      <c r="AP229" s="189" t="s">
        <v>16535</v>
      </c>
      <c r="AQ229" s="67"/>
      <c r="AR229" s="186"/>
      <c r="AS229" s="186"/>
      <c r="AT229" s="186"/>
      <c r="AU229" s="186"/>
      <c r="AV229" s="186"/>
      <c r="AW229" s="186"/>
      <c r="AX229" s="186"/>
      <c r="DA229" s="73">
        <f>COUNTIF(D229:S229,"✕")</f>
        <v>7</v>
      </c>
      <c r="DB229" s="73"/>
      <c r="DC229" s="73"/>
    </row>
    <row r="230" spans="1:108" ht="18" customHeight="1">
      <c r="B230" s="67" t="s">
        <v>14670</v>
      </c>
      <c r="J230" s="67"/>
      <c r="AN230" s="186"/>
      <c r="AO230" s="97"/>
      <c r="AP230" s="187"/>
      <c r="AQ230" s="66" t="s">
        <v>16544</v>
      </c>
      <c r="AR230" s="187"/>
      <c r="AS230" s="187"/>
      <c r="AT230" s="187"/>
      <c r="AU230" s="187"/>
      <c r="AV230" s="186"/>
      <c r="AW230" s="186"/>
      <c r="AX230" s="186"/>
    </row>
    <row r="231" spans="1:108" s="70" customFormat="1" ht="18" customHeight="1">
      <c r="B231" s="69"/>
      <c r="AN231" s="186"/>
      <c r="AO231" s="97" t="s">
        <v>11375</v>
      </c>
      <c r="AP231" s="190" t="s">
        <v>16536</v>
      </c>
      <c r="AQ231" s="66"/>
      <c r="AR231" s="187"/>
      <c r="AS231" s="187"/>
      <c r="AT231" s="187"/>
      <c r="AU231" s="187"/>
      <c r="AV231" s="187"/>
      <c r="AW231" s="187"/>
      <c r="AX231" s="187"/>
    </row>
    <row r="232" spans="1:108" s="70" customFormat="1" ht="18" customHeight="1">
      <c r="B232" s="69"/>
      <c r="AN232" s="187"/>
      <c r="AO232" s="97"/>
      <c r="AP232" s="187"/>
      <c r="AQ232" s="211" t="s">
        <v>16563</v>
      </c>
      <c r="AR232" s="187"/>
      <c r="AS232" s="187"/>
      <c r="AT232" s="187"/>
      <c r="AU232" s="187"/>
      <c r="AV232" s="187"/>
      <c r="AW232" s="187"/>
      <c r="AX232" s="187"/>
    </row>
    <row r="233" spans="1:108" s="67" customFormat="1" ht="18" customHeight="1">
      <c r="A233" s="268" t="s">
        <v>14661</v>
      </c>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c r="Y233" s="268"/>
      <c r="Z233" s="268"/>
      <c r="AA233" s="88"/>
      <c r="AB233" s="88"/>
      <c r="AC233" s="88"/>
      <c r="AD233" s="88"/>
      <c r="AE233" s="88"/>
      <c r="AF233" s="88"/>
      <c r="AG233" s="88"/>
      <c r="AN233" s="187"/>
      <c r="AO233" s="97" t="s">
        <v>11376</v>
      </c>
      <c r="AP233" s="190" t="s">
        <v>16538</v>
      </c>
      <c r="AQ233" s="66"/>
      <c r="AR233" s="187"/>
      <c r="AS233" s="187"/>
      <c r="AT233" s="187"/>
      <c r="AU233" s="187"/>
      <c r="AV233" s="187"/>
      <c r="AW233" s="187"/>
      <c r="AX233" s="187"/>
    </row>
    <row r="234" spans="1:108" s="67" customFormat="1" ht="18" customHeight="1">
      <c r="A234" s="268"/>
      <c r="B234" s="268"/>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8"/>
      <c r="Z234" s="268"/>
      <c r="AN234" s="188"/>
      <c r="AO234" s="97"/>
      <c r="AP234" s="187"/>
      <c r="AQ234" s="187" t="s">
        <v>16545</v>
      </c>
      <c r="AR234" s="187"/>
      <c r="AS234" s="187"/>
      <c r="AT234" s="187"/>
      <c r="AU234" s="187"/>
      <c r="AV234" s="187"/>
      <c r="AW234" s="187"/>
      <c r="AX234" s="187"/>
    </row>
    <row r="235" spans="1:108" s="67" customFormat="1" ht="18" customHeight="1">
      <c r="A235" s="269" t="s">
        <v>11352</v>
      </c>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70"/>
      <c r="AB235" s="270"/>
      <c r="AC235" s="270"/>
      <c r="AD235" s="270"/>
      <c r="AN235" s="188"/>
      <c r="AO235" s="97" t="s">
        <v>16546</v>
      </c>
      <c r="AP235" s="190" t="s">
        <v>16549</v>
      </c>
      <c r="AQ235" s="66"/>
      <c r="AR235" s="187"/>
      <c r="AS235" s="187"/>
      <c r="AT235" s="187"/>
      <c r="AU235" s="70"/>
      <c r="AV235" s="187"/>
      <c r="AW235" s="187"/>
      <c r="AX235" s="187"/>
    </row>
    <row r="236" spans="1:108" s="67" customFormat="1" ht="18" customHeight="1">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70"/>
      <c r="AB236" s="270"/>
      <c r="AC236" s="270"/>
      <c r="AD236" s="270"/>
      <c r="AO236" s="97"/>
      <c r="AP236" s="187"/>
      <c r="AQ236" s="187" t="s">
        <v>16555</v>
      </c>
      <c r="AR236" s="187"/>
      <c r="AS236" s="187"/>
      <c r="AT236" s="187"/>
      <c r="AU236" s="70"/>
      <c r="AV236" s="70"/>
    </row>
    <row r="237" spans="1:108" ht="18" customHeight="1">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90"/>
      <c r="AB237" s="90"/>
      <c r="AC237" s="90"/>
      <c r="AD237" s="90"/>
      <c r="AO237" s="97" t="s">
        <v>16547</v>
      </c>
      <c r="AP237" s="190" t="s">
        <v>16558</v>
      </c>
      <c r="AR237" s="187"/>
      <c r="AS237" s="187"/>
      <c r="AT237" s="187"/>
    </row>
    <row r="238" spans="1:108" s="70" customFormat="1" ht="18" customHeight="1">
      <c r="B238" s="66" t="s">
        <v>20</v>
      </c>
      <c r="F238" s="271">
        <f>U283</f>
        <v>0</v>
      </c>
      <c r="G238" s="272"/>
      <c r="H238" s="272"/>
      <c r="I238" s="272"/>
      <c r="J238" s="272"/>
      <c r="K238" s="272"/>
      <c r="L238" s="273"/>
      <c r="M238" s="91" t="s">
        <v>31</v>
      </c>
      <c r="O238" s="70" t="s">
        <v>14671</v>
      </c>
      <c r="AO238" s="97"/>
      <c r="AP238" s="187"/>
      <c r="AQ238" s="187" t="s">
        <v>16557</v>
      </c>
      <c r="AR238" s="187"/>
      <c r="AS238" s="187"/>
      <c r="AT238" s="187"/>
    </row>
    <row r="239" spans="1:108" s="70" customFormat="1" ht="18" customHeight="1">
      <c r="B239" s="69"/>
      <c r="AO239" s="191" t="s">
        <v>16548</v>
      </c>
      <c r="AP239" s="190" t="s">
        <v>16551</v>
      </c>
      <c r="AQ239" s="66"/>
      <c r="AR239" s="187"/>
      <c r="AS239" s="187"/>
      <c r="AT239" s="187"/>
    </row>
    <row r="240" spans="1:108" s="70" customFormat="1" ht="18" customHeight="1">
      <c r="B240" s="69"/>
      <c r="AO240" s="97"/>
      <c r="AP240" s="187"/>
      <c r="AQ240" s="211" t="s">
        <v>16563</v>
      </c>
      <c r="AR240" s="187"/>
      <c r="AS240" s="187"/>
      <c r="AT240" s="187"/>
    </row>
    <row r="241" spans="1:107" ht="18" customHeight="1">
      <c r="A241" s="266" t="s">
        <v>14663</v>
      </c>
      <c r="B241" s="267"/>
      <c r="C241" s="267"/>
      <c r="D241" s="267"/>
      <c r="E241" s="267"/>
      <c r="F241" s="267"/>
      <c r="G241" s="267"/>
      <c r="H241" s="267"/>
      <c r="I241" s="267"/>
      <c r="J241" s="267"/>
      <c r="K241" s="267"/>
      <c r="L241" s="267"/>
      <c r="M241" s="267"/>
    </row>
    <row r="242" spans="1:107" s="67" customFormat="1" ht="18" customHeight="1">
      <c r="A242" s="98" t="s">
        <v>11418</v>
      </c>
      <c r="X242" s="352"/>
      <c r="Y242" s="352"/>
      <c r="Z242" s="197"/>
      <c r="AA242" s="352"/>
      <c r="AB242" s="352"/>
      <c r="AC242" s="197"/>
      <c r="AD242" s="69"/>
    </row>
    <row r="243" spans="1:107" ht="18" customHeight="1">
      <c r="S243" s="355" t="s">
        <v>11</v>
      </c>
      <c r="T243" s="355"/>
      <c r="U243" s="356">
        <v>6</v>
      </c>
      <c r="V243" s="356"/>
      <c r="W243" s="205" t="s">
        <v>12</v>
      </c>
      <c r="X243" s="356"/>
      <c r="Y243" s="356"/>
      <c r="Z243" s="205" t="s">
        <v>13</v>
      </c>
      <c r="AA243" s="356"/>
      <c r="AB243" s="356"/>
      <c r="AC243" s="205" t="s">
        <v>14</v>
      </c>
      <c r="AD243" s="70"/>
      <c r="DA243" s="78"/>
      <c r="DC243" s="78"/>
    </row>
    <row r="244" spans="1:107" s="67" customFormat="1" ht="18" customHeight="1"/>
    <row r="245" spans="1:107" s="100" customFormat="1" ht="18" customHeight="1">
      <c r="D245" s="101" t="s">
        <v>11356</v>
      </c>
      <c r="E245" s="101"/>
      <c r="F245" s="101"/>
      <c r="G245" s="101"/>
      <c r="I245" s="101"/>
      <c r="J245" s="101"/>
      <c r="K245" s="101"/>
      <c r="M245" s="101"/>
      <c r="N245" s="101"/>
      <c r="O245" s="101"/>
      <c r="T245" s="101"/>
      <c r="U245" s="101"/>
      <c r="V245" s="101"/>
      <c r="X245" s="101"/>
      <c r="Y245" s="101"/>
      <c r="Z245" s="101"/>
      <c r="AB245" s="101"/>
      <c r="AC245" s="101"/>
      <c r="AD245" s="101"/>
    </row>
    <row r="246" spans="1:107" s="100" customFormat="1" ht="18" customHeight="1">
      <c r="D246" s="102"/>
      <c r="E246" s="102"/>
      <c r="F246" s="102"/>
      <c r="G246" s="102"/>
      <c r="I246" s="102"/>
      <c r="J246" s="102"/>
      <c r="K246" s="102"/>
      <c r="M246" s="102"/>
      <c r="N246" s="102"/>
      <c r="O246" s="102"/>
      <c r="T246" s="102"/>
      <c r="U246" s="102"/>
      <c r="V246" s="102"/>
      <c r="X246" s="102"/>
      <c r="Y246" s="102"/>
      <c r="Z246" s="102"/>
      <c r="AB246" s="102"/>
      <c r="AC246" s="102"/>
      <c r="AD246" s="102"/>
      <c r="AF246" s="259" t="s">
        <v>16616</v>
      </c>
      <c r="AH246" s="103"/>
    </row>
    <row r="247" spans="1:107" s="103" customFormat="1" ht="18" customHeight="1">
      <c r="B247" s="104" t="s">
        <v>16492</v>
      </c>
      <c r="C247" s="104"/>
      <c r="D247" s="105"/>
      <c r="E247" s="105"/>
      <c r="F247" s="105"/>
      <c r="G247" s="105"/>
      <c r="H247" s="105"/>
      <c r="I247" s="105"/>
      <c r="J247" s="105"/>
      <c r="K247" s="105"/>
      <c r="M247" s="105"/>
      <c r="N247" s="105"/>
      <c r="O247" s="106" t="s">
        <v>10</v>
      </c>
      <c r="P247" s="105"/>
      <c r="Q247" s="104" t="s">
        <v>11369</v>
      </c>
      <c r="R247" s="104"/>
      <c r="S247" s="105"/>
      <c r="T247" s="105"/>
      <c r="U247" s="105"/>
      <c r="V247" s="105"/>
      <c r="W247" s="105"/>
      <c r="X247" s="105"/>
      <c r="Y247" s="105"/>
      <c r="Z247" s="105"/>
      <c r="AB247" s="105"/>
      <c r="AC247" s="105"/>
      <c r="AD247" s="106" t="s">
        <v>10</v>
      </c>
      <c r="AF247" s="263" t="s">
        <v>16592</v>
      </c>
      <c r="AG247" s="263"/>
      <c r="AI247" s="263"/>
    </row>
    <row r="248" spans="1:107" s="103" customFormat="1" ht="18" customHeight="1">
      <c r="B248" s="333"/>
      <c r="C248" s="334"/>
      <c r="D248" s="353" t="s">
        <v>11413</v>
      </c>
      <c r="E248" s="354"/>
      <c r="F248" s="354"/>
      <c r="G248" s="354"/>
      <c r="H248" s="333" t="s">
        <v>16516</v>
      </c>
      <c r="I248" s="334"/>
      <c r="J248" s="334"/>
      <c r="K248" s="334"/>
      <c r="L248" s="333" t="s">
        <v>29</v>
      </c>
      <c r="M248" s="334"/>
      <c r="N248" s="334"/>
      <c r="O248" s="334"/>
      <c r="Q248" s="333"/>
      <c r="R248" s="334"/>
      <c r="S248" s="335" t="str">
        <f>$D$248</f>
        <v>令和５年</v>
      </c>
      <c r="T248" s="336"/>
      <c r="U248" s="336"/>
      <c r="V248" s="336"/>
      <c r="W248" s="333" t="s">
        <v>16516</v>
      </c>
      <c r="X248" s="334"/>
      <c r="Y248" s="334"/>
      <c r="Z248" s="334"/>
      <c r="AA248" s="333" t="s">
        <v>29</v>
      </c>
      <c r="AB248" s="334"/>
      <c r="AC248" s="334"/>
      <c r="AD248" s="334"/>
      <c r="AG248" s="259" t="s">
        <v>16591</v>
      </c>
      <c r="AK248" s="262"/>
      <c r="DA248" s="73" t="s">
        <v>11388</v>
      </c>
      <c r="DB248" s="74"/>
      <c r="DC248" s="92"/>
    </row>
    <row r="249" spans="1:107" s="103" customFormat="1" ht="18" customHeight="1">
      <c r="B249" s="333"/>
      <c r="C249" s="334"/>
      <c r="D249" s="333" t="s">
        <v>3666</v>
      </c>
      <c r="E249" s="334"/>
      <c r="F249" s="334"/>
      <c r="G249" s="334"/>
      <c r="H249" s="333" t="s">
        <v>3667</v>
      </c>
      <c r="I249" s="334"/>
      <c r="J249" s="334"/>
      <c r="K249" s="334"/>
      <c r="L249" s="333" t="s">
        <v>3668</v>
      </c>
      <c r="M249" s="334"/>
      <c r="N249" s="334"/>
      <c r="O249" s="334"/>
      <c r="Q249" s="333"/>
      <c r="R249" s="334"/>
      <c r="S249" s="333" t="s">
        <v>30</v>
      </c>
      <c r="T249" s="334"/>
      <c r="U249" s="334"/>
      <c r="V249" s="334"/>
      <c r="W249" s="333" t="s">
        <v>3669</v>
      </c>
      <c r="X249" s="334"/>
      <c r="Y249" s="334"/>
      <c r="Z249" s="334"/>
      <c r="AA249" s="333" t="s">
        <v>3670</v>
      </c>
      <c r="AB249" s="334"/>
      <c r="AC249" s="334"/>
      <c r="AD249" s="334"/>
      <c r="AG249" s="259" t="s">
        <v>16594</v>
      </c>
      <c r="DA249" s="73" t="s">
        <v>11413</v>
      </c>
      <c r="DB249" s="74"/>
      <c r="DC249" s="73"/>
    </row>
    <row r="250" spans="1:107" s="103" customFormat="1" ht="18" customHeight="1">
      <c r="A250" s="107">
        <f>IF(AG250&gt;=Z$26,1,0)</f>
        <v>1</v>
      </c>
      <c r="B250" s="333" t="s">
        <v>11414</v>
      </c>
      <c r="C250" s="334"/>
      <c r="D250" s="349">
        <v>0</v>
      </c>
      <c r="E250" s="350"/>
      <c r="F250" s="350"/>
      <c r="G250" s="351"/>
      <c r="H250" s="349">
        <v>0</v>
      </c>
      <c r="I250" s="350"/>
      <c r="J250" s="350"/>
      <c r="K250" s="351"/>
      <c r="L250" s="330"/>
      <c r="M250" s="331"/>
      <c r="N250" s="331"/>
      <c r="O250" s="332"/>
      <c r="Q250" s="333" t="s">
        <v>11414</v>
      </c>
      <c r="R250" s="334"/>
      <c r="S250" s="349">
        <v>0</v>
      </c>
      <c r="T250" s="350"/>
      <c r="U250" s="350"/>
      <c r="V250" s="351"/>
      <c r="W250" s="349">
        <v>0</v>
      </c>
      <c r="X250" s="350"/>
      <c r="Y250" s="350"/>
      <c r="Z250" s="351"/>
      <c r="AA250" s="330"/>
      <c r="AB250" s="331"/>
      <c r="AC250" s="331"/>
      <c r="AD250" s="332"/>
      <c r="AG250" s="107" t="str">
        <f>IF($D$248="令和４年","2022/01/01","2023/01/01")</f>
        <v>2023/01/01</v>
      </c>
      <c r="DA250" s="73"/>
      <c r="DB250" s="73"/>
      <c r="DC250" s="73"/>
    </row>
    <row r="251" spans="1:107" s="103" customFormat="1" ht="18" customHeight="1">
      <c r="A251" s="107">
        <f t="shared" ref="A251" si="1">IF(AG251&gt;=Z$26,1,0)</f>
        <v>1</v>
      </c>
      <c r="B251" s="333" t="s">
        <v>11415</v>
      </c>
      <c r="C251" s="334"/>
      <c r="D251" s="349">
        <v>0</v>
      </c>
      <c r="E251" s="350"/>
      <c r="F251" s="350"/>
      <c r="G251" s="351"/>
      <c r="H251" s="349">
        <v>0</v>
      </c>
      <c r="I251" s="350"/>
      <c r="J251" s="350"/>
      <c r="K251" s="351"/>
      <c r="L251" s="330"/>
      <c r="M251" s="331"/>
      <c r="N251" s="331"/>
      <c r="O251" s="332"/>
      <c r="Q251" s="333" t="s">
        <v>11415</v>
      </c>
      <c r="R251" s="334"/>
      <c r="S251" s="349">
        <v>0</v>
      </c>
      <c r="T251" s="350"/>
      <c r="U251" s="350"/>
      <c r="V251" s="351"/>
      <c r="W251" s="349">
        <v>0</v>
      </c>
      <c r="X251" s="350"/>
      <c r="Y251" s="350"/>
      <c r="Z251" s="351"/>
      <c r="AA251" s="330"/>
      <c r="AB251" s="331"/>
      <c r="AC251" s="331"/>
      <c r="AD251" s="332"/>
      <c r="AG251" s="107" t="str">
        <f>IF($D$248="令和４年","2022/02/01","2023/02/01")</f>
        <v>2023/02/01</v>
      </c>
    </row>
    <row r="252" spans="1:107" s="103" customFormat="1" ht="18" customHeight="1">
      <c r="A252" s="107">
        <f>IF(AG252&gt;=Z$26,1,0)</f>
        <v>1</v>
      </c>
      <c r="B252" s="333" t="s">
        <v>11416</v>
      </c>
      <c r="C252" s="334"/>
      <c r="D252" s="349">
        <v>0</v>
      </c>
      <c r="E252" s="350"/>
      <c r="F252" s="350"/>
      <c r="G252" s="351"/>
      <c r="H252" s="349">
        <v>0</v>
      </c>
      <c r="I252" s="350"/>
      <c r="J252" s="350"/>
      <c r="K252" s="351"/>
      <c r="L252" s="330"/>
      <c r="M252" s="331"/>
      <c r="N252" s="331"/>
      <c r="O252" s="332"/>
      <c r="Q252" s="333" t="s">
        <v>11416</v>
      </c>
      <c r="R252" s="334"/>
      <c r="S252" s="349">
        <v>0</v>
      </c>
      <c r="T252" s="350"/>
      <c r="U252" s="350"/>
      <c r="V252" s="351"/>
      <c r="W252" s="349">
        <v>0</v>
      </c>
      <c r="X252" s="350"/>
      <c r="Y252" s="350"/>
      <c r="Z252" s="351"/>
      <c r="AA252" s="330"/>
      <c r="AB252" s="331"/>
      <c r="AC252" s="331"/>
      <c r="AD252" s="332"/>
      <c r="AG252" s="107" t="str">
        <f>IF($D$248="令和４年","2022/03/01","2023/03/01")</f>
        <v>2023/03/01</v>
      </c>
    </row>
    <row r="253" spans="1:107" s="103" customFormat="1" ht="18" customHeight="1">
      <c r="B253" s="333" t="s">
        <v>9</v>
      </c>
      <c r="C253" s="334"/>
      <c r="D253" s="347">
        <f>SUMIF($A$250:$A$252,"1",D250:G252)</f>
        <v>0</v>
      </c>
      <c r="E253" s="348"/>
      <c r="F253" s="348"/>
      <c r="G253" s="348"/>
      <c r="H253" s="347">
        <f>SUMIF($A$250:$A$252,"1",H250:K252)</f>
        <v>0</v>
      </c>
      <c r="I253" s="348"/>
      <c r="J253" s="348"/>
      <c r="K253" s="348"/>
      <c r="L253" s="347">
        <f>H253-D253</f>
        <v>0</v>
      </c>
      <c r="M253" s="348"/>
      <c r="N253" s="348"/>
      <c r="O253" s="348"/>
      <c r="Q253" s="333" t="s">
        <v>9</v>
      </c>
      <c r="R253" s="334"/>
      <c r="S253" s="347">
        <f>SUMIF($A$250:$A$252,"1",S250:V252)</f>
        <v>0</v>
      </c>
      <c r="T253" s="348"/>
      <c r="U253" s="348"/>
      <c r="V253" s="348"/>
      <c r="W253" s="347">
        <f>SUMIF($A$250:$A$252,"1",W250:Z252)</f>
        <v>0</v>
      </c>
      <c r="X253" s="348"/>
      <c r="Y253" s="348"/>
      <c r="Z253" s="348"/>
      <c r="AA253" s="347">
        <f>W253-S253</f>
        <v>0</v>
      </c>
      <c r="AB253" s="348"/>
      <c r="AC253" s="348"/>
      <c r="AD253" s="348"/>
    </row>
    <row r="254" spans="1:107" s="103" customFormat="1" ht="18" customHeight="1"/>
    <row r="255" spans="1:107" s="103" customFormat="1" ht="18" customHeight="1">
      <c r="B255" s="104" t="s">
        <v>16493</v>
      </c>
      <c r="C255" s="104"/>
      <c r="D255" s="105"/>
      <c r="E255" s="105"/>
      <c r="F255" s="105"/>
      <c r="G255" s="105"/>
      <c r="H255" s="105"/>
      <c r="I255" s="105"/>
      <c r="J255" s="105"/>
      <c r="K255" s="105"/>
      <c r="M255" s="105"/>
      <c r="N255" s="105"/>
      <c r="O255" s="106" t="s">
        <v>10</v>
      </c>
      <c r="Q255" s="104" t="s">
        <v>16497</v>
      </c>
      <c r="R255" s="104"/>
      <c r="S255" s="105"/>
      <c r="T255" s="105"/>
      <c r="U255" s="105"/>
      <c r="V255" s="105"/>
      <c r="W255" s="105"/>
      <c r="X255" s="105"/>
      <c r="Y255" s="105"/>
      <c r="Z255" s="105"/>
      <c r="AB255" s="105"/>
      <c r="AC255" s="105"/>
      <c r="AD255" s="106" t="s">
        <v>10</v>
      </c>
    </row>
    <row r="256" spans="1:107" s="103" customFormat="1" ht="18" customHeight="1">
      <c r="B256" s="333"/>
      <c r="C256" s="334"/>
      <c r="D256" s="335" t="str">
        <f>$D$248</f>
        <v>令和５年</v>
      </c>
      <c r="E256" s="336"/>
      <c r="F256" s="336"/>
      <c r="G256" s="336"/>
      <c r="H256" s="333" t="s">
        <v>16516</v>
      </c>
      <c r="I256" s="334"/>
      <c r="J256" s="334"/>
      <c r="K256" s="334"/>
      <c r="L256" s="333" t="s">
        <v>29</v>
      </c>
      <c r="M256" s="334"/>
      <c r="N256" s="334"/>
      <c r="O256" s="334"/>
      <c r="Q256" s="333"/>
      <c r="R256" s="334"/>
      <c r="S256" s="335" t="str">
        <f>$D$248</f>
        <v>令和５年</v>
      </c>
      <c r="T256" s="336"/>
      <c r="U256" s="336"/>
      <c r="V256" s="336"/>
      <c r="W256" s="333" t="s">
        <v>16516</v>
      </c>
      <c r="X256" s="334"/>
      <c r="Y256" s="334"/>
      <c r="Z256" s="334"/>
      <c r="AA256" s="333" t="s">
        <v>29</v>
      </c>
      <c r="AB256" s="334"/>
      <c r="AC256" s="334"/>
      <c r="AD256" s="334"/>
    </row>
    <row r="257" spans="1:30" s="103" customFormat="1" ht="18" customHeight="1">
      <c r="B257" s="333"/>
      <c r="C257" s="334"/>
      <c r="D257" s="333" t="s">
        <v>3671</v>
      </c>
      <c r="E257" s="334"/>
      <c r="F257" s="334"/>
      <c r="G257" s="334"/>
      <c r="H257" s="333" t="s">
        <v>3672</v>
      </c>
      <c r="I257" s="334"/>
      <c r="J257" s="334"/>
      <c r="K257" s="334"/>
      <c r="L257" s="333" t="s">
        <v>3673</v>
      </c>
      <c r="M257" s="334"/>
      <c r="N257" s="334"/>
      <c r="O257" s="334"/>
      <c r="Q257" s="333"/>
      <c r="R257" s="334"/>
      <c r="S257" s="333" t="s">
        <v>3674</v>
      </c>
      <c r="T257" s="334"/>
      <c r="U257" s="334"/>
      <c r="V257" s="334"/>
      <c r="W257" s="333" t="s">
        <v>3675</v>
      </c>
      <c r="X257" s="334"/>
      <c r="Y257" s="334"/>
      <c r="Z257" s="334"/>
      <c r="AA257" s="333" t="s">
        <v>3676</v>
      </c>
      <c r="AB257" s="334"/>
      <c r="AC257" s="334"/>
      <c r="AD257" s="334"/>
    </row>
    <row r="258" spans="1:30" s="103" customFormat="1" ht="18" customHeight="1">
      <c r="A258" s="107"/>
      <c r="B258" s="333" t="s">
        <v>11414</v>
      </c>
      <c r="C258" s="334"/>
      <c r="D258" s="327"/>
      <c r="E258" s="328"/>
      <c r="F258" s="328"/>
      <c r="G258" s="329"/>
      <c r="H258" s="327"/>
      <c r="I258" s="328"/>
      <c r="J258" s="328"/>
      <c r="K258" s="329"/>
      <c r="L258" s="330"/>
      <c r="M258" s="331"/>
      <c r="N258" s="331"/>
      <c r="O258" s="332"/>
      <c r="Q258" s="333" t="s">
        <v>11414</v>
      </c>
      <c r="R258" s="334"/>
      <c r="S258" s="316"/>
      <c r="T258" s="317"/>
      <c r="U258" s="317"/>
      <c r="V258" s="318"/>
      <c r="W258" s="316"/>
      <c r="X258" s="317"/>
      <c r="Y258" s="317"/>
      <c r="Z258" s="318"/>
      <c r="AA258" s="330"/>
      <c r="AB258" s="331"/>
      <c r="AC258" s="331"/>
      <c r="AD258" s="332"/>
    </row>
    <row r="259" spans="1:30" s="103" customFormat="1" ht="18" customHeight="1">
      <c r="A259" s="107"/>
      <c r="B259" s="333" t="s">
        <v>11415</v>
      </c>
      <c r="C259" s="334"/>
      <c r="D259" s="327"/>
      <c r="E259" s="328"/>
      <c r="F259" s="328"/>
      <c r="G259" s="329"/>
      <c r="H259" s="327"/>
      <c r="I259" s="328"/>
      <c r="J259" s="328"/>
      <c r="K259" s="329"/>
      <c r="L259" s="330"/>
      <c r="M259" s="331"/>
      <c r="N259" s="331"/>
      <c r="O259" s="332"/>
      <c r="Q259" s="333" t="s">
        <v>11415</v>
      </c>
      <c r="R259" s="334"/>
      <c r="S259" s="316"/>
      <c r="T259" s="317"/>
      <c r="U259" s="317"/>
      <c r="V259" s="318"/>
      <c r="W259" s="316"/>
      <c r="X259" s="317"/>
      <c r="Y259" s="317"/>
      <c r="Z259" s="318"/>
      <c r="AA259" s="330"/>
      <c r="AB259" s="331"/>
      <c r="AC259" s="331"/>
      <c r="AD259" s="332"/>
    </row>
    <row r="260" spans="1:30" s="103" customFormat="1" ht="18" customHeight="1">
      <c r="A260" s="107"/>
      <c r="B260" s="333" t="s">
        <v>11416</v>
      </c>
      <c r="C260" s="334"/>
      <c r="D260" s="327"/>
      <c r="E260" s="328"/>
      <c r="F260" s="328"/>
      <c r="G260" s="329"/>
      <c r="H260" s="327"/>
      <c r="I260" s="328"/>
      <c r="J260" s="328"/>
      <c r="K260" s="329"/>
      <c r="L260" s="330"/>
      <c r="M260" s="331"/>
      <c r="N260" s="331"/>
      <c r="O260" s="332"/>
      <c r="Q260" s="333" t="s">
        <v>11416</v>
      </c>
      <c r="R260" s="334"/>
      <c r="S260" s="316"/>
      <c r="T260" s="317"/>
      <c r="U260" s="317"/>
      <c r="V260" s="318"/>
      <c r="W260" s="316"/>
      <c r="X260" s="317"/>
      <c r="Y260" s="317"/>
      <c r="Z260" s="318"/>
      <c r="AA260" s="330"/>
      <c r="AB260" s="331"/>
      <c r="AC260" s="331"/>
      <c r="AD260" s="332"/>
    </row>
    <row r="261" spans="1:30" s="103" customFormat="1" ht="18" customHeight="1">
      <c r="B261" s="333" t="s">
        <v>9</v>
      </c>
      <c r="C261" s="334"/>
      <c r="D261" s="347">
        <f>SUMIF($A$250:$A$252,"1",D258:G260)</f>
        <v>0</v>
      </c>
      <c r="E261" s="348"/>
      <c r="F261" s="348"/>
      <c r="G261" s="348"/>
      <c r="H261" s="347">
        <f>SUMIF($A$250:$A$252,"1",H258:K260)</f>
        <v>0</v>
      </c>
      <c r="I261" s="348"/>
      <c r="J261" s="348"/>
      <c r="K261" s="348"/>
      <c r="L261" s="347">
        <f>H261-D261</f>
        <v>0</v>
      </c>
      <c r="M261" s="348"/>
      <c r="N261" s="348"/>
      <c r="O261" s="348"/>
      <c r="Q261" s="333" t="s">
        <v>9</v>
      </c>
      <c r="R261" s="334"/>
      <c r="S261" s="347">
        <f>SUMIF($A$250:$A$252,"1",S258:V260)</f>
        <v>0</v>
      </c>
      <c r="T261" s="348"/>
      <c r="U261" s="348"/>
      <c r="V261" s="348"/>
      <c r="W261" s="347">
        <f>SUMIF($A$250:$A$252,"1",W258:Z260)</f>
        <v>0</v>
      </c>
      <c r="X261" s="348"/>
      <c r="Y261" s="348"/>
      <c r="Z261" s="348"/>
      <c r="AA261" s="347">
        <f>W261-S261</f>
        <v>0</v>
      </c>
      <c r="AB261" s="348"/>
      <c r="AC261" s="348"/>
      <c r="AD261" s="348"/>
    </row>
    <row r="262" spans="1:30" s="100" customFormat="1" ht="18" customHeight="1">
      <c r="C262" s="103"/>
      <c r="R262" s="108"/>
      <c r="AA262" s="108"/>
    </row>
    <row r="263" spans="1:30" s="103" customFormat="1" ht="18" customHeight="1">
      <c r="B263" s="104" t="s">
        <v>16496</v>
      </c>
      <c r="C263" s="104"/>
      <c r="D263" s="105"/>
      <c r="E263" s="491"/>
      <c r="F263" s="492"/>
      <c r="G263" s="492"/>
      <c r="H263" s="492"/>
      <c r="I263" s="492"/>
      <c r="J263" s="492"/>
      <c r="K263" s="105" t="s">
        <v>16495</v>
      </c>
      <c r="M263" s="105"/>
      <c r="N263" s="105"/>
      <c r="O263" s="106" t="s">
        <v>10</v>
      </c>
      <c r="Q263" s="263" t="s">
        <v>16606</v>
      </c>
      <c r="R263" s="263"/>
      <c r="S263" s="263"/>
      <c r="T263" s="263"/>
      <c r="U263" s="263"/>
      <c r="X263" s="263"/>
      <c r="Y263" s="263"/>
    </row>
    <row r="264" spans="1:30" s="103" customFormat="1" ht="18" customHeight="1">
      <c r="B264" s="333"/>
      <c r="C264" s="334"/>
      <c r="D264" s="335" t="str">
        <f>$D$248</f>
        <v>令和５年</v>
      </c>
      <c r="E264" s="336"/>
      <c r="F264" s="336"/>
      <c r="G264" s="336"/>
      <c r="H264" s="333" t="s">
        <v>16516</v>
      </c>
      <c r="I264" s="334"/>
      <c r="J264" s="334"/>
      <c r="K264" s="334"/>
      <c r="L264" s="333" t="s">
        <v>29</v>
      </c>
      <c r="M264" s="334"/>
      <c r="N264" s="334"/>
      <c r="O264" s="334"/>
      <c r="R264" s="259" t="s">
        <v>16593</v>
      </c>
    </row>
    <row r="265" spans="1:30" s="103" customFormat="1" ht="18" customHeight="1">
      <c r="B265" s="333"/>
      <c r="C265" s="334"/>
      <c r="D265" s="333" t="s">
        <v>16500</v>
      </c>
      <c r="E265" s="334"/>
      <c r="F265" s="334"/>
      <c r="G265" s="334"/>
      <c r="H265" s="333" t="s">
        <v>16499</v>
      </c>
      <c r="I265" s="334"/>
      <c r="J265" s="334"/>
      <c r="K265" s="334"/>
      <c r="L265" s="333" t="s">
        <v>16498</v>
      </c>
      <c r="M265" s="334"/>
      <c r="N265" s="334"/>
      <c r="O265" s="334"/>
      <c r="S265" s="259" t="s">
        <v>16607</v>
      </c>
    </row>
    <row r="266" spans="1:30" s="103" customFormat="1" ht="18" customHeight="1">
      <c r="B266" s="333" t="s">
        <v>11414</v>
      </c>
      <c r="C266" s="334"/>
      <c r="D266" s="327"/>
      <c r="E266" s="328"/>
      <c r="F266" s="328"/>
      <c r="G266" s="329"/>
      <c r="H266" s="327"/>
      <c r="I266" s="328"/>
      <c r="J266" s="328"/>
      <c r="K266" s="329"/>
      <c r="L266" s="330"/>
      <c r="M266" s="331"/>
      <c r="N266" s="331"/>
      <c r="O266" s="332"/>
      <c r="S266" s="259" t="s">
        <v>16608</v>
      </c>
    </row>
    <row r="267" spans="1:30" s="103" customFormat="1" ht="18" customHeight="1">
      <c r="B267" s="333" t="s">
        <v>11415</v>
      </c>
      <c r="C267" s="334"/>
      <c r="D267" s="327"/>
      <c r="E267" s="328"/>
      <c r="F267" s="328"/>
      <c r="G267" s="329"/>
      <c r="H267" s="327"/>
      <c r="I267" s="328"/>
      <c r="J267" s="328"/>
      <c r="K267" s="329"/>
      <c r="L267" s="330"/>
      <c r="M267" s="331"/>
      <c r="N267" s="331"/>
      <c r="O267" s="332"/>
    </row>
    <row r="268" spans="1:30" s="103" customFormat="1" ht="18" customHeight="1">
      <c r="B268" s="333" t="s">
        <v>11416</v>
      </c>
      <c r="C268" s="334"/>
      <c r="D268" s="327"/>
      <c r="E268" s="328"/>
      <c r="F268" s="328"/>
      <c r="G268" s="329"/>
      <c r="H268" s="327"/>
      <c r="I268" s="328"/>
      <c r="J268" s="328"/>
      <c r="K268" s="329"/>
      <c r="L268" s="330"/>
      <c r="M268" s="331"/>
      <c r="N268" s="331"/>
      <c r="O268" s="332"/>
    </row>
    <row r="269" spans="1:30" s="103" customFormat="1" ht="18" customHeight="1">
      <c r="B269" s="333" t="s">
        <v>9</v>
      </c>
      <c r="C269" s="334"/>
      <c r="D269" s="347">
        <f>SUMIF($A$250:$A$252,"1",D266:G268)</f>
        <v>0</v>
      </c>
      <c r="E269" s="348"/>
      <c r="F269" s="348"/>
      <c r="G269" s="348"/>
      <c r="H269" s="347">
        <f>SUMIF($A$250:$A$252,"1",H266:K268)</f>
        <v>0</v>
      </c>
      <c r="I269" s="348"/>
      <c r="J269" s="348"/>
      <c r="K269" s="348"/>
      <c r="L269" s="347">
        <f>H269-D269</f>
        <v>0</v>
      </c>
      <c r="M269" s="348"/>
      <c r="N269" s="348"/>
      <c r="O269" s="348"/>
    </row>
    <row r="270" spans="1:30" s="100" customFormat="1" ht="18" customHeight="1">
      <c r="C270" s="103"/>
      <c r="R270" s="108"/>
      <c r="AA270" s="108"/>
    </row>
    <row r="271" spans="1:30" s="100" customFormat="1" ht="18" customHeight="1">
      <c r="C271" s="103"/>
      <c r="R271" s="108"/>
      <c r="AA271" s="108"/>
    </row>
    <row r="272" spans="1:30" s="103" customFormat="1" ht="18" customHeight="1">
      <c r="B272" s="280" t="s">
        <v>16501</v>
      </c>
      <c r="C272" s="281"/>
      <c r="D272" s="281"/>
      <c r="E272" s="281"/>
      <c r="F272" s="281"/>
      <c r="G272" s="281"/>
      <c r="H272" s="281"/>
      <c r="I272" s="281"/>
      <c r="J272" s="281"/>
      <c r="K272" s="281"/>
      <c r="L272" s="281"/>
      <c r="M272" s="281"/>
      <c r="N272" s="281"/>
      <c r="O272" s="281"/>
      <c r="P272" s="281"/>
      <c r="Q272" s="281"/>
      <c r="R272" s="281"/>
      <c r="S272" s="282"/>
      <c r="T272" s="282"/>
      <c r="U272" s="321">
        <f>ROUNDDOWN(L253+AA253+L261+AA261+L269,-3)</f>
        <v>0</v>
      </c>
      <c r="V272" s="322"/>
      <c r="W272" s="322"/>
      <c r="X272" s="322"/>
      <c r="Y272" s="323"/>
      <c r="Z272" s="323"/>
      <c r="AA272" s="324"/>
      <c r="AB272" s="325" t="s">
        <v>31</v>
      </c>
      <c r="AC272" s="326"/>
      <c r="AD272" s="103" t="s">
        <v>16613</v>
      </c>
    </row>
    <row r="273" spans="2:34" s="103" customFormat="1" ht="18" customHeight="1">
      <c r="B273" s="206"/>
      <c r="C273" s="207"/>
      <c r="D273" s="207"/>
      <c r="E273" s="207"/>
      <c r="F273" s="207"/>
      <c r="G273" s="207"/>
      <c r="H273" s="207"/>
      <c r="I273" s="207"/>
      <c r="J273" s="207"/>
      <c r="K273" s="207"/>
      <c r="L273" s="207"/>
      <c r="M273" s="207"/>
      <c r="N273" s="207"/>
      <c r="O273" s="207"/>
      <c r="P273" s="207"/>
      <c r="Q273" s="207"/>
      <c r="R273" s="207"/>
      <c r="S273" s="208"/>
      <c r="T273" s="208"/>
      <c r="U273" s="208"/>
      <c r="V273" s="208"/>
      <c r="W273" s="208"/>
      <c r="X273" s="208"/>
      <c r="Y273" s="208"/>
      <c r="Z273" s="208"/>
      <c r="AA273" s="208"/>
      <c r="AB273" s="208"/>
      <c r="AC273" s="208"/>
    </row>
    <row r="274" spans="2:34" s="103" customFormat="1" ht="18" customHeight="1">
      <c r="B274" s="280" t="s">
        <v>16511</v>
      </c>
      <c r="C274" s="283"/>
      <c r="D274" s="283"/>
      <c r="E274" s="283"/>
      <c r="F274" s="283"/>
      <c r="G274" s="283"/>
      <c r="H274" s="283"/>
      <c r="I274" s="283"/>
      <c r="J274" s="283"/>
      <c r="K274" s="283"/>
      <c r="L274" s="283"/>
      <c r="M274" s="283"/>
      <c r="N274" s="283"/>
      <c r="O274" s="283"/>
      <c r="P274" s="283"/>
      <c r="Q274" s="283"/>
      <c r="R274" s="283"/>
      <c r="S274" s="282"/>
      <c r="T274" s="282"/>
      <c r="U274" s="282"/>
      <c r="V274" s="282"/>
      <c r="W274" s="282"/>
      <c r="X274" s="282"/>
      <c r="Y274" s="282"/>
      <c r="Z274" s="282"/>
      <c r="AA274" s="282"/>
      <c r="AB274" s="282"/>
      <c r="AC274" s="282"/>
    </row>
    <row r="275" spans="2:34" s="103" customFormat="1" ht="18" customHeight="1">
      <c r="B275" s="111"/>
      <c r="C275" s="183" t="s">
        <v>16512</v>
      </c>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202"/>
    </row>
    <row r="276" spans="2:34" s="103" customFormat="1" ht="18" customHeight="1">
      <c r="B276" s="206"/>
      <c r="C276" s="209" t="s">
        <v>11366</v>
      </c>
      <c r="D276" s="209"/>
      <c r="E276" s="209"/>
      <c r="F276" s="209"/>
      <c r="G276" s="209"/>
      <c r="H276" s="209"/>
      <c r="I276" s="209"/>
      <c r="J276" s="209"/>
      <c r="K276" s="209"/>
      <c r="L276" s="209"/>
      <c r="M276" s="209"/>
      <c r="N276" s="209"/>
      <c r="O276" s="209"/>
      <c r="P276" s="209"/>
      <c r="Q276" s="209"/>
      <c r="R276" s="209"/>
      <c r="S276" s="208"/>
      <c r="U276" s="208" t="s">
        <v>11367</v>
      </c>
      <c r="V276" s="208"/>
      <c r="W276" s="208"/>
      <c r="X276" s="208"/>
      <c r="Y276" s="208"/>
      <c r="Z276" s="208"/>
      <c r="AA276" s="208"/>
      <c r="AB276" s="111"/>
      <c r="AC276" s="202"/>
    </row>
    <row r="277" spans="2:34" s="103" customFormat="1" ht="18" customHeight="1">
      <c r="B277" s="111"/>
      <c r="C277" s="340"/>
      <c r="D277" s="341"/>
      <c r="E277" s="341"/>
      <c r="F277" s="341"/>
      <c r="G277" s="341"/>
      <c r="H277" s="341"/>
      <c r="I277" s="341"/>
      <c r="J277" s="342"/>
      <c r="K277" s="342"/>
      <c r="L277" s="342"/>
      <c r="M277" s="342"/>
      <c r="N277" s="342"/>
      <c r="O277" s="342"/>
      <c r="P277" s="342"/>
      <c r="Q277" s="342"/>
      <c r="R277" s="343"/>
      <c r="S277" s="111"/>
      <c r="U277" s="344"/>
      <c r="V277" s="345"/>
      <c r="W277" s="345"/>
      <c r="X277" s="345"/>
      <c r="Y277" s="345"/>
      <c r="Z277" s="345"/>
      <c r="AA277" s="346"/>
      <c r="AB277" s="325" t="s">
        <v>31</v>
      </c>
      <c r="AC277" s="326"/>
    </row>
    <row r="278" spans="2:34" s="103" customFormat="1" ht="18" customHeight="1">
      <c r="B278" s="111"/>
      <c r="C278" s="111"/>
      <c r="D278" s="111"/>
      <c r="E278" s="111"/>
      <c r="F278" s="111"/>
      <c r="G278" s="111"/>
      <c r="H278" s="111"/>
      <c r="I278" s="111"/>
      <c r="J278" s="111"/>
      <c r="K278" s="111"/>
      <c r="L278" s="111"/>
      <c r="M278" s="111"/>
      <c r="N278" s="111"/>
      <c r="O278" s="111"/>
      <c r="Q278" s="111"/>
    </row>
    <row r="279" spans="2:34" s="103" customFormat="1" ht="18" customHeight="1">
      <c r="B279" s="206" t="s">
        <v>16513</v>
      </c>
      <c r="C279" s="111"/>
      <c r="D279" s="111"/>
      <c r="E279" s="111"/>
      <c r="F279" s="111"/>
      <c r="N279" s="111"/>
      <c r="O279" s="111"/>
      <c r="Q279" s="111"/>
      <c r="R279" s="111"/>
      <c r="S279" s="111"/>
      <c r="T279" s="206" t="s">
        <v>16514</v>
      </c>
      <c r="V279" s="111"/>
      <c r="W279" s="111"/>
      <c r="X279" s="111"/>
      <c r="Y279" s="111"/>
      <c r="Z279" s="111"/>
      <c r="AA279" s="111"/>
      <c r="AB279" s="111"/>
      <c r="AC279" s="202"/>
    </row>
    <row r="280" spans="2:34" s="103" customFormat="1" ht="18" customHeight="1">
      <c r="C280" s="321">
        <f>IF(LEN(入力シート!$K$26)&lt;9,0,IF(ISNA(VLOOKUP(入力シート!$K$26,医療機関等マスタ!$A$2:$J$9988,1,FALSE)),"error",VLOOKUP(入力シート!$K$26,医療機関等マスタ!$A$2:$J$9988,10,FALSE)))</f>
        <v>0</v>
      </c>
      <c r="D280" s="322"/>
      <c r="E280" s="322"/>
      <c r="F280" s="322"/>
      <c r="G280" s="323"/>
      <c r="H280" s="323"/>
      <c r="I280" s="324"/>
      <c r="J280" s="325" t="s">
        <v>31</v>
      </c>
      <c r="K280" s="326"/>
      <c r="R280" s="111"/>
      <c r="U280" s="321">
        <f>U179</f>
        <v>0</v>
      </c>
      <c r="V280" s="322"/>
      <c r="W280" s="322"/>
      <c r="X280" s="322"/>
      <c r="Y280" s="323"/>
      <c r="Z280" s="323"/>
      <c r="AA280" s="324"/>
      <c r="AB280" s="325" t="s">
        <v>31</v>
      </c>
      <c r="AC280" s="326"/>
    </row>
    <row r="281" spans="2:34" ht="18" customHeight="1"/>
    <row r="282" spans="2:34" s="103" customFormat="1" ht="18" customHeight="1">
      <c r="B282" s="206" t="s">
        <v>16525</v>
      </c>
      <c r="C282" s="207"/>
      <c r="D282" s="207"/>
      <c r="E282" s="207"/>
      <c r="F282" s="207"/>
      <c r="G282" s="207"/>
      <c r="H282" s="207"/>
      <c r="I282" s="207"/>
      <c r="J282" s="207"/>
      <c r="K282" s="207"/>
      <c r="L282" s="207"/>
      <c r="M282" s="207"/>
      <c r="N282" s="207"/>
      <c r="O282" s="207"/>
      <c r="P282" s="207"/>
      <c r="Q282" s="207"/>
      <c r="R282" s="207"/>
      <c r="S282" s="208"/>
      <c r="T282" s="70" t="s">
        <v>16515</v>
      </c>
    </row>
    <row r="283" spans="2:34" s="103" customFormat="1" ht="18" customHeight="1">
      <c r="B283" s="206"/>
      <c r="C283" s="321">
        <f>IF(C280-U280-U277-U173&lt;0,0,C280-U280-U277-U173)</f>
        <v>0</v>
      </c>
      <c r="D283" s="322"/>
      <c r="E283" s="322"/>
      <c r="F283" s="322"/>
      <c r="G283" s="323"/>
      <c r="H283" s="323"/>
      <c r="I283" s="324"/>
      <c r="J283" s="325" t="s">
        <v>31</v>
      </c>
      <c r="K283" s="326"/>
      <c r="L283" s="207"/>
      <c r="M283" s="207"/>
      <c r="N283" s="207"/>
      <c r="O283" s="207"/>
      <c r="P283" s="207"/>
      <c r="Q283" s="207"/>
      <c r="R283" s="207"/>
      <c r="S283" s="208"/>
      <c r="T283" s="208"/>
      <c r="U283" s="337">
        <f>IF(C283&gt;U272,U272,C283)</f>
        <v>0</v>
      </c>
      <c r="V283" s="338"/>
      <c r="W283" s="338"/>
      <c r="X283" s="338"/>
      <c r="Y283" s="338"/>
      <c r="Z283" s="338"/>
      <c r="AA283" s="339"/>
      <c r="AB283" s="325" t="s">
        <v>31</v>
      </c>
      <c r="AC283" s="326"/>
    </row>
    <row r="284" spans="2:34" s="103" customFormat="1" ht="18" customHeight="1">
      <c r="B284" s="111"/>
      <c r="C284" s="111"/>
      <c r="D284" s="111"/>
      <c r="E284" s="111"/>
      <c r="F284" s="111"/>
      <c r="G284" s="111"/>
      <c r="H284" s="111"/>
      <c r="I284" s="111"/>
      <c r="J284" s="111"/>
      <c r="K284" s="111"/>
      <c r="L284" s="111"/>
      <c r="M284" s="111"/>
      <c r="N284" s="111"/>
    </row>
    <row r="285" spans="2:34" s="103" customFormat="1" ht="18" customHeight="1">
      <c r="K285" s="66"/>
      <c r="L285" s="66"/>
      <c r="M285" s="66"/>
      <c r="N285" s="66"/>
      <c r="O285" s="66"/>
      <c r="R285" s="70"/>
      <c r="S285" s="70"/>
      <c r="T285" s="70"/>
    </row>
    <row r="286" spans="2:34" s="103" customFormat="1" ht="18" customHeight="1">
      <c r="K286" s="66"/>
      <c r="L286" s="66"/>
      <c r="M286" s="66"/>
      <c r="N286" s="66"/>
      <c r="O286" s="66"/>
      <c r="P286" s="97"/>
      <c r="Q286" s="66"/>
      <c r="R286" s="200"/>
      <c r="S286" s="97"/>
      <c r="T286" s="200"/>
      <c r="U286" s="97"/>
      <c r="V286" s="200"/>
      <c r="W286" s="205"/>
      <c r="X286" s="205"/>
      <c r="Y286" s="205"/>
      <c r="Z286" s="205"/>
      <c r="AA286" s="205"/>
      <c r="AB286" s="205"/>
      <c r="AC286" s="205"/>
      <c r="AD286" s="79"/>
      <c r="AE286" s="97"/>
      <c r="AF286" s="66"/>
      <c r="AG286" s="66"/>
      <c r="AH286" s="66"/>
    </row>
    <row r="287" spans="2:34" ht="18" customHeight="1"/>
    <row r="288" spans="2:34"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sheetData>
  <sheetProtection password="CD2B" sheet="1" objects="1" scenarios="1" selectLockedCells="1"/>
  <mergeCells count="517">
    <mergeCell ref="E263:J263"/>
    <mergeCell ref="B268:C268"/>
    <mergeCell ref="D268:G268"/>
    <mergeCell ref="H268:K268"/>
    <mergeCell ref="L268:O268"/>
    <mergeCell ref="B269:C269"/>
    <mergeCell ref="D269:G269"/>
    <mergeCell ref="H269:K269"/>
    <mergeCell ref="L269:O269"/>
    <mergeCell ref="B266:C266"/>
    <mergeCell ref="D266:G266"/>
    <mergeCell ref="H266:K266"/>
    <mergeCell ref="L266:O266"/>
    <mergeCell ref="B267:C267"/>
    <mergeCell ref="D267:G267"/>
    <mergeCell ref="H267:K267"/>
    <mergeCell ref="L267:O267"/>
    <mergeCell ref="B264:C265"/>
    <mergeCell ref="D264:G264"/>
    <mergeCell ref="H264:K264"/>
    <mergeCell ref="L264:O264"/>
    <mergeCell ref="D265:G265"/>
    <mergeCell ref="H265:K265"/>
    <mergeCell ref="L265:O265"/>
    <mergeCell ref="B166:C166"/>
    <mergeCell ref="D166:G166"/>
    <mergeCell ref="H166:K166"/>
    <mergeCell ref="L166:O166"/>
    <mergeCell ref="B163:C163"/>
    <mergeCell ref="D163:G163"/>
    <mergeCell ref="H163:K163"/>
    <mergeCell ref="L163:O163"/>
    <mergeCell ref="B164:C164"/>
    <mergeCell ref="D164:G164"/>
    <mergeCell ref="H164:K164"/>
    <mergeCell ref="L164:O164"/>
    <mergeCell ref="L159:O159"/>
    <mergeCell ref="B160:C160"/>
    <mergeCell ref="D160:G160"/>
    <mergeCell ref="H160:K160"/>
    <mergeCell ref="L160:O160"/>
    <mergeCell ref="B165:C165"/>
    <mergeCell ref="D165:G165"/>
    <mergeCell ref="H165:K165"/>
    <mergeCell ref="L165:O165"/>
    <mergeCell ref="AC111:AD114"/>
    <mergeCell ref="B155:C156"/>
    <mergeCell ref="D155:G155"/>
    <mergeCell ref="H155:K155"/>
    <mergeCell ref="L155:O155"/>
    <mergeCell ref="D156:G156"/>
    <mergeCell ref="H156:K156"/>
    <mergeCell ref="L156:O156"/>
    <mergeCell ref="E154:J154"/>
    <mergeCell ref="Q133:R133"/>
    <mergeCell ref="Q134:R134"/>
    <mergeCell ref="D132:G132"/>
    <mergeCell ref="AA142:AD142"/>
    <mergeCell ref="B141:C142"/>
    <mergeCell ref="D141:G141"/>
    <mergeCell ref="H141:K141"/>
    <mergeCell ref="B138:C138"/>
    <mergeCell ref="D138:G138"/>
    <mergeCell ref="H138:K138"/>
    <mergeCell ref="L138:O138"/>
    <mergeCell ref="D142:G142"/>
    <mergeCell ref="H142:K142"/>
    <mergeCell ref="L142:O142"/>
    <mergeCell ref="L141:O141"/>
    <mergeCell ref="Y15:AE16"/>
    <mergeCell ref="H128:K128"/>
    <mergeCell ref="X122:Y122"/>
    <mergeCell ref="L128:O128"/>
    <mergeCell ref="D127:G127"/>
    <mergeCell ref="H127:K127"/>
    <mergeCell ref="W127:Z127"/>
    <mergeCell ref="AA127:AD127"/>
    <mergeCell ref="F37:J37"/>
    <mergeCell ref="U122:V122"/>
    <mergeCell ref="AC87:AD87"/>
    <mergeCell ref="C88:AB90"/>
    <mergeCell ref="F32:J32"/>
    <mergeCell ref="K32:AD32"/>
    <mergeCell ref="B58:AE63"/>
    <mergeCell ref="K30:AD31"/>
    <mergeCell ref="F33:J33"/>
    <mergeCell ref="K33:AD33"/>
    <mergeCell ref="F34:J34"/>
    <mergeCell ref="K34:AD34"/>
    <mergeCell ref="F38:J39"/>
    <mergeCell ref="S23:T23"/>
    <mergeCell ref="U23:V23"/>
    <mergeCell ref="C107:AB108"/>
    <mergeCell ref="X23:Y23"/>
    <mergeCell ref="Q136:R136"/>
    <mergeCell ref="Q135:R135"/>
    <mergeCell ref="S136:V136"/>
    <mergeCell ref="L127:O127"/>
    <mergeCell ref="Q127:R128"/>
    <mergeCell ref="H135:K135"/>
    <mergeCell ref="H132:K132"/>
    <mergeCell ref="L132:O132"/>
    <mergeCell ref="Q129:R129"/>
    <mergeCell ref="H131:K131"/>
    <mergeCell ref="L131:O131"/>
    <mergeCell ref="H130:K130"/>
    <mergeCell ref="L130:O130"/>
    <mergeCell ref="L133:O133"/>
    <mergeCell ref="S133:V133"/>
    <mergeCell ref="S127:V127"/>
    <mergeCell ref="Q130:R130"/>
    <mergeCell ref="Q132:R132"/>
    <mergeCell ref="N68:U68"/>
    <mergeCell ref="C111:AB114"/>
    <mergeCell ref="D136:G136"/>
    <mergeCell ref="S132:V132"/>
    <mergeCell ref="S134:V134"/>
    <mergeCell ref="B135:C135"/>
    <mergeCell ref="Q138:R138"/>
    <mergeCell ref="AA145:AD145"/>
    <mergeCell ref="B146:C146"/>
    <mergeCell ref="L135:O135"/>
    <mergeCell ref="AA146:AD146"/>
    <mergeCell ref="B137:C137"/>
    <mergeCell ref="D135:G135"/>
    <mergeCell ref="H146:K146"/>
    <mergeCell ref="B136:C136"/>
    <mergeCell ref="H136:K136"/>
    <mergeCell ref="L136:O136"/>
    <mergeCell ref="B143:C143"/>
    <mergeCell ref="B144:C144"/>
    <mergeCell ref="H144:K144"/>
    <mergeCell ref="S138:V138"/>
    <mergeCell ref="W138:Z138"/>
    <mergeCell ref="AA138:AD138"/>
    <mergeCell ref="W136:Z136"/>
    <mergeCell ref="W137:Z137"/>
    <mergeCell ref="AA144:AD144"/>
    <mergeCell ref="D143:G143"/>
    <mergeCell ref="H143:K143"/>
    <mergeCell ref="L143:O143"/>
    <mergeCell ref="Q143:R143"/>
    <mergeCell ref="S141:V141"/>
    <mergeCell ref="W141:Z141"/>
    <mergeCell ref="AA141:AD141"/>
    <mergeCell ref="AA143:AD143"/>
    <mergeCell ref="D144:G144"/>
    <mergeCell ref="Q137:R137"/>
    <mergeCell ref="S137:V137"/>
    <mergeCell ref="Q141:R142"/>
    <mergeCell ref="L144:O144"/>
    <mergeCell ref="Q144:R144"/>
    <mergeCell ref="S144:V144"/>
    <mergeCell ref="W144:Z144"/>
    <mergeCell ref="D137:G137"/>
    <mergeCell ref="H137:K137"/>
    <mergeCell ref="L137:O137"/>
    <mergeCell ref="S143:V143"/>
    <mergeCell ref="W143:Z143"/>
    <mergeCell ref="AA137:AD137"/>
    <mergeCell ref="S142:V142"/>
    <mergeCell ref="W142:Z142"/>
    <mergeCell ref="S129:V129"/>
    <mergeCell ref="W129:Z129"/>
    <mergeCell ref="AA129:AD129"/>
    <mergeCell ref="W130:Z130"/>
    <mergeCell ref="AA130:AD130"/>
    <mergeCell ref="S130:V130"/>
    <mergeCell ref="S131:V131"/>
    <mergeCell ref="W133:Z133"/>
    <mergeCell ref="AA133:AD133"/>
    <mergeCell ref="W134:Z134"/>
    <mergeCell ref="AA134:AD134"/>
    <mergeCell ref="S135:V135"/>
    <mergeCell ref="W135:Z135"/>
    <mergeCell ref="AA135:AD135"/>
    <mergeCell ref="AA136:AD136"/>
    <mergeCell ref="B102:B103"/>
    <mergeCell ref="C102:AB103"/>
    <mergeCell ref="B83:AD83"/>
    <mergeCell ref="AC88:AD90"/>
    <mergeCell ref="C91:AB101"/>
    <mergeCell ref="AC91:AD101"/>
    <mergeCell ref="S122:T122"/>
    <mergeCell ref="AC104:AD106"/>
    <mergeCell ref="B87:AB87"/>
    <mergeCell ref="B88:B90"/>
    <mergeCell ref="B91:B101"/>
    <mergeCell ref="AC102:AD103"/>
    <mergeCell ref="B115:B118"/>
    <mergeCell ref="C115:AB118"/>
    <mergeCell ref="B104:B106"/>
    <mergeCell ref="C104:AB106"/>
    <mergeCell ref="AA122:AB122"/>
    <mergeCell ref="B109:B110"/>
    <mergeCell ref="C109:AB110"/>
    <mergeCell ref="AC109:AD110"/>
    <mergeCell ref="AC115:AD118"/>
    <mergeCell ref="B107:B108"/>
    <mergeCell ref="AC107:AD108"/>
    <mergeCell ref="B111:B114"/>
    <mergeCell ref="AA128:AD128"/>
    <mergeCell ref="B130:C130"/>
    <mergeCell ref="B134:C134"/>
    <mergeCell ref="D134:G134"/>
    <mergeCell ref="H134:K134"/>
    <mergeCell ref="L134:O134"/>
    <mergeCell ref="H133:K133"/>
    <mergeCell ref="W132:Z132"/>
    <mergeCell ref="AA132:AD132"/>
    <mergeCell ref="W131:Z131"/>
    <mergeCell ref="Q131:R131"/>
    <mergeCell ref="D130:G130"/>
    <mergeCell ref="B127:C128"/>
    <mergeCell ref="B129:C129"/>
    <mergeCell ref="D129:G129"/>
    <mergeCell ref="H129:K129"/>
    <mergeCell ref="L129:O129"/>
    <mergeCell ref="S128:V128"/>
    <mergeCell ref="W128:Z128"/>
    <mergeCell ref="D128:G128"/>
    <mergeCell ref="B133:C133"/>
    <mergeCell ref="D133:G133"/>
    <mergeCell ref="B132:C132"/>
    <mergeCell ref="AA131:AD131"/>
    <mergeCell ref="B131:C131"/>
    <mergeCell ref="D131:G131"/>
    <mergeCell ref="AA149:AD149"/>
    <mergeCell ref="D146:G146"/>
    <mergeCell ref="L146:O146"/>
    <mergeCell ref="Q146:R146"/>
    <mergeCell ref="S146:V146"/>
    <mergeCell ref="W146:Z146"/>
    <mergeCell ref="B145:C145"/>
    <mergeCell ref="D145:G145"/>
    <mergeCell ref="H145:K145"/>
    <mergeCell ref="L145:O145"/>
    <mergeCell ref="Q145:R145"/>
    <mergeCell ref="S145:V145"/>
    <mergeCell ref="W145:Z145"/>
    <mergeCell ref="H148:K148"/>
    <mergeCell ref="L148:O148"/>
    <mergeCell ref="Q148:R148"/>
    <mergeCell ref="W148:Z148"/>
    <mergeCell ref="AA148:AD148"/>
    <mergeCell ref="B147:C147"/>
    <mergeCell ref="D147:G147"/>
    <mergeCell ref="H147:K147"/>
    <mergeCell ref="AF187:CI189"/>
    <mergeCell ref="U173:AA173"/>
    <mergeCell ref="AB173:AC173"/>
    <mergeCell ref="C173:R173"/>
    <mergeCell ref="C176:I176"/>
    <mergeCell ref="J176:K176"/>
    <mergeCell ref="AA150:AD150"/>
    <mergeCell ref="B149:C149"/>
    <mergeCell ref="D149:G149"/>
    <mergeCell ref="H149:K149"/>
    <mergeCell ref="L149:O149"/>
    <mergeCell ref="Q152:R152"/>
    <mergeCell ref="S152:V152"/>
    <mergeCell ref="W152:Z152"/>
    <mergeCell ref="AA152:AD152"/>
    <mergeCell ref="B151:C151"/>
    <mergeCell ref="D151:G151"/>
    <mergeCell ref="L151:O151"/>
    <mergeCell ref="H162:K162"/>
    <mergeCell ref="S149:V149"/>
    <mergeCell ref="B150:C150"/>
    <mergeCell ref="D150:G150"/>
    <mergeCell ref="B157:C157"/>
    <mergeCell ref="H150:K150"/>
    <mergeCell ref="L150:O150"/>
    <mergeCell ref="Q150:R150"/>
    <mergeCell ref="S150:V150"/>
    <mergeCell ref="S148:V148"/>
    <mergeCell ref="B148:C148"/>
    <mergeCell ref="W150:Z150"/>
    <mergeCell ref="L147:O147"/>
    <mergeCell ref="Q147:R147"/>
    <mergeCell ref="W147:Z147"/>
    <mergeCell ref="E195:AD196"/>
    <mergeCell ref="W149:Z149"/>
    <mergeCell ref="Q149:R149"/>
    <mergeCell ref="AB179:AC179"/>
    <mergeCell ref="D157:G157"/>
    <mergeCell ref="H157:K157"/>
    <mergeCell ref="L157:O157"/>
    <mergeCell ref="D158:G158"/>
    <mergeCell ref="H158:K158"/>
    <mergeCell ref="L158:O158"/>
    <mergeCell ref="AA147:AD147"/>
    <mergeCell ref="D148:G148"/>
    <mergeCell ref="D161:G161"/>
    <mergeCell ref="H161:K161"/>
    <mergeCell ref="L161:O161"/>
    <mergeCell ref="D162:G162"/>
    <mergeCell ref="C179:I179"/>
    <mergeCell ref="J179:K179"/>
    <mergeCell ref="Q151:R151"/>
    <mergeCell ref="H151:K151"/>
    <mergeCell ref="C195:D196"/>
    <mergeCell ref="C197:D198"/>
    <mergeCell ref="S151:V151"/>
    <mergeCell ref="W151:Z151"/>
    <mergeCell ref="AA151:AD151"/>
    <mergeCell ref="B152:C152"/>
    <mergeCell ref="D152:G152"/>
    <mergeCell ref="H152:K152"/>
    <mergeCell ref="L152:O152"/>
    <mergeCell ref="E192:AD192"/>
    <mergeCell ref="E193:AD194"/>
    <mergeCell ref="C192:D192"/>
    <mergeCell ref="C193:D194"/>
    <mergeCell ref="U169:AA169"/>
    <mergeCell ref="AB169:AC169"/>
    <mergeCell ref="C185:AD185"/>
    <mergeCell ref="C187:AD189"/>
    <mergeCell ref="B158:C158"/>
    <mergeCell ref="B159:C159"/>
    <mergeCell ref="B161:C161"/>
    <mergeCell ref="B162:C162"/>
    <mergeCell ref="L162:O162"/>
    <mergeCell ref="D159:G159"/>
    <mergeCell ref="H159:K159"/>
    <mergeCell ref="AA23:AB23"/>
    <mergeCell ref="S81:T81"/>
    <mergeCell ref="AA81:AB81"/>
    <mergeCell ref="F30:J31"/>
    <mergeCell ref="F26:J26"/>
    <mergeCell ref="U81:V81"/>
    <mergeCell ref="X81:Y81"/>
    <mergeCell ref="A44:Z45"/>
    <mergeCell ref="F27:J27"/>
    <mergeCell ref="F42:J42"/>
    <mergeCell ref="K42:AD42"/>
    <mergeCell ref="K37:AD37"/>
    <mergeCell ref="K38:AD39"/>
    <mergeCell ref="F40:J41"/>
    <mergeCell ref="K40:AD41"/>
    <mergeCell ref="A46:AD48"/>
    <mergeCell ref="F50:L50"/>
    <mergeCell ref="K27:AD27"/>
    <mergeCell ref="F28:J29"/>
    <mergeCell ref="K28:AD29"/>
    <mergeCell ref="Y55:AE56"/>
    <mergeCell ref="K26:S26"/>
    <mergeCell ref="Z26:AD26"/>
    <mergeCell ref="T26:Y26"/>
    <mergeCell ref="N15:O15"/>
    <mergeCell ref="N16:O16"/>
    <mergeCell ref="P15:Q15"/>
    <mergeCell ref="P16:Q16"/>
    <mergeCell ref="D15:E15"/>
    <mergeCell ref="D16:E16"/>
    <mergeCell ref="F15:G15"/>
    <mergeCell ref="F16:G16"/>
    <mergeCell ref="H15:I15"/>
    <mergeCell ref="H16:I16"/>
    <mergeCell ref="J15:K15"/>
    <mergeCell ref="J16:K16"/>
    <mergeCell ref="L15:M15"/>
    <mergeCell ref="L16:M16"/>
    <mergeCell ref="X242:Y242"/>
    <mergeCell ref="AA242:AB242"/>
    <mergeCell ref="B248:C249"/>
    <mergeCell ref="D248:G248"/>
    <mergeCell ref="H248:K248"/>
    <mergeCell ref="L248:O248"/>
    <mergeCell ref="Q248:R249"/>
    <mergeCell ref="S248:V248"/>
    <mergeCell ref="W248:Z248"/>
    <mergeCell ref="AA248:AD248"/>
    <mergeCell ref="D249:G249"/>
    <mergeCell ref="H249:K249"/>
    <mergeCell ref="L249:O249"/>
    <mergeCell ref="S249:V249"/>
    <mergeCell ref="W249:Z249"/>
    <mergeCell ref="AA249:AD249"/>
    <mergeCell ref="S243:T243"/>
    <mergeCell ref="U243:V243"/>
    <mergeCell ref="X243:Y243"/>
    <mergeCell ref="AA243:AB243"/>
    <mergeCell ref="B250:C250"/>
    <mergeCell ref="D250:G250"/>
    <mergeCell ref="H250:K250"/>
    <mergeCell ref="L250:O250"/>
    <mergeCell ref="Q250:R250"/>
    <mergeCell ref="S250:V250"/>
    <mergeCell ref="W250:Z250"/>
    <mergeCell ref="AA250:AD250"/>
    <mergeCell ref="B251:C251"/>
    <mergeCell ref="D251:G251"/>
    <mergeCell ref="H251:K251"/>
    <mergeCell ref="L251:O251"/>
    <mergeCell ref="Q251:R251"/>
    <mergeCell ref="S251:V251"/>
    <mergeCell ref="W251:Z251"/>
    <mergeCell ref="AA251:AD251"/>
    <mergeCell ref="B253:C253"/>
    <mergeCell ref="D253:G253"/>
    <mergeCell ref="H253:K253"/>
    <mergeCell ref="L253:O253"/>
    <mergeCell ref="Q253:R253"/>
    <mergeCell ref="S253:V253"/>
    <mergeCell ref="W253:Z253"/>
    <mergeCell ref="AA253:AD253"/>
    <mergeCell ref="B252:C252"/>
    <mergeCell ref="D252:G252"/>
    <mergeCell ref="H252:K252"/>
    <mergeCell ref="L252:O252"/>
    <mergeCell ref="Q252:R252"/>
    <mergeCell ref="S252:V252"/>
    <mergeCell ref="W252:Z252"/>
    <mergeCell ref="AA252:AD252"/>
    <mergeCell ref="S256:V256"/>
    <mergeCell ref="W256:Z256"/>
    <mergeCell ref="AA256:AD256"/>
    <mergeCell ref="D257:G257"/>
    <mergeCell ref="H257:K257"/>
    <mergeCell ref="L257:O257"/>
    <mergeCell ref="S257:V257"/>
    <mergeCell ref="W257:Z257"/>
    <mergeCell ref="AA257:AD257"/>
    <mergeCell ref="L256:O256"/>
    <mergeCell ref="Q256:R257"/>
    <mergeCell ref="S260:V260"/>
    <mergeCell ref="W260:Z260"/>
    <mergeCell ref="AA260:AD260"/>
    <mergeCell ref="B258:C258"/>
    <mergeCell ref="D258:G258"/>
    <mergeCell ref="H258:K258"/>
    <mergeCell ref="L258:O258"/>
    <mergeCell ref="Q258:R258"/>
    <mergeCell ref="S258:V258"/>
    <mergeCell ref="W258:Z258"/>
    <mergeCell ref="AA258:AD258"/>
    <mergeCell ref="B259:C259"/>
    <mergeCell ref="D259:G259"/>
    <mergeCell ref="H259:K259"/>
    <mergeCell ref="L259:O259"/>
    <mergeCell ref="Q259:R259"/>
    <mergeCell ref="S259:V259"/>
    <mergeCell ref="W259:Z259"/>
    <mergeCell ref="AA259:AD259"/>
    <mergeCell ref="U283:AA283"/>
    <mergeCell ref="R228:S228"/>
    <mergeCell ref="AB283:AC283"/>
    <mergeCell ref="B272:T272"/>
    <mergeCell ref="U272:AA272"/>
    <mergeCell ref="AB272:AC272"/>
    <mergeCell ref="B274:AC274"/>
    <mergeCell ref="C277:R277"/>
    <mergeCell ref="U277:AA277"/>
    <mergeCell ref="AB277:AC277"/>
    <mergeCell ref="C280:I280"/>
    <mergeCell ref="J280:K280"/>
    <mergeCell ref="U280:AA280"/>
    <mergeCell ref="AB280:AC280"/>
    <mergeCell ref="B261:C261"/>
    <mergeCell ref="D261:G261"/>
    <mergeCell ref="H261:K261"/>
    <mergeCell ref="L261:O261"/>
    <mergeCell ref="Q261:R261"/>
    <mergeCell ref="S261:V261"/>
    <mergeCell ref="W261:Z261"/>
    <mergeCell ref="AA261:AD261"/>
    <mergeCell ref="V229:W229"/>
    <mergeCell ref="R229:S229"/>
    <mergeCell ref="C283:I283"/>
    <mergeCell ref="J283:K283"/>
    <mergeCell ref="D228:E228"/>
    <mergeCell ref="F228:G228"/>
    <mergeCell ref="H228:I228"/>
    <mergeCell ref="J228:K228"/>
    <mergeCell ref="L228:M228"/>
    <mergeCell ref="N228:O228"/>
    <mergeCell ref="P228:Q228"/>
    <mergeCell ref="D229:E229"/>
    <mergeCell ref="F229:G229"/>
    <mergeCell ref="H229:I229"/>
    <mergeCell ref="J229:K229"/>
    <mergeCell ref="L229:M229"/>
    <mergeCell ref="N229:O229"/>
    <mergeCell ref="P229:Q229"/>
    <mergeCell ref="H260:K260"/>
    <mergeCell ref="L260:O260"/>
    <mergeCell ref="Q260:R260"/>
    <mergeCell ref="B256:C257"/>
    <mergeCell ref="D256:G256"/>
    <mergeCell ref="H256:K256"/>
    <mergeCell ref="B260:C260"/>
    <mergeCell ref="D260:G260"/>
    <mergeCell ref="T228:U228"/>
    <mergeCell ref="T229:U229"/>
    <mergeCell ref="A241:M241"/>
    <mergeCell ref="A121:M121"/>
    <mergeCell ref="A233:Z234"/>
    <mergeCell ref="A235:AD236"/>
    <mergeCell ref="F238:L238"/>
    <mergeCell ref="Y228:AE229"/>
    <mergeCell ref="B169:T169"/>
    <mergeCell ref="B171:AC171"/>
    <mergeCell ref="U179:AA179"/>
    <mergeCell ref="E209:AD210"/>
    <mergeCell ref="C206:D208"/>
    <mergeCell ref="C209:D210"/>
    <mergeCell ref="E199:AD200"/>
    <mergeCell ref="E202:AD202"/>
    <mergeCell ref="E203:AD205"/>
    <mergeCell ref="C199:D200"/>
    <mergeCell ref="C202:D202"/>
    <mergeCell ref="C203:D205"/>
    <mergeCell ref="E206:AD208"/>
    <mergeCell ref="S147:V147"/>
    <mergeCell ref="V228:W228"/>
    <mergeCell ref="E197:AD198"/>
  </mergeCells>
  <phoneticPr fontId="4"/>
  <dataValidations count="10">
    <dataValidation type="list" allowBlank="1" showInputMessage="1" showErrorMessage="1" sqref="C203:D210 AC88:AD103 C193:D200 AC107:AD110">
      <formula1>$DA$23:$DA$26</formula1>
    </dataValidation>
    <dataValidation type="list" allowBlank="1" showInputMessage="1" showErrorMessage="1" sqref="AC104:AD106 AC111:AD118">
      <formula1>$DC$23:$DC$26</formula1>
    </dataValidation>
    <dataValidation imeMode="hiragana" allowBlank="1" showInputMessage="1" showErrorMessage="1" sqref="K33:AD33 K38:AD42"/>
    <dataValidation imeMode="disabled" allowBlank="1" showInputMessage="1" showErrorMessage="1" sqref="K34:AD34 U23:V23 X23:Y23 AA23:AB23 AA243:AB243 H147:K151 S129:Z137 D143:G151 H143:K145 S143:Z151 U173:AA173 D250:K252 S250:Z252 D258:K260 S258:Z260 D266:K268 U243:V243 X243:Y243 D129:K137 H161:K165 D157:G165 H157:K159 U277:AA277"/>
    <dataValidation type="textLength" imeMode="disabled" allowBlank="1" showInputMessage="1" showErrorMessage="1" sqref="K37:AD37">
      <formula1>7</formula1>
      <formula2>8</formula2>
    </dataValidation>
    <dataValidation imeMode="on" allowBlank="1" showInputMessage="1" showErrorMessage="1" sqref="C173:R173 C277:R277"/>
    <dataValidation type="textLength" imeMode="disabled" allowBlank="1" showInputMessage="1" showErrorMessage="1" sqref="K26:S26">
      <formula1>10</formula1>
      <formula2>11</formula2>
    </dataValidation>
    <dataValidation type="list" allowBlank="1" showInputMessage="1" showErrorMessage="1" sqref="D127:G127">
      <formula1>$DA$127:$DA$128</formula1>
    </dataValidation>
    <dataValidation type="list" allowBlank="1" showInputMessage="1" showErrorMessage="1" sqref="D248:G248">
      <formula1>$DA$248:$DA$250</formula1>
    </dataValidation>
    <dataValidation type="list" allowBlank="1" showInputMessage="1" showErrorMessage="1" sqref="N68:U68">
      <formula1>$DA$67:$DA$69</formula1>
    </dataValidation>
  </dataValidations>
  <printOptions horizontalCentered="1"/>
  <pageMargins left="0.70866141732283472" right="0.51181102362204722" top="0.55118110236220474" bottom="0.35433070866141736" header="0.11811023622047245"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sheetPr>
  <dimension ref="A1:AH53"/>
  <sheetViews>
    <sheetView workbookViewId="0">
      <selection activeCell="I1" sqref="I1"/>
    </sheetView>
  </sheetViews>
  <sheetFormatPr defaultRowHeight="18.75"/>
  <cols>
    <col min="1" max="1" width="8.625" style="239" customWidth="1"/>
    <col min="2" max="2" width="3.625" style="215" customWidth="1"/>
    <col min="3" max="12" width="3.625" style="216" customWidth="1"/>
    <col min="13" max="18" width="9.625" style="217" customWidth="1"/>
    <col min="19" max="20" width="9.625" style="218" customWidth="1"/>
    <col min="21" max="21" width="9.625" style="216" customWidth="1"/>
    <col min="22" max="34" width="3.625" style="216" customWidth="1"/>
    <col min="35" max="60" width="3.625" style="219" customWidth="1"/>
    <col min="61" max="16384" width="9" style="219"/>
  </cols>
  <sheetData>
    <row r="1" spans="1:34" ht="19.5">
      <c r="A1" s="214" t="s">
        <v>14657</v>
      </c>
    </row>
    <row r="2" spans="1:34" s="223" customFormat="1" ht="16.5">
      <c r="A2" s="220"/>
      <c r="B2" s="220"/>
      <c r="C2" s="211"/>
      <c r="D2" s="211"/>
      <c r="E2" s="211"/>
      <c r="F2" s="211"/>
      <c r="G2" s="211"/>
      <c r="H2" s="211"/>
      <c r="I2" s="211"/>
      <c r="J2" s="211"/>
      <c r="K2" s="211"/>
      <c r="L2" s="211"/>
      <c r="M2" s="221"/>
      <c r="N2" s="221"/>
      <c r="O2" s="221"/>
      <c r="P2" s="221"/>
      <c r="Q2" s="221"/>
      <c r="R2" s="221"/>
      <c r="S2" s="222"/>
      <c r="T2" s="222"/>
      <c r="U2" s="222"/>
      <c r="V2" s="222"/>
      <c r="W2" s="222"/>
      <c r="X2" s="222"/>
      <c r="Y2" s="222"/>
      <c r="Z2" s="222"/>
      <c r="AA2" s="222"/>
      <c r="AB2" s="222"/>
      <c r="AC2" s="222"/>
      <c r="AD2" s="222"/>
      <c r="AE2" s="222"/>
      <c r="AF2" s="222"/>
      <c r="AG2" s="222"/>
      <c r="AH2" s="222"/>
    </row>
    <row r="3" spans="1:34" s="223" customFormat="1">
      <c r="A3" s="224" t="str">
        <f>IF(C5&gt;0,"エラー","OK")</f>
        <v>エラー</v>
      </c>
      <c r="B3" s="225" t="s">
        <v>11377</v>
      </c>
      <c r="C3" s="226" t="s">
        <v>16554</v>
      </c>
      <c r="D3" s="211"/>
      <c r="E3" s="211"/>
      <c r="F3" s="211"/>
      <c r="G3" s="211"/>
      <c r="H3" s="211"/>
      <c r="I3" s="211"/>
      <c r="J3" s="211"/>
      <c r="K3" s="211"/>
      <c r="L3" s="211"/>
      <c r="M3" s="221"/>
      <c r="N3" s="221"/>
      <c r="O3" s="221"/>
      <c r="P3" s="221"/>
      <c r="Q3" s="221"/>
      <c r="R3" s="221"/>
      <c r="S3" s="222"/>
      <c r="T3" s="222"/>
      <c r="U3" s="222"/>
      <c r="V3" s="222"/>
      <c r="W3" s="222"/>
      <c r="X3" s="222"/>
      <c r="Y3" s="222"/>
      <c r="Z3" s="222"/>
      <c r="AA3" s="222"/>
      <c r="AB3" s="222"/>
      <c r="AC3" s="222"/>
      <c r="AD3" s="222"/>
      <c r="AE3" s="222"/>
      <c r="AF3" s="222"/>
      <c r="AG3" s="222"/>
      <c r="AH3" s="222"/>
    </row>
    <row r="4" spans="1:34" s="223" customFormat="1" ht="16.5">
      <c r="A4" s="220"/>
      <c r="B4" s="211"/>
      <c r="C4" s="211" t="s">
        <v>16539</v>
      </c>
      <c r="D4" s="211"/>
      <c r="E4" s="211"/>
      <c r="F4" s="211"/>
      <c r="G4" s="211"/>
      <c r="H4" s="211"/>
      <c r="I4" s="211"/>
      <c r="J4" s="211"/>
      <c r="K4" s="211"/>
      <c r="L4" s="211"/>
      <c r="M4" s="221"/>
      <c r="N4" s="221"/>
      <c r="O4" s="221"/>
      <c r="P4" s="221"/>
      <c r="Q4" s="221"/>
      <c r="R4" s="221"/>
      <c r="S4" s="222"/>
      <c r="T4" s="222"/>
      <c r="U4" s="222"/>
      <c r="V4" s="222"/>
      <c r="W4" s="222"/>
      <c r="X4" s="222"/>
      <c r="Y4" s="222"/>
      <c r="Z4" s="222"/>
      <c r="AA4" s="222"/>
      <c r="AB4" s="222"/>
      <c r="AC4" s="222"/>
      <c r="AD4" s="222"/>
      <c r="AE4" s="222"/>
      <c r="AF4" s="222"/>
      <c r="AG4" s="222"/>
      <c r="AH4" s="222"/>
    </row>
    <row r="5" spans="1:34" s="223" customFormat="1" ht="16.5">
      <c r="A5" s="220"/>
      <c r="B5" s="227" t="s">
        <v>11397</v>
      </c>
      <c r="C5" s="228">
        <f>SUM(D5:F5)</f>
        <v>2</v>
      </c>
      <c r="D5" s="229">
        <f>IF(ISERROR(VALUE(M5)),1,0)</f>
        <v>1</v>
      </c>
      <c r="E5" s="229">
        <f>IF(M5&lt;"2024/01/16",1,0)</f>
        <v>1</v>
      </c>
      <c r="F5" s="229">
        <f>IF(M5&gt;"2024/02/22",1,0)</f>
        <v>0</v>
      </c>
      <c r="G5" s="230"/>
      <c r="H5" s="230"/>
      <c r="I5" s="230"/>
      <c r="J5" s="230"/>
      <c r="K5" s="230"/>
      <c r="L5" s="231"/>
      <c r="M5" s="232" t="str">
        <f>2018 + VALUE(入力シート!U23) &amp; "/" &amp; RIGHT("00" &amp; 入力シート!X23,2) &amp;  "/" &amp; RIGHT("00"&amp; 入力シート!AA23,2)</f>
        <v>2024/00/00</v>
      </c>
      <c r="N5" s="221"/>
      <c r="O5" s="221"/>
      <c r="P5" s="221"/>
      <c r="Q5" s="221"/>
      <c r="R5" s="221"/>
      <c r="S5" s="222"/>
      <c r="T5" s="222"/>
      <c r="U5" s="222"/>
      <c r="V5" s="222"/>
      <c r="W5" s="222"/>
      <c r="X5" s="222"/>
      <c r="Y5" s="222"/>
      <c r="Z5" s="222"/>
      <c r="AA5" s="222"/>
      <c r="AB5" s="222"/>
      <c r="AC5" s="222"/>
      <c r="AD5" s="222"/>
      <c r="AE5" s="222"/>
      <c r="AF5" s="222"/>
      <c r="AG5" s="222"/>
      <c r="AH5" s="222"/>
    </row>
    <row r="6" spans="1:34" s="223" customFormat="1" ht="16.5">
      <c r="A6" s="220"/>
      <c r="B6" s="220"/>
      <c r="C6" s="211"/>
      <c r="D6" s="233"/>
      <c r="E6" s="233"/>
      <c r="F6" s="233"/>
      <c r="G6" s="233"/>
      <c r="H6" s="233"/>
      <c r="I6" s="233"/>
      <c r="J6" s="233"/>
      <c r="K6" s="233"/>
      <c r="L6" s="233"/>
      <c r="M6" s="221"/>
      <c r="N6" s="221"/>
      <c r="O6" s="221"/>
      <c r="P6" s="221"/>
      <c r="Q6" s="221"/>
      <c r="R6" s="221"/>
      <c r="S6" s="222"/>
      <c r="T6" s="222"/>
      <c r="U6" s="222"/>
      <c r="V6" s="222"/>
      <c r="W6" s="222"/>
      <c r="X6" s="222"/>
      <c r="Y6" s="222"/>
      <c r="Z6" s="222"/>
      <c r="AA6" s="222"/>
      <c r="AB6" s="222"/>
      <c r="AC6" s="222"/>
      <c r="AD6" s="222"/>
      <c r="AE6" s="222"/>
      <c r="AF6" s="222"/>
      <c r="AG6" s="222"/>
      <c r="AH6" s="222"/>
    </row>
    <row r="7" spans="1:34" s="223" customFormat="1">
      <c r="A7" s="224" t="str">
        <f>IF(C9&gt;0,"エラー","OK")</f>
        <v>エラー</v>
      </c>
      <c r="B7" s="225" t="s">
        <v>11378</v>
      </c>
      <c r="C7" s="226" t="s">
        <v>11398</v>
      </c>
      <c r="D7" s="233"/>
      <c r="E7" s="233"/>
      <c r="F7" s="233"/>
      <c r="G7" s="233"/>
      <c r="H7" s="233"/>
      <c r="I7" s="233"/>
      <c r="J7" s="233"/>
      <c r="K7" s="233"/>
      <c r="L7" s="233"/>
      <c r="M7" s="221"/>
      <c r="N7" s="221"/>
      <c r="O7" s="221"/>
      <c r="P7" s="221"/>
      <c r="Q7" s="221"/>
      <c r="R7" s="221"/>
      <c r="S7" s="222"/>
      <c r="T7" s="222"/>
      <c r="U7" s="222"/>
      <c r="V7" s="222"/>
      <c r="W7" s="222"/>
      <c r="X7" s="222"/>
      <c r="Y7" s="222"/>
      <c r="Z7" s="222"/>
      <c r="AA7" s="222"/>
      <c r="AB7" s="222"/>
      <c r="AC7" s="222"/>
      <c r="AD7" s="222"/>
      <c r="AE7" s="222"/>
      <c r="AF7" s="222"/>
      <c r="AG7" s="222"/>
      <c r="AH7" s="222"/>
    </row>
    <row r="8" spans="1:34" s="223" customFormat="1" ht="16.5">
      <c r="A8" s="220"/>
      <c r="B8" s="211"/>
      <c r="C8" s="211" t="s">
        <v>11399</v>
      </c>
      <c r="D8" s="233"/>
      <c r="E8" s="233"/>
      <c r="F8" s="233"/>
      <c r="G8" s="233"/>
      <c r="H8" s="233"/>
      <c r="I8" s="233"/>
      <c r="J8" s="233"/>
      <c r="K8" s="233"/>
      <c r="L8" s="233"/>
      <c r="M8" s="221"/>
      <c r="N8" s="221"/>
      <c r="O8" s="221"/>
      <c r="P8" s="221"/>
      <c r="Q8" s="221"/>
      <c r="R8" s="221"/>
      <c r="S8" s="222"/>
      <c r="T8" s="222"/>
      <c r="U8" s="222"/>
      <c r="V8" s="222"/>
      <c r="W8" s="222"/>
      <c r="X8" s="222"/>
      <c r="Y8" s="222"/>
      <c r="Z8" s="222"/>
      <c r="AA8" s="222"/>
      <c r="AB8" s="222"/>
      <c r="AC8" s="222"/>
      <c r="AD8" s="222"/>
      <c r="AE8" s="222"/>
      <c r="AF8" s="222"/>
      <c r="AG8" s="222"/>
      <c r="AH8" s="222"/>
    </row>
    <row r="9" spans="1:34" s="223" customFormat="1" ht="16.5">
      <c r="A9" s="220"/>
      <c r="B9" s="227" t="s">
        <v>11397</v>
      </c>
      <c r="C9" s="228">
        <f>SUM(D9:F9)</f>
        <v>1</v>
      </c>
      <c r="D9" s="229">
        <f>IF(ISNA(VLOOKUP(M9,医療機関等マスタ!$A$2:$J$9988,5,FALSE)),1,0)</f>
        <v>1</v>
      </c>
      <c r="E9" s="230"/>
      <c r="F9" s="230"/>
      <c r="G9" s="230"/>
      <c r="H9" s="230"/>
      <c r="I9" s="230"/>
      <c r="J9" s="230"/>
      <c r="K9" s="230"/>
      <c r="L9" s="231"/>
      <c r="M9" s="232" t="str">
        <f>IF(入力シート!AE26="6",RIGHT("00000000000" &amp; 入力シート!K26,11),RIGHT("0000000000" &amp; 入力シート!K26,10))</f>
        <v>0000000000</v>
      </c>
      <c r="N9" s="221"/>
      <c r="O9" s="221"/>
      <c r="P9" s="221"/>
      <c r="Q9" s="221"/>
      <c r="R9" s="221"/>
      <c r="S9" s="222"/>
      <c r="T9" s="222"/>
      <c r="U9" s="222"/>
      <c r="V9" s="222"/>
      <c r="W9" s="222"/>
      <c r="X9" s="222"/>
      <c r="Y9" s="222"/>
      <c r="Z9" s="222"/>
      <c r="AA9" s="222"/>
      <c r="AB9" s="222"/>
      <c r="AC9" s="222"/>
      <c r="AD9" s="222"/>
      <c r="AE9" s="222"/>
      <c r="AF9" s="222"/>
      <c r="AG9" s="222"/>
      <c r="AH9" s="222"/>
    </row>
    <row r="10" spans="1:34" s="223" customFormat="1" ht="16.5">
      <c r="A10" s="220"/>
      <c r="B10" s="220"/>
      <c r="C10" s="211"/>
      <c r="D10" s="233"/>
      <c r="E10" s="233"/>
      <c r="F10" s="233"/>
      <c r="G10" s="233"/>
      <c r="H10" s="233"/>
      <c r="I10" s="233"/>
      <c r="J10" s="233"/>
      <c r="K10" s="233"/>
      <c r="L10" s="233"/>
      <c r="M10" s="221"/>
      <c r="N10" s="221"/>
      <c r="O10" s="221"/>
      <c r="P10" s="221"/>
      <c r="Q10" s="221"/>
      <c r="R10" s="221"/>
      <c r="S10" s="222"/>
      <c r="T10" s="222"/>
      <c r="U10" s="222"/>
      <c r="V10" s="222"/>
      <c r="W10" s="222"/>
      <c r="X10" s="222"/>
      <c r="Y10" s="222"/>
      <c r="Z10" s="222"/>
      <c r="AA10" s="222"/>
      <c r="AB10" s="222"/>
      <c r="AC10" s="222"/>
      <c r="AD10" s="222"/>
      <c r="AE10" s="222"/>
      <c r="AF10" s="222"/>
      <c r="AG10" s="222"/>
      <c r="AH10" s="222"/>
    </row>
    <row r="11" spans="1:34" s="223" customFormat="1">
      <c r="A11" s="224" t="str">
        <f>IF(C13&gt;0,"エラー","OK")</f>
        <v>エラー</v>
      </c>
      <c r="B11" s="225" t="s">
        <v>11379</v>
      </c>
      <c r="C11" s="226" t="s">
        <v>11400</v>
      </c>
      <c r="D11" s="233"/>
      <c r="E11" s="233"/>
      <c r="F11" s="233"/>
      <c r="G11" s="233"/>
      <c r="H11" s="233"/>
      <c r="I11" s="233"/>
      <c r="J11" s="233"/>
      <c r="K11" s="233"/>
      <c r="L11" s="233"/>
      <c r="M11" s="221"/>
      <c r="N11" s="221"/>
      <c r="O11" s="221"/>
      <c r="P11" s="221"/>
      <c r="Q11" s="221"/>
      <c r="R11" s="221"/>
      <c r="S11" s="222"/>
      <c r="T11" s="222"/>
      <c r="U11" s="222"/>
      <c r="V11" s="222"/>
      <c r="W11" s="222"/>
      <c r="X11" s="222"/>
      <c r="Y11" s="222"/>
      <c r="Z11" s="222"/>
      <c r="AA11" s="222"/>
      <c r="AB11" s="222"/>
      <c r="AC11" s="222"/>
      <c r="AD11" s="222"/>
      <c r="AE11" s="222"/>
      <c r="AF11" s="222"/>
      <c r="AG11" s="222"/>
      <c r="AH11" s="222"/>
    </row>
    <row r="12" spans="1:34" s="223" customFormat="1" ht="16.5">
      <c r="A12" s="220"/>
      <c r="B12" s="220"/>
      <c r="C12" s="211" t="s">
        <v>11407</v>
      </c>
      <c r="D12" s="233"/>
      <c r="E12" s="233"/>
      <c r="F12" s="233"/>
      <c r="G12" s="233"/>
      <c r="H12" s="233"/>
      <c r="I12" s="233"/>
      <c r="J12" s="233"/>
      <c r="K12" s="233"/>
      <c r="L12" s="233"/>
      <c r="M12" s="221"/>
      <c r="N12" s="221"/>
      <c r="O12" s="221"/>
      <c r="P12" s="221"/>
      <c r="Q12" s="221"/>
      <c r="R12" s="221"/>
      <c r="S12" s="222"/>
      <c r="T12" s="222"/>
      <c r="U12" s="222"/>
      <c r="V12" s="222"/>
      <c r="W12" s="222"/>
      <c r="X12" s="222"/>
      <c r="Y12" s="222"/>
      <c r="Z12" s="222"/>
      <c r="AA12" s="222"/>
      <c r="AB12" s="222"/>
      <c r="AC12" s="222"/>
      <c r="AD12" s="222"/>
      <c r="AE12" s="222"/>
      <c r="AF12" s="222"/>
      <c r="AG12" s="222"/>
      <c r="AH12" s="222"/>
    </row>
    <row r="13" spans="1:34" s="223" customFormat="1" ht="16.5">
      <c r="A13" s="220"/>
      <c r="B13" s="227" t="s">
        <v>11397</v>
      </c>
      <c r="C13" s="228">
        <f>SUM(D13:F13)</f>
        <v>2</v>
      </c>
      <c r="D13" s="229">
        <f>IF(LEN(M13)&lt;2,1,0)</f>
        <v>1</v>
      </c>
      <c r="E13" s="229">
        <f>IF(LEN(N13)&lt;7,1,0)</f>
        <v>1</v>
      </c>
      <c r="F13" s="230"/>
      <c r="G13" s="230"/>
      <c r="H13" s="230"/>
      <c r="I13" s="230"/>
      <c r="J13" s="230"/>
      <c r="K13" s="230"/>
      <c r="L13" s="231"/>
      <c r="M13" s="232" t="str">
        <f>入力シート!K33 &amp; ""</f>
        <v/>
      </c>
      <c r="N13" s="232" t="str">
        <f>入力シート!K34 &amp; ""</f>
        <v/>
      </c>
      <c r="O13" s="221"/>
      <c r="P13" s="221"/>
      <c r="Q13" s="221"/>
      <c r="R13" s="221"/>
      <c r="S13" s="222"/>
      <c r="T13" s="222"/>
      <c r="U13" s="222"/>
      <c r="V13" s="222"/>
      <c r="W13" s="222"/>
      <c r="X13" s="222"/>
      <c r="Y13" s="222"/>
      <c r="Z13" s="222"/>
      <c r="AA13" s="222"/>
      <c r="AB13" s="222"/>
      <c r="AC13" s="222"/>
      <c r="AD13" s="222"/>
      <c r="AE13" s="222"/>
      <c r="AF13" s="222"/>
      <c r="AG13" s="222"/>
      <c r="AH13" s="222"/>
    </row>
    <row r="14" spans="1:34" s="223" customFormat="1" ht="16.5">
      <c r="A14" s="220"/>
      <c r="B14" s="220"/>
      <c r="C14" s="211"/>
      <c r="D14" s="233"/>
      <c r="E14" s="233"/>
      <c r="F14" s="233"/>
      <c r="G14" s="233"/>
      <c r="H14" s="233"/>
      <c r="I14" s="233"/>
      <c r="J14" s="233"/>
      <c r="K14" s="233"/>
      <c r="L14" s="233"/>
      <c r="M14" s="221"/>
      <c r="N14" s="221"/>
      <c r="O14" s="221"/>
      <c r="P14" s="221"/>
      <c r="Q14" s="221"/>
      <c r="R14" s="221"/>
      <c r="S14" s="222"/>
      <c r="T14" s="222"/>
      <c r="U14" s="222"/>
      <c r="V14" s="222"/>
      <c r="W14" s="222"/>
      <c r="X14" s="222"/>
      <c r="Y14" s="222"/>
      <c r="Z14" s="222"/>
      <c r="AA14" s="222"/>
      <c r="AB14" s="222"/>
      <c r="AC14" s="222"/>
      <c r="AD14" s="222"/>
      <c r="AE14" s="222"/>
      <c r="AF14" s="222"/>
      <c r="AG14" s="222"/>
      <c r="AH14" s="222"/>
    </row>
    <row r="15" spans="1:34" s="223" customFormat="1">
      <c r="A15" s="224" t="str">
        <f>IF(C17&gt;0,"エラー","OK")</f>
        <v>OK</v>
      </c>
      <c r="B15" s="225" t="s">
        <v>11380</v>
      </c>
      <c r="C15" s="226" t="s">
        <v>16560</v>
      </c>
      <c r="D15" s="233"/>
      <c r="E15" s="233"/>
      <c r="F15" s="233"/>
      <c r="G15" s="233"/>
      <c r="H15" s="233"/>
      <c r="I15" s="233"/>
      <c r="J15" s="233"/>
      <c r="K15" s="233"/>
      <c r="L15" s="233"/>
      <c r="M15" s="221"/>
      <c r="N15" s="221"/>
      <c r="O15" s="221"/>
      <c r="P15" s="221"/>
      <c r="Q15" s="221"/>
      <c r="R15" s="221"/>
      <c r="S15" s="222"/>
      <c r="T15" s="222"/>
      <c r="U15" s="222"/>
      <c r="V15" s="222"/>
      <c r="W15" s="222"/>
      <c r="X15" s="222"/>
      <c r="Y15" s="222"/>
      <c r="Z15" s="222"/>
      <c r="AA15" s="222"/>
      <c r="AB15" s="222"/>
      <c r="AC15" s="222"/>
      <c r="AD15" s="222"/>
      <c r="AE15" s="222"/>
      <c r="AF15" s="222"/>
      <c r="AG15" s="222"/>
      <c r="AH15" s="222"/>
    </row>
    <row r="16" spans="1:34" s="223" customFormat="1" ht="16.5">
      <c r="A16" s="220"/>
      <c r="B16" s="220"/>
      <c r="C16" s="211" t="s">
        <v>11401</v>
      </c>
      <c r="D16" s="233"/>
      <c r="E16" s="233"/>
      <c r="F16" s="233"/>
      <c r="G16" s="233"/>
      <c r="H16" s="233"/>
      <c r="I16" s="233"/>
      <c r="J16" s="233"/>
      <c r="K16" s="233"/>
      <c r="L16" s="233"/>
      <c r="M16" s="221"/>
      <c r="N16" s="221"/>
      <c r="O16" s="221"/>
      <c r="P16" s="221"/>
      <c r="Q16" s="221"/>
      <c r="R16" s="221"/>
      <c r="S16" s="222"/>
      <c r="T16" s="222"/>
      <c r="U16" s="222"/>
      <c r="V16" s="222"/>
      <c r="W16" s="222"/>
      <c r="X16" s="222"/>
      <c r="Y16" s="222"/>
      <c r="Z16" s="222"/>
      <c r="AA16" s="222"/>
      <c r="AB16" s="222"/>
      <c r="AC16" s="222"/>
      <c r="AD16" s="222"/>
      <c r="AE16" s="222"/>
      <c r="AF16" s="222"/>
      <c r="AG16" s="222"/>
      <c r="AH16" s="222"/>
    </row>
    <row r="17" spans="1:34" s="223" customFormat="1" ht="16.5">
      <c r="A17" s="220"/>
      <c r="B17" s="227" t="s">
        <v>11397</v>
      </c>
      <c r="C17" s="228">
        <f>SUM(D17:L17)</f>
        <v>0</v>
      </c>
      <c r="D17" s="229"/>
      <c r="E17" s="229"/>
      <c r="F17" s="229"/>
      <c r="G17" s="230"/>
      <c r="H17" s="230"/>
      <c r="I17" s="230"/>
      <c r="J17" s="230"/>
      <c r="K17" s="230"/>
      <c r="L17" s="231"/>
      <c r="M17" s="234" t="str">
        <f>入力シート!K37 &amp; ""</f>
        <v/>
      </c>
      <c r="N17" s="235" t="str">
        <f>入力シート!K38 &amp; ""</f>
        <v/>
      </c>
      <c r="O17" s="234" t="str">
        <f>入力シート!K40  &amp; ""</f>
        <v/>
      </c>
      <c r="P17" s="234" t="str">
        <f>入力シート!K42 &amp; ""</f>
        <v/>
      </c>
      <c r="Q17" s="221"/>
      <c r="R17" s="221"/>
      <c r="S17" s="222"/>
      <c r="T17" s="222"/>
      <c r="U17" s="222"/>
      <c r="V17" s="222"/>
      <c r="W17" s="222"/>
      <c r="X17" s="222"/>
      <c r="Y17" s="222"/>
      <c r="Z17" s="222"/>
      <c r="AA17" s="222"/>
      <c r="AB17" s="222"/>
      <c r="AC17" s="222"/>
      <c r="AD17" s="222"/>
      <c r="AE17" s="222"/>
      <c r="AF17" s="222"/>
      <c r="AG17" s="222"/>
      <c r="AH17" s="222"/>
    </row>
    <row r="18" spans="1:34" s="223" customFormat="1" ht="16.5">
      <c r="A18" s="220"/>
      <c r="B18" s="220"/>
      <c r="C18" s="211"/>
      <c r="D18" s="233"/>
      <c r="E18" s="233"/>
      <c r="F18" s="233"/>
      <c r="G18" s="233"/>
      <c r="H18" s="233"/>
      <c r="I18" s="233"/>
      <c r="J18" s="233"/>
      <c r="K18" s="233"/>
      <c r="L18" s="233"/>
      <c r="M18" s="221"/>
      <c r="N18" s="221"/>
      <c r="O18" s="221"/>
      <c r="P18" s="221"/>
      <c r="Q18" s="221"/>
      <c r="R18" s="221"/>
      <c r="S18" s="222"/>
      <c r="T18" s="222"/>
      <c r="U18" s="222"/>
      <c r="V18" s="222"/>
      <c r="W18" s="222"/>
      <c r="X18" s="222"/>
      <c r="Y18" s="222"/>
      <c r="Z18" s="222"/>
      <c r="AA18" s="222"/>
      <c r="AB18" s="222"/>
      <c r="AC18" s="222"/>
      <c r="AD18" s="222"/>
      <c r="AE18" s="222"/>
      <c r="AF18" s="222"/>
      <c r="AG18" s="222"/>
      <c r="AH18" s="222"/>
    </row>
    <row r="19" spans="1:34" s="223" customFormat="1">
      <c r="A19" s="224" t="str">
        <f>IF(C21&gt;0,"エラー","OK")</f>
        <v>エラー</v>
      </c>
      <c r="B19" s="225" t="s">
        <v>11412</v>
      </c>
      <c r="C19" s="226" t="s">
        <v>11405</v>
      </c>
      <c r="D19" s="233"/>
      <c r="E19" s="233"/>
      <c r="F19" s="233"/>
      <c r="G19" s="233"/>
      <c r="H19" s="233"/>
      <c r="I19" s="233"/>
      <c r="J19" s="233"/>
      <c r="K19" s="233"/>
      <c r="L19" s="233"/>
      <c r="M19" s="221"/>
      <c r="N19" s="221"/>
      <c r="O19" s="221"/>
      <c r="P19" s="221"/>
      <c r="Q19" s="221"/>
      <c r="R19" s="221"/>
      <c r="S19" s="222"/>
      <c r="T19" s="222"/>
      <c r="U19" s="222"/>
      <c r="V19" s="222"/>
      <c r="W19" s="222"/>
      <c r="X19" s="222"/>
      <c r="Y19" s="222"/>
      <c r="Z19" s="222"/>
      <c r="AA19" s="222"/>
      <c r="AB19" s="222"/>
      <c r="AC19" s="222"/>
      <c r="AD19" s="222"/>
      <c r="AE19" s="222"/>
      <c r="AF19" s="222"/>
      <c r="AG19" s="222"/>
      <c r="AH19" s="222"/>
    </row>
    <row r="20" spans="1:34" s="223" customFormat="1" ht="16.5">
      <c r="A20" s="220"/>
      <c r="B20" s="220"/>
      <c r="C20" s="211" t="s">
        <v>11403</v>
      </c>
      <c r="D20" s="233"/>
      <c r="E20" s="233"/>
      <c r="F20" s="233"/>
      <c r="G20" s="233"/>
      <c r="H20" s="233"/>
      <c r="I20" s="233"/>
      <c r="J20" s="233"/>
      <c r="K20" s="233"/>
      <c r="L20" s="233"/>
      <c r="M20" s="221"/>
      <c r="N20" s="221"/>
      <c r="O20" s="221"/>
      <c r="P20" s="221"/>
      <c r="Q20" s="221"/>
      <c r="R20" s="221"/>
      <c r="S20" s="222"/>
      <c r="T20" s="222"/>
      <c r="U20" s="222"/>
      <c r="V20" s="222"/>
      <c r="W20" s="222"/>
      <c r="X20" s="222"/>
      <c r="Y20" s="222"/>
      <c r="Z20" s="222"/>
      <c r="AA20" s="222"/>
      <c r="AB20" s="222"/>
      <c r="AC20" s="222"/>
      <c r="AD20" s="222"/>
      <c r="AE20" s="222"/>
      <c r="AF20" s="222"/>
      <c r="AG20" s="222"/>
      <c r="AH20" s="222"/>
    </row>
    <row r="21" spans="1:34" s="223" customFormat="1" ht="16.5">
      <c r="A21" s="220"/>
      <c r="B21" s="227" t="s">
        <v>11397</v>
      </c>
      <c r="C21" s="228">
        <f>SUM(D21:L21)</f>
        <v>8</v>
      </c>
      <c r="D21" s="229">
        <f t="shared" ref="D21:I21" si="0">IF(M21="〇",0,1)</f>
        <v>1</v>
      </c>
      <c r="E21" s="229">
        <f t="shared" si="0"/>
        <v>1</v>
      </c>
      <c r="F21" s="229">
        <f t="shared" si="0"/>
        <v>1</v>
      </c>
      <c r="G21" s="258">
        <f>IF(P21="〇",0,IF(P21="―",0,1))</f>
        <v>1</v>
      </c>
      <c r="H21" s="229">
        <f t="shared" si="0"/>
        <v>1</v>
      </c>
      <c r="I21" s="229">
        <f t="shared" si="0"/>
        <v>1</v>
      </c>
      <c r="J21" s="258">
        <f>IF(S21="〇",0,IF(S21="―",0,1))</f>
        <v>1</v>
      </c>
      <c r="K21" s="258">
        <f>IF(T21="〇",0,IF(T21="―",0,1))</f>
        <v>1</v>
      </c>
      <c r="L21" s="231"/>
      <c r="M21" s="232" t="str">
        <f>入力シート!AC88  &amp; ""</f>
        <v/>
      </c>
      <c r="N21" s="232" t="str">
        <f>入力シート!AC91  &amp; ""</f>
        <v/>
      </c>
      <c r="O21" s="232" t="str">
        <f>入力シート!AC102  &amp; ""</f>
        <v/>
      </c>
      <c r="P21" s="257" t="str">
        <f>入力シート!AC104  &amp; ""</f>
        <v/>
      </c>
      <c r="Q21" s="232" t="str">
        <f>入力シート!AC107  &amp; ""</f>
        <v/>
      </c>
      <c r="R21" s="232" t="str">
        <f>入力シート!AC109  &amp; ""</f>
        <v/>
      </c>
      <c r="S21" s="257" t="str">
        <f>入力シート!AC111  &amp; ""</f>
        <v/>
      </c>
      <c r="T21" s="257" t="str">
        <f>入力シート!AC115  &amp; ""</f>
        <v/>
      </c>
      <c r="U21" s="222"/>
      <c r="V21" s="222"/>
      <c r="W21" s="222"/>
      <c r="X21" s="222"/>
      <c r="Y21" s="222"/>
      <c r="Z21" s="222"/>
      <c r="AA21" s="222"/>
      <c r="AB21" s="222"/>
      <c r="AC21" s="222"/>
      <c r="AD21" s="222"/>
      <c r="AE21" s="222"/>
      <c r="AF21" s="222"/>
      <c r="AG21" s="222"/>
      <c r="AH21" s="222"/>
    </row>
    <row r="22" spans="1:34" s="223" customFormat="1" ht="16.5">
      <c r="A22" s="220"/>
      <c r="B22" s="220"/>
      <c r="C22" s="211"/>
      <c r="D22" s="233"/>
      <c r="E22" s="233"/>
      <c r="F22" s="233"/>
      <c r="G22" s="233"/>
      <c r="H22" s="233"/>
      <c r="I22" s="233"/>
      <c r="J22" s="233"/>
      <c r="K22" s="233"/>
      <c r="L22" s="233"/>
      <c r="M22" s="221"/>
      <c r="N22" s="221"/>
      <c r="O22" s="221"/>
      <c r="P22" s="221"/>
      <c r="Q22" s="221"/>
      <c r="R22" s="221"/>
      <c r="S22" s="222"/>
      <c r="T22" s="222"/>
      <c r="U22" s="222"/>
      <c r="V22" s="222"/>
      <c r="W22" s="222"/>
      <c r="X22" s="222"/>
      <c r="Y22" s="222"/>
      <c r="Z22" s="222"/>
      <c r="AA22" s="222"/>
      <c r="AB22" s="222"/>
      <c r="AC22" s="222"/>
      <c r="AD22" s="222"/>
      <c r="AE22" s="222"/>
      <c r="AF22" s="222"/>
      <c r="AG22" s="222"/>
      <c r="AH22" s="222"/>
    </row>
    <row r="23" spans="1:34" s="223" customFormat="1">
      <c r="A23" s="224" t="str">
        <f>IF(C25&gt;0,"エラー","OK")</f>
        <v>エラー</v>
      </c>
      <c r="B23" s="225" t="s">
        <v>11411</v>
      </c>
      <c r="C23" s="226" t="s">
        <v>16553</v>
      </c>
      <c r="D23" s="233"/>
      <c r="E23" s="233"/>
      <c r="F23" s="233"/>
      <c r="G23" s="233"/>
      <c r="H23" s="233"/>
      <c r="I23" s="233"/>
      <c r="J23" s="233"/>
      <c r="K23" s="233"/>
      <c r="L23" s="233"/>
      <c r="M23" s="221"/>
      <c r="N23" s="221"/>
      <c r="O23" s="221"/>
      <c r="P23" s="221"/>
      <c r="Q23" s="221"/>
      <c r="R23" s="221"/>
      <c r="S23" s="222"/>
      <c r="T23" s="222"/>
      <c r="U23" s="222"/>
      <c r="V23" s="222"/>
      <c r="W23" s="222"/>
      <c r="X23" s="222"/>
      <c r="Y23" s="222"/>
      <c r="Z23" s="222"/>
      <c r="AA23" s="222"/>
      <c r="AB23" s="222"/>
      <c r="AC23" s="222"/>
      <c r="AD23" s="222"/>
      <c r="AE23" s="222"/>
      <c r="AF23" s="222"/>
      <c r="AG23" s="222"/>
      <c r="AH23" s="222"/>
    </row>
    <row r="24" spans="1:34" s="223" customFormat="1" ht="16.5">
      <c r="A24" s="220"/>
      <c r="B24" s="220"/>
      <c r="C24" s="211" t="s">
        <v>16563</v>
      </c>
      <c r="D24" s="233"/>
      <c r="E24" s="233"/>
      <c r="F24" s="233"/>
      <c r="G24" s="233"/>
      <c r="H24" s="233"/>
      <c r="I24" s="233"/>
      <c r="J24" s="233"/>
      <c r="K24" s="233"/>
      <c r="L24" s="233"/>
      <c r="M24" s="221"/>
      <c r="N24" s="221"/>
      <c r="O24" s="221"/>
      <c r="P24" s="221"/>
      <c r="Q24" s="221"/>
      <c r="R24" s="221"/>
      <c r="S24" s="222"/>
      <c r="T24" s="222"/>
      <c r="U24" s="222"/>
      <c r="V24" s="222"/>
      <c r="W24" s="222"/>
      <c r="X24" s="222"/>
      <c r="Y24" s="222"/>
      <c r="Z24" s="222"/>
      <c r="AA24" s="222"/>
      <c r="AB24" s="222"/>
      <c r="AC24" s="222"/>
      <c r="AD24" s="222"/>
      <c r="AE24" s="222"/>
      <c r="AF24" s="222"/>
      <c r="AG24" s="222"/>
      <c r="AH24" s="222"/>
    </row>
    <row r="25" spans="1:34" s="223" customFormat="1">
      <c r="A25" s="220"/>
      <c r="B25" s="227" t="s">
        <v>11397</v>
      </c>
      <c r="C25" s="228">
        <f>SUM(D25:L25)</f>
        <v>1</v>
      </c>
      <c r="D25" s="229">
        <f>IF(M25&gt;0,0,1)</f>
        <v>1</v>
      </c>
      <c r="E25" s="493">
        <f>IF(N25&gt;"2",IF(O25&gt;0,1,0),0)</f>
        <v>0</v>
      </c>
      <c r="F25" s="494"/>
      <c r="G25" s="230"/>
      <c r="H25" s="230"/>
      <c r="I25" s="230"/>
      <c r="J25" s="230"/>
      <c r="K25" s="230"/>
      <c r="L25" s="231"/>
      <c r="M25" s="236">
        <f>入力シート!F50</f>
        <v>0</v>
      </c>
      <c r="N25" s="237" t="str">
        <f>入力シート!AF26</f>
        <v>X</v>
      </c>
      <c r="O25" s="237">
        <f>入力シート!L138</f>
        <v>0</v>
      </c>
      <c r="P25" s="221"/>
      <c r="Q25" s="221"/>
      <c r="R25" s="221"/>
      <c r="S25" s="222"/>
      <c r="T25" s="222"/>
      <c r="U25" s="222"/>
      <c r="V25" s="222"/>
      <c r="W25" s="222"/>
      <c r="X25" s="222"/>
      <c r="Y25" s="222"/>
      <c r="Z25" s="222"/>
      <c r="AA25" s="222"/>
      <c r="AB25" s="222"/>
      <c r="AC25" s="222"/>
      <c r="AD25" s="222"/>
      <c r="AE25" s="222"/>
      <c r="AF25" s="222"/>
      <c r="AG25" s="222"/>
      <c r="AH25" s="222"/>
    </row>
    <row r="26" spans="1:34" s="223" customFormat="1" ht="16.5">
      <c r="A26" s="220"/>
      <c r="B26" s="220"/>
      <c r="C26" s="211"/>
      <c r="D26" s="233"/>
      <c r="E26" s="233"/>
      <c r="F26" s="233"/>
      <c r="G26" s="233"/>
      <c r="H26" s="233"/>
      <c r="I26" s="233"/>
      <c r="J26" s="233"/>
      <c r="K26" s="233"/>
      <c r="L26" s="233"/>
      <c r="M26" s="221"/>
      <c r="N26" s="221"/>
      <c r="O26" s="221"/>
      <c r="P26" s="221"/>
      <c r="Q26" s="221"/>
      <c r="R26" s="221"/>
      <c r="S26" s="222"/>
      <c r="T26" s="222"/>
      <c r="U26" s="222"/>
      <c r="V26" s="222"/>
      <c r="W26" s="222"/>
      <c r="X26" s="222"/>
      <c r="Y26" s="222"/>
      <c r="Z26" s="222"/>
      <c r="AA26" s="222"/>
      <c r="AB26" s="222"/>
      <c r="AC26" s="222"/>
      <c r="AD26" s="222"/>
      <c r="AE26" s="222"/>
      <c r="AF26" s="222"/>
      <c r="AG26" s="222"/>
      <c r="AH26" s="222"/>
    </row>
    <row r="27" spans="1:34" s="223" customFormat="1">
      <c r="A27" s="224" t="str">
        <f>IF(C29&gt;0,"エラー","OK")</f>
        <v>エラー</v>
      </c>
      <c r="B27" s="225" t="s">
        <v>11410</v>
      </c>
      <c r="C27" s="226" t="s">
        <v>11406</v>
      </c>
      <c r="D27" s="233"/>
      <c r="E27" s="233"/>
      <c r="F27" s="233"/>
      <c r="G27" s="233"/>
      <c r="H27" s="233"/>
      <c r="I27" s="233"/>
      <c r="J27" s="233"/>
      <c r="K27" s="233"/>
      <c r="L27" s="233"/>
      <c r="M27" s="221"/>
      <c r="N27" s="221"/>
      <c r="O27" s="221"/>
      <c r="P27" s="221"/>
      <c r="Q27" s="221"/>
      <c r="R27" s="221"/>
      <c r="S27" s="222"/>
      <c r="T27" s="222"/>
      <c r="U27" s="222"/>
      <c r="V27" s="222"/>
      <c r="W27" s="222"/>
      <c r="X27" s="222"/>
      <c r="Y27" s="222"/>
      <c r="Z27" s="222"/>
      <c r="AA27" s="222"/>
      <c r="AB27" s="222"/>
      <c r="AC27" s="222"/>
      <c r="AD27" s="222"/>
      <c r="AE27" s="222"/>
      <c r="AF27" s="222"/>
      <c r="AG27" s="222"/>
      <c r="AH27" s="222"/>
    </row>
    <row r="28" spans="1:34" s="223" customFormat="1" ht="16.5">
      <c r="A28" s="220"/>
      <c r="B28" s="220"/>
      <c r="C28" s="211" t="s">
        <v>11404</v>
      </c>
      <c r="D28" s="233"/>
      <c r="E28" s="233"/>
      <c r="F28" s="233"/>
      <c r="G28" s="233"/>
      <c r="H28" s="233"/>
      <c r="I28" s="233"/>
      <c r="J28" s="233"/>
      <c r="K28" s="233"/>
      <c r="L28" s="233"/>
      <c r="M28" s="221"/>
      <c r="N28" s="221"/>
      <c r="O28" s="221"/>
      <c r="P28" s="221"/>
      <c r="Q28" s="221"/>
      <c r="R28" s="221"/>
      <c r="S28" s="222"/>
      <c r="T28" s="222"/>
      <c r="U28" s="222"/>
      <c r="V28" s="222"/>
      <c r="W28" s="222"/>
      <c r="X28" s="222"/>
      <c r="Y28" s="222"/>
      <c r="Z28" s="222"/>
      <c r="AA28" s="222"/>
      <c r="AB28" s="222"/>
      <c r="AC28" s="222"/>
      <c r="AD28" s="222"/>
      <c r="AE28" s="222"/>
      <c r="AF28" s="222"/>
      <c r="AG28" s="222"/>
      <c r="AH28" s="222"/>
    </row>
    <row r="29" spans="1:34" s="223" customFormat="1" ht="16.5">
      <c r="A29" s="220"/>
      <c r="B29" s="227" t="s">
        <v>11397</v>
      </c>
      <c r="C29" s="228">
        <f>SUM(D29:L29)</f>
        <v>7</v>
      </c>
      <c r="D29" s="229">
        <f>IF(入力シート!C193="〇",0,1)</f>
        <v>1</v>
      </c>
      <c r="E29" s="229">
        <f>IF(入力シート!C195="〇",0,1)</f>
        <v>1</v>
      </c>
      <c r="F29" s="229">
        <f>IF(入力シート!C197="〇",0,1)</f>
        <v>1</v>
      </c>
      <c r="G29" s="229">
        <f>IF(入力シート!C199="〇",0,1)</f>
        <v>1</v>
      </c>
      <c r="H29" s="229">
        <f>IF(入力シート!C203="〇",0,1)</f>
        <v>1</v>
      </c>
      <c r="I29" s="229">
        <f>IF(入力シート!C206="〇",0,1)</f>
        <v>1</v>
      </c>
      <c r="J29" s="229">
        <f>IF(入力シート!C209="〇",0,1)</f>
        <v>1</v>
      </c>
      <c r="K29" s="238"/>
      <c r="L29" s="238"/>
      <c r="M29" s="232" t="str">
        <f>入力シート!C193  &amp; ""</f>
        <v/>
      </c>
      <c r="N29" s="232" t="str">
        <f>入力シート!C195  &amp; ""</f>
        <v/>
      </c>
      <c r="O29" s="232" t="str">
        <f>入力シート!C197  &amp; ""</f>
        <v/>
      </c>
      <c r="P29" s="232" t="str">
        <f>入力シート!C199  &amp; ""</f>
        <v/>
      </c>
      <c r="Q29" s="232" t="str">
        <f>入力シート!C203  &amp; ""</f>
        <v/>
      </c>
      <c r="R29" s="232" t="str">
        <f>入力シート!C206  &amp; ""</f>
        <v/>
      </c>
      <c r="S29" s="232" t="str">
        <f>入力シート!C209  &amp; ""</f>
        <v/>
      </c>
      <c r="T29" s="222"/>
      <c r="U29" s="222"/>
      <c r="V29" s="222"/>
      <c r="W29" s="222"/>
      <c r="X29" s="222"/>
      <c r="Y29" s="222"/>
      <c r="Z29" s="222"/>
      <c r="AA29" s="222"/>
      <c r="AB29" s="222"/>
      <c r="AC29" s="222"/>
      <c r="AD29" s="222"/>
      <c r="AE29" s="222"/>
      <c r="AF29" s="222"/>
      <c r="AG29" s="222"/>
      <c r="AH29" s="222"/>
    </row>
    <row r="30" spans="1:34" s="223" customFormat="1" ht="16.5">
      <c r="A30" s="220"/>
      <c r="B30" s="220"/>
      <c r="C30" s="220"/>
      <c r="D30" s="238"/>
      <c r="E30" s="238"/>
      <c r="F30" s="238"/>
      <c r="G30" s="238"/>
      <c r="H30" s="238"/>
      <c r="I30" s="238"/>
      <c r="J30" s="238"/>
      <c r="K30" s="238"/>
      <c r="L30" s="238"/>
      <c r="M30" s="221"/>
      <c r="N30" s="221"/>
      <c r="O30" s="221"/>
      <c r="P30" s="221"/>
      <c r="Q30" s="221"/>
      <c r="R30" s="221"/>
      <c r="S30" s="222"/>
      <c r="T30" s="222"/>
      <c r="U30" s="222"/>
      <c r="V30" s="222"/>
      <c r="W30" s="222"/>
      <c r="X30" s="222"/>
      <c r="Y30" s="222"/>
      <c r="Z30" s="222"/>
      <c r="AA30" s="222"/>
      <c r="AB30" s="222"/>
      <c r="AC30" s="222"/>
      <c r="AD30" s="222"/>
      <c r="AE30" s="222"/>
      <c r="AF30" s="222"/>
      <c r="AG30" s="222"/>
      <c r="AH30" s="222"/>
    </row>
    <row r="31" spans="1:34" s="223" customFormat="1" ht="16.5">
      <c r="A31" s="220"/>
      <c r="B31" s="220"/>
      <c r="C31" s="220"/>
      <c r="D31" s="238"/>
      <c r="E31" s="238"/>
      <c r="F31" s="238"/>
      <c r="G31" s="238"/>
      <c r="H31" s="238"/>
      <c r="I31" s="238"/>
      <c r="J31" s="238"/>
      <c r="K31" s="238"/>
      <c r="L31" s="238"/>
      <c r="M31" s="221"/>
      <c r="N31" s="221"/>
      <c r="O31" s="221"/>
      <c r="P31" s="221"/>
      <c r="Q31" s="221"/>
      <c r="R31" s="221"/>
      <c r="S31" s="222"/>
      <c r="T31" s="222"/>
      <c r="U31" s="222"/>
      <c r="V31" s="222"/>
      <c r="W31" s="222"/>
      <c r="X31" s="222"/>
      <c r="Y31" s="222"/>
      <c r="Z31" s="222"/>
      <c r="AA31" s="222"/>
      <c r="AB31" s="222"/>
      <c r="AC31" s="222"/>
      <c r="AD31" s="222"/>
      <c r="AE31" s="222"/>
      <c r="AF31" s="222"/>
      <c r="AG31" s="222"/>
      <c r="AH31" s="222"/>
    </row>
    <row r="32" spans="1:34" ht="19.5">
      <c r="A32" s="214" t="s">
        <v>16475</v>
      </c>
    </row>
    <row r="33" spans="1:34" s="223" customFormat="1" ht="16.5">
      <c r="A33" s="220"/>
      <c r="B33" s="220"/>
      <c r="C33" s="211"/>
      <c r="D33" s="211"/>
      <c r="E33" s="211"/>
      <c r="F33" s="211"/>
      <c r="G33" s="211"/>
      <c r="H33" s="211"/>
      <c r="I33" s="211"/>
      <c r="J33" s="211"/>
      <c r="K33" s="211"/>
      <c r="L33" s="211"/>
      <c r="M33" s="221"/>
      <c r="N33" s="221"/>
      <c r="O33" s="221"/>
      <c r="P33" s="221"/>
      <c r="Q33" s="221"/>
      <c r="R33" s="221"/>
      <c r="S33" s="222"/>
      <c r="T33" s="222"/>
      <c r="U33" s="222"/>
      <c r="V33" s="222"/>
      <c r="W33" s="222"/>
      <c r="X33" s="222"/>
      <c r="Y33" s="222"/>
      <c r="Z33" s="222"/>
      <c r="AA33" s="222"/>
      <c r="AB33" s="222"/>
      <c r="AC33" s="222"/>
      <c r="AD33" s="222"/>
      <c r="AE33" s="222"/>
      <c r="AF33" s="222"/>
      <c r="AG33" s="222"/>
      <c r="AH33" s="222"/>
    </row>
    <row r="34" spans="1:34" s="223" customFormat="1">
      <c r="A34" s="224" t="str">
        <f>IF(C36&gt;0,"エラー","OK")</f>
        <v>エラー</v>
      </c>
      <c r="B34" s="225" t="s">
        <v>14659</v>
      </c>
      <c r="C34" s="226" t="s">
        <v>16550</v>
      </c>
      <c r="D34" s="211"/>
      <c r="E34" s="211"/>
      <c r="F34" s="211"/>
      <c r="G34" s="211"/>
      <c r="H34" s="211"/>
      <c r="I34" s="211"/>
      <c r="J34" s="211"/>
      <c r="K34" s="211"/>
      <c r="L34" s="211"/>
      <c r="M34" s="221"/>
      <c r="N34" s="221"/>
      <c r="O34" s="221"/>
      <c r="P34" s="221"/>
      <c r="Q34" s="221"/>
      <c r="R34" s="221"/>
      <c r="S34" s="222"/>
      <c r="T34" s="222"/>
      <c r="U34" s="222"/>
      <c r="V34" s="222"/>
      <c r="W34" s="222"/>
      <c r="X34" s="222"/>
      <c r="Y34" s="222"/>
      <c r="Z34" s="222"/>
      <c r="AA34" s="222"/>
      <c r="AB34" s="222"/>
      <c r="AC34" s="222"/>
      <c r="AD34" s="222"/>
      <c r="AE34" s="222"/>
      <c r="AF34" s="222"/>
      <c r="AG34" s="222"/>
      <c r="AH34" s="222"/>
    </row>
    <row r="35" spans="1:34" s="223" customFormat="1" ht="16.5">
      <c r="A35" s="220"/>
      <c r="B35" s="211"/>
      <c r="C35" s="211" t="s">
        <v>16556</v>
      </c>
      <c r="D35" s="211"/>
      <c r="E35" s="211"/>
      <c r="F35" s="211"/>
      <c r="G35" s="211"/>
      <c r="H35" s="211"/>
      <c r="I35" s="211"/>
      <c r="J35" s="211"/>
      <c r="K35" s="211"/>
      <c r="L35" s="211"/>
      <c r="M35" s="221"/>
      <c r="N35" s="221"/>
      <c r="O35" s="221"/>
      <c r="P35" s="221"/>
      <c r="Q35" s="221"/>
      <c r="R35" s="221"/>
      <c r="S35" s="222"/>
      <c r="T35" s="222"/>
      <c r="U35" s="222"/>
      <c r="V35" s="222"/>
      <c r="W35" s="222"/>
      <c r="X35" s="222"/>
      <c r="Y35" s="222"/>
      <c r="Z35" s="222"/>
      <c r="AA35" s="222"/>
      <c r="AB35" s="222"/>
      <c r="AC35" s="222"/>
      <c r="AD35" s="222"/>
      <c r="AE35" s="222"/>
      <c r="AF35" s="222"/>
      <c r="AG35" s="222"/>
      <c r="AH35" s="222"/>
    </row>
    <row r="36" spans="1:34" s="223" customFormat="1">
      <c r="A36" s="239"/>
      <c r="B36" s="227" t="s">
        <v>11397</v>
      </c>
      <c r="C36" s="228">
        <f>SUM(D36:F36)</f>
        <v>2</v>
      </c>
      <c r="D36" s="229">
        <f>IF(ISERROR(VALUE(M36)),1,0)</f>
        <v>1</v>
      </c>
      <c r="E36" s="229">
        <f>IF(M36&lt;"2024/04/01",1,0)</f>
        <v>1</v>
      </c>
      <c r="F36" s="229">
        <f>IF(M36&gt;"2024/06/30",1,0)</f>
        <v>0</v>
      </c>
      <c r="G36" s="230"/>
      <c r="H36" s="230"/>
      <c r="I36" s="230"/>
      <c r="J36" s="230"/>
      <c r="K36" s="230"/>
      <c r="L36" s="231"/>
      <c r="M36" s="232" t="str">
        <f>2018 + VALUE(入力シート!U243) &amp; "/" &amp; RIGHT("00" &amp; 入力シート!X243,2) &amp;  "/" &amp; RIGHT("00"&amp; 入力シート!AA243,2)</f>
        <v>2024/00/00</v>
      </c>
      <c r="N36" s="221"/>
      <c r="O36" s="240"/>
      <c r="P36" s="240"/>
      <c r="Q36" s="240"/>
      <c r="R36" s="240"/>
      <c r="S36" s="222"/>
      <c r="T36" s="222"/>
      <c r="U36" s="222"/>
      <c r="V36" s="222"/>
      <c r="W36" s="222"/>
      <c r="X36" s="222"/>
      <c r="Y36" s="222"/>
      <c r="Z36" s="222"/>
      <c r="AA36" s="222"/>
      <c r="AB36" s="222"/>
      <c r="AC36" s="222"/>
      <c r="AD36" s="222"/>
      <c r="AE36" s="222"/>
      <c r="AF36" s="222"/>
      <c r="AG36" s="222"/>
      <c r="AH36" s="222"/>
    </row>
    <row r="37" spans="1:34" s="223" customFormat="1" ht="16.5">
      <c r="A37" s="220"/>
      <c r="B37" s="241"/>
      <c r="C37" s="222"/>
      <c r="D37" s="242"/>
      <c r="E37" s="242"/>
      <c r="F37" s="242"/>
      <c r="G37" s="242"/>
      <c r="H37" s="242"/>
      <c r="I37" s="242"/>
      <c r="J37" s="242"/>
      <c r="K37" s="242"/>
      <c r="L37" s="242"/>
      <c r="M37" s="240"/>
      <c r="N37" s="240"/>
      <c r="O37" s="240"/>
      <c r="P37" s="240"/>
      <c r="Q37" s="240"/>
      <c r="R37" s="240"/>
      <c r="S37" s="222"/>
      <c r="T37" s="222"/>
      <c r="U37" s="222"/>
      <c r="V37" s="222"/>
      <c r="W37" s="222"/>
      <c r="X37" s="222"/>
      <c r="Y37" s="222"/>
      <c r="Z37" s="222"/>
      <c r="AA37" s="222"/>
      <c r="AB37" s="222"/>
      <c r="AC37" s="222"/>
      <c r="AD37" s="222"/>
      <c r="AE37" s="222"/>
      <c r="AF37" s="222"/>
      <c r="AG37" s="222"/>
      <c r="AH37" s="222"/>
    </row>
    <row r="38" spans="1:34" s="223" customFormat="1">
      <c r="A38" s="224" t="str">
        <f>IF(C40&gt;0,"エラー","OK")</f>
        <v>OK</v>
      </c>
      <c r="B38" s="225" t="s">
        <v>14658</v>
      </c>
      <c r="C38" s="226" t="s">
        <v>16559</v>
      </c>
      <c r="D38" s="233"/>
      <c r="E38" s="233"/>
      <c r="F38" s="233"/>
      <c r="G38" s="233"/>
      <c r="H38" s="233"/>
      <c r="I38" s="233"/>
      <c r="J38" s="233"/>
      <c r="K38" s="233"/>
      <c r="L38" s="233"/>
      <c r="M38" s="221"/>
      <c r="N38" s="221"/>
      <c r="O38" s="221"/>
      <c r="P38" s="221"/>
      <c r="Q38" s="240"/>
      <c r="R38" s="240"/>
      <c r="S38" s="222"/>
      <c r="T38" s="222"/>
      <c r="U38" s="222"/>
      <c r="V38" s="222"/>
      <c r="W38" s="222"/>
      <c r="X38" s="222"/>
      <c r="Y38" s="222"/>
      <c r="Z38" s="222"/>
      <c r="AA38" s="222"/>
      <c r="AB38" s="222"/>
      <c r="AC38" s="222"/>
      <c r="AD38" s="222"/>
      <c r="AE38" s="222"/>
      <c r="AF38" s="222"/>
      <c r="AG38" s="222"/>
      <c r="AH38" s="222"/>
    </row>
    <row r="39" spans="1:34" s="223" customFormat="1" ht="16.5">
      <c r="A39" s="220"/>
      <c r="B39" s="220"/>
      <c r="C39" s="211" t="s">
        <v>16530</v>
      </c>
      <c r="D39" s="233"/>
      <c r="E39" s="233"/>
      <c r="F39" s="233"/>
      <c r="G39" s="233"/>
      <c r="H39" s="233"/>
      <c r="I39" s="233"/>
      <c r="J39" s="233"/>
      <c r="K39" s="233"/>
      <c r="L39" s="233"/>
      <c r="M39" s="221"/>
      <c r="N39" s="221"/>
      <c r="O39" s="221"/>
      <c r="P39" s="221"/>
      <c r="Q39" s="240"/>
      <c r="R39" s="240"/>
      <c r="S39" s="222"/>
      <c r="T39" s="222"/>
      <c r="U39" s="222"/>
      <c r="V39" s="222"/>
      <c r="W39" s="222"/>
      <c r="X39" s="222"/>
      <c r="Y39" s="222"/>
      <c r="Z39" s="222"/>
      <c r="AA39" s="222"/>
      <c r="AB39" s="222"/>
      <c r="AC39" s="222"/>
      <c r="AD39" s="222"/>
      <c r="AE39" s="222"/>
      <c r="AF39" s="222"/>
      <c r="AG39" s="222"/>
      <c r="AH39" s="222"/>
    </row>
    <row r="40" spans="1:34" s="223" customFormat="1" ht="16.5">
      <c r="A40" s="220"/>
      <c r="B40" s="227" t="s">
        <v>11397</v>
      </c>
      <c r="C40" s="228">
        <f>SUM(D40:L40)</f>
        <v>0</v>
      </c>
      <c r="D40" s="229">
        <f>IF(M40&gt;"0",1,0)</f>
        <v>0</v>
      </c>
      <c r="E40" s="230"/>
      <c r="F40" s="230"/>
      <c r="G40" s="230"/>
      <c r="H40" s="230"/>
      <c r="I40" s="230"/>
      <c r="J40" s="230"/>
      <c r="K40" s="230"/>
      <c r="L40" s="231"/>
      <c r="M40" s="236" t="str">
        <f>IF(入力シート!U173&gt;0,IF(入力シート!U277&gt;0,"1",""),"")</f>
        <v/>
      </c>
      <c r="N40" s="221"/>
      <c r="O40" s="221"/>
      <c r="P40" s="221"/>
      <c r="Q40" s="240"/>
      <c r="R40" s="240"/>
      <c r="S40" s="222"/>
      <c r="T40" s="222"/>
      <c r="U40" s="222"/>
      <c r="V40" s="222"/>
      <c r="W40" s="222"/>
      <c r="X40" s="222"/>
      <c r="Y40" s="222"/>
      <c r="Z40" s="222"/>
      <c r="AA40" s="222"/>
      <c r="AB40" s="222"/>
      <c r="AC40" s="222"/>
      <c r="AD40" s="222"/>
      <c r="AE40" s="222"/>
      <c r="AF40" s="222"/>
      <c r="AG40" s="222"/>
      <c r="AH40" s="222"/>
    </row>
    <row r="41" spans="1:34">
      <c r="B41" s="220"/>
      <c r="C41" s="211"/>
      <c r="D41" s="233"/>
      <c r="E41" s="233"/>
      <c r="F41" s="233"/>
      <c r="G41" s="233"/>
      <c r="H41" s="233"/>
      <c r="I41" s="233"/>
      <c r="J41" s="233"/>
      <c r="K41" s="233"/>
      <c r="L41" s="233"/>
      <c r="M41" s="221"/>
      <c r="N41" s="221"/>
      <c r="O41" s="221"/>
      <c r="P41" s="221"/>
    </row>
    <row r="42" spans="1:34" s="223" customFormat="1">
      <c r="A42" s="224" t="str">
        <f>IF(C44&gt;0,"エラー","OK")</f>
        <v>エラー</v>
      </c>
      <c r="B42" s="225" t="s">
        <v>16527</v>
      </c>
      <c r="C42" s="226" t="s">
        <v>16552</v>
      </c>
      <c r="D42" s="233"/>
      <c r="E42" s="233"/>
      <c r="F42" s="233"/>
      <c r="G42" s="233"/>
      <c r="H42" s="233"/>
      <c r="I42" s="233"/>
      <c r="J42" s="233"/>
      <c r="K42" s="233"/>
      <c r="L42" s="233"/>
      <c r="M42" s="221"/>
      <c r="N42" s="221"/>
      <c r="O42" s="221"/>
      <c r="P42" s="221"/>
      <c r="Q42" s="240"/>
      <c r="R42" s="240"/>
      <c r="S42" s="222"/>
      <c r="T42" s="222"/>
      <c r="U42" s="222"/>
      <c r="V42" s="222"/>
      <c r="W42" s="222"/>
      <c r="X42" s="222"/>
      <c r="Y42" s="222"/>
      <c r="Z42" s="222"/>
      <c r="AA42" s="222"/>
      <c r="AB42" s="222"/>
      <c r="AC42" s="222"/>
      <c r="AD42" s="222"/>
      <c r="AE42" s="222"/>
      <c r="AF42" s="222"/>
      <c r="AG42" s="222"/>
      <c r="AH42" s="222"/>
    </row>
    <row r="43" spans="1:34" s="223" customFormat="1" ht="16.5">
      <c r="A43" s="220"/>
      <c r="B43" s="220"/>
      <c r="C43" s="211" t="s">
        <v>16531</v>
      </c>
      <c r="D43" s="233"/>
      <c r="E43" s="233"/>
      <c r="F43" s="233"/>
      <c r="G43" s="233"/>
      <c r="H43" s="233"/>
      <c r="I43" s="233"/>
      <c r="J43" s="233"/>
      <c r="K43" s="233"/>
      <c r="L43" s="233"/>
      <c r="M43" s="221"/>
      <c r="N43" s="221"/>
      <c r="O43" s="221"/>
      <c r="P43" s="221"/>
      <c r="Q43" s="240"/>
      <c r="R43" s="240"/>
      <c r="S43" s="222"/>
      <c r="T43" s="222"/>
      <c r="U43" s="222"/>
      <c r="V43" s="222"/>
      <c r="W43" s="222"/>
      <c r="X43" s="222"/>
      <c r="Y43" s="222"/>
      <c r="Z43" s="222"/>
      <c r="AA43" s="222"/>
      <c r="AB43" s="222"/>
      <c r="AC43" s="222"/>
      <c r="AD43" s="222"/>
      <c r="AE43" s="222"/>
      <c r="AF43" s="222"/>
      <c r="AG43" s="222"/>
      <c r="AH43" s="222"/>
    </row>
    <row r="44" spans="1:34" s="223" customFormat="1">
      <c r="A44" s="220"/>
      <c r="B44" s="227" t="s">
        <v>11397</v>
      </c>
      <c r="C44" s="228">
        <f>SUM(D44:L44)</f>
        <v>1</v>
      </c>
      <c r="D44" s="229">
        <f>IF(M44&gt;0,0,1)</f>
        <v>1</v>
      </c>
      <c r="E44" s="493">
        <f>IF(N44&gt;"2",IF(O44&gt;0,1,0),0)</f>
        <v>0</v>
      </c>
      <c r="F44" s="494"/>
      <c r="G44" s="230"/>
      <c r="H44" s="230"/>
      <c r="I44" s="230"/>
      <c r="J44" s="230"/>
      <c r="K44" s="230"/>
      <c r="L44" s="231"/>
      <c r="M44" s="236">
        <f>入力シート!U283</f>
        <v>0</v>
      </c>
      <c r="N44" s="237" t="str">
        <f>入力シート!AF26</f>
        <v>X</v>
      </c>
      <c r="O44" s="237">
        <f>入力シート!L253</f>
        <v>0</v>
      </c>
      <c r="P44" s="221"/>
      <c r="Q44" s="240"/>
      <c r="R44" s="240"/>
      <c r="S44" s="222"/>
      <c r="T44" s="222"/>
      <c r="U44" s="222"/>
      <c r="V44" s="222"/>
      <c r="W44" s="222"/>
      <c r="X44" s="222"/>
      <c r="Y44" s="222"/>
      <c r="Z44" s="222"/>
      <c r="AA44" s="222"/>
      <c r="AB44" s="222"/>
      <c r="AC44" s="222"/>
      <c r="AD44" s="222"/>
      <c r="AE44" s="222"/>
      <c r="AF44" s="222"/>
      <c r="AG44" s="222"/>
      <c r="AH44" s="222"/>
    </row>
    <row r="45" spans="1:34">
      <c r="B45" s="220"/>
      <c r="C45" s="211"/>
      <c r="D45" s="233"/>
      <c r="E45" s="233"/>
      <c r="F45" s="233"/>
      <c r="G45" s="233"/>
      <c r="H45" s="233"/>
      <c r="I45" s="233"/>
      <c r="J45" s="233"/>
      <c r="K45" s="233"/>
      <c r="L45" s="233"/>
      <c r="M45" s="221"/>
      <c r="N45" s="221"/>
      <c r="O45" s="221"/>
      <c r="P45" s="221"/>
    </row>
    <row r="47" spans="1:34" ht="19.5">
      <c r="A47" s="214" t="s">
        <v>16522</v>
      </c>
    </row>
    <row r="48" spans="1:34">
      <c r="G48" s="215" t="s">
        <v>14686</v>
      </c>
      <c r="M48" s="217" t="str">
        <f>IF(LEN(入力シート!$K$26)&lt;9,"",IF(ISNA(VLOOKUP(入力シート!$K$26,医療機関等マスタ!$A$2:$U$9988,18,FALSE)),"error",VLOOKUP(入力シート!$K$26,医療機関等マスタ!$A$2:$U$9988,18,FALSE) &amp;  ""))</f>
        <v/>
      </c>
    </row>
    <row r="49" spans="1:13">
      <c r="B49" s="216"/>
      <c r="G49" s="216" t="s">
        <v>14687</v>
      </c>
      <c r="M49" s="217" t="str">
        <f>IF(LEN(入力シート!$K$26)&lt;9,"",IF(ISNA(VLOOKUP(入力シート!$K$26,医療機関等マスタ!$A$2:$U$9988,19,FALSE)),"error",VLOOKUP(入力シート!$K$26,医療機関等マスタ!$A$2:$U$9988,19,FALSE) &amp;  ""))</f>
        <v/>
      </c>
    </row>
    <row r="50" spans="1:13">
      <c r="G50" s="216" t="s">
        <v>14688</v>
      </c>
      <c r="M50" s="217" t="str">
        <f>IF(LEN(入力シート!$K$26)&lt;9,"",IF(ISNA(VLOOKUP(入力シート!$K$26,医療機関等マスタ!$A$2:$U$9988,20,FALSE)),"error",VLOOKUP(入力シート!$K$26,医療機関等マスタ!$A$2:$U$9988,20,FALSE) &amp;  ""))</f>
        <v/>
      </c>
    </row>
    <row r="51" spans="1:13">
      <c r="G51" s="216" t="s">
        <v>14689</v>
      </c>
      <c r="M51" s="217" t="str">
        <f>IF(LEN(入力シート!$K$26)&lt;9,"",IF(ISNA(VLOOKUP(入力シート!$K$26,医療機関等マスタ!$A$2:$U$9988,21,FALSE)),"error",VLOOKUP(入力シート!$K$26,医療機関等マスタ!$A$2:$U$9988,21,FALSE) &amp;  ""))</f>
        <v/>
      </c>
    </row>
    <row r="53" spans="1:13" ht="19.5">
      <c r="A53" s="214" t="s">
        <v>16523</v>
      </c>
      <c r="M53" s="236" t="str">
        <f>IF(LEN(入力シート!$K$26)&lt;9,"",IF(ISNA(VLOOKUP(入力シート!$K$26,医療機関等マスタ!$A$2:$U$9988,2,FALSE)),"error",VLOOKUP(入力シート!$K$26,医療機関等マスタ!$A$2:$U$9988,2,FALSE) &amp;  ""))</f>
        <v/>
      </c>
    </row>
  </sheetData>
  <sheetProtection selectLockedCells="1"/>
  <mergeCells count="2">
    <mergeCell ref="E25:F25"/>
    <mergeCell ref="E44:F44"/>
  </mergeCells>
  <phoneticPr fontId="4"/>
  <conditionalFormatting sqref="A1:A31 A37 A34:A35 A42:A46">
    <cfRule type="cellIs" dxfId="4" priority="5" operator="equal">
      <formula>"エラー"</formula>
    </cfRule>
  </conditionalFormatting>
  <conditionalFormatting sqref="A32:A33">
    <cfRule type="cellIs" dxfId="3" priority="4" operator="equal">
      <formula>"エラー"</formula>
    </cfRule>
  </conditionalFormatting>
  <conditionalFormatting sqref="A47">
    <cfRule type="cellIs" dxfId="2" priority="3" operator="equal">
      <formula>"エラー"</formula>
    </cfRule>
  </conditionalFormatting>
  <conditionalFormatting sqref="A53">
    <cfRule type="cellIs" dxfId="1" priority="2" operator="equal">
      <formula>"エラー"</formula>
    </cfRule>
  </conditionalFormatting>
  <conditionalFormatting sqref="A38:A41">
    <cfRule type="cellIs" dxfId="0" priority="1" operator="equal">
      <formula>"エラー"</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V265"/>
  <sheetViews>
    <sheetView showGridLines="0" view="pageBreakPreview" zoomScaleNormal="100" zoomScaleSheetLayoutView="100" workbookViewId="0">
      <selection activeCell="K3" sqref="K3"/>
    </sheetView>
  </sheetViews>
  <sheetFormatPr defaultColWidth="8.75" defaultRowHeight="13.5"/>
  <cols>
    <col min="1" max="128" width="2.625" style="20" customWidth="1"/>
    <col min="129" max="16384" width="8.75" style="20"/>
  </cols>
  <sheetData>
    <row r="1" spans="1:33" s="165" customFormat="1" ht="18" customHeight="1">
      <c r="A1" s="165" t="s">
        <v>19</v>
      </c>
      <c r="S1" s="615" t="s">
        <v>11</v>
      </c>
      <c r="T1" s="615"/>
      <c r="U1" s="616">
        <f>IF(入力シート!U23="","",入力シート!U23)</f>
        <v>6</v>
      </c>
      <c r="V1" s="616"/>
      <c r="W1" s="59" t="s">
        <v>12</v>
      </c>
      <c r="X1" s="616" t="str">
        <f>IF(入力シート!X23="","",入力シート!X23)</f>
        <v/>
      </c>
      <c r="Y1" s="616"/>
      <c r="Z1" s="59" t="s">
        <v>13</v>
      </c>
      <c r="AA1" s="616" t="str">
        <f>IF(入力シート!AA23="","",入力シート!AA23)</f>
        <v/>
      </c>
      <c r="AB1" s="616"/>
      <c r="AC1" s="22" t="s">
        <v>14</v>
      </c>
      <c r="AD1" s="23"/>
    </row>
    <row r="2" spans="1:33" s="23" customFormat="1" ht="18" customHeight="1">
      <c r="C2" s="23" t="s">
        <v>21</v>
      </c>
      <c r="G2" s="59"/>
      <c r="H2" s="59"/>
      <c r="I2" s="59"/>
      <c r="J2" s="59"/>
      <c r="AD2" s="29"/>
    </row>
    <row r="3" spans="1:33" s="23" customFormat="1" ht="18" customHeight="1">
      <c r="E3" s="23" t="s">
        <v>32</v>
      </c>
      <c r="G3" s="59"/>
      <c r="I3" s="59"/>
      <c r="J3" s="59"/>
      <c r="K3" s="19"/>
      <c r="L3" s="19"/>
      <c r="M3" s="19"/>
      <c r="N3" s="19"/>
      <c r="O3" s="19"/>
      <c r="P3" s="19"/>
      <c r="Q3" s="19"/>
      <c r="R3" s="19"/>
      <c r="S3" s="19"/>
      <c r="T3" s="19"/>
      <c r="U3" s="19"/>
      <c r="V3" s="19"/>
      <c r="W3" s="19"/>
      <c r="X3" s="19"/>
      <c r="Y3" s="19"/>
      <c r="Z3" s="19"/>
      <c r="AA3" s="19"/>
      <c r="AB3" s="19"/>
      <c r="AC3" s="19"/>
      <c r="AD3" s="29" t="str">
        <f>入力シート!AA1</f>
        <v>Ver_0124a</v>
      </c>
    </row>
    <row r="4" spans="1:33" s="1" customFormat="1" ht="18" customHeight="1">
      <c r="F4" s="617" t="s">
        <v>3663</v>
      </c>
      <c r="G4" s="618"/>
      <c r="H4" s="618"/>
      <c r="I4" s="618"/>
      <c r="J4" s="619"/>
      <c r="K4" s="620" t="str">
        <f>IF(入力シート!K26="","",入力シート!K26)</f>
        <v/>
      </c>
      <c r="L4" s="621"/>
      <c r="M4" s="621"/>
      <c r="N4" s="621"/>
      <c r="O4" s="621"/>
      <c r="P4" s="621"/>
      <c r="Q4" s="621"/>
      <c r="R4" s="621"/>
      <c r="S4" s="621"/>
      <c r="T4" s="621"/>
      <c r="U4" s="621"/>
      <c r="V4" s="621"/>
      <c r="W4" s="621"/>
      <c r="X4" s="621"/>
      <c r="Y4" s="621"/>
      <c r="Z4" s="621"/>
      <c r="AA4" s="621"/>
      <c r="AB4" s="621"/>
      <c r="AC4" s="621"/>
      <c r="AD4" s="622"/>
      <c r="AE4" s="26"/>
    </row>
    <row r="5" spans="1:33" s="1" customFormat="1" ht="18" customHeight="1">
      <c r="F5" s="623" t="s">
        <v>11363</v>
      </c>
      <c r="G5" s="561"/>
      <c r="H5" s="561"/>
      <c r="I5" s="561"/>
      <c r="J5" s="624"/>
      <c r="K5" s="625" t="str">
        <f>IF(入力シート!DA37&gt;3,入力シート!K37,IF(入力シート!K27="","",入力シート!K27))</f>
        <v/>
      </c>
      <c r="L5" s="626"/>
      <c r="M5" s="626"/>
      <c r="N5" s="626"/>
      <c r="O5" s="626"/>
      <c r="P5" s="626"/>
      <c r="Q5" s="626"/>
      <c r="R5" s="626"/>
      <c r="S5" s="626"/>
      <c r="T5" s="626"/>
      <c r="U5" s="626"/>
      <c r="V5" s="626"/>
      <c r="W5" s="626"/>
      <c r="X5" s="626"/>
      <c r="Y5" s="626"/>
      <c r="Z5" s="626"/>
      <c r="AA5" s="626"/>
      <c r="AB5" s="626"/>
      <c r="AC5" s="626"/>
      <c r="AD5" s="627"/>
      <c r="AE5" s="27" t="str">
        <f>IF(入力シート!DA37&gt;3,"*","")</f>
        <v/>
      </c>
    </row>
    <row r="6" spans="1:33" s="1" customFormat="1" ht="18" customHeight="1">
      <c r="F6" s="628" t="s">
        <v>3662</v>
      </c>
      <c r="G6" s="567"/>
      <c r="H6" s="567"/>
      <c r="I6" s="567"/>
      <c r="J6" s="568"/>
      <c r="K6" s="629" t="str">
        <f>IF(入力シート!DA38&gt;3,入力シート!K38,IF(入力シート!K28="","",入力シート!K28))</f>
        <v/>
      </c>
      <c r="L6" s="573"/>
      <c r="M6" s="573"/>
      <c r="N6" s="573"/>
      <c r="O6" s="573"/>
      <c r="P6" s="573"/>
      <c r="Q6" s="573"/>
      <c r="R6" s="573"/>
      <c r="S6" s="573"/>
      <c r="T6" s="573"/>
      <c r="U6" s="573"/>
      <c r="V6" s="573"/>
      <c r="W6" s="573"/>
      <c r="X6" s="573"/>
      <c r="Y6" s="573"/>
      <c r="Z6" s="573"/>
      <c r="AA6" s="573"/>
      <c r="AB6" s="573"/>
      <c r="AC6" s="573"/>
      <c r="AD6" s="574"/>
      <c r="AE6" s="27" t="str">
        <f>IF(入力シート!DA38&gt;3,"*","")</f>
        <v/>
      </c>
    </row>
    <row r="7" spans="1:33" s="1" customFormat="1" ht="18" customHeight="1">
      <c r="F7" s="569"/>
      <c r="G7" s="570"/>
      <c r="H7" s="570"/>
      <c r="I7" s="570"/>
      <c r="J7" s="571"/>
      <c r="K7" s="575"/>
      <c r="L7" s="576"/>
      <c r="M7" s="576"/>
      <c r="N7" s="576"/>
      <c r="O7" s="576"/>
      <c r="P7" s="576"/>
      <c r="Q7" s="576"/>
      <c r="R7" s="576"/>
      <c r="S7" s="576"/>
      <c r="T7" s="576"/>
      <c r="U7" s="576"/>
      <c r="V7" s="576"/>
      <c r="W7" s="576"/>
      <c r="X7" s="576"/>
      <c r="Y7" s="576"/>
      <c r="Z7" s="576"/>
      <c r="AA7" s="576"/>
      <c r="AB7" s="576"/>
      <c r="AC7" s="576"/>
      <c r="AD7" s="577"/>
    </row>
    <row r="8" spans="1:33" s="1" customFormat="1" ht="18" customHeight="1">
      <c r="F8" s="630" t="s">
        <v>3664</v>
      </c>
      <c r="G8" s="579"/>
      <c r="H8" s="579"/>
      <c r="I8" s="579"/>
      <c r="J8" s="631"/>
      <c r="K8" s="632" t="str">
        <f>IF(入力シート!DA40&gt;3,入力シート!K40,IF(入力シート!K30="","",入力シート!K30))</f>
        <v/>
      </c>
      <c r="L8" s="585"/>
      <c r="M8" s="585"/>
      <c r="N8" s="585"/>
      <c r="O8" s="585"/>
      <c r="P8" s="585"/>
      <c r="Q8" s="585"/>
      <c r="R8" s="585"/>
      <c r="S8" s="585"/>
      <c r="T8" s="585"/>
      <c r="U8" s="585"/>
      <c r="V8" s="585"/>
      <c r="W8" s="585"/>
      <c r="X8" s="585"/>
      <c r="Y8" s="585"/>
      <c r="Z8" s="585"/>
      <c r="AA8" s="585"/>
      <c r="AB8" s="585"/>
      <c r="AC8" s="585"/>
      <c r="AD8" s="633"/>
      <c r="AE8" s="27" t="str">
        <f>IF(入力シート!DA40&gt;3,"*","")</f>
        <v/>
      </c>
    </row>
    <row r="9" spans="1:33" s="1" customFormat="1" ht="18" customHeight="1">
      <c r="F9" s="581"/>
      <c r="G9" s="582"/>
      <c r="H9" s="582"/>
      <c r="I9" s="582"/>
      <c r="J9" s="583"/>
      <c r="K9" s="587"/>
      <c r="L9" s="588"/>
      <c r="M9" s="588"/>
      <c r="N9" s="588"/>
      <c r="O9" s="588"/>
      <c r="P9" s="588"/>
      <c r="Q9" s="588"/>
      <c r="R9" s="588"/>
      <c r="S9" s="588"/>
      <c r="T9" s="588"/>
      <c r="U9" s="588"/>
      <c r="V9" s="588"/>
      <c r="W9" s="588"/>
      <c r="X9" s="588"/>
      <c r="Y9" s="588"/>
      <c r="Z9" s="588"/>
      <c r="AA9" s="588"/>
      <c r="AB9" s="588"/>
      <c r="AC9" s="588"/>
      <c r="AD9" s="589"/>
    </row>
    <row r="10" spans="1:33" s="1" customFormat="1" ht="18" customHeight="1">
      <c r="F10" s="634" t="s">
        <v>8270</v>
      </c>
      <c r="G10" s="635"/>
      <c r="H10" s="635"/>
      <c r="I10" s="635"/>
      <c r="J10" s="636"/>
      <c r="K10" s="637" t="str">
        <f>IF(入力シート!DA42&gt;3,入力シート!K42,IF(入力シート!K32="","",入力シート!K32))</f>
        <v/>
      </c>
      <c r="L10" s="638"/>
      <c r="M10" s="638"/>
      <c r="N10" s="638"/>
      <c r="O10" s="638"/>
      <c r="P10" s="638"/>
      <c r="Q10" s="638"/>
      <c r="R10" s="638"/>
      <c r="S10" s="638"/>
      <c r="T10" s="638"/>
      <c r="U10" s="638"/>
      <c r="V10" s="638"/>
      <c r="W10" s="638"/>
      <c r="X10" s="638"/>
      <c r="Y10" s="638"/>
      <c r="Z10" s="638"/>
      <c r="AA10" s="638"/>
      <c r="AB10" s="638"/>
      <c r="AC10" s="638"/>
      <c r="AD10" s="639"/>
      <c r="AE10" s="27" t="str">
        <f>IF(入力シート!DA42&gt;3,"*","")</f>
        <v/>
      </c>
    </row>
    <row r="11" spans="1:33" s="1" customFormat="1" ht="18" customHeight="1">
      <c r="F11" s="634" t="s">
        <v>8256</v>
      </c>
      <c r="G11" s="635"/>
      <c r="H11" s="635"/>
      <c r="I11" s="635"/>
      <c r="J11" s="636"/>
      <c r="K11" s="640" t="str">
        <f>IF(入力シート!K33="","",入力シート!K33)</f>
        <v/>
      </c>
      <c r="L11" s="641"/>
      <c r="M11" s="641"/>
      <c r="N11" s="641"/>
      <c r="O11" s="641"/>
      <c r="P11" s="641"/>
      <c r="Q11" s="641"/>
      <c r="R11" s="641"/>
      <c r="S11" s="641"/>
      <c r="T11" s="641"/>
      <c r="U11" s="641"/>
      <c r="V11" s="641"/>
      <c r="W11" s="641"/>
      <c r="X11" s="641"/>
      <c r="Y11" s="641"/>
      <c r="Z11" s="641"/>
      <c r="AA11" s="641"/>
      <c r="AB11" s="641"/>
      <c r="AC11" s="641"/>
      <c r="AD11" s="642"/>
    </row>
    <row r="12" spans="1:33" s="1" customFormat="1" ht="18" customHeight="1">
      <c r="F12" s="634" t="s">
        <v>8257</v>
      </c>
      <c r="G12" s="635"/>
      <c r="H12" s="635"/>
      <c r="I12" s="635"/>
      <c r="J12" s="636"/>
      <c r="K12" s="640" t="str">
        <f>IF(入力シート!K34="","",入力シート!K34)</f>
        <v/>
      </c>
      <c r="L12" s="641"/>
      <c r="M12" s="641"/>
      <c r="N12" s="641"/>
      <c r="O12" s="641"/>
      <c r="P12" s="641"/>
      <c r="Q12" s="641"/>
      <c r="R12" s="641"/>
      <c r="S12" s="641"/>
      <c r="T12" s="641"/>
      <c r="U12" s="641"/>
      <c r="V12" s="641"/>
      <c r="W12" s="641"/>
      <c r="X12" s="641"/>
      <c r="Y12" s="641"/>
      <c r="Z12" s="641"/>
      <c r="AA12" s="641"/>
      <c r="AB12" s="641"/>
      <c r="AC12" s="641"/>
      <c r="AD12" s="642"/>
      <c r="AE12" s="26"/>
    </row>
    <row r="13" spans="1:33" s="23" customFormat="1" ht="18" customHeight="1">
      <c r="B13" s="165"/>
      <c r="F13" s="165" t="s">
        <v>14683</v>
      </c>
      <c r="G13" s="59"/>
      <c r="I13" s="59"/>
      <c r="J13" s="59"/>
      <c r="K13" s="19"/>
      <c r="L13" s="170"/>
      <c r="O13" s="644" t="str">
        <f>入力シート!Y15</f>
        <v>申請不可</v>
      </c>
      <c r="P13" s="645"/>
      <c r="Q13" s="645"/>
      <c r="R13" s="645"/>
      <c r="S13" s="645"/>
      <c r="T13" s="645"/>
    </row>
    <row r="14" spans="1:33" s="23" customFormat="1" ht="18" customHeight="1">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171"/>
    </row>
    <row r="15" spans="1:33" s="165" customFormat="1" ht="18" customHeight="1">
      <c r="A15" s="643" t="s">
        <v>14680</v>
      </c>
      <c r="B15" s="643"/>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21"/>
      <c r="AB15" s="21"/>
      <c r="AC15" s="21"/>
      <c r="AD15" s="21"/>
      <c r="AE15" s="21"/>
      <c r="AF15" s="21"/>
      <c r="AG15" s="21"/>
    </row>
    <row r="16" spans="1:33" s="165" customFormat="1" ht="18" customHeight="1">
      <c r="A16" s="643"/>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row>
    <row r="17" spans="1:30" s="165" customFormat="1" ht="18" customHeight="1">
      <c r="A17" s="646" t="str">
        <f>入力シート!A46</f>
        <v>　沖縄県医療施設等物価高騰対策補助金を交付されるよう、沖縄県補助金等の交付に関する規則第３条及び沖縄県医療施設等物価高騰対策補助金交付要綱第５条の規定により、関係書類を添えて、下記のとおり申請します。</v>
      </c>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7"/>
      <c r="AB17" s="647"/>
      <c r="AC17" s="647"/>
      <c r="AD17" s="647"/>
    </row>
    <row r="18" spans="1:30" s="165" customFormat="1" ht="18" customHeight="1">
      <c r="A18" s="646"/>
      <c r="B18" s="646"/>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7"/>
      <c r="AB18" s="647"/>
      <c r="AC18" s="647"/>
      <c r="AD18" s="647"/>
    </row>
    <row r="19" spans="1:30" s="165" customFormat="1" ht="18" customHeight="1">
      <c r="A19" s="646"/>
      <c r="B19" s="646"/>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7"/>
      <c r="AB19" s="647"/>
      <c r="AC19" s="647"/>
      <c r="AD19" s="647"/>
    </row>
    <row r="20" spans="1:30" s="23" customFormat="1" ht="18" customHeight="1"/>
    <row r="21" spans="1:30" s="23" customFormat="1" ht="18" customHeight="1">
      <c r="B21" s="165" t="s">
        <v>20</v>
      </c>
      <c r="F21" s="648">
        <f>IF(入力シート!F50="","",入力シート!F50)</f>
        <v>0</v>
      </c>
      <c r="G21" s="649"/>
      <c r="H21" s="649"/>
      <c r="I21" s="649"/>
      <c r="J21" s="649"/>
      <c r="K21" s="649"/>
      <c r="L21" s="649"/>
      <c r="M21" s="650" t="s">
        <v>31</v>
      </c>
      <c r="N21" s="651"/>
      <c r="O21" s="651"/>
    </row>
    <row r="22" spans="1:30" s="23" customFormat="1" ht="18" customHeight="1"/>
    <row r="23" spans="1:30" s="165" customFormat="1" ht="18" customHeight="1">
      <c r="B23" s="165" t="s">
        <v>14677</v>
      </c>
    </row>
    <row r="24" spans="1:30" s="165" customFormat="1" ht="18" customHeight="1">
      <c r="M24" s="97" t="s">
        <v>14678</v>
      </c>
      <c r="W24" s="165" t="str">
        <f>入力シート!Y55</f>
        <v>申請必要</v>
      </c>
      <c r="AA24" s="165" t="s">
        <v>14679</v>
      </c>
    </row>
    <row r="25" spans="1:30" s="165" customFormat="1" ht="18" customHeight="1"/>
    <row r="26" spans="1:30" s="165" customFormat="1" ht="18" customHeight="1">
      <c r="D26" s="23" t="str">
        <f>IF(W24="不要","","口座情報の申請が必要なため、別途、送付致します。")</f>
        <v>口座情報の申請が必要なため、別途、送付致します。</v>
      </c>
    </row>
    <row r="27" spans="1:30" s="165" customFormat="1" ht="18" customHeight="1"/>
    <row r="28" spans="1:30" s="165" customFormat="1" ht="18" customHeight="1"/>
    <row r="29" spans="1:30" s="165" customFormat="1" ht="18" customHeight="1"/>
    <row r="30" spans="1:30" s="165" customFormat="1" ht="18" customHeight="1"/>
    <row r="31" spans="1:30" s="165" customFormat="1" ht="18" customHeight="1"/>
    <row r="32" spans="1:30" s="165" customFormat="1" ht="18" customHeight="1"/>
    <row r="33" spans="1:34" s="165" customFormat="1" ht="18" customHeight="1"/>
    <row r="34" spans="1:34" s="165" customFormat="1" ht="18" customHeight="1"/>
    <row r="35" spans="1:34" s="165" customFormat="1" ht="18" customHeight="1"/>
    <row r="36" spans="1:34" s="165" customFormat="1" ht="18" customHeight="1"/>
    <row r="37" spans="1:34" s="165" customFormat="1" ht="18" customHeight="1"/>
    <row r="38" spans="1:34" s="165" customFormat="1" ht="18" customHeight="1">
      <c r="A38" s="165" t="s">
        <v>22</v>
      </c>
      <c r="K38" s="25"/>
      <c r="L38" s="25"/>
      <c r="M38" s="25"/>
      <c r="N38" s="25"/>
      <c r="O38" s="25"/>
      <c r="P38" s="25"/>
      <c r="Q38" s="25"/>
      <c r="R38" s="25"/>
      <c r="S38" s="615" t="s">
        <v>11</v>
      </c>
      <c r="T38" s="615"/>
      <c r="U38" s="616">
        <f>IF(入力シート!U23="","",入力シート!U23)</f>
        <v>6</v>
      </c>
      <c r="V38" s="616"/>
      <c r="W38" s="59" t="s">
        <v>12</v>
      </c>
      <c r="X38" s="616" t="str">
        <f>IF(入力シート!X23="","",入力シート!X23)</f>
        <v/>
      </c>
      <c r="Y38" s="616"/>
      <c r="Z38" s="59" t="s">
        <v>13</v>
      </c>
      <c r="AA38" s="616" t="str">
        <f>IF(入力シート!AA23="","",入力シート!AA23)</f>
        <v/>
      </c>
      <c r="AB38" s="616"/>
      <c r="AC38" s="22" t="s">
        <v>14</v>
      </c>
      <c r="AD38" s="23"/>
      <c r="AE38" s="25"/>
      <c r="AF38" s="25"/>
    </row>
    <row r="39" spans="1:34" s="165" customFormat="1" ht="18" customHeight="1">
      <c r="K39" s="25"/>
      <c r="L39" s="25"/>
      <c r="M39" s="25"/>
      <c r="N39" s="25"/>
      <c r="O39" s="25"/>
      <c r="P39" s="25"/>
      <c r="Q39" s="25"/>
      <c r="R39" s="25"/>
      <c r="S39" s="146"/>
      <c r="T39" s="146"/>
      <c r="U39" s="147"/>
      <c r="V39" s="147"/>
      <c r="W39" s="59"/>
      <c r="X39" s="147"/>
      <c r="Y39" s="147"/>
      <c r="Z39" s="59"/>
      <c r="AA39" s="147"/>
      <c r="AB39" s="147"/>
      <c r="AC39" s="22"/>
      <c r="AD39" s="23"/>
      <c r="AE39" s="25"/>
      <c r="AF39" s="25"/>
    </row>
    <row r="40" spans="1:34" s="23" customFormat="1" ht="18" customHeight="1">
      <c r="C40" s="23" t="s">
        <v>21</v>
      </c>
      <c r="G40" s="59"/>
      <c r="H40" s="59"/>
      <c r="I40" s="59"/>
      <c r="J40" s="59"/>
      <c r="K40" s="19"/>
      <c r="L40" s="19"/>
      <c r="M40" s="19"/>
      <c r="N40" s="19"/>
      <c r="O40" s="19"/>
      <c r="P40" s="19"/>
      <c r="Q40" s="19"/>
      <c r="R40" s="19"/>
      <c r="S40" s="19"/>
      <c r="T40" s="19"/>
      <c r="U40" s="19"/>
      <c r="V40" s="19"/>
      <c r="W40" s="19"/>
      <c r="X40" s="19"/>
      <c r="Y40" s="19"/>
      <c r="Z40" s="19"/>
      <c r="AA40" s="19"/>
      <c r="AB40" s="19"/>
      <c r="AC40" s="19"/>
      <c r="AD40" s="19"/>
      <c r="AE40" s="19"/>
      <c r="AF40" s="19"/>
    </row>
    <row r="41" spans="1:34" s="165" customFormat="1" ht="18" customHeight="1">
      <c r="D41" s="23"/>
      <c r="E41" s="23" t="s">
        <v>32</v>
      </c>
      <c r="F41" s="23"/>
      <c r="G41" s="59"/>
      <c r="H41" s="23"/>
      <c r="I41" s="59"/>
      <c r="J41" s="59"/>
      <c r="K41" s="19"/>
      <c r="L41" s="19"/>
      <c r="M41" s="19"/>
      <c r="N41" s="19"/>
      <c r="O41" s="19"/>
      <c r="P41" s="19"/>
      <c r="Q41" s="19"/>
      <c r="R41" s="19"/>
      <c r="S41" s="19"/>
      <c r="T41" s="19"/>
      <c r="U41" s="19"/>
      <c r="V41" s="19"/>
      <c r="W41" s="19"/>
      <c r="X41" s="19"/>
      <c r="Y41" s="19"/>
      <c r="Z41" s="19"/>
      <c r="AA41" s="19"/>
      <c r="AB41" s="19"/>
      <c r="AC41" s="19"/>
      <c r="AD41" s="19"/>
      <c r="AE41" s="19"/>
      <c r="AF41" s="19"/>
      <c r="AG41" s="23"/>
    </row>
    <row r="42" spans="1:34" s="165" customFormat="1" ht="18" customHeight="1">
      <c r="E42" s="23"/>
      <c r="F42" s="617" t="s">
        <v>3663</v>
      </c>
      <c r="G42" s="618"/>
      <c r="H42" s="618"/>
      <c r="I42" s="618"/>
      <c r="J42" s="619"/>
      <c r="K42" s="620" t="str">
        <f>IF(入力シート!K26="","",入力シート!K26)</f>
        <v/>
      </c>
      <c r="L42" s="621"/>
      <c r="M42" s="621"/>
      <c r="N42" s="621"/>
      <c r="O42" s="621"/>
      <c r="P42" s="621"/>
      <c r="Q42" s="621"/>
      <c r="R42" s="621"/>
      <c r="S42" s="621"/>
      <c r="T42" s="621"/>
      <c r="U42" s="621"/>
      <c r="V42" s="621"/>
      <c r="W42" s="621"/>
      <c r="X42" s="621"/>
      <c r="Y42" s="621"/>
      <c r="Z42" s="621"/>
      <c r="AA42" s="621"/>
      <c r="AB42" s="621"/>
      <c r="AC42" s="621"/>
      <c r="AD42" s="622"/>
      <c r="AE42" s="19"/>
      <c r="AF42" s="19"/>
      <c r="AG42" s="23"/>
    </row>
    <row r="43" spans="1:34" s="165" customFormat="1" ht="18" customHeight="1">
      <c r="E43" s="23"/>
      <c r="F43" s="630" t="s">
        <v>3664</v>
      </c>
      <c r="G43" s="604"/>
      <c r="H43" s="604"/>
      <c r="I43" s="604"/>
      <c r="J43" s="652"/>
      <c r="K43" s="653" t="str">
        <f>IF(入力シート!DA40&gt;3,入力シート!K40,IF(入力シート!K30="","",入力シート!K30))</f>
        <v/>
      </c>
      <c r="L43" s="610"/>
      <c r="M43" s="610"/>
      <c r="N43" s="610"/>
      <c r="O43" s="610"/>
      <c r="P43" s="610"/>
      <c r="Q43" s="610"/>
      <c r="R43" s="610"/>
      <c r="S43" s="610"/>
      <c r="T43" s="610"/>
      <c r="U43" s="610"/>
      <c r="V43" s="610"/>
      <c r="W43" s="610"/>
      <c r="X43" s="610"/>
      <c r="Y43" s="610"/>
      <c r="Z43" s="610"/>
      <c r="AA43" s="610"/>
      <c r="AB43" s="610"/>
      <c r="AC43" s="610"/>
      <c r="AD43" s="654"/>
      <c r="AE43" s="19"/>
      <c r="AF43" s="19"/>
      <c r="AG43" s="23"/>
      <c r="AH43" s="30"/>
    </row>
    <row r="44" spans="1:34" s="165" customFormat="1" ht="18" customHeight="1">
      <c r="E44" s="23"/>
      <c r="F44" s="606"/>
      <c r="G44" s="607"/>
      <c r="H44" s="607"/>
      <c r="I44" s="607"/>
      <c r="J44" s="608"/>
      <c r="K44" s="655"/>
      <c r="L44" s="656"/>
      <c r="M44" s="656"/>
      <c r="N44" s="656"/>
      <c r="O44" s="656"/>
      <c r="P44" s="656"/>
      <c r="Q44" s="656"/>
      <c r="R44" s="656"/>
      <c r="S44" s="656"/>
      <c r="T44" s="656"/>
      <c r="U44" s="656"/>
      <c r="V44" s="656"/>
      <c r="W44" s="656"/>
      <c r="X44" s="656"/>
      <c r="Y44" s="656"/>
      <c r="Z44" s="656"/>
      <c r="AA44" s="656"/>
      <c r="AB44" s="656"/>
      <c r="AC44" s="656"/>
      <c r="AD44" s="657"/>
      <c r="AE44" s="19"/>
      <c r="AF44" s="19"/>
      <c r="AG44" s="23"/>
      <c r="AH44" s="30"/>
    </row>
    <row r="45" spans="1:34" s="165" customFormat="1" ht="18" customHeight="1">
      <c r="K45" s="25"/>
      <c r="L45" s="25"/>
      <c r="M45" s="25"/>
      <c r="N45" s="25"/>
      <c r="O45" s="25"/>
      <c r="P45" s="25"/>
      <c r="Q45" s="25"/>
      <c r="R45" s="25"/>
      <c r="S45" s="25"/>
      <c r="T45" s="25"/>
      <c r="U45" s="25"/>
      <c r="V45" s="25"/>
      <c r="W45" s="25"/>
      <c r="X45" s="25"/>
      <c r="Y45" s="24"/>
      <c r="Z45" s="24"/>
      <c r="AA45" s="24"/>
      <c r="AB45" s="24"/>
      <c r="AC45" s="24"/>
      <c r="AD45" s="24"/>
      <c r="AE45" s="25"/>
      <c r="AF45" s="25"/>
    </row>
    <row r="46" spans="1:34" s="165" customFormat="1" ht="18" customHeight="1">
      <c r="B46" s="658" t="s">
        <v>11361</v>
      </c>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31"/>
    </row>
    <row r="47" spans="1:34" s="165" customFormat="1" ht="18" customHeight="1">
      <c r="A47" s="14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row>
    <row r="48" spans="1:34" s="165" customFormat="1" ht="18" customHeight="1">
      <c r="A48" s="61"/>
      <c r="B48" s="25" t="s">
        <v>15</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1:31" s="165" customFormat="1" ht="17.100000000000001" customHeight="1">
      <c r="A49" s="25"/>
      <c r="B49" s="659" t="s">
        <v>16</v>
      </c>
      <c r="C49" s="659"/>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t="s">
        <v>17</v>
      </c>
      <c r="AD49" s="659"/>
      <c r="AE49" s="25"/>
    </row>
    <row r="50" spans="1:31" s="165" customFormat="1" ht="15.95" customHeight="1">
      <c r="A50" s="25"/>
      <c r="B50" s="660">
        <v>1</v>
      </c>
      <c r="C50" s="662" t="str">
        <f>IF(入力シート!C88="","",入力シート!C88)</f>
        <v>申請日時点で事業を継続中かつ施設・事業所の運営に要する経費の支払い実績を有する。</v>
      </c>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0" t="str">
        <f>IF(入力シート!AC88="","",入力シート!AC88)</f>
        <v/>
      </c>
      <c r="AD50" s="660"/>
      <c r="AE50" s="25"/>
    </row>
    <row r="51" spans="1:31" s="165" customFormat="1" ht="15.95" customHeight="1">
      <c r="A51" s="25"/>
      <c r="B51" s="661"/>
      <c r="C51" s="664"/>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1"/>
      <c r="AD51" s="661"/>
      <c r="AE51" s="25"/>
    </row>
    <row r="52" spans="1:31" s="165" customFormat="1" ht="15.95" customHeight="1">
      <c r="A52" s="25"/>
      <c r="B52" s="660"/>
      <c r="C52" s="662"/>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0"/>
      <c r="AD52" s="660"/>
      <c r="AE52" s="25"/>
    </row>
    <row r="53" spans="1:31" s="165" customFormat="1" ht="15.95" customHeight="1">
      <c r="A53" s="25"/>
      <c r="B53" s="666">
        <v>2</v>
      </c>
      <c r="C53" s="662" t="str">
        <f>IF(入力シート!C91="","",入力シート!C91)</f>
        <v xml:space="preserve">下記のいずれかに該当するか。
⑴ 医療法（昭和23年法律第205号）の規定に基づき開設の届出を行っている病院、診療所（歯科診療所を含む）
⑵ 医薬品、医療機器等の品質、有効性及び安全性の確保等に関する法律（昭和35年法律第145号）の規定に基づき開設している薬局のうち、健康保険法（大正11年法律第70号）の規定に基づき保険薬局の指定を受けた施設
⑶ あん摩マッサージ指圧師、はり師、きゆう師等に関する法律（昭和22年法律第217号）又は柔道整復師法（昭和45年法律第19号）の規定に基づき開設している施術所のうち、受領委任取扱施術所の指定を受けた施設又は医療保険（療養費）の対象となる施術を行っている施設
</v>
      </c>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0" t="str">
        <f>IF(入力シート!AC91="","",入力シート!AC91)</f>
        <v/>
      </c>
      <c r="AD53" s="660"/>
      <c r="AE53" s="25"/>
    </row>
    <row r="54" spans="1:31" s="165" customFormat="1" ht="15.95" customHeight="1">
      <c r="A54" s="25"/>
      <c r="B54" s="666"/>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0"/>
      <c r="AD54" s="660"/>
      <c r="AE54" s="25"/>
    </row>
    <row r="55" spans="1:31" s="165" customFormat="1" ht="15.95" customHeight="1">
      <c r="A55" s="25"/>
      <c r="B55" s="666"/>
      <c r="C55" s="662"/>
      <c r="D55" s="662"/>
      <c r="E55" s="662"/>
      <c r="F55" s="662"/>
      <c r="G55" s="662"/>
      <c r="H55" s="662"/>
      <c r="I55" s="662"/>
      <c r="J55" s="662"/>
      <c r="K55" s="662"/>
      <c r="L55" s="662"/>
      <c r="M55" s="662"/>
      <c r="N55" s="662"/>
      <c r="O55" s="662"/>
      <c r="P55" s="662"/>
      <c r="Q55" s="662"/>
      <c r="R55" s="662"/>
      <c r="S55" s="662"/>
      <c r="T55" s="662"/>
      <c r="U55" s="662"/>
      <c r="V55" s="662"/>
      <c r="W55" s="662"/>
      <c r="X55" s="662"/>
      <c r="Y55" s="662"/>
      <c r="Z55" s="662"/>
      <c r="AA55" s="662"/>
      <c r="AB55" s="662"/>
      <c r="AC55" s="660"/>
      <c r="AD55" s="660"/>
      <c r="AE55" s="25"/>
    </row>
    <row r="56" spans="1:31" s="165" customFormat="1" ht="15.95" customHeight="1">
      <c r="A56" s="25"/>
      <c r="B56" s="666"/>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0"/>
      <c r="AD56" s="660"/>
      <c r="AE56" s="25"/>
    </row>
    <row r="57" spans="1:31" s="165" customFormat="1" ht="15.95" customHeight="1">
      <c r="A57" s="25"/>
      <c r="B57" s="666"/>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0"/>
      <c r="AD57" s="660"/>
      <c r="AE57" s="25"/>
    </row>
    <row r="58" spans="1:31" s="165" customFormat="1" ht="15.95" customHeight="1">
      <c r="A58" s="25"/>
      <c r="B58" s="666"/>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0"/>
      <c r="AD58" s="660"/>
      <c r="AE58" s="25"/>
    </row>
    <row r="59" spans="1:31" s="165" customFormat="1" ht="15.95" customHeight="1">
      <c r="A59" s="25"/>
      <c r="B59" s="666"/>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0"/>
      <c r="AD59" s="660"/>
      <c r="AE59" s="25"/>
    </row>
    <row r="60" spans="1:31" s="165" customFormat="1" ht="15.95" customHeight="1">
      <c r="A60" s="25"/>
      <c r="B60" s="666"/>
      <c r="C60" s="662"/>
      <c r="D60" s="662"/>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0"/>
      <c r="AD60" s="660"/>
      <c r="AE60" s="25"/>
    </row>
    <row r="61" spans="1:31" s="165" customFormat="1" ht="15.95" customHeight="1">
      <c r="A61" s="25"/>
      <c r="B61" s="666"/>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0"/>
      <c r="AD61" s="660"/>
      <c r="AE61" s="25"/>
    </row>
    <row r="62" spans="1:31" s="165" customFormat="1" ht="15.95" customHeight="1">
      <c r="A62" s="25"/>
      <c r="B62" s="666"/>
      <c r="C62" s="662"/>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0"/>
      <c r="AD62" s="660"/>
      <c r="AE62" s="25"/>
    </row>
    <row r="63" spans="1:31" s="165" customFormat="1" ht="15.95" customHeight="1">
      <c r="A63" s="25"/>
      <c r="B63" s="666"/>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0"/>
      <c r="AD63" s="660"/>
      <c r="AE63" s="61"/>
    </row>
    <row r="64" spans="1:31" s="165" customFormat="1" ht="15.95" customHeight="1">
      <c r="A64" s="25"/>
      <c r="B64" s="666"/>
      <c r="C64" s="662"/>
      <c r="D64" s="662"/>
      <c r="E64" s="662"/>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0"/>
      <c r="AD64" s="660"/>
      <c r="AE64" s="25"/>
    </row>
    <row r="65" spans="1:31" s="165" customFormat="1" ht="15.95" customHeight="1">
      <c r="A65" s="25"/>
      <c r="B65" s="667">
        <v>3</v>
      </c>
      <c r="C65" s="669" t="str">
        <f>IF(入力シート!C102="","",入力シート!C102)</f>
        <v>国又は地方公共団体が開設、運営する施設等ではない（国又は地方公共団体から独立した会計で運営されている施設を除く）。</v>
      </c>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1"/>
      <c r="AC65" s="675" t="str">
        <f>IF(入力シート!AC102="","",入力シート!AC102)</f>
        <v/>
      </c>
      <c r="AD65" s="676"/>
      <c r="AE65" s="25"/>
    </row>
    <row r="66" spans="1:31" s="165" customFormat="1" ht="15.95" customHeight="1">
      <c r="A66" s="25"/>
      <c r="B66" s="668"/>
      <c r="C66" s="672"/>
      <c r="D66" s="673"/>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4"/>
      <c r="AC66" s="519"/>
      <c r="AD66" s="677"/>
      <c r="AE66" s="25"/>
    </row>
    <row r="67" spans="1:31" s="165" customFormat="1" ht="15.95" customHeight="1">
      <c r="A67" s="25"/>
      <c r="B67" s="666">
        <v>4</v>
      </c>
      <c r="C67" s="662" t="str">
        <f>IF(入力シート!C104="","",入力シート!C104)</f>
        <v>医療施設又は施術所にあっては、保険診療、保険施術を取り扱うことができる。
（医療施設、施術所以外の場合は該当に「－」を記入してください）</v>
      </c>
      <c r="D67" s="662"/>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6" t="str">
        <f>IF(入力シート!AC104="","",入力シート!AC104)</f>
        <v/>
      </c>
      <c r="AD67" s="666"/>
      <c r="AE67" s="61"/>
    </row>
    <row r="68" spans="1:31" s="165" customFormat="1" ht="15.95" customHeight="1">
      <c r="A68" s="25"/>
      <c r="B68" s="666"/>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6"/>
      <c r="AD68" s="666"/>
      <c r="AE68" s="61"/>
    </row>
    <row r="69" spans="1:31" s="165" customFormat="1" ht="15.95" customHeight="1">
      <c r="A69" s="25"/>
      <c r="B69" s="666"/>
      <c r="C69" s="662"/>
      <c r="D69" s="662"/>
      <c r="E69" s="662"/>
      <c r="F69" s="662"/>
      <c r="G69" s="662"/>
      <c r="H69" s="662"/>
      <c r="I69" s="662"/>
      <c r="J69" s="662"/>
      <c r="K69" s="662"/>
      <c r="L69" s="662"/>
      <c r="M69" s="662"/>
      <c r="N69" s="662"/>
      <c r="O69" s="662"/>
      <c r="P69" s="662"/>
      <c r="Q69" s="662"/>
      <c r="R69" s="662"/>
      <c r="S69" s="662"/>
      <c r="T69" s="662"/>
      <c r="U69" s="662"/>
      <c r="V69" s="662"/>
      <c r="W69" s="662"/>
      <c r="X69" s="662"/>
      <c r="Y69" s="662"/>
      <c r="Z69" s="662"/>
      <c r="AA69" s="662"/>
      <c r="AB69" s="662"/>
      <c r="AC69" s="666"/>
      <c r="AD69" s="666"/>
      <c r="AE69" s="25"/>
    </row>
    <row r="70" spans="1:31" s="165" customFormat="1" ht="15.95" customHeight="1">
      <c r="A70" s="25"/>
      <c r="B70" s="666">
        <v>5</v>
      </c>
      <c r="C70" s="669" t="str">
        <f>IF(入力シート!C107="","",入力シート!C107)</f>
        <v>社会福祉施設内診療所、企業内診療所等の原則として特定の者を対象とする施設ではない。（広く一般の不特定多数を対象とする施設である）</v>
      </c>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1"/>
      <c r="AC70" s="675" t="str">
        <f>IF(入力シート!AC107="","",入力シート!AC107)</f>
        <v/>
      </c>
      <c r="AD70" s="676"/>
      <c r="AE70" s="61"/>
    </row>
    <row r="71" spans="1:31" s="165" customFormat="1" ht="15.95" customHeight="1">
      <c r="A71" s="25"/>
      <c r="B71" s="666"/>
      <c r="C71" s="672"/>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4"/>
      <c r="AC71" s="519"/>
      <c r="AD71" s="677"/>
      <c r="AE71" s="25"/>
    </row>
    <row r="72" spans="1:31" s="165" customFormat="1" ht="15.95" customHeight="1">
      <c r="A72" s="25"/>
      <c r="B72" s="666">
        <v>6</v>
      </c>
      <c r="C72" s="669" t="str">
        <f>IF(入力シート!C109="","",入力シート!C109)</f>
        <v>2023年3月31日以前に開設した施設である。</v>
      </c>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1"/>
      <c r="AC72" s="675" t="str">
        <f>IF(入力シート!AC109="","",入力シート!AC109)</f>
        <v/>
      </c>
      <c r="AD72" s="676"/>
      <c r="AE72" s="25"/>
    </row>
    <row r="73" spans="1:31" s="165" customFormat="1" ht="15.95" customHeight="1">
      <c r="A73" s="25"/>
      <c r="B73" s="666"/>
      <c r="C73" s="672"/>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674"/>
      <c r="AC73" s="519"/>
      <c r="AD73" s="677"/>
      <c r="AE73" s="25"/>
    </row>
    <row r="74" spans="1:31" s="165" customFormat="1" ht="15.95" customHeight="1">
      <c r="A74" s="25"/>
      <c r="B74" s="666">
        <v>7</v>
      </c>
      <c r="C74" s="669" t="str">
        <f>IF(入力シート!C111="","",入力シート!C111)</f>
        <v>同一の施設・事業所内にて複数業種を運営（例：整骨院と鍼灸院、病院と介護施設など）し、食材料費・燃料費等の負担額が不可分な場合、代表するいずれかの施設または事業所より申請を行っている。（※複数業種運営していない場合は該当に「－」を記入してください）</v>
      </c>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1"/>
      <c r="AC74" s="675" t="str">
        <f>IF(入力シート!AC111="","",入力シート!AC111)</f>
        <v/>
      </c>
      <c r="AD74" s="676"/>
      <c r="AE74" s="61"/>
    </row>
    <row r="75" spans="1:31" s="165" customFormat="1" ht="15.95" customHeight="1">
      <c r="A75" s="25"/>
      <c r="B75" s="678"/>
      <c r="C75" s="679"/>
      <c r="D75" s="680"/>
      <c r="E75" s="680"/>
      <c r="F75" s="680"/>
      <c r="G75" s="680"/>
      <c r="H75" s="680"/>
      <c r="I75" s="680"/>
      <c r="J75" s="680"/>
      <c r="K75" s="680"/>
      <c r="L75" s="680"/>
      <c r="M75" s="680"/>
      <c r="N75" s="680"/>
      <c r="O75" s="680"/>
      <c r="P75" s="680"/>
      <c r="Q75" s="680"/>
      <c r="R75" s="680"/>
      <c r="S75" s="680"/>
      <c r="T75" s="680"/>
      <c r="U75" s="680"/>
      <c r="V75" s="680"/>
      <c r="W75" s="680"/>
      <c r="X75" s="680"/>
      <c r="Y75" s="680"/>
      <c r="Z75" s="680"/>
      <c r="AA75" s="680"/>
      <c r="AB75" s="681"/>
      <c r="AC75" s="682"/>
      <c r="AD75" s="683"/>
      <c r="AE75" s="61"/>
    </row>
    <row r="76" spans="1:31" s="165" customFormat="1" ht="15.95" customHeight="1">
      <c r="A76" s="25"/>
      <c r="B76" s="678"/>
      <c r="C76" s="679"/>
      <c r="D76" s="680"/>
      <c r="E76" s="680"/>
      <c r="F76" s="680"/>
      <c r="G76" s="680"/>
      <c r="H76" s="680"/>
      <c r="I76" s="680"/>
      <c r="J76" s="680"/>
      <c r="K76" s="680"/>
      <c r="L76" s="680"/>
      <c r="M76" s="680"/>
      <c r="N76" s="680"/>
      <c r="O76" s="680"/>
      <c r="P76" s="680"/>
      <c r="Q76" s="680"/>
      <c r="R76" s="680"/>
      <c r="S76" s="680"/>
      <c r="T76" s="680"/>
      <c r="U76" s="680"/>
      <c r="V76" s="680"/>
      <c r="W76" s="680"/>
      <c r="X76" s="680"/>
      <c r="Y76" s="680"/>
      <c r="Z76" s="680"/>
      <c r="AA76" s="680"/>
      <c r="AB76" s="681"/>
      <c r="AC76" s="682"/>
      <c r="AD76" s="683"/>
      <c r="AE76" s="61"/>
    </row>
    <row r="77" spans="1:31" s="165" customFormat="1" ht="15.95" customHeight="1">
      <c r="A77" s="25"/>
      <c r="B77" s="666"/>
      <c r="C77" s="672"/>
      <c r="D77" s="673"/>
      <c r="E77" s="673"/>
      <c r="F77" s="673"/>
      <c r="G77" s="673"/>
      <c r="H77" s="673"/>
      <c r="I77" s="673"/>
      <c r="J77" s="673"/>
      <c r="K77" s="673"/>
      <c r="L77" s="673"/>
      <c r="M77" s="673"/>
      <c r="N77" s="673"/>
      <c r="O77" s="673"/>
      <c r="P77" s="673"/>
      <c r="Q77" s="673"/>
      <c r="R77" s="673"/>
      <c r="S77" s="673"/>
      <c r="T77" s="673"/>
      <c r="U77" s="673"/>
      <c r="V77" s="673"/>
      <c r="W77" s="673"/>
      <c r="X77" s="673"/>
      <c r="Y77" s="673"/>
      <c r="Z77" s="673"/>
      <c r="AA77" s="673"/>
      <c r="AB77" s="674"/>
      <c r="AC77" s="519"/>
      <c r="AD77" s="677"/>
      <c r="AE77" s="25"/>
    </row>
    <row r="78" spans="1:31" s="165" customFormat="1" ht="15.95" customHeight="1">
      <c r="A78" s="25"/>
      <c r="B78" s="666">
        <v>8</v>
      </c>
      <c r="C78" s="669" t="str">
        <f>IF(入力シート!C115="","",入力シート!C115)</f>
        <v>他地方公共団体等から補助対象経費（食材料費・燃料費等）が重複する補助金を受ける（受けた）場合において、同補助金で補われない補助対象経費が残存する（※本補助金以外の補助金受給がない（受けない）場合は該当に「－」を記入してください）</v>
      </c>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1"/>
      <c r="AC78" s="666" t="str">
        <f>IF(入力シート!AC115="","",入力シート!AC115)</f>
        <v/>
      </c>
      <c r="AD78" s="666"/>
      <c r="AE78" s="61"/>
    </row>
    <row r="79" spans="1:31" s="165" customFormat="1" ht="15.95" customHeight="1">
      <c r="A79" s="25"/>
      <c r="B79" s="678"/>
      <c r="C79" s="679"/>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1"/>
      <c r="AC79" s="666"/>
      <c r="AD79" s="666"/>
      <c r="AE79" s="61"/>
    </row>
    <row r="80" spans="1:31" s="165" customFormat="1" ht="15.95" customHeight="1">
      <c r="A80" s="25"/>
      <c r="B80" s="666"/>
      <c r="C80" s="672"/>
      <c r="D80" s="673"/>
      <c r="E80" s="673"/>
      <c r="F80" s="673"/>
      <c r="G80" s="673"/>
      <c r="H80" s="673"/>
      <c r="I80" s="673"/>
      <c r="J80" s="673"/>
      <c r="K80" s="673"/>
      <c r="L80" s="673"/>
      <c r="M80" s="673"/>
      <c r="N80" s="673"/>
      <c r="O80" s="673"/>
      <c r="P80" s="673"/>
      <c r="Q80" s="673"/>
      <c r="R80" s="673"/>
      <c r="S80" s="673"/>
      <c r="T80" s="673"/>
      <c r="U80" s="673"/>
      <c r="V80" s="673"/>
      <c r="W80" s="673"/>
      <c r="X80" s="673"/>
      <c r="Y80" s="673"/>
      <c r="Z80" s="673"/>
      <c r="AA80" s="673"/>
      <c r="AB80" s="674"/>
      <c r="AC80" s="666"/>
      <c r="AD80" s="666"/>
      <c r="AE80" s="25"/>
    </row>
    <row r="81" spans="1:34" s="165" customFormat="1" ht="18" customHeight="1"/>
    <row r="82" spans="1:34" s="43" customFormat="1" ht="17.100000000000001" customHeight="1">
      <c r="A82" s="44" t="s">
        <v>11390</v>
      </c>
      <c r="K82" s="166"/>
      <c r="L82" s="166"/>
      <c r="M82" s="166"/>
      <c r="N82" s="166"/>
      <c r="O82" s="166"/>
      <c r="P82" s="166"/>
      <c r="Q82" s="166"/>
      <c r="R82" s="166"/>
      <c r="S82" s="590" t="s">
        <v>11</v>
      </c>
      <c r="T82" s="590"/>
      <c r="U82" s="591">
        <f>IF(入力シート!U23="","",入力シート!U23)</f>
        <v>6</v>
      </c>
      <c r="V82" s="591"/>
      <c r="W82" s="35" t="s">
        <v>12</v>
      </c>
      <c r="X82" s="591" t="str">
        <f>IF(入力シート!X23="","",入力シート!X23)</f>
        <v/>
      </c>
      <c r="Y82" s="591"/>
      <c r="Z82" s="35" t="s">
        <v>13</v>
      </c>
      <c r="AA82" s="591" t="str">
        <f>IF(入力シート!AA23="","",入力シート!AA23)</f>
        <v/>
      </c>
      <c r="AB82" s="591"/>
      <c r="AC82" s="36" t="s">
        <v>14</v>
      </c>
      <c r="AD82" s="38"/>
      <c r="AE82" s="166"/>
      <c r="AF82" s="166"/>
      <c r="AG82" s="166"/>
      <c r="AH82" s="166"/>
    </row>
    <row r="83" spans="1:34" s="38" customFormat="1" ht="17.100000000000001" customHeight="1">
      <c r="C83" s="38" t="s">
        <v>21</v>
      </c>
      <c r="G83" s="35"/>
      <c r="H83" s="35"/>
      <c r="I83" s="35"/>
      <c r="J83" s="35"/>
      <c r="K83" s="45"/>
      <c r="L83" s="45"/>
      <c r="M83" s="45"/>
      <c r="N83" s="45"/>
      <c r="O83" s="45"/>
      <c r="P83" s="45"/>
      <c r="Q83" s="45"/>
      <c r="R83" s="45"/>
      <c r="S83" s="45"/>
      <c r="T83" s="45"/>
      <c r="U83" s="45"/>
      <c r="V83" s="45"/>
      <c r="W83" s="45"/>
      <c r="X83" s="45"/>
      <c r="Y83" s="45"/>
      <c r="Z83" s="45"/>
      <c r="AA83" s="45"/>
      <c r="AB83" s="45"/>
      <c r="AC83" s="45"/>
      <c r="AD83" s="45"/>
      <c r="AE83" s="45"/>
      <c r="AF83" s="45"/>
      <c r="AG83" s="45"/>
      <c r="AH83" s="45"/>
    </row>
    <row r="84" spans="1:34" s="43" customFormat="1" ht="17.100000000000001" customHeight="1">
      <c r="C84" s="167" t="s">
        <v>11386</v>
      </c>
      <c r="E84" s="38"/>
      <c r="F84" s="592" t="s">
        <v>3663</v>
      </c>
      <c r="G84" s="593"/>
      <c r="H84" s="593"/>
      <c r="I84" s="593"/>
      <c r="J84" s="594"/>
      <c r="K84" s="595" t="str">
        <f>IF(入力シート!K26="","",入力シート!K26)</f>
        <v/>
      </c>
      <c r="L84" s="596"/>
      <c r="M84" s="596"/>
      <c r="N84" s="596"/>
      <c r="O84" s="596"/>
      <c r="P84" s="596"/>
      <c r="Q84" s="596"/>
      <c r="R84" s="596"/>
      <c r="S84" s="596"/>
      <c r="T84" s="596"/>
      <c r="U84" s="596"/>
      <c r="V84" s="596"/>
      <c r="W84" s="596"/>
      <c r="X84" s="596"/>
      <c r="Y84" s="596"/>
      <c r="Z84" s="596"/>
      <c r="AA84" s="596"/>
      <c r="AB84" s="596"/>
      <c r="AC84" s="596"/>
      <c r="AD84" s="597"/>
      <c r="AE84" s="45"/>
      <c r="AF84" s="45"/>
      <c r="AG84" s="45"/>
      <c r="AH84" s="166"/>
    </row>
    <row r="85" spans="1:34" s="38" customFormat="1" ht="17.100000000000001" hidden="1" customHeight="1">
      <c r="F85" s="560" t="s">
        <v>11363</v>
      </c>
      <c r="G85" s="561"/>
      <c r="H85" s="561"/>
      <c r="I85" s="561"/>
      <c r="J85" s="562"/>
      <c r="K85" s="563" t="str">
        <f>IF(入力シート!DA37&gt;3,入力シート!K37,IF(入力シート!K27="","",入力シート!K27))</f>
        <v/>
      </c>
      <c r="L85" s="564"/>
      <c r="M85" s="564"/>
      <c r="N85" s="564"/>
      <c r="O85" s="564"/>
      <c r="P85" s="564"/>
      <c r="Q85" s="564"/>
      <c r="R85" s="564"/>
      <c r="S85" s="564"/>
      <c r="T85" s="564"/>
      <c r="U85" s="564"/>
      <c r="V85" s="564"/>
      <c r="W85" s="564"/>
      <c r="X85" s="564"/>
      <c r="Y85" s="564"/>
      <c r="Z85" s="564"/>
      <c r="AA85" s="564"/>
      <c r="AB85" s="564"/>
      <c r="AC85" s="564"/>
      <c r="AD85" s="565"/>
      <c r="AE85" s="45"/>
      <c r="AF85" s="45"/>
      <c r="AG85" s="45"/>
      <c r="AH85" s="45"/>
    </row>
    <row r="86" spans="1:34" s="43" customFormat="1" ht="17.100000000000001" hidden="1" customHeight="1">
      <c r="E86" s="38"/>
      <c r="F86" s="566" t="s">
        <v>3662</v>
      </c>
      <c r="G86" s="567"/>
      <c r="H86" s="567"/>
      <c r="I86" s="567"/>
      <c r="J86" s="568"/>
      <c r="K86" s="598" t="str">
        <f>IF(入力シート!DA38&gt;3,入力シート!K38,IF(入力シート!K28="","",入力シート!K28))</f>
        <v/>
      </c>
      <c r="L86" s="599"/>
      <c r="M86" s="599"/>
      <c r="N86" s="599"/>
      <c r="O86" s="599"/>
      <c r="P86" s="599"/>
      <c r="Q86" s="599"/>
      <c r="R86" s="599"/>
      <c r="S86" s="599"/>
      <c r="T86" s="599"/>
      <c r="U86" s="599"/>
      <c r="V86" s="599"/>
      <c r="W86" s="599"/>
      <c r="X86" s="599"/>
      <c r="Y86" s="599"/>
      <c r="Z86" s="599"/>
      <c r="AA86" s="599"/>
      <c r="AB86" s="599"/>
      <c r="AC86" s="599"/>
      <c r="AD86" s="600"/>
      <c r="AE86" s="45"/>
      <c r="AF86" s="45"/>
      <c r="AG86" s="45"/>
      <c r="AH86" s="164"/>
    </row>
    <row r="87" spans="1:34" s="43" customFormat="1" ht="17.100000000000001" hidden="1" customHeight="1">
      <c r="E87" s="38"/>
      <c r="F87" s="569"/>
      <c r="G87" s="570"/>
      <c r="H87" s="570"/>
      <c r="I87" s="570"/>
      <c r="J87" s="571"/>
      <c r="K87" s="601"/>
      <c r="L87" s="602"/>
      <c r="M87" s="602"/>
      <c r="N87" s="602"/>
      <c r="O87" s="602"/>
      <c r="P87" s="602"/>
      <c r="Q87" s="602"/>
      <c r="R87" s="602"/>
      <c r="S87" s="602"/>
      <c r="T87" s="602"/>
      <c r="U87" s="602"/>
      <c r="V87" s="602"/>
      <c r="W87" s="602"/>
      <c r="X87" s="602"/>
      <c r="Y87" s="602"/>
      <c r="Z87" s="602"/>
      <c r="AA87" s="602"/>
      <c r="AB87" s="602"/>
      <c r="AC87" s="602"/>
      <c r="AD87" s="603"/>
      <c r="AE87" s="45"/>
      <c r="AF87" s="45"/>
      <c r="AG87" s="45"/>
      <c r="AH87" s="166"/>
    </row>
    <row r="88" spans="1:34" s="43" customFormat="1" ht="17.100000000000001" customHeight="1">
      <c r="E88" s="38"/>
      <c r="F88" s="578" t="s">
        <v>3664</v>
      </c>
      <c r="G88" s="604"/>
      <c r="H88" s="604"/>
      <c r="I88" s="604"/>
      <c r="J88" s="605"/>
      <c r="K88" s="609" t="str">
        <f>IF(入力シート!DA40&gt;3,入力シート!K40,IF(入力シート!K30="","",入力シート!K30))</f>
        <v/>
      </c>
      <c r="L88" s="610"/>
      <c r="M88" s="610"/>
      <c r="N88" s="610"/>
      <c r="O88" s="610"/>
      <c r="P88" s="610"/>
      <c r="Q88" s="610"/>
      <c r="R88" s="610"/>
      <c r="S88" s="610"/>
      <c r="T88" s="610"/>
      <c r="U88" s="610"/>
      <c r="V88" s="610"/>
      <c r="W88" s="610"/>
      <c r="X88" s="610"/>
      <c r="Y88" s="610"/>
      <c r="Z88" s="610"/>
      <c r="AA88" s="610"/>
      <c r="AB88" s="610"/>
      <c r="AC88" s="610"/>
      <c r="AD88" s="611"/>
      <c r="AE88" s="45"/>
      <c r="AF88" s="45"/>
      <c r="AG88" s="45"/>
      <c r="AH88" s="46"/>
    </row>
    <row r="89" spans="1:34" s="43" customFormat="1" ht="17.100000000000001" customHeight="1">
      <c r="E89" s="38"/>
      <c r="F89" s="606"/>
      <c r="G89" s="607"/>
      <c r="H89" s="607"/>
      <c r="I89" s="607"/>
      <c r="J89" s="608"/>
      <c r="K89" s="612"/>
      <c r="L89" s="613"/>
      <c r="M89" s="613"/>
      <c r="N89" s="613"/>
      <c r="O89" s="613"/>
      <c r="P89" s="613"/>
      <c r="Q89" s="613"/>
      <c r="R89" s="613"/>
      <c r="S89" s="613"/>
      <c r="T89" s="613"/>
      <c r="U89" s="613"/>
      <c r="V89" s="613"/>
      <c r="W89" s="613"/>
      <c r="X89" s="613"/>
      <c r="Y89" s="613"/>
      <c r="Z89" s="613"/>
      <c r="AA89" s="613"/>
      <c r="AB89" s="613"/>
      <c r="AC89" s="613"/>
      <c r="AD89" s="614"/>
      <c r="AE89" s="45"/>
      <c r="AF89" s="45"/>
      <c r="AG89" s="45"/>
      <c r="AH89" s="46"/>
    </row>
    <row r="90" spans="1:34" s="43" customFormat="1" ht="17.100000000000001" hidden="1" customHeight="1">
      <c r="E90" s="38"/>
      <c r="F90" s="528" t="s">
        <v>8270</v>
      </c>
      <c r="G90" s="529"/>
      <c r="H90" s="529"/>
      <c r="I90" s="529"/>
      <c r="J90" s="530"/>
      <c r="K90" s="531" t="str">
        <f>IF(入力シート!DA42&gt;3,入力シート!K42,IF(入力シート!K32="","",入力シート!K32))</f>
        <v/>
      </c>
      <c r="L90" s="532"/>
      <c r="M90" s="532"/>
      <c r="N90" s="532"/>
      <c r="O90" s="532"/>
      <c r="P90" s="532"/>
      <c r="Q90" s="532"/>
      <c r="R90" s="532"/>
      <c r="S90" s="532"/>
      <c r="T90" s="532"/>
      <c r="U90" s="532"/>
      <c r="V90" s="532"/>
      <c r="W90" s="532"/>
      <c r="X90" s="532"/>
      <c r="Y90" s="532"/>
      <c r="Z90" s="532"/>
      <c r="AA90" s="532"/>
      <c r="AB90" s="532"/>
      <c r="AC90" s="532"/>
      <c r="AD90" s="533"/>
      <c r="AE90" s="45"/>
      <c r="AF90" s="45"/>
      <c r="AG90" s="38"/>
      <c r="AH90" s="30"/>
    </row>
    <row r="91" spans="1:34" s="43" customFormat="1" ht="17.100000000000001" customHeight="1">
      <c r="C91" s="166"/>
      <c r="D91" s="166"/>
      <c r="E91" s="45"/>
      <c r="F91" s="175"/>
      <c r="G91" s="176"/>
      <c r="H91" s="176"/>
      <c r="I91" s="176"/>
      <c r="J91" s="176"/>
      <c r="K91" s="173"/>
      <c r="L91" s="174"/>
      <c r="M91" s="174"/>
      <c r="N91" s="174"/>
      <c r="O91" s="174"/>
      <c r="P91" s="174"/>
      <c r="Q91" s="174"/>
      <c r="R91" s="174"/>
      <c r="S91" s="174"/>
      <c r="T91" s="174"/>
      <c r="U91" s="174"/>
      <c r="V91" s="174"/>
      <c r="W91" s="174"/>
      <c r="X91" s="174"/>
      <c r="Y91" s="174"/>
      <c r="Z91" s="174"/>
      <c r="AA91" s="174"/>
      <c r="AB91" s="174"/>
      <c r="AC91" s="174"/>
      <c r="AD91" s="174"/>
      <c r="AE91" s="45"/>
      <c r="AF91" s="45"/>
      <c r="AG91" s="38"/>
      <c r="AH91" s="172"/>
    </row>
    <row r="92" spans="1:34" s="158" customFormat="1" ht="17.100000000000001" customHeight="1">
      <c r="D92" s="168" t="s">
        <v>11391</v>
      </c>
      <c r="E92" s="169"/>
      <c r="F92" s="169"/>
      <c r="G92" s="169"/>
      <c r="I92" s="169"/>
      <c r="J92" s="169"/>
      <c r="K92" s="169"/>
      <c r="M92" s="169"/>
      <c r="N92" s="169"/>
      <c r="O92" s="169"/>
      <c r="T92" s="169"/>
      <c r="U92" s="169"/>
      <c r="V92" s="169"/>
      <c r="X92" s="169"/>
      <c r="Y92" s="169"/>
      <c r="Z92" s="169"/>
      <c r="AB92" s="169"/>
      <c r="AC92" s="169"/>
      <c r="AD92" s="169"/>
    </row>
    <row r="93" spans="1:34" s="158" customFormat="1" ht="17.100000000000001" customHeight="1">
      <c r="D93" s="168"/>
      <c r="E93" s="169"/>
      <c r="F93" s="169"/>
      <c r="G93" s="169"/>
      <c r="I93" s="169"/>
      <c r="J93" s="169"/>
      <c r="K93" s="169"/>
      <c r="M93" s="169"/>
      <c r="N93" s="169"/>
      <c r="O93" s="169"/>
      <c r="T93" s="169"/>
      <c r="U93" s="169"/>
      <c r="V93" s="169"/>
      <c r="X93" s="169"/>
      <c r="Y93" s="169"/>
      <c r="Z93" s="169"/>
      <c r="AB93" s="169"/>
      <c r="AC93" s="169"/>
      <c r="AD93" s="169"/>
    </row>
    <row r="94" spans="1:34" s="156" customFormat="1" ht="12.95" customHeight="1">
      <c r="B94" s="12" t="str">
        <f>入力シート!B126</f>
        <v>１．食材料費</v>
      </c>
      <c r="C94" s="12"/>
      <c r="O94" s="157" t="s">
        <v>10</v>
      </c>
      <c r="Q94" s="12" t="str">
        <f>入力シート!Q126</f>
        <v>２．水道代</v>
      </c>
      <c r="R94" s="12"/>
      <c r="AD94" s="157" t="s">
        <v>10</v>
      </c>
    </row>
    <row r="95" spans="1:34" s="158" customFormat="1" ht="12.95" customHeight="1">
      <c r="B95" s="543"/>
      <c r="C95" s="544"/>
      <c r="D95" s="543" t="str">
        <f>入力シート!D127</f>
        <v>令和４年</v>
      </c>
      <c r="E95" s="544"/>
      <c r="F95" s="544"/>
      <c r="G95" s="544"/>
      <c r="H95" s="543" t="str">
        <f>入力シート!H127</f>
        <v>令和５年</v>
      </c>
      <c r="I95" s="544"/>
      <c r="J95" s="544"/>
      <c r="K95" s="544"/>
      <c r="L95" s="543" t="s">
        <v>29</v>
      </c>
      <c r="M95" s="544"/>
      <c r="N95" s="544"/>
      <c r="O95" s="544"/>
      <c r="Q95" s="543"/>
      <c r="R95" s="544"/>
      <c r="S95" s="543" t="str">
        <f>入力シート!S127</f>
        <v>令和４年</v>
      </c>
      <c r="T95" s="544"/>
      <c r="U95" s="544"/>
      <c r="V95" s="544"/>
      <c r="W95" s="543" t="str">
        <f>入力シート!W127</f>
        <v>令和５年</v>
      </c>
      <c r="X95" s="544"/>
      <c r="Y95" s="544"/>
      <c r="Z95" s="544"/>
      <c r="AA95" s="543" t="s">
        <v>29</v>
      </c>
      <c r="AB95" s="544"/>
      <c r="AC95" s="544"/>
      <c r="AD95" s="544"/>
    </row>
    <row r="96" spans="1:34" s="158" customFormat="1" ht="12.95" customHeight="1">
      <c r="B96" s="543"/>
      <c r="C96" s="544"/>
      <c r="D96" s="543" t="str">
        <f>入力シート!D128</f>
        <v>（A1）</v>
      </c>
      <c r="E96" s="544"/>
      <c r="F96" s="544"/>
      <c r="G96" s="544"/>
      <c r="H96" s="543" t="str">
        <f>入力シート!H128</f>
        <v>（B1）</v>
      </c>
      <c r="I96" s="544"/>
      <c r="J96" s="544"/>
      <c r="K96" s="544"/>
      <c r="L96" s="543" t="s">
        <v>11392</v>
      </c>
      <c r="M96" s="544"/>
      <c r="N96" s="544"/>
      <c r="O96" s="544"/>
      <c r="Q96" s="543"/>
      <c r="R96" s="544"/>
      <c r="S96" s="543" t="str">
        <f>入力シート!S128</f>
        <v>（A2）</v>
      </c>
      <c r="T96" s="544"/>
      <c r="U96" s="544"/>
      <c r="V96" s="544"/>
      <c r="W96" s="543" t="str">
        <f>入力シート!W128</f>
        <v>（B2）</v>
      </c>
      <c r="X96" s="544"/>
      <c r="Y96" s="544"/>
      <c r="Z96" s="544"/>
      <c r="AA96" s="543" t="str">
        <f>入力シート!AA128</f>
        <v>（C2=B2-A2）</v>
      </c>
      <c r="AB96" s="544"/>
      <c r="AC96" s="544"/>
      <c r="AD96" s="544"/>
    </row>
    <row r="97" spans="2:36" s="158" customFormat="1" ht="12.95" customHeight="1">
      <c r="B97" s="543" t="s">
        <v>0</v>
      </c>
      <c r="C97" s="544"/>
      <c r="D97" s="545">
        <f>IF(入力シート!D129="","",入力シート!D129)</f>
        <v>0</v>
      </c>
      <c r="E97" s="546"/>
      <c r="F97" s="546"/>
      <c r="G97" s="547"/>
      <c r="H97" s="545">
        <f>IF(入力シート!H129="","",入力シート!H129)</f>
        <v>0</v>
      </c>
      <c r="I97" s="546"/>
      <c r="J97" s="546"/>
      <c r="K97" s="547"/>
      <c r="L97" s="548"/>
      <c r="M97" s="549"/>
      <c r="N97" s="549"/>
      <c r="O97" s="550"/>
      <c r="Q97" s="543" t="s">
        <v>0</v>
      </c>
      <c r="R97" s="544"/>
      <c r="S97" s="545">
        <f>IF(入力シート!S129="","",入力シート!S129)</f>
        <v>0</v>
      </c>
      <c r="T97" s="546"/>
      <c r="U97" s="546"/>
      <c r="V97" s="547"/>
      <c r="W97" s="545">
        <f>IF(入力シート!W129="","",入力シート!W129)</f>
        <v>0</v>
      </c>
      <c r="X97" s="546"/>
      <c r="Y97" s="546"/>
      <c r="Z97" s="547"/>
      <c r="AA97" s="548"/>
      <c r="AB97" s="549"/>
      <c r="AC97" s="549"/>
      <c r="AD97" s="550"/>
      <c r="AE97" s="159"/>
      <c r="AF97" s="159"/>
      <c r="AG97" s="159"/>
    </row>
    <row r="98" spans="2:36" s="158" customFormat="1" ht="12.95" customHeight="1">
      <c r="B98" s="543" t="s">
        <v>16507</v>
      </c>
      <c r="C98" s="544"/>
      <c r="D98" s="545">
        <f>IF(入力シート!D130="","",入力シート!D130)</f>
        <v>0</v>
      </c>
      <c r="E98" s="546"/>
      <c r="F98" s="546"/>
      <c r="G98" s="547"/>
      <c r="H98" s="545">
        <f>IF(入力シート!H130="","",入力シート!H130)</f>
        <v>0</v>
      </c>
      <c r="I98" s="546"/>
      <c r="J98" s="546"/>
      <c r="K98" s="547"/>
      <c r="L98" s="548"/>
      <c r="M98" s="549"/>
      <c r="N98" s="549"/>
      <c r="O98" s="550"/>
      <c r="Q98" s="543" t="s">
        <v>1</v>
      </c>
      <c r="R98" s="544"/>
      <c r="S98" s="545">
        <f>IF(入力シート!S130="","",入力シート!S130)</f>
        <v>0</v>
      </c>
      <c r="T98" s="546"/>
      <c r="U98" s="546"/>
      <c r="V98" s="547"/>
      <c r="W98" s="545">
        <f>IF(入力シート!W130="","",入力シート!W130)</f>
        <v>0</v>
      </c>
      <c r="X98" s="546"/>
      <c r="Y98" s="546"/>
      <c r="Z98" s="547"/>
      <c r="AA98" s="548"/>
      <c r="AB98" s="549"/>
      <c r="AC98" s="549"/>
      <c r="AD98" s="550"/>
      <c r="AE98" s="159"/>
      <c r="AF98" s="159"/>
      <c r="AG98" s="159"/>
    </row>
    <row r="99" spans="2:36" s="158" customFormat="1" ht="12.95" customHeight="1">
      <c r="B99" s="543" t="s">
        <v>2</v>
      </c>
      <c r="C99" s="544"/>
      <c r="D99" s="545">
        <f>IF(入力シート!D131="","",入力シート!D131)</f>
        <v>0</v>
      </c>
      <c r="E99" s="546"/>
      <c r="F99" s="546"/>
      <c r="G99" s="547"/>
      <c r="H99" s="545">
        <f>IF(入力シート!H131="","",入力シート!H131)</f>
        <v>0</v>
      </c>
      <c r="I99" s="546"/>
      <c r="J99" s="546"/>
      <c r="K99" s="547"/>
      <c r="L99" s="548"/>
      <c r="M99" s="549"/>
      <c r="N99" s="549"/>
      <c r="O99" s="550"/>
      <c r="Q99" s="543" t="s">
        <v>2</v>
      </c>
      <c r="R99" s="544"/>
      <c r="S99" s="545">
        <f>IF(入力シート!S131="","",入力シート!S131)</f>
        <v>0</v>
      </c>
      <c r="T99" s="546"/>
      <c r="U99" s="546"/>
      <c r="V99" s="547"/>
      <c r="W99" s="545">
        <f>IF(入力シート!W131="","",入力シート!W131)</f>
        <v>0</v>
      </c>
      <c r="X99" s="546"/>
      <c r="Y99" s="546"/>
      <c r="Z99" s="547"/>
      <c r="AA99" s="548"/>
      <c r="AB99" s="549"/>
      <c r="AC99" s="549"/>
      <c r="AD99" s="550"/>
      <c r="AE99" s="159"/>
      <c r="AF99" s="159"/>
      <c r="AG99" s="159"/>
    </row>
    <row r="100" spans="2:36" s="158" customFormat="1" ht="12.95" customHeight="1">
      <c r="B100" s="543" t="s">
        <v>3</v>
      </c>
      <c r="C100" s="544"/>
      <c r="D100" s="545">
        <f>IF(入力シート!D132="","",入力シート!D132)</f>
        <v>0</v>
      </c>
      <c r="E100" s="546"/>
      <c r="F100" s="546"/>
      <c r="G100" s="547"/>
      <c r="H100" s="545">
        <f>IF(入力シート!H132="","",入力シート!H132)</f>
        <v>0</v>
      </c>
      <c r="I100" s="546"/>
      <c r="J100" s="546"/>
      <c r="K100" s="547"/>
      <c r="L100" s="548"/>
      <c r="M100" s="549"/>
      <c r="N100" s="549"/>
      <c r="O100" s="550"/>
      <c r="Q100" s="543" t="s">
        <v>3</v>
      </c>
      <c r="R100" s="544"/>
      <c r="S100" s="545">
        <f>IF(入力シート!S132="","",入力シート!S132)</f>
        <v>0</v>
      </c>
      <c r="T100" s="546"/>
      <c r="U100" s="546"/>
      <c r="V100" s="547"/>
      <c r="W100" s="545">
        <f>IF(入力シート!W132="","",入力シート!W132)</f>
        <v>0</v>
      </c>
      <c r="X100" s="546"/>
      <c r="Y100" s="546"/>
      <c r="Z100" s="547"/>
      <c r="AA100" s="548"/>
      <c r="AB100" s="549"/>
      <c r="AC100" s="549"/>
      <c r="AD100" s="550"/>
      <c r="AE100" s="159"/>
      <c r="AF100" s="159"/>
      <c r="AG100" s="159"/>
    </row>
    <row r="101" spans="2:36" s="158" customFormat="1" ht="12.95" customHeight="1">
      <c r="B101" s="543" t="s">
        <v>11393</v>
      </c>
      <c r="C101" s="544"/>
      <c r="D101" s="545">
        <f>IF(入力シート!D133="","",入力シート!D133)</f>
        <v>0</v>
      </c>
      <c r="E101" s="546"/>
      <c r="F101" s="546"/>
      <c r="G101" s="547"/>
      <c r="H101" s="545">
        <f>IF(入力シート!H133="","",入力シート!H133)</f>
        <v>0</v>
      </c>
      <c r="I101" s="546"/>
      <c r="J101" s="546"/>
      <c r="K101" s="547"/>
      <c r="L101" s="548"/>
      <c r="M101" s="549"/>
      <c r="N101" s="549"/>
      <c r="O101" s="550"/>
      <c r="Q101" s="543" t="s">
        <v>4</v>
      </c>
      <c r="R101" s="544"/>
      <c r="S101" s="545">
        <f>IF(入力シート!S133="","",入力シート!S133)</f>
        <v>0</v>
      </c>
      <c r="T101" s="546"/>
      <c r="U101" s="546"/>
      <c r="V101" s="547"/>
      <c r="W101" s="545">
        <f>IF(入力シート!W133="","",入力シート!W133)</f>
        <v>0</v>
      </c>
      <c r="X101" s="546"/>
      <c r="Y101" s="546"/>
      <c r="Z101" s="547"/>
      <c r="AA101" s="548"/>
      <c r="AB101" s="549"/>
      <c r="AC101" s="549"/>
      <c r="AD101" s="550"/>
      <c r="AE101" s="159"/>
      <c r="AF101" s="159"/>
      <c r="AG101" s="159"/>
    </row>
    <row r="102" spans="2:36" s="158" customFormat="1" ht="12.95" customHeight="1">
      <c r="B102" s="543" t="s">
        <v>5</v>
      </c>
      <c r="C102" s="544"/>
      <c r="D102" s="545">
        <f>IF(入力シート!D134="","",入力シート!D134)</f>
        <v>0</v>
      </c>
      <c r="E102" s="546"/>
      <c r="F102" s="546"/>
      <c r="G102" s="547"/>
      <c r="H102" s="545">
        <f>IF(入力シート!H134="","",入力シート!H134)</f>
        <v>0</v>
      </c>
      <c r="I102" s="546"/>
      <c r="J102" s="546"/>
      <c r="K102" s="547"/>
      <c r="L102" s="548"/>
      <c r="M102" s="549"/>
      <c r="N102" s="549"/>
      <c r="O102" s="550"/>
      <c r="Q102" s="543" t="s">
        <v>5</v>
      </c>
      <c r="R102" s="544"/>
      <c r="S102" s="545">
        <f>IF(入力シート!S134="","",入力シート!S134)</f>
        <v>0</v>
      </c>
      <c r="T102" s="546"/>
      <c r="U102" s="546"/>
      <c r="V102" s="547"/>
      <c r="W102" s="545">
        <f>IF(入力シート!W134="","",入力シート!W134)</f>
        <v>0</v>
      </c>
      <c r="X102" s="546"/>
      <c r="Y102" s="546"/>
      <c r="Z102" s="547"/>
      <c r="AA102" s="548"/>
      <c r="AB102" s="549"/>
      <c r="AC102" s="549"/>
      <c r="AD102" s="550"/>
      <c r="AE102" s="159"/>
      <c r="AF102" s="159"/>
      <c r="AG102" s="159"/>
    </row>
    <row r="103" spans="2:36" s="158" customFormat="1" ht="12.95" customHeight="1">
      <c r="B103" s="543" t="s">
        <v>6</v>
      </c>
      <c r="C103" s="544"/>
      <c r="D103" s="545">
        <f>IF(入力シート!D135="","",入力シート!D135)</f>
        <v>0</v>
      </c>
      <c r="E103" s="546"/>
      <c r="F103" s="546"/>
      <c r="G103" s="547"/>
      <c r="H103" s="545">
        <f>IF(入力シート!H135="","",入力シート!H135)</f>
        <v>0</v>
      </c>
      <c r="I103" s="546"/>
      <c r="J103" s="546"/>
      <c r="K103" s="547"/>
      <c r="L103" s="548"/>
      <c r="M103" s="549"/>
      <c r="N103" s="549"/>
      <c r="O103" s="550"/>
      <c r="Q103" s="543" t="s">
        <v>6</v>
      </c>
      <c r="R103" s="544"/>
      <c r="S103" s="545">
        <f>IF(入力シート!S135="","",入力シート!S135)</f>
        <v>0</v>
      </c>
      <c r="T103" s="546"/>
      <c r="U103" s="546"/>
      <c r="V103" s="547"/>
      <c r="W103" s="545">
        <f>IF(入力シート!W135="","",入力シート!W135)</f>
        <v>0</v>
      </c>
      <c r="X103" s="546"/>
      <c r="Y103" s="546"/>
      <c r="Z103" s="547"/>
      <c r="AA103" s="548"/>
      <c r="AB103" s="549"/>
      <c r="AC103" s="549"/>
      <c r="AD103" s="550"/>
      <c r="AE103" s="159"/>
      <c r="AF103" s="159"/>
      <c r="AG103" s="159"/>
    </row>
    <row r="104" spans="2:36" s="158" customFormat="1" ht="12.95" customHeight="1">
      <c r="B104" s="543" t="s">
        <v>7</v>
      </c>
      <c r="C104" s="544"/>
      <c r="D104" s="545">
        <f>IF(入力シート!D136="","",入力シート!D136)</f>
        <v>0</v>
      </c>
      <c r="E104" s="546"/>
      <c r="F104" s="546"/>
      <c r="G104" s="547"/>
      <c r="H104" s="545">
        <f>IF(入力シート!H136="","",入力シート!H136)</f>
        <v>0</v>
      </c>
      <c r="I104" s="546"/>
      <c r="J104" s="546"/>
      <c r="K104" s="547"/>
      <c r="L104" s="548"/>
      <c r="M104" s="549"/>
      <c r="N104" s="549"/>
      <c r="O104" s="550"/>
      <c r="Q104" s="543" t="s">
        <v>7</v>
      </c>
      <c r="R104" s="544"/>
      <c r="S104" s="545">
        <f>IF(入力シート!S136="","",入力シート!S136)</f>
        <v>0</v>
      </c>
      <c r="T104" s="546"/>
      <c r="U104" s="546"/>
      <c r="V104" s="547"/>
      <c r="W104" s="545">
        <f>IF(入力シート!W136="","",入力シート!W136)</f>
        <v>0</v>
      </c>
      <c r="X104" s="546"/>
      <c r="Y104" s="546"/>
      <c r="Z104" s="547"/>
      <c r="AA104" s="548"/>
      <c r="AB104" s="549"/>
      <c r="AC104" s="549"/>
      <c r="AD104" s="550"/>
      <c r="AE104" s="159"/>
      <c r="AF104" s="159"/>
      <c r="AG104" s="159"/>
    </row>
    <row r="105" spans="2:36" s="158" customFormat="1" ht="12.95" customHeight="1">
      <c r="B105" s="543" t="s">
        <v>8</v>
      </c>
      <c r="C105" s="544"/>
      <c r="D105" s="545">
        <f>IF(入力シート!D137="","",入力シート!D137)</f>
        <v>0</v>
      </c>
      <c r="E105" s="546"/>
      <c r="F105" s="546"/>
      <c r="G105" s="547"/>
      <c r="H105" s="545">
        <f>IF(入力シート!H137="","",入力シート!H137)</f>
        <v>0</v>
      </c>
      <c r="I105" s="546"/>
      <c r="J105" s="546"/>
      <c r="K105" s="547"/>
      <c r="L105" s="548"/>
      <c r="M105" s="549"/>
      <c r="N105" s="549"/>
      <c r="O105" s="550"/>
      <c r="Q105" s="543" t="s">
        <v>8</v>
      </c>
      <c r="R105" s="544"/>
      <c r="S105" s="545">
        <f>IF(入力シート!S137="","",入力シート!S137)</f>
        <v>0</v>
      </c>
      <c r="T105" s="546"/>
      <c r="U105" s="546"/>
      <c r="V105" s="547"/>
      <c r="W105" s="545">
        <f>IF(入力シート!W137="","",入力シート!W137)</f>
        <v>0</v>
      </c>
      <c r="X105" s="546"/>
      <c r="Y105" s="546"/>
      <c r="Z105" s="547"/>
      <c r="AA105" s="548"/>
      <c r="AB105" s="549"/>
      <c r="AC105" s="549"/>
      <c r="AD105" s="550"/>
      <c r="AE105" s="159"/>
      <c r="AF105" s="159"/>
      <c r="AG105" s="159"/>
    </row>
    <row r="106" spans="2:36" s="158" customFormat="1" ht="12.95" customHeight="1">
      <c r="B106" s="543" t="s">
        <v>9</v>
      </c>
      <c r="C106" s="544"/>
      <c r="D106" s="545">
        <f>IF(入力シート!D138="","",入力シート!D138)</f>
        <v>0</v>
      </c>
      <c r="E106" s="546"/>
      <c r="F106" s="546"/>
      <c r="G106" s="547"/>
      <c r="H106" s="545">
        <f>IF(入力シート!H138="","",入力シート!H138)</f>
        <v>0</v>
      </c>
      <c r="I106" s="546"/>
      <c r="J106" s="546"/>
      <c r="K106" s="547"/>
      <c r="L106" s="545">
        <f>IF(入力シート!L138="","",入力シート!L138)</f>
        <v>0</v>
      </c>
      <c r="M106" s="546"/>
      <c r="N106" s="546"/>
      <c r="O106" s="547"/>
      <c r="Q106" s="543" t="s">
        <v>9</v>
      </c>
      <c r="R106" s="544"/>
      <c r="S106" s="545">
        <f>IF(入力シート!S138="","",入力シート!S138)</f>
        <v>0</v>
      </c>
      <c r="T106" s="546"/>
      <c r="U106" s="546"/>
      <c r="V106" s="547"/>
      <c r="W106" s="545">
        <f>IF(入力シート!W138="","",入力シート!W138)</f>
        <v>0</v>
      </c>
      <c r="X106" s="546"/>
      <c r="Y106" s="546"/>
      <c r="Z106" s="547"/>
      <c r="AA106" s="545">
        <f>IF(入力シート!AA138="","",入力シート!AA138)</f>
        <v>0</v>
      </c>
      <c r="AB106" s="546"/>
      <c r="AC106" s="546"/>
      <c r="AD106" s="547"/>
      <c r="AE106" s="159"/>
      <c r="AF106" s="159"/>
      <c r="AG106" s="159"/>
    </row>
    <row r="107" spans="2:36" s="156" customFormat="1" ht="12.95" customHeight="1">
      <c r="B107" s="12" t="str">
        <f>入力シート!B140</f>
        <v>３．重油代</v>
      </c>
      <c r="C107" s="12"/>
      <c r="O107" s="157" t="s">
        <v>10</v>
      </c>
      <c r="Q107" s="12" t="str">
        <f>入力シート!Q140</f>
        <v>４．ガス代</v>
      </c>
      <c r="R107" s="12"/>
      <c r="AD107" s="157" t="s">
        <v>10</v>
      </c>
    </row>
    <row r="108" spans="2:36" s="158" customFormat="1" ht="12.95" customHeight="1">
      <c r="B108" s="543"/>
      <c r="C108" s="544"/>
      <c r="D108" s="543" t="str">
        <f>入力シート!D141</f>
        <v>令和４年</v>
      </c>
      <c r="E108" s="544"/>
      <c r="F108" s="544"/>
      <c r="G108" s="544"/>
      <c r="H108" s="543" t="str">
        <f>入力シート!H141</f>
        <v>令和５年</v>
      </c>
      <c r="I108" s="544"/>
      <c r="J108" s="544"/>
      <c r="K108" s="544"/>
      <c r="L108" s="543" t="s">
        <v>29</v>
      </c>
      <c r="M108" s="544"/>
      <c r="N108" s="544"/>
      <c r="O108" s="544"/>
      <c r="Q108" s="543"/>
      <c r="R108" s="544"/>
      <c r="S108" s="543" t="str">
        <f>入力シート!S141</f>
        <v>令和４年</v>
      </c>
      <c r="T108" s="544"/>
      <c r="U108" s="544"/>
      <c r="V108" s="544"/>
      <c r="W108" s="543" t="str">
        <f>入力シート!W141</f>
        <v>令和５年</v>
      </c>
      <c r="X108" s="544"/>
      <c r="Y108" s="544"/>
      <c r="Z108" s="544"/>
      <c r="AA108" s="543" t="s">
        <v>29</v>
      </c>
      <c r="AB108" s="544"/>
      <c r="AC108" s="544"/>
      <c r="AD108" s="544"/>
    </row>
    <row r="109" spans="2:36" s="158" customFormat="1" ht="12.95" customHeight="1">
      <c r="B109" s="543"/>
      <c r="C109" s="544"/>
      <c r="D109" s="543" t="str">
        <f>入力シート!D142</f>
        <v>（A3）</v>
      </c>
      <c r="E109" s="544"/>
      <c r="F109" s="544"/>
      <c r="G109" s="544"/>
      <c r="H109" s="543" t="str">
        <f>入力シート!H142</f>
        <v>（B3）</v>
      </c>
      <c r="I109" s="544"/>
      <c r="J109" s="544"/>
      <c r="K109" s="544"/>
      <c r="L109" s="543" t="s">
        <v>3673</v>
      </c>
      <c r="M109" s="544"/>
      <c r="N109" s="544"/>
      <c r="O109" s="544"/>
      <c r="Q109" s="543"/>
      <c r="R109" s="544"/>
      <c r="S109" s="543" t="str">
        <f>入力シート!S142</f>
        <v>（A4）</v>
      </c>
      <c r="T109" s="544"/>
      <c r="U109" s="544"/>
      <c r="V109" s="544"/>
      <c r="W109" s="543" t="str">
        <f>入力シート!W142</f>
        <v>（B4）</v>
      </c>
      <c r="X109" s="544"/>
      <c r="Y109" s="544"/>
      <c r="Z109" s="544"/>
      <c r="AA109" s="543" t="str">
        <f>入力シート!AA142</f>
        <v>（C4=B4-A4）</v>
      </c>
      <c r="AB109" s="544"/>
      <c r="AC109" s="544"/>
      <c r="AD109" s="544"/>
    </row>
    <row r="110" spans="2:36" s="158" customFormat="1" ht="12.95" customHeight="1">
      <c r="B110" s="543" t="s">
        <v>0</v>
      </c>
      <c r="C110" s="544"/>
      <c r="D110" s="545" t="str">
        <f>IF(入力シート!D143="","",入力シート!D143)</f>
        <v/>
      </c>
      <c r="E110" s="546"/>
      <c r="F110" s="546"/>
      <c r="G110" s="547"/>
      <c r="H110" s="545" t="str">
        <f>IF(入力シート!H143="","",入力シート!H143)</f>
        <v/>
      </c>
      <c r="I110" s="546"/>
      <c r="J110" s="546"/>
      <c r="K110" s="547"/>
      <c r="L110" s="548"/>
      <c r="M110" s="549"/>
      <c r="N110" s="549"/>
      <c r="O110" s="550"/>
      <c r="Q110" s="543" t="s">
        <v>0</v>
      </c>
      <c r="R110" s="544"/>
      <c r="S110" s="545" t="str">
        <f>IF(入力シート!S143="","",入力シート!S143)</f>
        <v/>
      </c>
      <c r="T110" s="546"/>
      <c r="U110" s="546"/>
      <c r="V110" s="547"/>
      <c r="W110" s="545" t="str">
        <f>IF(入力シート!W143="","",入力シート!W143)</f>
        <v/>
      </c>
      <c r="X110" s="546"/>
      <c r="Y110" s="546"/>
      <c r="Z110" s="547"/>
      <c r="AA110" s="548"/>
      <c r="AB110" s="549"/>
      <c r="AC110" s="549"/>
      <c r="AD110" s="550"/>
      <c r="AE110" s="159"/>
      <c r="AF110" s="159"/>
      <c r="AG110" s="159"/>
      <c r="AH110" s="159"/>
      <c r="AI110" s="159"/>
      <c r="AJ110" s="159"/>
    </row>
    <row r="111" spans="2:36" s="158" customFormat="1" ht="12.95" customHeight="1">
      <c r="B111" s="543" t="s">
        <v>11394</v>
      </c>
      <c r="C111" s="544"/>
      <c r="D111" s="545" t="str">
        <f>IF(入力シート!D144="","",入力シート!D144)</f>
        <v/>
      </c>
      <c r="E111" s="546"/>
      <c r="F111" s="546"/>
      <c r="G111" s="547"/>
      <c r="H111" s="545" t="str">
        <f>IF(入力シート!H144="","",入力シート!H144)</f>
        <v/>
      </c>
      <c r="I111" s="546"/>
      <c r="J111" s="546"/>
      <c r="K111" s="547"/>
      <c r="L111" s="548"/>
      <c r="M111" s="549"/>
      <c r="N111" s="549"/>
      <c r="O111" s="550"/>
      <c r="Q111" s="543" t="s">
        <v>1</v>
      </c>
      <c r="R111" s="544"/>
      <c r="S111" s="545" t="str">
        <f>IF(入力シート!S144="","",入力シート!S144)</f>
        <v/>
      </c>
      <c r="T111" s="546"/>
      <c r="U111" s="546"/>
      <c r="V111" s="547"/>
      <c r="W111" s="545" t="str">
        <f>IF(入力シート!W144="","",入力シート!W144)</f>
        <v/>
      </c>
      <c r="X111" s="546"/>
      <c r="Y111" s="546"/>
      <c r="Z111" s="547"/>
      <c r="AA111" s="548"/>
      <c r="AB111" s="549"/>
      <c r="AC111" s="549"/>
      <c r="AD111" s="550"/>
      <c r="AE111" s="159"/>
      <c r="AF111" s="159"/>
      <c r="AG111" s="159"/>
      <c r="AH111" s="159"/>
      <c r="AI111" s="159"/>
      <c r="AJ111" s="159"/>
    </row>
    <row r="112" spans="2:36" s="158" customFormat="1" ht="12.95" customHeight="1">
      <c r="B112" s="543" t="s">
        <v>2</v>
      </c>
      <c r="C112" s="544"/>
      <c r="D112" s="545" t="str">
        <f>IF(入力シート!D145="","",入力シート!D145)</f>
        <v/>
      </c>
      <c r="E112" s="546"/>
      <c r="F112" s="546"/>
      <c r="G112" s="547"/>
      <c r="H112" s="545" t="str">
        <f>IF(入力シート!H145="","",入力シート!H145)</f>
        <v/>
      </c>
      <c r="I112" s="546"/>
      <c r="J112" s="546"/>
      <c r="K112" s="547"/>
      <c r="L112" s="548"/>
      <c r="M112" s="549"/>
      <c r="N112" s="549"/>
      <c r="O112" s="550"/>
      <c r="Q112" s="543" t="s">
        <v>2</v>
      </c>
      <c r="R112" s="544"/>
      <c r="S112" s="545" t="str">
        <f>IF(入力シート!S145="","",入力シート!S145)</f>
        <v/>
      </c>
      <c r="T112" s="546"/>
      <c r="U112" s="546"/>
      <c r="V112" s="547"/>
      <c r="W112" s="545" t="str">
        <f>IF(入力シート!W145="","",入力シート!W145)</f>
        <v/>
      </c>
      <c r="X112" s="546"/>
      <c r="Y112" s="546"/>
      <c r="Z112" s="547"/>
      <c r="AA112" s="548"/>
      <c r="AB112" s="549"/>
      <c r="AC112" s="549"/>
      <c r="AD112" s="550"/>
      <c r="AE112" s="159"/>
      <c r="AF112" s="159"/>
      <c r="AG112" s="159"/>
      <c r="AH112" s="159"/>
      <c r="AI112" s="159"/>
      <c r="AJ112" s="159"/>
    </row>
    <row r="113" spans="2:36" s="158" customFormat="1" ht="12.95" customHeight="1">
      <c r="B113" s="543" t="s">
        <v>3</v>
      </c>
      <c r="C113" s="544"/>
      <c r="D113" s="545" t="str">
        <f>IF(入力シート!D146="","",入力シート!D146)</f>
        <v/>
      </c>
      <c r="E113" s="546"/>
      <c r="F113" s="546"/>
      <c r="G113" s="547"/>
      <c r="H113" s="545" t="str">
        <f>IF(入力シート!H146="","",入力シート!H146)</f>
        <v/>
      </c>
      <c r="I113" s="546"/>
      <c r="J113" s="546"/>
      <c r="K113" s="547"/>
      <c r="L113" s="548"/>
      <c r="M113" s="549"/>
      <c r="N113" s="549"/>
      <c r="O113" s="550"/>
      <c r="Q113" s="543" t="s">
        <v>3</v>
      </c>
      <c r="R113" s="544"/>
      <c r="S113" s="545" t="str">
        <f>IF(入力シート!S146="","",入力シート!S146)</f>
        <v/>
      </c>
      <c r="T113" s="546"/>
      <c r="U113" s="546"/>
      <c r="V113" s="547"/>
      <c r="W113" s="545" t="str">
        <f>IF(入力シート!W146="","",入力シート!W146)</f>
        <v/>
      </c>
      <c r="X113" s="546"/>
      <c r="Y113" s="546"/>
      <c r="Z113" s="547"/>
      <c r="AA113" s="548"/>
      <c r="AB113" s="549"/>
      <c r="AC113" s="549"/>
      <c r="AD113" s="550"/>
      <c r="AE113" s="159"/>
      <c r="AF113" s="159"/>
      <c r="AG113" s="159"/>
      <c r="AH113" s="159"/>
      <c r="AI113" s="159"/>
      <c r="AJ113" s="159"/>
    </row>
    <row r="114" spans="2:36" s="158" customFormat="1" ht="12.95" customHeight="1">
      <c r="B114" s="543" t="s">
        <v>11393</v>
      </c>
      <c r="C114" s="544"/>
      <c r="D114" s="545" t="str">
        <f>IF(入力シート!D147="","",入力シート!D147)</f>
        <v/>
      </c>
      <c r="E114" s="546"/>
      <c r="F114" s="546"/>
      <c r="G114" s="547"/>
      <c r="H114" s="545" t="str">
        <f>IF(入力シート!H147="","",入力シート!H147)</f>
        <v/>
      </c>
      <c r="I114" s="546"/>
      <c r="J114" s="546"/>
      <c r="K114" s="547"/>
      <c r="L114" s="548"/>
      <c r="M114" s="549"/>
      <c r="N114" s="549"/>
      <c r="O114" s="550"/>
      <c r="Q114" s="543" t="s">
        <v>4</v>
      </c>
      <c r="R114" s="544"/>
      <c r="S114" s="545" t="str">
        <f>IF(入力シート!S147="","",入力シート!S147)</f>
        <v/>
      </c>
      <c r="T114" s="546"/>
      <c r="U114" s="546"/>
      <c r="V114" s="547"/>
      <c r="W114" s="545" t="str">
        <f>IF(入力シート!W147="","",入力シート!W147)</f>
        <v/>
      </c>
      <c r="X114" s="546"/>
      <c r="Y114" s="546"/>
      <c r="Z114" s="547"/>
      <c r="AA114" s="548"/>
      <c r="AB114" s="549"/>
      <c r="AC114" s="549"/>
      <c r="AD114" s="550"/>
      <c r="AE114" s="159"/>
      <c r="AF114" s="159"/>
      <c r="AG114" s="159"/>
      <c r="AH114" s="159"/>
      <c r="AI114" s="159"/>
      <c r="AJ114" s="159"/>
    </row>
    <row r="115" spans="2:36" s="158" customFormat="1" ht="12.95" customHeight="1">
      <c r="B115" s="543" t="s">
        <v>5</v>
      </c>
      <c r="C115" s="544"/>
      <c r="D115" s="545" t="str">
        <f>IF(入力シート!D148="","",入力シート!D148)</f>
        <v/>
      </c>
      <c r="E115" s="546"/>
      <c r="F115" s="546"/>
      <c r="G115" s="547"/>
      <c r="H115" s="545" t="str">
        <f>IF(入力シート!H148="","",入力シート!H148)</f>
        <v/>
      </c>
      <c r="I115" s="546"/>
      <c r="J115" s="546"/>
      <c r="K115" s="547"/>
      <c r="L115" s="548"/>
      <c r="M115" s="549"/>
      <c r="N115" s="549"/>
      <c r="O115" s="550"/>
      <c r="Q115" s="543" t="s">
        <v>5</v>
      </c>
      <c r="R115" s="544"/>
      <c r="S115" s="545" t="str">
        <f>IF(入力シート!S148="","",入力シート!S148)</f>
        <v/>
      </c>
      <c r="T115" s="546"/>
      <c r="U115" s="546"/>
      <c r="V115" s="547"/>
      <c r="W115" s="545" t="str">
        <f>IF(入力シート!W148="","",入力シート!W148)</f>
        <v/>
      </c>
      <c r="X115" s="546"/>
      <c r="Y115" s="546"/>
      <c r="Z115" s="547"/>
      <c r="AA115" s="548"/>
      <c r="AB115" s="549"/>
      <c r="AC115" s="549"/>
      <c r="AD115" s="550"/>
      <c r="AE115" s="159"/>
      <c r="AF115" s="159"/>
      <c r="AG115" s="159"/>
      <c r="AH115" s="159"/>
      <c r="AI115" s="159"/>
      <c r="AJ115" s="159"/>
    </row>
    <row r="116" spans="2:36" s="158" customFormat="1" ht="12.95" customHeight="1">
      <c r="B116" s="543" t="s">
        <v>6</v>
      </c>
      <c r="C116" s="544"/>
      <c r="D116" s="545" t="str">
        <f>IF(入力シート!D149="","",入力シート!D149)</f>
        <v/>
      </c>
      <c r="E116" s="546"/>
      <c r="F116" s="546"/>
      <c r="G116" s="547"/>
      <c r="H116" s="545" t="str">
        <f>IF(入力シート!H149="","",入力シート!H149)</f>
        <v/>
      </c>
      <c r="I116" s="546"/>
      <c r="J116" s="546"/>
      <c r="K116" s="547"/>
      <c r="L116" s="548"/>
      <c r="M116" s="549"/>
      <c r="N116" s="549"/>
      <c r="O116" s="550"/>
      <c r="Q116" s="543" t="s">
        <v>6</v>
      </c>
      <c r="R116" s="544"/>
      <c r="S116" s="545" t="str">
        <f>IF(入力シート!S149="","",入力シート!S149)</f>
        <v/>
      </c>
      <c r="T116" s="546"/>
      <c r="U116" s="546"/>
      <c r="V116" s="547"/>
      <c r="W116" s="545" t="str">
        <f>IF(入力シート!W149="","",入力シート!W149)</f>
        <v/>
      </c>
      <c r="X116" s="546"/>
      <c r="Y116" s="546"/>
      <c r="Z116" s="547"/>
      <c r="AA116" s="548"/>
      <c r="AB116" s="549"/>
      <c r="AC116" s="549"/>
      <c r="AD116" s="550"/>
      <c r="AE116" s="159"/>
      <c r="AF116" s="159"/>
      <c r="AG116" s="159"/>
      <c r="AH116" s="159"/>
      <c r="AI116" s="159"/>
      <c r="AJ116" s="159"/>
    </row>
    <row r="117" spans="2:36" s="158" customFormat="1" ht="12.95" customHeight="1">
      <c r="B117" s="543" t="s">
        <v>7</v>
      </c>
      <c r="C117" s="544"/>
      <c r="D117" s="545" t="str">
        <f>IF(入力シート!D150="","",入力シート!D150)</f>
        <v/>
      </c>
      <c r="E117" s="546"/>
      <c r="F117" s="546"/>
      <c r="G117" s="547"/>
      <c r="H117" s="545" t="str">
        <f>IF(入力シート!H150="","",入力シート!H150)</f>
        <v/>
      </c>
      <c r="I117" s="546"/>
      <c r="J117" s="546"/>
      <c r="K117" s="547"/>
      <c r="L117" s="548"/>
      <c r="M117" s="549"/>
      <c r="N117" s="549"/>
      <c r="O117" s="550"/>
      <c r="Q117" s="543" t="s">
        <v>7</v>
      </c>
      <c r="R117" s="544"/>
      <c r="S117" s="545" t="str">
        <f>IF(入力シート!S150="","",入力シート!S150)</f>
        <v/>
      </c>
      <c r="T117" s="546"/>
      <c r="U117" s="546"/>
      <c r="V117" s="547"/>
      <c r="W117" s="545" t="str">
        <f>IF(入力シート!W150="","",入力シート!W150)</f>
        <v/>
      </c>
      <c r="X117" s="546"/>
      <c r="Y117" s="546"/>
      <c r="Z117" s="547"/>
      <c r="AA117" s="548"/>
      <c r="AB117" s="549"/>
      <c r="AC117" s="549"/>
      <c r="AD117" s="550"/>
      <c r="AE117" s="159"/>
      <c r="AF117" s="159"/>
      <c r="AG117" s="159"/>
      <c r="AH117" s="159"/>
      <c r="AI117" s="159"/>
      <c r="AJ117" s="159"/>
    </row>
    <row r="118" spans="2:36" s="158" customFormat="1" ht="12.95" customHeight="1">
      <c r="B118" s="543" t="s">
        <v>8</v>
      </c>
      <c r="C118" s="544"/>
      <c r="D118" s="545" t="str">
        <f>IF(入力シート!D151="","",入力シート!D151)</f>
        <v/>
      </c>
      <c r="E118" s="546"/>
      <c r="F118" s="546"/>
      <c r="G118" s="547"/>
      <c r="H118" s="545" t="str">
        <f>IF(入力シート!H151="","",入力シート!H151)</f>
        <v/>
      </c>
      <c r="I118" s="546"/>
      <c r="J118" s="546"/>
      <c r="K118" s="547"/>
      <c r="L118" s="548"/>
      <c r="M118" s="549"/>
      <c r="N118" s="549"/>
      <c r="O118" s="550"/>
      <c r="Q118" s="543" t="s">
        <v>8</v>
      </c>
      <c r="R118" s="544"/>
      <c r="S118" s="545" t="str">
        <f>IF(入力シート!S151="","",入力シート!S151)</f>
        <v/>
      </c>
      <c r="T118" s="546"/>
      <c r="U118" s="546"/>
      <c r="V118" s="547"/>
      <c r="W118" s="545" t="str">
        <f>IF(入力シート!W151="","",入力シート!W151)</f>
        <v/>
      </c>
      <c r="X118" s="546"/>
      <c r="Y118" s="546"/>
      <c r="Z118" s="547"/>
      <c r="AA118" s="548"/>
      <c r="AB118" s="549"/>
      <c r="AC118" s="549"/>
      <c r="AD118" s="550"/>
      <c r="AE118" s="159"/>
      <c r="AF118" s="159"/>
      <c r="AG118" s="159"/>
      <c r="AH118" s="159"/>
      <c r="AI118" s="159"/>
      <c r="AJ118" s="159"/>
    </row>
    <row r="119" spans="2:36" s="158" customFormat="1" ht="12.95" customHeight="1">
      <c r="B119" s="543" t="s">
        <v>9</v>
      </c>
      <c r="C119" s="544"/>
      <c r="D119" s="545">
        <f>IF(入力シート!D152="","",入力シート!D152)</f>
        <v>0</v>
      </c>
      <c r="E119" s="546"/>
      <c r="F119" s="546"/>
      <c r="G119" s="547"/>
      <c r="H119" s="545">
        <f>IF(入力シート!H152="","",入力シート!H152)</f>
        <v>0</v>
      </c>
      <c r="I119" s="546"/>
      <c r="J119" s="546"/>
      <c r="K119" s="547"/>
      <c r="L119" s="545">
        <f>IF(入力シート!L152="","",入力シート!L152)</f>
        <v>0</v>
      </c>
      <c r="M119" s="546"/>
      <c r="N119" s="546"/>
      <c r="O119" s="547"/>
      <c r="Q119" s="543" t="s">
        <v>9</v>
      </c>
      <c r="R119" s="544"/>
      <c r="S119" s="545">
        <f>IF(入力シート!S152="","",入力シート!S152)</f>
        <v>0</v>
      </c>
      <c r="T119" s="546"/>
      <c r="U119" s="546"/>
      <c r="V119" s="547"/>
      <c r="W119" s="545">
        <f>IF(入力シート!W152="","",入力シート!W152)</f>
        <v>0</v>
      </c>
      <c r="X119" s="546"/>
      <c r="Y119" s="546"/>
      <c r="Z119" s="547"/>
      <c r="AA119" s="545">
        <f>IF(入力シート!AA152="","",入力シート!AA152)</f>
        <v>0</v>
      </c>
      <c r="AB119" s="546"/>
      <c r="AC119" s="546"/>
      <c r="AD119" s="547"/>
      <c r="AE119" s="159"/>
      <c r="AF119" s="159"/>
      <c r="AG119" s="159"/>
      <c r="AH119" s="159"/>
      <c r="AI119" s="159"/>
      <c r="AJ119" s="159"/>
    </row>
    <row r="120" spans="2:36" s="156" customFormat="1" ht="12.95" customHeight="1">
      <c r="B120" s="12" t="str">
        <f>入力シート!B154</f>
        <v>５ その他（</v>
      </c>
      <c r="C120" s="12"/>
      <c r="E120" s="684" t="str">
        <f>"" &amp; 入力シート!E154</f>
        <v/>
      </c>
      <c r="F120" s="685"/>
      <c r="G120" s="685"/>
      <c r="H120" s="685"/>
      <c r="I120" s="685"/>
      <c r="J120" s="685"/>
      <c r="K120" s="156" t="str">
        <f>入力シート!K154</f>
        <v>)</v>
      </c>
      <c r="O120" s="157" t="s">
        <v>10</v>
      </c>
      <c r="Q120" s="158"/>
      <c r="R120" s="158"/>
      <c r="S120" s="158"/>
      <c r="T120" s="158"/>
      <c r="U120" s="158"/>
      <c r="V120" s="158"/>
      <c r="W120" s="158"/>
      <c r="X120" s="158"/>
      <c r="Y120" s="158"/>
      <c r="Z120" s="158"/>
      <c r="AA120" s="158"/>
      <c r="AB120" s="158"/>
      <c r="AC120" s="158"/>
      <c r="AD120" s="158"/>
      <c r="AE120" s="158"/>
    </row>
    <row r="121" spans="2:36" s="158" customFormat="1" ht="12.95" customHeight="1">
      <c r="B121" s="543"/>
      <c r="C121" s="544"/>
      <c r="D121" s="543" t="str">
        <f>入力シート!D155</f>
        <v>令和４年</v>
      </c>
      <c r="E121" s="544"/>
      <c r="F121" s="544"/>
      <c r="G121" s="544"/>
      <c r="H121" s="543" t="str">
        <f>入力シート!H155</f>
        <v>令和５年</v>
      </c>
      <c r="I121" s="544"/>
      <c r="J121" s="544"/>
      <c r="K121" s="544"/>
      <c r="L121" s="543" t="str">
        <f>入力シート!L155</f>
        <v>負担増加額</v>
      </c>
      <c r="M121" s="544"/>
      <c r="N121" s="544"/>
      <c r="O121" s="544"/>
      <c r="Q121" s="152" t="s">
        <v>16518</v>
      </c>
      <c r="R121" s="153"/>
      <c r="S121" s="153"/>
      <c r="T121" s="153"/>
      <c r="U121" s="153"/>
      <c r="V121" s="153"/>
      <c r="W121" s="153"/>
      <c r="X121" s="153"/>
      <c r="Y121" s="153"/>
      <c r="Z121" s="153"/>
      <c r="AA121" s="153"/>
      <c r="AB121" s="153"/>
      <c r="AC121" s="153"/>
      <c r="AD121" s="153"/>
      <c r="AE121" s="153"/>
    </row>
    <row r="122" spans="2:36" s="158" customFormat="1" ht="12.95" customHeight="1">
      <c r="B122" s="543"/>
      <c r="C122" s="544"/>
      <c r="D122" s="543" t="str">
        <f>入力シート!D156</f>
        <v>（A5）</v>
      </c>
      <c r="E122" s="544"/>
      <c r="F122" s="544"/>
      <c r="G122" s="544"/>
      <c r="H122" s="543" t="str">
        <f>入力シート!H156</f>
        <v>（B5）</v>
      </c>
      <c r="I122" s="544"/>
      <c r="J122" s="544"/>
      <c r="K122" s="544"/>
      <c r="L122" s="543" t="str">
        <f>入力シート!L156</f>
        <v>（C5=B5-A5）</v>
      </c>
      <c r="M122" s="544"/>
      <c r="N122" s="544"/>
      <c r="O122" s="544"/>
      <c r="Y122" s="158" t="s">
        <v>16614</v>
      </c>
      <c r="AF122" s="153"/>
    </row>
    <row r="123" spans="2:36" s="158" customFormat="1" ht="12.95" customHeight="1">
      <c r="B123" s="543" t="s">
        <v>0</v>
      </c>
      <c r="C123" s="544"/>
      <c r="D123" s="545" t="str">
        <f>IF(入力シート!D157="","",入力シート!D157)</f>
        <v/>
      </c>
      <c r="E123" s="546"/>
      <c r="F123" s="546"/>
      <c r="G123" s="547"/>
      <c r="H123" s="545" t="str">
        <f>IF(入力シート!H157="","",入力シート!H157)</f>
        <v/>
      </c>
      <c r="I123" s="546"/>
      <c r="J123" s="546"/>
      <c r="K123" s="547"/>
      <c r="L123" s="548"/>
      <c r="M123" s="549"/>
      <c r="N123" s="549"/>
      <c r="O123" s="550"/>
      <c r="S123" s="495">
        <f>IF(入力シート!U169="","",入力シート!U169)</f>
        <v>0</v>
      </c>
      <c r="T123" s="496"/>
      <c r="U123" s="496"/>
      <c r="V123" s="496"/>
      <c r="W123" s="497"/>
      <c r="X123" s="498"/>
      <c r="Y123" s="499"/>
      <c r="Z123" s="503" t="s">
        <v>31</v>
      </c>
      <c r="AA123" s="504"/>
    </row>
    <row r="124" spans="2:36" s="158" customFormat="1" ht="12.95" customHeight="1">
      <c r="B124" s="543" t="s">
        <v>3677</v>
      </c>
      <c r="C124" s="544"/>
      <c r="D124" s="545" t="str">
        <f>IF(入力シート!D158="","",入力シート!D158)</f>
        <v/>
      </c>
      <c r="E124" s="546"/>
      <c r="F124" s="546"/>
      <c r="G124" s="547"/>
      <c r="H124" s="545" t="str">
        <f>IF(入力シート!H158="","",入力シート!H158)</f>
        <v/>
      </c>
      <c r="I124" s="546"/>
      <c r="J124" s="546"/>
      <c r="K124" s="547"/>
      <c r="L124" s="548"/>
      <c r="M124" s="549"/>
      <c r="N124" s="549"/>
      <c r="O124" s="550"/>
      <c r="S124" s="500"/>
      <c r="T124" s="501"/>
      <c r="U124" s="501"/>
      <c r="V124" s="501"/>
      <c r="W124" s="501"/>
      <c r="X124" s="501"/>
      <c r="Y124" s="502"/>
      <c r="Z124" s="505"/>
      <c r="AA124" s="506"/>
    </row>
    <row r="125" spans="2:36" s="158" customFormat="1" ht="12.95" customHeight="1">
      <c r="B125" s="543" t="s">
        <v>2</v>
      </c>
      <c r="C125" s="544"/>
      <c r="D125" s="545" t="str">
        <f>IF(入力シート!D159="","",入力シート!D159)</f>
        <v/>
      </c>
      <c r="E125" s="546"/>
      <c r="F125" s="546"/>
      <c r="G125" s="547"/>
      <c r="H125" s="545" t="str">
        <f>IF(入力シート!H159="","",入力シート!H159)</f>
        <v/>
      </c>
      <c r="I125" s="546"/>
      <c r="J125" s="546"/>
      <c r="K125" s="547"/>
      <c r="L125" s="548"/>
      <c r="M125" s="549"/>
      <c r="N125" s="549"/>
      <c r="O125" s="550"/>
      <c r="AF125" s="159"/>
    </row>
    <row r="126" spans="2:36" s="158" customFormat="1" ht="12.95" customHeight="1">
      <c r="B126" s="543" t="s">
        <v>3</v>
      </c>
      <c r="C126" s="544"/>
      <c r="D126" s="545" t="str">
        <f>IF(入力シート!D160="","",入力シート!D160)</f>
        <v/>
      </c>
      <c r="E126" s="546"/>
      <c r="F126" s="546"/>
      <c r="G126" s="547"/>
      <c r="H126" s="545" t="str">
        <f>IF(入力シート!H160="","",入力シート!H160)</f>
        <v/>
      </c>
      <c r="I126" s="546"/>
      <c r="J126" s="546"/>
      <c r="K126" s="547"/>
      <c r="L126" s="548"/>
      <c r="M126" s="549"/>
      <c r="N126" s="549"/>
      <c r="O126" s="550"/>
      <c r="Q126" s="152" t="s">
        <v>16509</v>
      </c>
      <c r="AF126" s="159"/>
    </row>
    <row r="127" spans="2:36" s="158" customFormat="1" ht="12.95" customHeight="1">
      <c r="B127" s="543" t="s">
        <v>11393</v>
      </c>
      <c r="C127" s="544"/>
      <c r="D127" s="545" t="str">
        <f>IF(入力シート!D161="","",入力シート!D161)</f>
        <v/>
      </c>
      <c r="E127" s="546"/>
      <c r="F127" s="546"/>
      <c r="G127" s="547"/>
      <c r="H127" s="545" t="str">
        <f>IF(入力シート!H161="","",入力シート!H161)</f>
        <v/>
      </c>
      <c r="I127" s="546"/>
      <c r="J127" s="546"/>
      <c r="K127" s="547"/>
      <c r="L127" s="548"/>
      <c r="M127" s="549"/>
      <c r="N127" s="549"/>
      <c r="O127" s="550"/>
      <c r="R127" s="153" t="s">
        <v>11366</v>
      </c>
      <c r="AF127" s="159"/>
    </row>
    <row r="128" spans="2:36" s="158" customFormat="1" ht="12.95" customHeight="1">
      <c r="B128" s="543" t="s">
        <v>5</v>
      </c>
      <c r="C128" s="544"/>
      <c r="D128" s="545" t="str">
        <f>IF(入力シート!D162="","",入力シート!D162)</f>
        <v/>
      </c>
      <c r="E128" s="546"/>
      <c r="F128" s="546"/>
      <c r="G128" s="547"/>
      <c r="H128" s="545" t="str">
        <f>IF(入力シート!H162="","",入力シート!H162)</f>
        <v/>
      </c>
      <c r="I128" s="546"/>
      <c r="J128" s="546"/>
      <c r="K128" s="547"/>
      <c r="L128" s="548"/>
      <c r="M128" s="549"/>
      <c r="N128" s="549"/>
      <c r="O128" s="550"/>
      <c r="S128" s="507" t="str">
        <f>IF(入力シート!C173="","",入力シート!C173)</f>
        <v/>
      </c>
      <c r="T128" s="508"/>
      <c r="U128" s="508"/>
      <c r="V128" s="508"/>
      <c r="W128" s="508"/>
      <c r="X128" s="508"/>
      <c r="Y128" s="508"/>
      <c r="Z128" s="508"/>
      <c r="AA128" s="508"/>
      <c r="AB128" s="508"/>
      <c r="AC128" s="508"/>
      <c r="AD128" s="509"/>
      <c r="AE128" s="510"/>
    </row>
    <row r="129" spans="1:32" s="158" customFormat="1" ht="12.95" customHeight="1">
      <c r="B129" s="543" t="s">
        <v>6</v>
      </c>
      <c r="C129" s="544"/>
      <c r="D129" s="545" t="str">
        <f>IF(入力シート!D163="","",入力シート!D163)</f>
        <v/>
      </c>
      <c r="E129" s="546"/>
      <c r="F129" s="546"/>
      <c r="G129" s="547"/>
      <c r="H129" s="545" t="str">
        <f>IF(入力シート!H163="","",入力シート!H163)</f>
        <v/>
      </c>
      <c r="I129" s="546"/>
      <c r="J129" s="546"/>
      <c r="K129" s="547"/>
      <c r="L129" s="548"/>
      <c r="M129" s="549"/>
      <c r="N129" s="549"/>
      <c r="O129" s="550"/>
      <c r="S129" s="511"/>
      <c r="T129" s="512"/>
      <c r="U129" s="512"/>
      <c r="V129" s="512"/>
      <c r="W129" s="512"/>
      <c r="X129" s="512"/>
      <c r="Y129" s="512"/>
      <c r="Z129" s="512"/>
      <c r="AA129" s="512"/>
      <c r="AB129" s="512"/>
      <c r="AC129" s="512"/>
      <c r="AD129" s="513"/>
      <c r="AE129" s="514"/>
    </row>
    <row r="130" spans="1:32" s="158" customFormat="1" ht="12.95" customHeight="1">
      <c r="B130" s="543" t="s">
        <v>7</v>
      </c>
      <c r="C130" s="544"/>
      <c r="D130" s="545" t="str">
        <f>IF(入力シート!D164="","",入力シート!D164)</f>
        <v/>
      </c>
      <c r="E130" s="546"/>
      <c r="F130" s="546"/>
      <c r="G130" s="547"/>
      <c r="H130" s="545" t="str">
        <f>IF(入力シート!H164="","",入力シート!H164)</f>
        <v/>
      </c>
      <c r="I130" s="546"/>
      <c r="J130" s="546"/>
      <c r="K130" s="547"/>
      <c r="L130" s="548"/>
      <c r="M130" s="549"/>
      <c r="N130" s="549"/>
      <c r="O130" s="550"/>
      <c r="R130" s="160" t="s">
        <v>11367</v>
      </c>
      <c r="AF130" s="159"/>
    </row>
    <row r="131" spans="1:32" s="158" customFormat="1" ht="12.95" customHeight="1">
      <c r="B131" s="543" t="s">
        <v>8</v>
      </c>
      <c r="C131" s="544"/>
      <c r="D131" s="545" t="str">
        <f>IF(入力シート!D165="","",入力シート!D165)</f>
        <v/>
      </c>
      <c r="E131" s="546"/>
      <c r="F131" s="546"/>
      <c r="G131" s="547"/>
      <c r="H131" s="545" t="str">
        <f>IF(入力シート!H165="","",入力シート!H165)</f>
        <v/>
      </c>
      <c r="I131" s="546"/>
      <c r="J131" s="546"/>
      <c r="K131" s="547"/>
      <c r="L131" s="548"/>
      <c r="M131" s="549"/>
      <c r="N131" s="549"/>
      <c r="O131" s="550"/>
      <c r="Q131" s="122"/>
      <c r="R131" s="122"/>
      <c r="S131" s="495" t="str">
        <f>IF(入力シート!U173="","",入力シート!U173)</f>
        <v/>
      </c>
      <c r="T131" s="496"/>
      <c r="U131" s="496"/>
      <c r="V131" s="496"/>
      <c r="W131" s="497"/>
      <c r="X131" s="498"/>
      <c r="Y131" s="499"/>
      <c r="Z131" s="503" t="s">
        <v>31</v>
      </c>
      <c r="AA131" s="504"/>
      <c r="AD131" s="122"/>
      <c r="AE131" s="122"/>
    </row>
    <row r="132" spans="1:32" s="158" customFormat="1" ht="12.95" customHeight="1">
      <c r="B132" s="543" t="s">
        <v>9</v>
      </c>
      <c r="C132" s="544"/>
      <c r="D132" s="545">
        <f>IF(入力シート!D166="","",入力シート!D166)</f>
        <v>0</v>
      </c>
      <c r="E132" s="546"/>
      <c r="F132" s="546"/>
      <c r="G132" s="547"/>
      <c r="H132" s="545">
        <f>IF(入力シート!H166="","",入力シート!H166)</f>
        <v>0</v>
      </c>
      <c r="I132" s="546"/>
      <c r="J132" s="546"/>
      <c r="K132" s="547"/>
      <c r="L132" s="545">
        <f>IF(入力シート!L166="","",入力シート!L166)</f>
        <v>0</v>
      </c>
      <c r="M132" s="546"/>
      <c r="N132" s="546"/>
      <c r="O132" s="547"/>
      <c r="S132" s="500"/>
      <c r="T132" s="501"/>
      <c r="U132" s="501"/>
      <c r="V132" s="501"/>
      <c r="W132" s="501"/>
      <c r="X132" s="501"/>
      <c r="Y132" s="502"/>
      <c r="Z132" s="505"/>
      <c r="AA132" s="506"/>
    </row>
    <row r="133" spans="1:32" s="156" customFormat="1" ht="12.95" customHeight="1">
      <c r="B133" s="161"/>
      <c r="C133" s="161"/>
      <c r="D133" s="161"/>
      <c r="E133" s="161"/>
      <c r="F133" s="161"/>
      <c r="G133" s="161"/>
      <c r="H133" s="161"/>
      <c r="I133" s="161"/>
      <c r="J133" s="161"/>
      <c r="K133" s="161"/>
      <c r="L133" s="161"/>
      <c r="M133" s="161"/>
      <c r="N133" s="161"/>
      <c r="P133" s="162"/>
      <c r="Q133" s="162"/>
      <c r="R133" s="162"/>
      <c r="S133" s="162"/>
      <c r="T133" s="162"/>
      <c r="U133" s="162"/>
      <c r="V133" s="162"/>
      <c r="W133" s="162"/>
      <c r="X133" s="162"/>
      <c r="Y133" s="162"/>
      <c r="Z133" s="162"/>
      <c r="AA133" s="162"/>
      <c r="AB133" s="162"/>
      <c r="AC133" s="162"/>
      <c r="AD133" s="162"/>
    </row>
    <row r="134" spans="1:32" s="156" customFormat="1" ht="12.95" customHeight="1">
      <c r="B134" s="152" t="s">
        <v>16513</v>
      </c>
      <c r="L134" s="180"/>
      <c r="M134" s="180"/>
      <c r="N134" s="180"/>
      <c r="Q134" s="152" t="s">
        <v>16524</v>
      </c>
      <c r="R134" s="161"/>
      <c r="S134" s="161"/>
      <c r="T134" s="161"/>
      <c r="U134" s="161"/>
      <c r="Y134" s="180"/>
      <c r="AC134" s="180"/>
      <c r="AD134" s="179"/>
      <c r="AE134" s="158"/>
    </row>
    <row r="135" spans="1:32" s="156" customFormat="1" ht="12.95" customHeight="1">
      <c r="C135" s="495">
        <f>IF(入力シート!C176="","",入力シート!C176)</f>
        <v>0</v>
      </c>
      <c r="D135" s="496"/>
      <c r="E135" s="496"/>
      <c r="F135" s="496"/>
      <c r="G135" s="497"/>
      <c r="H135" s="498"/>
      <c r="I135" s="499"/>
      <c r="J135" s="503" t="s">
        <v>31</v>
      </c>
      <c r="K135" s="541"/>
      <c r="L135" s="180"/>
      <c r="M135" s="180"/>
      <c r="N135" s="180"/>
      <c r="S135" s="495">
        <f>IF(入力シート!C179="","",入力シート!C179)</f>
        <v>0</v>
      </c>
      <c r="T135" s="537"/>
      <c r="U135" s="537"/>
      <c r="V135" s="537"/>
      <c r="W135" s="538"/>
      <c r="X135" s="539"/>
      <c r="Y135" s="540"/>
      <c r="Z135" s="503" t="s">
        <v>31</v>
      </c>
      <c r="AA135" s="541"/>
      <c r="AD135" s="121"/>
      <c r="AE135" s="159"/>
    </row>
    <row r="136" spans="1:32" s="156" customFormat="1" ht="12.95" customHeight="1">
      <c r="C136" s="500"/>
      <c r="D136" s="501"/>
      <c r="E136" s="501"/>
      <c r="F136" s="501"/>
      <c r="G136" s="501"/>
      <c r="H136" s="501"/>
      <c r="I136" s="502"/>
      <c r="J136" s="505"/>
      <c r="K136" s="542"/>
      <c r="L136" s="180"/>
      <c r="M136" s="180"/>
      <c r="N136" s="180"/>
      <c r="S136" s="500"/>
      <c r="T136" s="501"/>
      <c r="U136" s="501"/>
      <c r="V136" s="501"/>
      <c r="W136" s="501"/>
      <c r="X136" s="501"/>
      <c r="Y136" s="502"/>
      <c r="Z136" s="505"/>
      <c r="AA136" s="542"/>
      <c r="AD136" s="180"/>
    </row>
    <row r="137" spans="1:32" s="156" customFormat="1" ht="12.95" customHeight="1">
      <c r="L137" s="180"/>
      <c r="M137" s="180"/>
      <c r="N137" s="180"/>
      <c r="U137" s="181"/>
      <c r="V137" s="181"/>
      <c r="W137" s="181"/>
      <c r="X137" s="181"/>
      <c r="Y137" s="181"/>
      <c r="Z137" s="181"/>
      <c r="AA137" s="181"/>
      <c r="AB137" s="181"/>
      <c r="AC137" s="181"/>
      <c r="AD137" s="180"/>
    </row>
    <row r="138" spans="1:32" s="156" customFormat="1" ht="12.95" customHeight="1">
      <c r="B138" s="177"/>
      <c r="C138" s="177"/>
      <c r="D138" s="177"/>
      <c r="E138" s="177"/>
      <c r="F138" s="177"/>
      <c r="G138" s="177"/>
      <c r="H138" s="177"/>
      <c r="I138" s="177"/>
      <c r="J138" s="177"/>
      <c r="K138" s="177"/>
      <c r="L138" s="177"/>
      <c r="M138" s="177"/>
      <c r="N138" s="177"/>
      <c r="P138" s="162"/>
      <c r="Q138" s="162" t="s">
        <v>16519</v>
      </c>
      <c r="R138" s="161"/>
      <c r="S138" s="161"/>
      <c r="T138" s="161"/>
      <c r="U138" s="161"/>
      <c r="W138" s="161"/>
      <c r="X138" s="161"/>
      <c r="AB138" s="177"/>
      <c r="AC138" s="178"/>
      <c r="AD138" s="162"/>
    </row>
    <row r="139" spans="1:32" s="156" customFormat="1" ht="12.95" customHeight="1">
      <c r="B139" s="177"/>
      <c r="C139" s="177"/>
      <c r="D139" s="177"/>
      <c r="E139" s="177"/>
      <c r="F139" s="177"/>
      <c r="G139" s="177"/>
      <c r="H139" s="177"/>
      <c r="I139" s="177"/>
      <c r="J139" s="177"/>
      <c r="K139" s="177"/>
      <c r="L139" s="177"/>
      <c r="M139" s="177"/>
      <c r="N139" s="182"/>
      <c r="O139" s="162"/>
      <c r="P139" s="162"/>
      <c r="Q139" s="162"/>
      <c r="R139" s="162"/>
      <c r="S139" s="495">
        <f>IF(入力シート!U179="","",入力シート!U179)</f>
        <v>0</v>
      </c>
      <c r="T139" s="496"/>
      <c r="U139" s="496"/>
      <c r="V139" s="496"/>
      <c r="W139" s="497"/>
      <c r="X139" s="498"/>
      <c r="Y139" s="499"/>
      <c r="Z139" s="503" t="s">
        <v>31</v>
      </c>
      <c r="AA139" s="541"/>
      <c r="AD139" s="162"/>
    </row>
    <row r="140" spans="1:32" s="159" customFormat="1" ht="12.95" customHeight="1">
      <c r="B140" s="177"/>
      <c r="C140" s="177"/>
      <c r="D140" s="177"/>
      <c r="E140" s="177"/>
      <c r="F140" s="177"/>
      <c r="G140" s="177"/>
      <c r="H140" s="177"/>
      <c r="I140" s="177"/>
      <c r="J140" s="177"/>
      <c r="K140" s="177"/>
      <c r="L140" s="177"/>
      <c r="M140" s="177"/>
      <c r="N140" s="121"/>
      <c r="O140" s="121"/>
      <c r="Q140" s="122"/>
      <c r="R140" s="123"/>
      <c r="S140" s="500"/>
      <c r="T140" s="501"/>
      <c r="U140" s="501"/>
      <c r="V140" s="501"/>
      <c r="W140" s="501"/>
      <c r="X140" s="501"/>
      <c r="Y140" s="502"/>
      <c r="Z140" s="505"/>
      <c r="AA140" s="542"/>
      <c r="AD140" s="121"/>
    </row>
    <row r="141" spans="1:32" s="156" customFormat="1" ht="12.95" customHeight="1">
      <c r="C141" s="181"/>
      <c r="D141" s="181"/>
      <c r="E141" s="181"/>
      <c r="F141" s="181"/>
      <c r="G141" s="181"/>
      <c r="H141" s="181"/>
      <c r="I141" s="181"/>
      <c r="J141" s="181"/>
      <c r="K141" s="181"/>
      <c r="L141" s="162"/>
      <c r="M141" s="162"/>
      <c r="N141" s="162"/>
      <c r="O141" s="162"/>
      <c r="P141" s="162"/>
      <c r="Q141" s="162"/>
      <c r="R141" s="162"/>
      <c r="S141" s="162"/>
      <c r="T141" s="162"/>
      <c r="U141" s="162"/>
      <c r="V141" s="162"/>
      <c r="W141" s="162"/>
      <c r="X141" s="162"/>
      <c r="Y141" s="162"/>
      <c r="Z141" s="162"/>
      <c r="AA141" s="162"/>
      <c r="AB141" s="162"/>
      <c r="AC141" s="162"/>
      <c r="AD141" s="162"/>
    </row>
    <row r="142" spans="1:32" s="165" customFormat="1" ht="18" customHeight="1"/>
    <row r="143" spans="1:32" s="43" customFormat="1" ht="18" customHeight="1">
      <c r="A143" s="43" t="s">
        <v>11395</v>
      </c>
      <c r="S143" s="590" t="s">
        <v>11</v>
      </c>
      <c r="T143" s="590"/>
      <c r="U143" s="591">
        <f>IF(入力シート!U23="","",入力シート!U23)</f>
        <v>6</v>
      </c>
      <c r="V143" s="591"/>
      <c r="W143" s="35" t="s">
        <v>12</v>
      </c>
      <c r="X143" s="591" t="str">
        <f>IF(入力シート!X23="","",入力シート!X23)</f>
        <v/>
      </c>
      <c r="Y143" s="591"/>
      <c r="Z143" s="35" t="s">
        <v>13</v>
      </c>
      <c r="AA143" s="591" t="str">
        <f>IF(入力シート!AA23="","",入力シート!AA23)</f>
        <v/>
      </c>
      <c r="AB143" s="591"/>
      <c r="AC143" s="36" t="s">
        <v>14</v>
      </c>
      <c r="AD143" s="38"/>
    </row>
    <row r="144" spans="1:32" s="38" customFormat="1" ht="18" customHeight="1">
      <c r="C144" s="38" t="s">
        <v>21</v>
      </c>
      <c r="G144" s="35"/>
      <c r="H144" s="35"/>
      <c r="I144" s="35"/>
      <c r="J144" s="35"/>
    </row>
    <row r="145" spans="3:48" s="38" customFormat="1" ht="18" customHeight="1">
      <c r="G145" s="35"/>
      <c r="H145" s="35"/>
      <c r="I145" s="35"/>
      <c r="J145" s="35"/>
    </row>
    <row r="146" spans="3:48" s="38" customFormat="1" ht="18" customHeight="1">
      <c r="E146" s="38" t="s">
        <v>32</v>
      </c>
      <c r="G146" s="35"/>
      <c r="I146" s="35"/>
      <c r="J146" s="35"/>
    </row>
    <row r="147" spans="3:48" s="37" customFormat="1" ht="18" customHeight="1">
      <c r="F147" s="592" t="s">
        <v>3663</v>
      </c>
      <c r="G147" s="593"/>
      <c r="H147" s="593"/>
      <c r="I147" s="593"/>
      <c r="J147" s="594"/>
      <c r="K147" s="595" t="str">
        <f>IF(入力シート!K26="","",入力シート!K26)</f>
        <v/>
      </c>
      <c r="L147" s="596"/>
      <c r="M147" s="596"/>
      <c r="N147" s="596"/>
      <c r="O147" s="596"/>
      <c r="P147" s="596"/>
      <c r="Q147" s="596"/>
      <c r="R147" s="596"/>
      <c r="S147" s="596"/>
      <c r="T147" s="596"/>
      <c r="U147" s="596"/>
      <c r="V147" s="596"/>
      <c r="W147" s="596"/>
      <c r="X147" s="596"/>
      <c r="Y147" s="596"/>
      <c r="Z147" s="596"/>
      <c r="AA147" s="596"/>
      <c r="AB147" s="596"/>
      <c r="AC147" s="596"/>
      <c r="AD147" s="597"/>
    </row>
    <row r="148" spans="3:48" s="37" customFormat="1" ht="18" hidden="1" customHeight="1">
      <c r="F148" s="560" t="s">
        <v>11387</v>
      </c>
      <c r="G148" s="561"/>
      <c r="H148" s="561"/>
      <c r="I148" s="561"/>
      <c r="J148" s="562"/>
      <c r="K148" s="563" t="str">
        <f>IF(入力シート!DA37&gt;3,入力シート!K37,IF(入力シート!K27="","",入力シート!K27))</f>
        <v/>
      </c>
      <c r="L148" s="564"/>
      <c r="M148" s="564"/>
      <c r="N148" s="564"/>
      <c r="O148" s="564"/>
      <c r="P148" s="564"/>
      <c r="Q148" s="564"/>
      <c r="R148" s="564"/>
      <c r="S148" s="564"/>
      <c r="T148" s="564"/>
      <c r="U148" s="564"/>
      <c r="V148" s="564"/>
      <c r="W148" s="564"/>
      <c r="X148" s="564"/>
      <c r="Y148" s="564"/>
      <c r="Z148" s="564"/>
      <c r="AA148" s="564"/>
      <c r="AB148" s="564"/>
      <c r="AC148" s="564"/>
      <c r="AD148" s="565"/>
    </row>
    <row r="149" spans="3:48" s="37" customFormat="1" ht="18" hidden="1" customHeight="1">
      <c r="F149" s="566" t="s">
        <v>3662</v>
      </c>
      <c r="G149" s="567"/>
      <c r="H149" s="567"/>
      <c r="I149" s="567"/>
      <c r="J149" s="568"/>
      <c r="K149" s="572" t="str">
        <f>IF(入力シート!DA38&gt;3,入力シート!K38,IF(入力シート!K28="","",入力シート!K28))</f>
        <v/>
      </c>
      <c r="L149" s="573"/>
      <c r="M149" s="573"/>
      <c r="N149" s="573"/>
      <c r="O149" s="573"/>
      <c r="P149" s="573"/>
      <c r="Q149" s="573"/>
      <c r="R149" s="573"/>
      <c r="S149" s="573"/>
      <c r="T149" s="573"/>
      <c r="U149" s="573"/>
      <c r="V149" s="573"/>
      <c r="W149" s="573"/>
      <c r="X149" s="573"/>
      <c r="Y149" s="573"/>
      <c r="Z149" s="573"/>
      <c r="AA149" s="573"/>
      <c r="AB149" s="573"/>
      <c r="AC149" s="573"/>
      <c r="AD149" s="574"/>
    </row>
    <row r="150" spans="3:48" s="37" customFormat="1" ht="18" hidden="1" customHeight="1">
      <c r="F150" s="569"/>
      <c r="G150" s="570"/>
      <c r="H150" s="570"/>
      <c r="I150" s="570"/>
      <c r="J150" s="571"/>
      <c r="K150" s="575"/>
      <c r="L150" s="576"/>
      <c r="M150" s="576"/>
      <c r="N150" s="576"/>
      <c r="O150" s="576"/>
      <c r="P150" s="576"/>
      <c r="Q150" s="576"/>
      <c r="R150" s="576"/>
      <c r="S150" s="576"/>
      <c r="T150" s="576"/>
      <c r="U150" s="576"/>
      <c r="V150" s="576"/>
      <c r="W150" s="576"/>
      <c r="X150" s="576"/>
      <c r="Y150" s="576"/>
      <c r="Z150" s="576"/>
      <c r="AA150" s="576"/>
      <c r="AB150" s="576"/>
      <c r="AC150" s="576"/>
      <c r="AD150" s="577"/>
    </row>
    <row r="151" spans="3:48" s="37" customFormat="1" ht="18" customHeight="1">
      <c r="F151" s="578" t="s">
        <v>3664</v>
      </c>
      <c r="G151" s="579"/>
      <c r="H151" s="579"/>
      <c r="I151" s="579"/>
      <c r="J151" s="580"/>
      <c r="K151" s="584" t="str">
        <f>IF(入力シート!DA40&gt;3,入力シート!K40,IF(入力シート!K30="","",入力シート!K30))</f>
        <v/>
      </c>
      <c r="L151" s="585"/>
      <c r="M151" s="585"/>
      <c r="N151" s="585"/>
      <c r="O151" s="585"/>
      <c r="P151" s="585"/>
      <c r="Q151" s="585"/>
      <c r="R151" s="585"/>
      <c r="S151" s="585"/>
      <c r="T151" s="585"/>
      <c r="U151" s="585"/>
      <c r="V151" s="585"/>
      <c r="W151" s="585"/>
      <c r="X151" s="585"/>
      <c r="Y151" s="585"/>
      <c r="Z151" s="585"/>
      <c r="AA151" s="585"/>
      <c r="AB151" s="585"/>
      <c r="AC151" s="585"/>
      <c r="AD151" s="586"/>
    </row>
    <row r="152" spans="3:48" s="37" customFormat="1" ht="18" customHeight="1">
      <c r="F152" s="581"/>
      <c r="G152" s="582"/>
      <c r="H152" s="582"/>
      <c r="I152" s="582"/>
      <c r="J152" s="583"/>
      <c r="K152" s="587"/>
      <c r="L152" s="588"/>
      <c r="M152" s="588"/>
      <c r="N152" s="588"/>
      <c r="O152" s="588"/>
      <c r="P152" s="588"/>
      <c r="Q152" s="588"/>
      <c r="R152" s="588"/>
      <c r="S152" s="588"/>
      <c r="T152" s="588"/>
      <c r="U152" s="588"/>
      <c r="V152" s="588"/>
      <c r="W152" s="588"/>
      <c r="X152" s="588"/>
      <c r="Y152" s="588"/>
      <c r="Z152" s="588"/>
      <c r="AA152" s="588"/>
      <c r="AB152" s="588"/>
      <c r="AC152" s="588"/>
      <c r="AD152" s="589"/>
    </row>
    <row r="153" spans="3:48" s="34" customFormat="1" ht="18" hidden="1" customHeight="1">
      <c r="E153" s="37"/>
      <c r="F153" s="528" t="s">
        <v>8270</v>
      </c>
      <c r="G153" s="529"/>
      <c r="H153" s="529"/>
      <c r="I153" s="529"/>
      <c r="J153" s="530"/>
      <c r="K153" s="531" t="str">
        <f>IF(入力シート!DA42&gt;3,入力シート!K42,IF(入力シート!K32="","",入力シート!K32))</f>
        <v/>
      </c>
      <c r="L153" s="532"/>
      <c r="M153" s="532"/>
      <c r="N153" s="532"/>
      <c r="O153" s="532"/>
      <c r="P153" s="532"/>
      <c r="Q153" s="532"/>
      <c r="R153" s="532"/>
      <c r="S153" s="532"/>
      <c r="T153" s="532"/>
      <c r="U153" s="532"/>
      <c r="V153" s="532"/>
      <c r="W153" s="532"/>
      <c r="X153" s="532"/>
      <c r="Y153" s="532"/>
      <c r="Z153" s="532"/>
      <c r="AA153" s="532"/>
      <c r="AB153" s="532"/>
      <c r="AC153" s="532"/>
      <c r="AD153" s="533"/>
      <c r="AE153" s="39"/>
      <c r="AF153" s="39"/>
      <c r="AG153" s="37"/>
      <c r="AH153" s="30"/>
    </row>
    <row r="154" spans="3:48" s="43" customFormat="1" ht="18" customHeight="1">
      <c r="K154" s="50"/>
      <c r="L154" s="50"/>
      <c r="M154" s="50"/>
      <c r="N154" s="50"/>
      <c r="O154" s="50"/>
      <c r="P154" s="50"/>
      <c r="Q154" s="50"/>
      <c r="R154" s="50"/>
      <c r="S154" s="50"/>
      <c r="T154" s="30"/>
      <c r="Z154" s="51"/>
      <c r="AA154" s="50"/>
      <c r="AB154" s="50"/>
    </row>
    <row r="155" spans="3:48" s="43" customFormat="1" ht="18" customHeight="1">
      <c r="C155" s="534" t="s">
        <v>11211</v>
      </c>
      <c r="D155" s="534"/>
      <c r="E155" s="534"/>
      <c r="F155" s="534"/>
      <c r="G155" s="534"/>
      <c r="H155" s="534"/>
      <c r="I155" s="534"/>
      <c r="J155" s="534"/>
      <c r="K155" s="534"/>
      <c r="L155" s="534"/>
      <c r="M155" s="534"/>
      <c r="N155" s="534"/>
      <c r="O155" s="534"/>
      <c r="P155" s="534"/>
      <c r="Q155" s="534"/>
      <c r="R155" s="534"/>
      <c r="S155" s="534"/>
      <c r="T155" s="534"/>
      <c r="U155" s="534"/>
      <c r="V155" s="534"/>
      <c r="W155" s="534"/>
      <c r="X155" s="534"/>
      <c r="Y155" s="534"/>
      <c r="Z155" s="534"/>
      <c r="AA155" s="534"/>
      <c r="AB155" s="534"/>
      <c r="AC155" s="534"/>
      <c r="AD155" s="534"/>
    </row>
    <row r="156" spans="3:48" s="43" customFormat="1" ht="18" customHeight="1"/>
    <row r="157" spans="3:48" s="43" customFormat="1" ht="18" customHeight="1">
      <c r="C157" s="535" t="s">
        <v>11396</v>
      </c>
      <c r="D157" s="536"/>
      <c r="E157" s="536"/>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F157" s="535"/>
      <c r="AG157" s="535"/>
      <c r="AH157" s="535"/>
      <c r="AI157" s="535"/>
      <c r="AJ157" s="535"/>
      <c r="AK157" s="535"/>
      <c r="AL157" s="535"/>
      <c r="AM157" s="535"/>
      <c r="AN157" s="535"/>
      <c r="AO157" s="535"/>
      <c r="AP157" s="535"/>
      <c r="AQ157" s="535"/>
      <c r="AR157" s="535"/>
      <c r="AS157" s="535"/>
      <c r="AT157" s="535"/>
      <c r="AU157" s="535"/>
      <c r="AV157" s="535"/>
    </row>
    <row r="158" spans="3:48" s="43" customFormat="1" ht="18" customHeight="1">
      <c r="C158" s="536"/>
      <c r="D158" s="536"/>
      <c r="E158" s="536"/>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F158" s="535"/>
      <c r="AG158" s="535"/>
      <c r="AH158" s="535"/>
      <c r="AI158" s="535"/>
      <c r="AJ158" s="535"/>
      <c r="AK158" s="535"/>
      <c r="AL158" s="535"/>
      <c r="AM158" s="535"/>
      <c r="AN158" s="535"/>
      <c r="AO158" s="535"/>
      <c r="AP158" s="535"/>
      <c r="AQ158" s="535"/>
      <c r="AR158" s="535"/>
      <c r="AS158" s="535"/>
      <c r="AT158" s="535"/>
      <c r="AU158" s="535"/>
      <c r="AV158" s="535"/>
    </row>
    <row r="159" spans="3:48" s="43" customFormat="1" ht="18" customHeight="1">
      <c r="C159" s="536"/>
      <c r="D159" s="536"/>
      <c r="E159" s="536"/>
      <c r="F159" s="536"/>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F159" s="535"/>
      <c r="AG159" s="535"/>
      <c r="AH159" s="535"/>
      <c r="AI159" s="535"/>
      <c r="AJ159" s="535"/>
      <c r="AK159" s="535"/>
      <c r="AL159" s="535"/>
      <c r="AM159" s="535"/>
      <c r="AN159" s="535"/>
      <c r="AO159" s="535"/>
      <c r="AP159" s="535"/>
      <c r="AQ159" s="535"/>
      <c r="AR159" s="535"/>
      <c r="AS159" s="535"/>
      <c r="AT159" s="535"/>
      <c r="AU159" s="535"/>
      <c r="AV159" s="535"/>
    </row>
    <row r="160" spans="3:48" s="43" customFormat="1" ht="18" customHeight="1">
      <c r="C160" s="149"/>
      <c r="D160" s="52" t="s">
        <v>27</v>
      </c>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F160" s="148"/>
      <c r="AG160" s="148"/>
      <c r="AH160" s="148"/>
      <c r="AI160" s="148"/>
      <c r="AJ160" s="148"/>
      <c r="AK160" s="148"/>
      <c r="AL160" s="148"/>
      <c r="AM160" s="148"/>
      <c r="AN160" s="148"/>
      <c r="AO160" s="148"/>
      <c r="AP160" s="148"/>
      <c r="AQ160" s="148"/>
      <c r="AR160" s="148"/>
      <c r="AS160" s="148"/>
      <c r="AT160" s="148"/>
      <c r="AU160" s="148"/>
      <c r="AV160" s="148"/>
    </row>
    <row r="161" spans="3:32" s="43" customFormat="1" ht="18" customHeight="1"/>
    <row r="162" spans="3:32" s="43" customFormat="1" ht="18" customHeight="1">
      <c r="C162" s="552" t="s">
        <v>23</v>
      </c>
      <c r="D162" s="553"/>
      <c r="E162" s="554" t="s">
        <v>24</v>
      </c>
      <c r="F162" s="555"/>
      <c r="G162" s="555"/>
      <c r="H162" s="555"/>
      <c r="I162" s="555"/>
      <c r="J162" s="555"/>
      <c r="K162" s="555"/>
      <c r="L162" s="555"/>
      <c r="M162" s="555"/>
      <c r="N162" s="555"/>
      <c r="O162" s="555"/>
      <c r="P162" s="555"/>
      <c r="Q162" s="555"/>
      <c r="R162" s="555"/>
      <c r="S162" s="555"/>
      <c r="T162" s="555"/>
      <c r="U162" s="555"/>
      <c r="V162" s="555"/>
      <c r="W162" s="555"/>
      <c r="X162" s="555"/>
      <c r="Y162" s="555"/>
      <c r="Z162" s="555"/>
      <c r="AA162" s="555"/>
      <c r="AB162" s="555"/>
      <c r="AC162" s="555"/>
      <c r="AD162" s="556"/>
    </row>
    <row r="163" spans="3:32" s="43" customFormat="1" ht="18" customHeight="1">
      <c r="C163" s="515" t="str">
        <f>IF(入力シート!C193="","",入力シート!C193)</f>
        <v/>
      </c>
      <c r="D163" s="516"/>
      <c r="E163" s="521" t="str">
        <f>入力シート!E193</f>
        <v>本補助金の交付申請にあたり記載した事項及び提出した添付書類に虚偽のないこと。</v>
      </c>
      <c r="F163" s="557"/>
      <c r="G163" s="557"/>
      <c r="H163" s="557"/>
      <c r="I163" s="557"/>
      <c r="J163" s="557"/>
      <c r="K163" s="557"/>
      <c r="L163" s="557"/>
      <c r="M163" s="557"/>
      <c r="N163" s="557"/>
      <c r="O163" s="557"/>
      <c r="P163" s="557"/>
      <c r="Q163" s="557"/>
      <c r="R163" s="557"/>
      <c r="S163" s="557"/>
      <c r="T163" s="557"/>
      <c r="U163" s="557"/>
      <c r="V163" s="557"/>
      <c r="W163" s="557"/>
      <c r="X163" s="557"/>
      <c r="Y163" s="557"/>
      <c r="Z163" s="557"/>
      <c r="AA163" s="557"/>
      <c r="AB163" s="557"/>
      <c r="AC163" s="557"/>
      <c r="AD163" s="558"/>
      <c r="AF163" s="40"/>
    </row>
    <row r="164" spans="3:32" s="43" customFormat="1" ht="18" customHeight="1">
      <c r="C164" s="551"/>
      <c r="D164" s="520"/>
      <c r="E164" s="559"/>
      <c r="F164" s="559"/>
      <c r="G164" s="559"/>
      <c r="H164" s="559"/>
      <c r="I164" s="559"/>
      <c r="J164" s="559"/>
      <c r="K164" s="559"/>
      <c r="L164" s="559"/>
      <c r="M164" s="559"/>
      <c r="N164" s="559"/>
      <c r="O164" s="559"/>
      <c r="P164" s="559"/>
      <c r="Q164" s="559"/>
      <c r="R164" s="559"/>
      <c r="S164" s="559"/>
      <c r="T164" s="559"/>
      <c r="U164" s="559"/>
      <c r="V164" s="559"/>
      <c r="W164" s="559"/>
      <c r="X164" s="559"/>
      <c r="Y164" s="559"/>
      <c r="Z164" s="559"/>
      <c r="AA164" s="559"/>
      <c r="AB164" s="559"/>
      <c r="AC164" s="559"/>
      <c r="AD164" s="520"/>
      <c r="AF164" s="40"/>
    </row>
    <row r="165" spans="3:32" s="163" customFormat="1" ht="18" customHeight="1">
      <c r="C165" s="515" t="str">
        <f>IF(入力シート!C195="","",入力シート!C195)</f>
        <v/>
      </c>
      <c r="D165" s="516"/>
      <c r="E165" s="521" t="str">
        <f>入力シート!E195</f>
        <v>本補助金の交付申請に関する資料は2030年3月末まで保存し、沖縄県から提供を求められた際には速やかに資料を提供すること。</v>
      </c>
      <c r="F165" s="522"/>
      <c r="G165" s="522"/>
      <c r="H165" s="522"/>
      <c r="I165" s="522"/>
      <c r="J165" s="522"/>
      <c r="K165" s="522"/>
      <c r="L165" s="522"/>
      <c r="M165" s="522"/>
      <c r="N165" s="522"/>
      <c r="O165" s="522"/>
      <c r="P165" s="522"/>
      <c r="Q165" s="522"/>
      <c r="R165" s="522"/>
      <c r="S165" s="522"/>
      <c r="T165" s="522"/>
      <c r="U165" s="522"/>
      <c r="V165" s="522"/>
      <c r="W165" s="522"/>
      <c r="X165" s="522"/>
      <c r="Y165" s="522"/>
      <c r="Z165" s="522"/>
      <c r="AA165" s="522"/>
      <c r="AB165" s="522"/>
      <c r="AC165" s="522"/>
      <c r="AD165" s="523"/>
    </row>
    <row r="166" spans="3:32" s="163" customFormat="1" ht="18" customHeight="1">
      <c r="C166" s="551"/>
      <c r="D166" s="520"/>
      <c r="E166" s="526"/>
      <c r="F166" s="526"/>
      <c r="G166" s="526"/>
      <c r="H166" s="526"/>
      <c r="I166" s="526"/>
      <c r="J166" s="526"/>
      <c r="K166" s="526"/>
      <c r="L166" s="526"/>
      <c r="M166" s="526"/>
      <c r="N166" s="526"/>
      <c r="O166" s="526"/>
      <c r="P166" s="526"/>
      <c r="Q166" s="526"/>
      <c r="R166" s="526"/>
      <c r="S166" s="526"/>
      <c r="T166" s="526"/>
      <c r="U166" s="526"/>
      <c r="V166" s="526"/>
      <c r="W166" s="526"/>
      <c r="X166" s="526"/>
      <c r="Y166" s="526"/>
      <c r="Z166" s="526"/>
      <c r="AA166" s="526"/>
      <c r="AB166" s="526"/>
      <c r="AC166" s="526"/>
      <c r="AD166" s="527"/>
    </row>
    <row r="167" spans="3:32" s="43" customFormat="1" ht="18" customHeight="1">
      <c r="C167" s="515" t="str">
        <f>IF(入力シート!C197="","",入力シート!C197)</f>
        <v/>
      </c>
      <c r="D167" s="516"/>
      <c r="E167" s="521" t="str">
        <f>入力シート!E197</f>
        <v>補助金受給後も事業を継続する意思があること。</v>
      </c>
      <c r="F167" s="522"/>
      <c r="G167" s="522"/>
      <c r="H167" s="522"/>
      <c r="I167" s="522"/>
      <c r="J167" s="522"/>
      <c r="K167" s="522"/>
      <c r="L167" s="522"/>
      <c r="M167" s="522"/>
      <c r="N167" s="522"/>
      <c r="O167" s="522"/>
      <c r="P167" s="522"/>
      <c r="Q167" s="522"/>
      <c r="R167" s="522"/>
      <c r="S167" s="522"/>
      <c r="T167" s="522"/>
      <c r="U167" s="522"/>
      <c r="V167" s="522"/>
      <c r="W167" s="522"/>
      <c r="X167" s="522"/>
      <c r="Y167" s="522"/>
      <c r="Z167" s="522"/>
      <c r="AA167" s="522"/>
      <c r="AB167" s="522"/>
      <c r="AC167" s="522"/>
      <c r="AD167" s="523"/>
      <c r="AF167" s="40"/>
    </row>
    <row r="168" spans="3:32" s="43" customFormat="1" ht="18" customHeight="1">
      <c r="C168" s="551"/>
      <c r="D168" s="520"/>
      <c r="E168" s="526"/>
      <c r="F168" s="526"/>
      <c r="G168" s="526"/>
      <c r="H168" s="526"/>
      <c r="I168" s="526"/>
      <c r="J168" s="526"/>
      <c r="K168" s="526"/>
      <c r="L168" s="526"/>
      <c r="M168" s="526"/>
      <c r="N168" s="526"/>
      <c r="O168" s="526"/>
      <c r="P168" s="526"/>
      <c r="Q168" s="526"/>
      <c r="R168" s="526"/>
      <c r="S168" s="526"/>
      <c r="T168" s="526"/>
      <c r="U168" s="526"/>
      <c r="V168" s="526"/>
      <c r="W168" s="526"/>
      <c r="X168" s="526"/>
      <c r="Y168" s="526"/>
      <c r="Z168" s="526"/>
      <c r="AA168" s="526"/>
      <c r="AB168" s="526"/>
      <c r="AC168" s="526"/>
      <c r="AD168" s="527"/>
      <c r="AF168" s="40"/>
    </row>
    <row r="169" spans="3:32" s="43" customFormat="1" ht="18" customHeight="1">
      <c r="C169" s="515" t="str">
        <f>IF(入力シート!C199="","",入力シート!C199)</f>
        <v/>
      </c>
      <c r="D169" s="516"/>
      <c r="E169" s="521" t="str">
        <f>入力シート!E199</f>
        <v>暴力団又は暴力団員等、暴力団員等が役員である者及び暴力団又は暴力団員等と密接な関係を有する者でないこと。</v>
      </c>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3"/>
      <c r="AF169" s="40"/>
    </row>
    <row r="170" spans="3:32" s="43" customFormat="1" ht="18" customHeight="1">
      <c r="C170" s="551"/>
      <c r="D170" s="520"/>
      <c r="E170" s="526"/>
      <c r="F170" s="526"/>
      <c r="G170" s="526"/>
      <c r="H170" s="526"/>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7"/>
      <c r="AF170" s="40"/>
    </row>
    <row r="171" spans="3:32" s="43" customFormat="1" ht="18" customHeight="1">
      <c r="C171" s="164"/>
      <c r="E171" s="54"/>
      <c r="F171" s="54"/>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row>
    <row r="172" spans="3:32" s="43" customFormat="1" ht="18" customHeight="1">
      <c r="C172" s="552" t="s">
        <v>23</v>
      </c>
      <c r="D172" s="553"/>
      <c r="E172" s="554" t="s">
        <v>26</v>
      </c>
      <c r="F172" s="555"/>
      <c r="G172" s="555"/>
      <c r="H172" s="555"/>
      <c r="I172" s="555"/>
      <c r="J172" s="555"/>
      <c r="K172" s="555"/>
      <c r="L172" s="555"/>
      <c r="M172" s="555"/>
      <c r="N172" s="555"/>
      <c r="O172" s="555"/>
      <c r="P172" s="555"/>
      <c r="Q172" s="555"/>
      <c r="R172" s="555"/>
      <c r="S172" s="555"/>
      <c r="T172" s="555"/>
      <c r="U172" s="555"/>
      <c r="V172" s="555"/>
      <c r="W172" s="555"/>
      <c r="X172" s="555"/>
      <c r="Y172" s="555"/>
      <c r="Z172" s="555"/>
      <c r="AA172" s="555"/>
      <c r="AB172" s="555"/>
      <c r="AC172" s="555"/>
      <c r="AD172" s="556"/>
    </row>
    <row r="173" spans="3:32" s="43" customFormat="1" ht="18" customHeight="1">
      <c r="C173" s="515" t="str">
        <f>IF(入力シート!C203="","",入力シート!C203)</f>
        <v/>
      </c>
      <c r="D173" s="516"/>
      <c r="E173" s="521" t="str">
        <f>入力シート!E203</f>
        <v>申請内容に確認を要する点がある場合や不備がある場合は、個別に電話でご連絡します。補正を求めた日の翌日から起算し、５開庁日後までに不備等が解消されない場合は補助金を不支給として取り扱うことがあります。その際はその旨ご連絡します。</v>
      </c>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3"/>
    </row>
    <row r="174" spans="3:32" s="43" customFormat="1" ht="18" customHeight="1">
      <c r="C174" s="517"/>
      <c r="D174" s="518"/>
      <c r="E174" s="524"/>
      <c r="F174" s="524"/>
      <c r="G174" s="524"/>
      <c r="H174" s="524"/>
      <c r="I174" s="524"/>
      <c r="J174" s="524"/>
      <c r="K174" s="524"/>
      <c r="L174" s="524"/>
      <c r="M174" s="524"/>
      <c r="N174" s="524"/>
      <c r="O174" s="524"/>
      <c r="P174" s="524"/>
      <c r="Q174" s="524"/>
      <c r="R174" s="524"/>
      <c r="S174" s="524"/>
      <c r="T174" s="524"/>
      <c r="U174" s="524"/>
      <c r="V174" s="524"/>
      <c r="W174" s="524"/>
      <c r="X174" s="524"/>
      <c r="Y174" s="524"/>
      <c r="Z174" s="524"/>
      <c r="AA174" s="524"/>
      <c r="AB174" s="524"/>
      <c r="AC174" s="524"/>
      <c r="AD174" s="525"/>
    </row>
    <row r="175" spans="3:32" s="43" customFormat="1" ht="18" customHeight="1">
      <c r="C175" s="519"/>
      <c r="D175" s="520"/>
      <c r="E175" s="526"/>
      <c r="F175" s="526"/>
      <c r="G175" s="526"/>
      <c r="H175" s="526"/>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7"/>
    </row>
    <row r="176" spans="3:32" s="43" customFormat="1" ht="18" customHeight="1">
      <c r="C176" s="515" t="str">
        <f>IF(入力シート!C206="","",入力シート!C206)</f>
        <v/>
      </c>
      <c r="D176" s="516"/>
      <c r="E176" s="521" t="str">
        <f>入力シート!E206</f>
        <v>計算ミスにより、申請額が大きく増減する場合はその旨連絡致しますが、端数の切り捨て間違い等の少額の修正については、県側で修正を行い、決定通知をもって代えさせていただきます。</v>
      </c>
      <c r="F176" s="522"/>
      <c r="G176" s="522"/>
      <c r="H176" s="522"/>
      <c r="I176" s="522"/>
      <c r="J176" s="522"/>
      <c r="K176" s="522"/>
      <c r="L176" s="522"/>
      <c r="M176" s="522"/>
      <c r="N176" s="522"/>
      <c r="O176" s="522"/>
      <c r="P176" s="522"/>
      <c r="Q176" s="522"/>
      <c r="R176" s="522"/>
      <c r="S176" s="522"/>
      <c r="T176" s="522"/>
      <c r="U176" s="522"/>
      <c r="V176" s="522"/>
      <c r="W176" s="522"/>
      <c r="X176" s="522"/>
      <c r="Y176" s="522"/>
      <c r="Z176" s="522"/>
      <c r="AA176" s="522"/>
      <c r="AB176" s="522"/>
      <c r="AC176" s="522"/>
      <c r="AD176" s="523"/>
    </row>
    <row r="177" spans="3:30" s="43" customFormat="1" ht="18" customHeight="1">
      <c r="C177" s="517"/>
      <c r="D177" s="518"/>
      <c r="E177" s="524"/>
      <c r="F177" s="524"/>
      <c r="G177" s="524"/>
      <c r="H177" s="524"/>
      <c r="I177" s="524"/>
      <c r="J177" s="524"/>
      <c r="K177" s="524"/>
      <c r="L177" s="524"/>
      <c r="M177" s="524"/>
      <c r="N177" s="524"/>
      <c r="O177" s="524"/>
      <c r="P177" s="524"/>
      <c r="Q177" s="524"/>
      <c r="R177" s="524"/>
      <c r="S177" s="524"/>
      <c r="T177" s="524"/>
      <c r="U177" s="524"/>
      <c r="V177" s="524"/>
      <c r="W177" s="524"/>
      <c r="X177" s="524"/>
      <c r="Y177" s="524"/>
      <c r="Z177" s="524"/>
      <c r="AA177" s="524"/>
      <c r="AB177" s="524"/>
      <c r="AC177" s="524"/>
      <c r="AD177" s="525"/>
    </row>
    <row r="178" spans="3:30" s="43" customFormat="1" ht="18" customHeight="1">
      <c r="C178" s="519"/>
      <c r="D178" s="520"/>
      <c r="E178" s="526"/>
      <c r="F178" s="526"/>
      <c r="G178" s="526"/>
      <c r="H178" s="526"/>
      <c r="I178" s="526"/>
      <c r="J178" s="526"/>
      <c r="K178" s="526"/>
      <c r="L178" s="526"/>
      <c r="M178" s="526"/>
      <c r="N178" s="526"/>
      <c r="O178" s="526"/>
      <c r="P178" s="526"/>
      <c r="Q178" s="526"/>
      <c r="R178" s="526"/>
      <c r="S178" s="526"/>
      <c r="T178" s="526"/>
      <c r="U178" s="526"/>
      <c r="V178" s="526"/>
      <c r="W178" s="526"/>
      <c r="X178" s="526"/>
      <c r="Y178" s="526"/>
      <c r="Z178" s="526"/>
      <c r="AA178" s="526"/>
      <c r="AB178" s="526"/>
      <c r="AC178" s="526"/>
      <c r="AD178" s="527"/>
    </row>
    <row r="179" spans="3:30" s="43" customFormat="1" ht="18" customHeight="1">
      <c r="C179" s="515" t="str">
        <f>IF(入力シート!C209="","",入力シート!C209)</f>
        <v/>
      </c>
      <c r="D179" s="516"/>
      <c r="E179" s="521" t="str">
        <f>入力シート!E209</f>
        <v>補助金の支出事務の円滑・確実な実行を図るため、沖縄県は、必要な検査、報告または是正のための措置を求めることがあります。</v>
      </c>
      <c r="F179" s="522"/>
      <c r="G179" s="522"/>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3"/>
    </row>
    <row r="180" spans="3:30" s="43" customFormat="1" ht="18" customHeight="1">
      <c r="C180" s="551"/>
      <c r="D180" s="520"/>
      <c r="E180" s="526"/>
      <c r="F180" s="526"/>
      <c r="G180" s="526"/>
      <c r="H180" s="526"/>
      <c r="I180" s="526"/>
      <c r="J180" s="526"/>
      <c r="K180" s="526"/>
      <c r="L180" s="526"/>
      <c r="M180" s="526"/>
      <c r="N180" s="526"/>
      <c r="O180" s="526"/>
      <c r="P180" s="526"/>
      <c r="Q180" s="526"/>
      <c r="R180" s="526"/>
      <c r="S180" s="526"/>
      <c r="T180" s="526"/>
      <c r="U180" s="526"/>
      <c r="V180" s="526"/>
      <c r="W180" s="526"/>
      <c r="X180" s="526"/>
      <c r="Y180" s="526"/>
      <c r="Z180" s="526"/>
      <c r="AA180" s="526"/>
      <c r="AB180" s="526"/>
      <c r="AC180" s="526"/>
      <c r="AD180" s="527"/>
    </row>
    <row r="181" spans="3:30" s="43" customFormat="1" ht="18" customHeight="1"/>
    <row r="182" spans="3:30" s="165" customFormat="1" ht="18" customHeight="1"/>
    <row r="183" spans="3:30" s="165" customFormat="1" ht="18" customHeight="1"/>
    <row r="184" spans="3:30" s="165" customFormat="1" ht="18" customHeight="1"/>
    <row r="185" spans="3:30" s="165" customFormat="1" ht="18" customHeight="1"/>
    <row r="186" spans="3:30" ht="18" customHeight="1"/>
    <row r="187" spans="3:30" ht="18" customHeight="1"/>
    <row r="188" spans="3:30" ht="18" customHeight="1"/>
    <row r="189" spans="3:30" ht="18" customHeight="1"/>
    <row r="190" spans="3:30" ht="18" customHeight="1"/>
    <row r="191" spans="3:30" ht="18" customHeight="1"/>
    <row r="192" spans="3:30"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sheetData>
  <sheetProtection password="CD2B" sheet="1" objects="1" scenarios="1" selectLockedCells="1"/>
  <mergeCells count="354">
    <mergeCell ref="E120:J120"/>
    <mergeCell ref="B131:C131"/>
    <mergeCell ref="D131:G131"/>
    <mergeCell ref="H131:K131"/>
    <mergeCell ref="L131:O131"/>
    <mergeCell ref="B132:C132"/>
    <mergeCell ref="D132:G132"/>
    <mergeCell ref="H132:K132"/>
    <mergeCell ref="L132:O132"/>
    <mergeCell ref="B129:C129"/>
    <mergeCell ref="D129:G129"/>
    <mergeCell ref="H129:K129"/>
    <mergeCell ref="L129:O129"/>
    <mergeCell ref="B130:C130"/>
    <mergeCell ref="D130:G130"/>
    <mergeCell ref="H130:K130"/>
    <mergeCell ref="L130:O130"/>
    <mergeCell ref="B127:C127"/>
    <mergeCell ref="D127:G127"/>
    <mergeCell ref="H127:K127"/>
    <mergeCell ref="L127:O127"/>
    <mergeCell ref="B128:C128"/>
    <mergeCell ref="D128:G128"/>
    <mergeCell ref="H128:K128"/>
    <mergeCell ref="L128:O128"/>
    <mergeCell ref="B125:C125"/>
    <mergeCell ref="D125:G125"/>
    <mergeCell ref="H125:K125"/>
    <mergeCell ref="L125:O125"/>
    <mergeCell ref="B126:C126"/>
    <mergeCell ref="D126:G126"/>
    <mergeCell ref="H126:K126"/>
    <mergeCell ref="L126:O126"/>
    <mergeCell ref="D124:G124"/>
    <mergeCell ref="H124:K124"/>
    <mergeCell ref="L124:O124"/>
    <mergeCell ref="B121:C122"/>
    <mergeCell ref="D121:G121"/>
    <mergeCell ref="H121:K121"/>
    <mergeCell ref="L121:O121"/>
    <mergeCell ref="D122:G122"/>
    <mergeCell ref="H122:K122"/>
    <mergeCell ref="L122:O122"/>
    <mergeCell ref="B65:B66"/>
    <mergeCell ref="C65:AB66"/>
    <mergeCell ref="AC65:AD66"/>
    <mergeCell ref="B67:B69"/>
    <mergeCell ref="C67:AB69"/>
    <mergeCell ref="AC67:AD69"/>
    <mergeCell ref="B78:B80"/>
    <mergeCell ref="C78:AB80"/>
    <mergeCell ref="AC78:AD80"/>
    <mergeCell ref="B70:B71"/>
    <mergeCell ref="C70:AB71"/>
    <mergeCell ref="AC70:AD71"/>
    <mergeCell ref="B74:B77"/>
    <mergeCell ref="C74:AB77"/>
    <mergeCell ref="AC74:AD77"/>
    <mergeCell ref="B72:B73"/>
    <mergeCell ref="C72:AB73"/>
    <mergeCell ref="AC72:AD73"/>
    <mergeCell ref="B46:AD46"/>
    <mergeCell ref="B49:AB49"/>
    <mergeCell ref="AC49:AD49"/>
    <mergeCell ref="B50:B52"/>
    <mergeCell ref="C50:AB52"/>
    <mergeCell ref="AC50:AD52"/>
    <mergeCell ref="B53:B64"/>
    <mergeCell ref="C53:AB64"/>
    <mergeCell ref="AC53:AD64"/>
    <mergeCell ref="A17:AD19"/>
    <mergeCell ref="F21:L21"/>
    <mergeCell ref="M21:O21"/>
    <mergeCell ref="K42:AD42"/>
    <mergeCell ref="F43:J44"/>
    <mergeCell ref="K43:AD44"/>
    <mergeCell ref="S38:T38"/>
    <mergeCell ref="U38:V38"/>
    <mergeCell ref="X38:Y38"/>
    <mergeCell ref="AA38:AB38"/>
    <mergeCell ref="F42:J42"/>
    <mergeCell ref="F8:J9"/>
    <mergeCell ref="K8:AD9"/>
    <mergeCell ref="F10:J10"/>
    <mergeCell ref="K10:AD10"/>
    <mergeCell ref="F11:J11"/>
    <mergeCell ref="K11:AD11"/>
    <mergeCell ref="F12:J12"/>
    <mergeCell ref="K12:AD12"/>
    <mergeCell ref="A15:Z16"/>
    <mergeCell ref="O13:T13"/>
    <mergeCell ref="S1:T1"/>
    <mergeCell ref="U1:V1"/>
    <mergeCell ref="X1:Y1"/>
    <mergeCell ref="AA1:AB1"/>
    <mergeCell ref="F4:J4"/>
    <mergeCell ref="K4:AD4"/>
    <mergeCell ref="F5:J5"/>
    <mergeCell ref="K5:AD5"/>
    <mergeCell ref="F6:J7"/>
    <mergeCell ref="K6:AD7"/>
    <mergeCell ref="F85:J85"/>
    <mergeCell ref="K85:AD85"/>
    <mergeCell ref="F86:J87"/>
    <mergeCell ref="K86:AD87"/>
    <mergeCell ref="F88:J89"/>
    <mergeCell ref="K88:AD89"/>
    <mergeCell ref="S82:T82"/>
    <mergeCell ref="U82:V82"/>
    <mergeCell ref="X82:Y82"/>
    <mergeCell ref="AA82:AB82"/>
    <mergeCell ref="F84:J84"/>
    <mergeCell ref="K84:AD84"/>
    <mergeCell ref="F90:J90"/>
    <mergeCell ref="K90:AD90"/>
    <mergeCell ref="B95:C96"/>
    <mergeCell ref="D95:G95"/>
    <mergeCell ref="H95:K95"/>
    <mergeCell ref="L95:O95"/>
    <mergeCell ref="Q95:R96"/>
    <mergeCell ref="S95:V95"/>
    <mergeCell ref="W95:Z95"/>
    <mergeCell ref="AA95:AD95"/>
    <mergeCell ref="D96:G96"/>
    <mergeCell ref="H96:K96"/>
    <mergeCell ref="L96:O96"/>
    <mergeCell ref="S96:V96"/>
    <mergeCell ref="W96:Z96"/>
    <mergeCell ref="AA96:AD96"/>
    <mergeCell ref="S97:V97"/>
    <mergeCell ref="W97:Z97"/>
    <mergeCell ref="AA97:AD97"/>
    <mergeCell ref="B98:C98"/>
    <mergeCell ref="D98:G98"/>
    <mergeCell ref="H98:K98"/>
    <mergeCell ref="L98:O98"/>
    <mergeCell ref="Q98:R98"/>
    <mergeCell ref="S98:V98"/>
    <mergeCell ref="W98:Z98"/>
    <mergeCell ref="AA98:AD98"/>
    <mergeCell ref="B97:C97"/>
    <mergeCell ref="D97:G97"/>
    <mergeCell ref="H97:K97"/>
    <mergeCell ref="L97:O97"/>
    <mergeCell ref="Q97:R97"/>
    <mergeCell ref="S99:V99"/>
    <mergeCell ref="W99:Z99"/>
    <mergeCell ref="AA99:AD99"/>
    <mergeCell ref="B100:C100"/>
    <mergeCell ref="D100:G100"/>
    <mergeCell ref="H100:K100"/>
    <mergeCell ref="L100:O100"/>
    <mergeCell ref="Q100:R100"/>
    <mergeCell ref="S100:V100"/>
    <mergeCell ref="W100:Z100"/>
    <mergeCell ref="AA100:AD100"/>
    <mergeCell ref="B99:C99"/>
    <mergeCell ref="D99:G99"/>
    <mergeCell ref="H99:K99"/>
    <mergeCell ref="L99:O99"/>
    <mergeCell ref="Q99:R99"/>
    <mergeCell ref="S101:V101"/>
    <mergeCell ref="W101:Z101"/>
    <mergeCell ref="AA101:AD101"/>
    <mergeCell ref="B102:C102"/>
    <mergeCell ref="D102:G102"/>
    <mergeCell ref="H102:K102"/>
    <mergeCell ref="L102:O102"/>
    <mergeCell ref="Q102:R102"/>
    <mergeCell ref="S102:V102"/>
    <mergeCell ref="W102:Z102"/>
    <mergeCell ref="AA102:AD102"/>
    <mergeCell ref="B101:C101"/>
    <mergeCell ref="D101:G101"/>
    <mergeCell ref="H101:K101"/>
    <mergeCell ref="L101:O101"/>
    <mergeCell ref="Q101:R101"/>
    <mergeCell ref="S103:V103"/>
    <mergeCell ref="W103:Z103"/>
    <mergeCell ref="AA103:AD103"/>
    <mergeCell ref="B104:C104"/>
    <mergeCell ref="D104:G104"/>
    <mergeCell ref="H104:K104"/>
    <mergeCell ref="L104:O104"/>
    <mergeCell ref="Q104:R104"/>
    <mergeCell ref="S104:V104"/>
    <mergeCell ref="W104:Z104"/>
    <mergeCell ref="AA104:AD104"/>
    <mergeCell ref="B103:C103"/>
    <mergeCell ref="D103:G103"/>
    <mergeCell ref="H103:K103"/>
    <mergeCell ref="L103:O103"/>
    <mergeCell ref="Q103:R103"/>
    <mergeCell ref="S105:V105"/>
    <mergeCell ref="W105:Z105"/>
    <mergeCell ref="AA105:AD105"/>
    <mergeCell ref="B106:C106"/>
    <mergeCell ref="D106:G106"/>
    <mergeCell ref="H106:K106"/>
    <mergeCell ref="L106:O106"/>
    <mergeCell ref="Q106:R106"/>
    <mergeCell ref="S106:V106"/>
    <mergeCell ref="W106:Z106"/>
    <mergeCell ref="AA106:AD106"/>
    <mergeCell ref="B105:C105"/>
    <mergeCell ref="D105:G105"/>
    <mergeCell ref="H105:K105"/>
    <mergeCell ref="L105:O105"/>
    <mergeCell ref="Q105:R105"/>
    <mergeCell ref="AA108:AD108"/>
    <mergeCell ref="D109:G109"/>
    <mergeCell ref="H109:K109"/>
    <mergeCell ref="L109:O109"/>
    <mergeCell ref="S109:V109"/>
    <mergeCell ref="W109:Z109"/>
    <mergeCell ref="AA109:AD109"/>
    <mergeCell ref="B108:C109"/>
    <mergeCell ref="D108:G108"/>
    <mergeCell ref="H108:K108"/>
    <mergeCell ref="L108:O108"/>
    <mergeCell ref="Q108:R109"/>
    <mergeCell ref="S108:V108"/>
    <mergeCell ref="W108:Z108"/>
    <mergeCell ref="S110:V110"/>
    <mergeCell ref="W110:Z110"/>
    <mergeCell ref="AA110:AD110"/>
    <mergeCell ref="B111:C111"/>
    <mergeCell ref="D111:G111"/>
    <mergeCell ref="H111:K111"/>
    <mergeCell ref="L111:O111"/>
    <mergeCell ref="Q111:R111"/>
    <mergeCell ref="S111:V111"/>
    <mergeCell ref="W111:Z111"/>
    <mergeCell ref="AA111:AD111"/>
    <mergeCell ref="B110:C110"/>
    <mergeCell ref="D110:G110"/>
    <mergeCell ref="H110:K110"/>
    <mergeCell ref="L110:O110"/>
    <mergeCell ref="Q110:R110"/>
    <mergeCell ref="S112:V112"/>
    <mergeCell ref="W112:Z112"/>
    <mergeCell ref="AA112:AD112"/>
    <mergeCell ref="B113:C113"/>
    <mergeCell ref="D113:G113"/>
    <mergeCell ref="H113:K113"/>
    <mergeCell ref="L113:O113"/>
    <mergeCell ref="Q113:R113"/>
    <mergeCell ref="S113:V113"/>
    <mergeCell ref="W113:Z113"/>
    <mergeCell ref="AA113:AD113"/>
    <mergeCell ref="B112:C112"/>
    <mergeCell ref="D112:G112"/>
    <mergeCell ref="H112:K112"/>
    <mergeCell ref="L112:O112"/>
    <mergeCell ref="Q112:R112"/>
    <mergeCell ref="S114:V114"/>
    <mergeCell ref="W114:Z114"/>
    <mergeCell ref="AA114:AD114"/>
    <mergeCell ref="B115:C115"/>
    <mergeCell ref="D115:G115"/>
    <mergeCell ref="H115:K115"/>
    <mergeCell ref="L115:O115"/>
    <mergeCell ref="Q115:R115"/>
    <mergeCell ref="S115:V115"/>
    <mergeCell ref="W115:Z115"/>
    <mergeCell ref="AA115:AD115"/>
    <mergeCell ref="B114:C114"/>
    <mergeCell ref="D114:G114"/>
    <mergeCell ref="H114:K114"/>
    <mergeCell ref="L114:O114"/>
    <mergeCell ref="Q114:R114"/>
    <mergeCell ref="S116:V116"/>
    <mergeCell ref="W116:Z116"/>
    <mergeCell ref="AA116:AD116"/>
    <mergeCell ref="B117:C117"/>
    <mergeCell ref="D117:G117"/>
    <mergeCell ref="H117:K117"/>
    <mergeCell ref="L117:O117"/>
    <mergeCell ref="Q117:R117"/>
    <mergeCell ref="S117:V117"/>
    <mergeCell ref="W117:Z117"/>
    <mergeCell ref="AA117:AD117"/>
    <mergeCell ref="B116:C116"/>
    <mergeCell ref="D116:G116"/>
    <mergeCell ref="H116:K116"/>
    <mergeCell ref="L116:O116"/>
    <mergeCell ref="Q116:R116"/>
    <mergeCell ref="S118:V118"/>
    <mergeCell ref="W118:Z118"/>
    <mergeCell ref="AA118:AD118"/>
    <mergeCell ref="B119:C119"/>
    <mergeCell ref="D119:G119"/>
    <mergeCell ref="H119:K119"/>
    <mergeCell ref="L119:O119"/>
    <mergeCell ref="Q119:R119"/>
    <mergeCell ref="S119:V119"/>
    <mergeCell ref="W119:Z119"/>
    <mergeCell ref="AA119:AD119"/>
    <mergeCell ref="B118:C118"/>
    <mergeCell ref="D118:G118"/>
    <mergeCell ref="H118:K118"/>
    <mergeCell ref="L118:O118"/>
    <mergeCell ref="Q118:R118"/>
    <mergeCell ref="AF157:AV159"/>
    <mergeCell ref="F148:J148"/>
    <mergeCell ref="K148:AD148"/>
    <mergeCell ref="F149:J150"/>
    <mergeCell ref="K149:AD150"/>
    <mergeCell ref="F151:J152"/>
    <mergeCell ref="K151:AD152"/>
    <mergeCell ref="S143:T143"/>
    <mergeCell ref="U143:V143"/>
    <mergeCell ref="X143:Y143"/>
    <mergeCell ref="AA143:AB143"/>
    <mergeCell ref="F147:J147"/>
    <mergeCell ref="K147:AD147"/>
    <mergeCell ref="C179:D180"/>
    <mergeCell ref="E179:AD180"/>
    <mergeCell ref="C167:D168"/>
    <mergeCell ref="E167:AD168"/>
    <mergeCell ref="C169:D170"/>
    <mergeCell ref="E169:AD170"/>
    <mergeCell ref="C172:D172"/>
    <mergeCell ref="E172:AD172"/>
    <mergeCell ref="C162:D162"/>
    <mergeCell ref="E162:AD162"/>
    <mergeCell ref="C163:D164"/>
    <mergeCell ref="E163:AD164"/>
    <mergeCell ref="C165:D166"/>
    <mergeCell ref="E165:AD166"/>
    <mergeCell ref="S123:Y124"/>
    <mergeCell ref="Z123:AA124"/>
    <mergeCell ref="S131:Y132"/>
    <mergeCell ref="Z131:AA132"/>
    <mergeCell ref="S128:AE129"/>
    <mergeCell ref="C173:D175"/>
    <mergeCell ref="E173:AD175"/>
    <mergeCell ref="C176:D178"/>
    <mergeCell ref="E176:AD178"/>
    <mergeCell ref="F153:J153"/>
    <mergeCell ref="K153:AD153"/>
    <mergeCell ref="C155:AD155"/>
    <mergeCell ref="C157:AD159"/>
    <mergeCell ref="S135:Y136"/>
    <mergeCell ref="Z135:AA136"/>
    <mergeCell ref="Z139:AA140"/>
    <mergeCell ref="S139:Y140"/>
    <mergeCell ref="C135:I136"/>
    <mergeCell ref="J135:K136"/>
    <mergeCell ref="B123:C123"/>
    <mergeCell ref="D123:G123"/>
    <mergeCell ref="H123:K123"/>
    <mergeCell ref="L123:O123"/>
    <mergeCell ref="B124:C124"/>
  </mergeCells>
  <phoneticPr fontId="4"/>
  <printOptions horizontalCentered="1"/>
  <pageMargins left="0.70866141732283472" right="0.31496062992125984" top="0.55118110236220474"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60"/>
  <sheetViews>
    <sheetView showGridLines="0" view="pageBreakPreview" zoomScaleNormal="100" zoomScaleSheetLayoutView="100" workbookViewId="0">
      <selection activeCell="K4" sqref="K4:AD4"/>
    </sheetView>
  </sheetViews>
  <sheetFormatPr defaultColWidth="8.75" defaultRowHeight="13.5"/>
  <cols>
    <col min="1" max="130" width="2.625" style="20" customWidth="1"/>
    <col min="131" max="16384" width="8.75" style="20"/>
  </cols>
  <sheetData>
    <row r="1" spans="1:33" ht="18" customHeight="1">
      <c r="A1" s="20" t="s">
        <v>19</v>
      </c>
      <c r="S1" s="615" t="s">
        <v>11</v>
      </c>
      <c r="T1" s="615"/>
      <c r="U1" s="616">
        <f>IF(入力シート!U243="","",入力シート!U243)</f>
        <v>6</v>
      </c>
      <c r="V1" s="616"/>
      <c r="W1" s="59" t="s">
        <v>12</v>
      </c>
      <c r="X1" s="616" t="str">
        <f>IF(入力シート!X243="","",入力シート!X243)</f>
        <v/>
      </c>
      <c r="Y1" s="616"/>
      <c r="Z1" s="59" t="s">
        <v>13</v>
      </c>
      <c r="AA1" s="616" t="str">
        <f>IF(入力シート!AA243="","",入力シート!AA243)</f>
        <v/>
      </c>
      <c r="AB1" s="616"/>
      <c r="AC1" s="22" t="s">
        <v>14</v>
      </c>
      <c r="AD1" s="1"/>
    </row>
    <row r="2" spans="1:33" s="1" customFormat="1" ht="18" customHeight="1">
      <c r="C2" s="1" t="s">
        <v>21</v>
      </c>
      <c r="D2" s="23"/>
      <c r="E2" s="23"/>
      <c r="F2" s="23"/>
      <c r="G2" s="59"/>
      <c r="H2" s="59"/>
      <c r="I2" s="59"/>
      <c r="J2" s="59"/>
      <c r="K2" s="23"/>
      <c r="L2" s="23"/>
      <c r="M2" s="23"/>
      <c r="N2" s="23"/>
      <c r="O2" s="23"/>
      <c r="P2" s="23"/>
      <c r="AD2" s="29"/>
    </row>
    <row r="3" spans="1:33" s="1" customFormat="1" ht="18" customHeight="1">
      <c r="E3" s="1" t="s">
        <v>32</v>
      </c>
      <c r="G3" s="59"/>
      <c r="I3" s="59"/>
      <c r="J3" s="59"/>
      <c r="K3" s="5"/>
      <c r="L3" s="5"/>
      <c r="M3" s="5"/>
      <c r="N3" s="5"/>
      <c r="O3" s="5"/>
      <c r="P3" s="5"/>
      <c r="Q3" s="5"/>
      <c r="R3" s="5"/>
      <c r="S3" s="5"/>
      <c r="T3" s="5"/>
      <c r="U3" s="5"/>
      <c r="V3" s="5"/>
      <c r="W3" s="5"/>
      <c r="X3" s="5"/>
      <c r="Y3" s="5"/>
      <c r="Z3" s="5"/>
      <c r="AA3" s="5"/>
      <c r="AB3" s="5"/>
      <c r="AC3" s="5"/>
      <c r="AD3" s="29" t="str">
        <f>入力シート!AA1</f>
        <v>Ver_0124a</v>
      </c>
    </row>
    <row r="4" spans="1:33" s="1" customFormat="1" ht="18" customHeight="1">
      <c r="F4" s="617" t="s">
        <v>3663</v>
      </c>
      <c r="G4" s="618"/>
      <c r="H4" s="618"/>
      <c r="I4" s="618"/>
      <c r="J4" s="619"/>
      <c r="K4" s="620" t="str">
        <f>IF(入力シート!K26="","",入力シート!K26)</f>
        <v/>
      </c>
      <c r="L4" s="621"/>
      <c r="M4" s="621"/>
      <c r="N4" s="621"/>
      <c r="O4" s="621"/>
      <c r="P4" s="621"/>
      <c r="Q4" s="621"/>
      <c r="R4" s="621"/>
      <c r="S4" s="621"/>
      <c r="T4" s="621"/>
      <c r="U4" s="621"/>
      <c r="V4" s="621"/>
      <c r="W4" s="621"/>
      <c r="X4" s="621"/>
      <c r="Y4" s="621"/>
      <c r="Z4" s="621"/>
      <c r="AA4" s="621"/>
      <c r="AB4" s="621"/>
      <c r="AC4" s="621"/>
      <c r="AD4" s="622"/>
      <c r="AE4" s="26"/>
    </row>
    <row r="5" spans="1:33" s="1" customFormat="1" ht="18" customHeight="1">
      <c r="F5" s="623" t="s">
        <v>11363</v>
      </c>
      <c r="G5" s="561"/>
      <c r="H5" s="561"/>
      <c r="I5" s="561"/>
      <c r="J5" s="624"/>
      <c r="K5" s="625" t="str">
        <f>IF(入力シート!DA37&gt;3,入力シート!K37,IF(入力シート!K27="","",入力シート!K27))</f>
        <v/>
      </c>
      <c r="L5" s="626"/>
      <c r="M5" s="626"/>
      <c r="N5" s="626"/>
      <c r="O5" s="626"/>
      <c r="P5" s="626"/>
      <c r="Q5" s="626"/>
      <c r="R5" s="626"/>
      <c r="S5" s="626"/>
      <c r="T5" s="626"/>
      <c r="U5" s="626"/>
      <c r="V5" s="626"/>
      <c r="W5" s="626"/>
      <c r="X5" s="626"/>
      <c r="Y5" s="626"/>
      <c r="Z5" s="626"/>
      <c r="AA5" s="626"/>
      <c r="AB5" s="626"/>
      <c r="AC5" s="626"/>
      <c r="AD5" s="627"/>
      <c r="AE5" s="27" t="str">
        <f>IF(入力シート!DA37&gt;3,"*","")</f>
        <v/>
      </c>
    </row>
    <row r="6" spans="1:33" s="1" customFormat="1" ht="18" customHeight="1">
      <c r="F6" s="628" t="s">
        <v>3662</v>
      </c>
      <c r="G6" s="567"/>
      <c r="H6" s="567"/>
      <c r="I6" s="567"/>
      <c r="J6" s="568"/>
      <c r="K6" s="629" t="str">
        <f>IF(入力シート!DA38&gt;3,入力シート!K38,IF(入力シート!K28="","",入力シート!K28))</f>
        <v/>
      </c>
      <c r="L6" s="573"/>
      <c r="M6" s="573"/>
      <c r="N6" s="573"/>
      <c r="O6" s="573"/>
      <c r="P6" s="573"/>
      <c r="Q6" s="573"/>
      <c r="R6" s="573"/>
      <c r="S6" s="573"/>
      <c r="T6" s="573"/>
      <c r="U6" s="573"/>
      <c r="V6" s="573"/>
      <c r="W6" s="573"/>
      <c r="X6" s="573"/>
      <c r="Y6" s="573"/>
      <c r="Z6" s="573"/>
      <c r="AA6" s="573"/>
      <c r="AB6" s="573"/>
      <c r="AC6" s="573"/>
      <c r="AD6" s="574"/>
      <c r="AE6" s="27" t="str">
        <f>IF(入力シート!DA38&gt;3,"*","")</f>
        <v/>
      </c>
    </row>
    <row r="7" spans="1:33" s="1" customFormat="1" ht="18" customHeight="1">
      <c r="F7" s="569"/>
      <c r="G7" s="570"/>
      <c r="H7" s="570"/>
      <c r="I7" s="570"/>
      <c r="J7" s="571"/>
      <c r="K7" s="575"/>
      <c r="L7" s="576"/>
      <c r="M7" s="576"/>
      <c r="N7" s="576"/>
      <c r="O7" s="576"/>
      <c r="P7" s="576"/>
      <c r="Q7" s="576"/>
      <c r="R7" s="576"/>
      <c r="S7" s="576"/>
      <c r="T7" s="576"/>
      <c r="U7" s="576"/>
      <c r="V7" s="576"/>
      <c r="W7" s="576"/>
      <c r="X7" s="576"/>
      <c r="Y7" s="576"/>
      <c r="Z7" s="576"/>
      <c r="AA7" s="576"/>
      <c r="AB7" s="576"/>
      <c r="AC7" s="576"/>
      <c r="AD7" s="577"/>
    </row>
    <row r="8" spans="1:33" s="1" customFormat="1" ht="18" customHeight="1">
      <c r="F8" s="630" t="s">
        <v>3664</v>
      </c>
      <c r="G8" s="579"/>
      <c r="H8" s="579"/>
      <c r="I8" s="579"/>
      <c r="J8" s="631"/>
      <c r="K8" s="632" t="str">
        <f>IF(入力シート!DA40&gt;3,入力シート!K40,IF(入力シート!K30="","",入力シート!K30))</f>
        <v/>
      </c>
      <c r="L8" s="585"/>
      <c r="M8" s="585"/>
      <c r="N8" s="585"/>
      <c r="O8" s="585"/>
      <c r="P8" s="585"/>
      <c r="Q8" s="585"/>
      <c r="R8" s="585"/>
      <c r="S8" s="585"/>
      <c r="T8" s="585"/>
      <c r="U8" s="585"/>
      <c r="V8" s="585"/>
      <c r="W8" s="585"/>
      <c r="X8" s="585"/>
      <c r="Y8" s="585"/>
      <c r="Z8" s="585"/>
      <c r="AA8" s="585"/>
      <c r="AB8" s="585"/>
      <c r="AC8" s="585"/>
      <c r="AD8" s="633"/>
      <c r="AE8" s="27" t="str">
        <f>IF(入力シート!DA40&gt;3,"*","")</f>
        <v/>
      </c>
    </row>
    <row r="9" spans="1:33" s="1" customFormat="1" ht="18" customHeight="1">
      <c r="F9" s="581"/>
      <c r="G9" s="582"/>
      <c r="H9" s="582"/>
      <c r="I9" s="582"/>
      <c r="J9" s="583"/>
      <c r="K9" s="587"/>
      <c r="L9" s="588"/>
      <c r="M9" s="588"/>
      <c r="N9" s="588"/>
      <c r="O9" s="588"/>
      <c r="P9" s="588"/>
      <c r="Q9" s="588"/>
      <c r="R9" s="588"/>
      <c r="S9" s="588"/>
      <c r="T9" s="588"/>
      <c r="U9" s="588"/>
      <c r="V9" s="588"/>
      <c r="W9" s="588"/>
      <c r="X9" s="588"/>
      <c r="Y9" s="588"/>
      <c r="Z9" s="588"/>
      <c r="AA9" s="588"/>
      <c r="AB9" s="588"/>
      <c r="AC9" s="588"/>
      <c r="AD9" s="589"/>
    </row>
    <row r="10" spans="1:33" s="1" customFormat="1" ht="18" customHeight="1">
      <c r="F10" s="634" t="s">
        <v>8270</v>
      </c>
      <c r="G10" s="635"/>
      <c r="H10" s="635"/>
      <c r="I10" s="635"/>
      <c r="J10" s="636"/>
      <c r="K10" s="637" t="str">
        <f>IF(入力シート!DA42&gt;3,入力シート!K42,IF(入力シート!K32="","",入力シート!K32))</f>
        <v/>
      </c>
      <c r="L10" s="638"/>
      <c r="M10" s="638"/>
      <c r="N10" s="638"/>
      <c r="O10" s="638"/>
      <c r="P10" s="638"/>
      <c r="Q10" s="638"/>
      <c r="R10" s="638"/>
      <c r="S10" s="638"/>
      <c r="T10" s="638"/>
      <c r="U10" s="638"/>
      <c r="V10" s="638"/>
      <c r="W10" s="638"/>
      <c r="X10" s="638"/>
      <c r="Y10" s="638"/>
      <c r="Z10" s="638"/>
      <c r="AA10" s="638"/>
      <c r="AB10" s="638"/>
      <c r="AC10" s="638"/>
      <c r="AD10" s="639"/>
      <c r="AE10" s="27" t="str">
        <f>IF(入力シート!DA42&gt;3,"*","")</f>
        <v/>
      </c>
    </row>
    <row r="11" spans="1:33" s="1" customFormat="1" ht="18" customHeight="1">
      <c r="F11" s="634" t="s">
        <v>8256</v>
      </c>
      <c r="G11" s="635"/>
      <c r="H11" s="635"/>
      <c r="I11" s="635"/>
      <c r="J11" s="636"/>
      <c r="K11" s="640" t="str">
        <f>IF(入力シート!K33="","",入力シート!K33)</f>
        <v/>
      </c>
      <c r="L11" s="641"/>
      <c r="M11" s="641"/>
      <c r="N11" s="641"/>
      <c r="O11" s="641"/>
      <c r="P11" s="641"/>
      <c r="Q11" s="641"/>
      <c r="R11" s="641"/>
      <c r="S11" s="641"/>
      <c r="T11" s="641"/>
      <c r="U11" s="641"/>
      <c r="V11" s="641"/>
      <c r="W11" s="641"/>
      <c r="X11" s="641"/>
      <c r="Y11" s="641"/>
      <c r="Z11" s="641"/>
      <c r="AA11" s="641"/>
      <c r="AB11" s="641"/>
      <c r="AC11" s="641"/>
      <c r="AD11" s="642"/>
    </row>
    <row r="12" spans="1:33" s="1" customFormat="1" ht="18" customHeight="1">
      <c r="F12" s="634" t="s">
        <v>8257</v>
      </c>
      <c r="G12" s="635"/>
      <c r="H12" s="635"/>
      <c r="I12" s="635"/>
      <c r="J12" s="636"/>
      <c r="K12" s="640" t="str">
        <f>IF(入力シート!K34="","",入力シート!K34)</f>
        <v/>
      </c>
      <c r="L12" s="641"/>
      <c r="M12" s="641"/>
      <c r="N12" s="641"/>
      <c r="O12" s="641"/>
      <c r="P12" s="641"/>
      <c r="Q12" s="641"/>
      <c r="R12" s="641"/>
      <c r="S12" s="641"/>
      <c r="T12" s="641"/>
      <c r="U12" s="641"/>
      <c r="V12" s="641"/>
      <c r="W12" s="641"/>
      <c r="X12" s="641"/>
      <c r="Y12" s="641"/>
      <c r="Z12" s="641"/>
      <c r="AA12" s="641"/>
      <c r="AB12" s="641"/>
      <c r="AC12" s="641"/>
      <c r="AD12" s="642"/>
      <c r="AE12" s="26"/>
    </row>
    <row r="13" spans="1:33" s="1" customFormat="1" ht="18" customHeight="1">
      <c r="B13" s="20"/>
      <c r="F13" s="20" t="s">
        <v>14684</v>
      </c>
      <c r="G13" s="59"/>
      <c r="I13" s="59"/>
      <c r="J13" s="59"/>
      <c r="K13" s="5"/>
      <c r="L13" s="33"/>
      <c r="O13" s="644" t="str">
        <f>入力シート!Y228</f>
        <v>申請不可</v>
      </c>
      <c r="P13" s="645"/>
      <c r="Q13" s="645"/>
      <c r="R13" s="645"/>
      <c r="S13" s="645"/>
      <c r="T13" s="645"/>
    </row>
    <row r="14" spans="1:33" s="1" customFormat="1" ht="18" customHeight="1">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26"/>
    </row>
    <row r="15" spans="1:33" ht="18" customHeight="1">
      <c r="A15" s="643" t="s">
        <v>14661</v>
      </c>
      <c r="B15" s="643"/>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21"/>
      <c r="AB15" s="21"/>
      <c r="AC15" s="21"/>
      <c r="AD15" s="21"/>
      <c r="AE15" s="21"/>
      <c r="AF15" s="21"/>
      <c r="AG15" s="21"/>
    </row>
    <row r="16" spans="1:33" ht="18" customHeight="1">
      <c r="A16" s="643"/>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row>
    <row r="17" spans="1:30" ht="18" customHeight="1">
      <c r="A17" s="646" t="str">
        <f>入力シート!A46</f>
        <v>　沖縄県医療施設等物価高騰対策補助金を交付されるよう、沖縄県補助金等の交付に関する規則第３条及び沖縄県医療施設等物価高騰対策補助金交付要綱第５条の規定により、関係書類を添えて、下記のとおり申請します。</v>
      </c>
      <c r="B17" s="646"/>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7"/>
      <c r="AB17" s="647"/>
      <c r="AC17" s="647"/>
      <c r="AD17" s="647"/>
    </row>
    <row r="18" spans="1:30" ht="18" customHeight="1">
      <c r="A18" s="646"/>
      <c r="B18" s="646"/>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7"/>
      <c r="AB18" s="647"/>
      <c r="AC18" s="647"/>
      <c r="AD18" s="647"/>
    </row>
    <row r="19" spans="1:30" ht="18" customHeight="1">
      <c r="A19" s="646"/>
      <c r="B19" s="646"/>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7"/>
      <c r="AB19" s="647"/>
      <c r="AC19" s="647"/>
      <c r="AD19" s="647"/>
    </row>
    <row r="20" spans="1:30" s="1" customFormat="1" ht="18" customHeight="1"/>
    <row r="21" spans="1:30" s="1" customFormat="1" ht="18" customHeight="1">
      <c r="B21" s="20" t="s">
        <v>20</v>
      </c>
      <c r="F21" s="648">
        <f>IF(入力シート!F238="","",入力シート!F238)</f>
        <v>0</v>
      </c>
      <c r="G21" s="649"/>
      <c r="H21" s="649"/>
      <c r="I21" s="649"/>
      <c r="J21" s="649"/>
      <c r="K21" s="649"/>
      <c r="L21" s="649"/>
      <c r="M21" s="650" t="s">
        <v>31</v>
      </c>
      <c r="N21" s="651"/>
      <c r="O21" s="651"/>
    </row>
    <row r="22" spans="1:30" s="1" customFormat="1" ht="18" customHeight="1"/>
    <row r="23" spans="1:30" ht="18" customHeight="1">
      <c r="B23" s="20" t="s">
        <v>14677</v>
      </c>
    </row>
    <row r="24" spans="1:30" ht="18" customHeight="1">
      <c r="M24" s="66" t="s">
        <v>14678</v>
      </c>
      <c r="W24" s="20" t="str">
        <f>入力シート!Y55</f>
        <v>申請必要</v>
      </c>
      <c r="AA24" s="20" t="s">
        <v>14679</v>
      </c>
    </row>
    <row r="25" spans="1:30" ht="18" customHeight="1"/>
    <row r="26" spans="1:30" ht="18" customHeight="1">
      <c r="D26" s="1" t="str">
        <f>IF(W24="不要","","口座情報の申請が必要なため、別途、送付致します。")</f>
        <v>口座情報の申請が必要なため、別途、送付致します。</v>
      </c>
    </row>
    <row r="27" spans="1:30" ht="18" customHeight="1"/>
    <row r="28" spans="1:30" ht="18" customHeight="1"/>
    <row r="29" spans="1:30" ht="18" customHeight="1"/>
    <row r="30" spans="1:30" ht="18" customHeight="1"/>
    <row r="31" spans="1:30" ht="18" customHeight="1"/>
    <row r="32" spans="1:30" ht="18" customHeight="1"/>
    <row r="33" spans="1:34" ht="18" customHeight="1"/>
    <row r="34" spans="1:34" ht="18" customHeight="1"/>
    <row r="35" spans="1:34" ht="18" customHeight="1"/>
    <row r="36" spans="1:34" ht="18" customHeight="1"/>
    <row r="37" spans="1:34" ht="18" customHeight="1"/>
    <row r="38" spans="1:34" ht="18" customHeight="1">
      <c r="A38" s="20" t="s">
        <v>22</v>
      </c>
      <c r="K38" s="4"/>
      <c r="L38" s="4"/>
      <c r="M38" s="4"/>
      <c r="N38" s="4"/>
      <c r="O38" s="4"/>
      <c r="P38" s="4"/>
      <c r="Q38" s="4"/>
      <c r="R38" s="4"/>
      <c r="S38" s="615" t="s">
        <v>11</v>
      </c>
      <c r="T38" s="615"/>
      <c r="U38" s="616">
        <f>IF(入力シート!U243="","",入力シート!U243)</f>
        <v>6</v>
      </c>
      <c r="V38" s="616"/>
      <c r="W38" s="59" t="s">
        <v>12</v>
      </c>
      <c r="X38" s="616" t="str">
        <f>IF(入力シート!X243="","",入力シート!X243)</f>
        <v/>
      </c>
      <c r="Y38" s="616"/>
      <c r="Z38" s="59" t="s">
        <v>13</v>
      </c>
      <c r="AA38" s="616" t="str">
        <f>IF(入力シート!AA243="","",入力シート!AA243)</f>
        <v/>
      </c>
      <c r="AB38" s="616"/>
      <c r="AC38" s="22" t="s">
        <v>14</v>
      </c>
      <c r="AD38" s="1"/>
      <c r="AE38" s="4"/>
      <c r="AF38" s="4"/>
    </row>
    <row r="39" spans="1:34" ht="18" customHeight="1">
      <c r="K39" s="4"/>
      <c r="L39" s="4"/>
      <c r="M39" s="4"/>
      <c r="N39" s="4"/>
      <c r="O39" s="4"/>
      <c r="P39" s="4"/>
      <c r="Q39" s="4"/>
      <c r="R39" s="4"/>
      <c r="S39" s="62"/>
      <c r="T39" s="62"/>
      <c r="U39" s="60"/>
      <c r="V39" s="60"/>
      <c r="W39" s="59"/>
      <c r="X39" s="60"/>
      <c r="Y39" s="60"/>
      <c r="Z39" s="59"/>
      <c r="AA39" s="60"/>
      <c r="AB39" s="60"/>
      <c r="AC39" s="22"/>
      <c r="AD39" s="1"/>
      <c r="AE39" s="4"/>
      <c r="AF39" s="4"/>
    </row>
    <row r="40" spans="1:34" s="1" customFormat="1" ht="18" customHeight="1">
      <c r="C40" s="1" t="s">
        <v>21</v>
      </c>
      <c r="D40" s="23"/>
      <c r="E40" s="23"/>
      <c r="F40" s="23"/>
      <c r="G40" s="59"/>
      <c r="H40" s="59"/>
      <c r="I40" s="59"/>
      <c r="J40" s="59"/>
      <c r="K40" s="19"/>
      <c r="L40" s="19"/>
      <c r="M40" s="19"/>
      <c r="N40" s="19"/>
      <c r="O40" s="19"/>
      <c r="P40" s="19"/>
      <c r="Q40" s="5"/>
      <c r="R40" s="5"/>
      <c r="S40" s="5"/>
      <c r="T40" s="5"/>
      <c r="U40" s="5"/>
      <c r="V40" s="5"/>
      <c r="W40" s="5"/>
      <c r="X40" s="5"/>
      <c r="Y40" s="5"/>
      <c r="Z40" s="5"/>
      <c r="AA40" s="5"/>
      <c r="AB40" s="5"/>
      <c r="AC40" s="5"/>
      <c r="AD40" s="5"/>
      <c r="AE40" s="5"/>
      <c r="AF40" s="5"/>
    </row>
    <row r="41" spans="1:34" ht="18" customHeight="1">
      <c r="D41" s="1"/>
      <c r="E41" s="1" t="s">
        <v>32</v>
      </c>
      <c r="F41" s="1"/>
      <c r="G41" s="59"/>
      <c r="H41" s="1"/>
      <c r="I41" s="59"/>
      <c r="J41" s="59"/>
      <c r="K41" s="5"/>
      <c r="L41" s="5"/>
      <c r="M41" s="5"/>
      <c r="N41" s="5"/>
      <c r="O41" s="5"/>
      <c r="P41" s="5"/>
      <c r="Q41" s="5"/>
      <c r="R41" s="5"/>
      <c r="S41" s="5"/>
      <c r="T41" s="5"/>
      <c r="U41" s="5"/>
      <c r="V41" s="5"/>
      <c r="W41" s="5"/>
      <c r="X41" s="5"/>
      <c r="Y41" s="5"/>
      <c r="Z41" s="5"/>
      <c r="AA41" s="5"/>
      <c r="AB41" s="5"/>
      <c r="AC41" s="5"/>
      <c r="AD41" s="5"/>
      <c r="AE41" s="5"/>
      <c r="AF41" s="5"/>
      <c r="AG41" s="1"/>
    </row>
    <row r="42" spans="1:34" ht="18" customHeight="1">
      <c r="E42" s="1"/>
      <c r="F42" s="617" t="s">
        <v>3663</v>
      </c>
      <c r="G42" s="618"/>
      <c r="H42" s="618"/>
      <c r="I42" s="618"/>
      <c r="J42" s="619"/>
      <c r="K42" s="620" t="str">
        <f>IF(入力シート!K26="","",入力シート!K26)</f>
        <v/>
      </c>
      <c r="L42" s="621"/>
      <c r="M42" s="621"/>
      <c r="N42" s="621"/>
      <c r="O42" s="621"/>
      <c r="P42" s="621"/>
      <c r="Q42" s="621"/>
      <c r="R42" s="621"/>
      <c r="S42" s="621"/>
      <c r="T42" s="621"/>
      <c r="U42" s="621"/>
      <c r="V42" s="621"/>
      <c r="W42" s="621"/>
      <c r="X42" s="621"/>
      <c r="Y42" s="621"/>
      <c r="Z42" s="621"/>
      <c r="AA42" s="621"/>
      <c r="AB42" s="621"/>
      <c r="AC42" s="621"/>
      <c r="AD42" s="622"/>
      <c r="AE42" s="5"/>
      <c r="AF42" s="5"/>
      <c r="AG42" s="1"/>
    </row>
    <row r="43" spans="1:34" ht="18" customHeight="1">
      <c r="E43" s="1"/>
      <c r="F43" s="630" t="s">
        <v>3664</v>
      </c>
      <c r="G43" s="579"/>
      <c r="H43" s="579"/>
      <c r="I43" s="579"/>
      <c r="J43" s="631"/>
      <c r="K43" s="632" t="str">
        <f>IF(入力シート!DA40&gt;3,入力シート!K40,IF(入力シート!K30="","",入力シート!K30))</f>
        <v/>
      </c>
      <c r="L43" s="585"/>
      <c r="M43" s="585"/>
      <c r="N43" s="585"/>
      <c r="O43" s="585"/>
      <c r="P43" s="585"/>
      <c r="Q43" s="585"/>
      <c r="R43" s="585"/>
      <c r="S43" s="585"/>
      <c r="T43" s="585"/>
      <c r="U43" s="585"/>
      <c r="V43" s="585"/>
      <c r="W43" s="585"/>
      <c r="X43" s="585"/>
      <c r="Y43" s="585"/>
      <c r="Z43" s="585"/>
      <c r="AA43" s="585"/>
      <c r="AB43" s="585"/>
      <c r="AC43" s="585"/>
      <c r="AD43" s="633"/>
      <c r="AE43" s="5"/>
      <c r="AF43" s="5"/>
      <c r="AG43" s="1"/>
      <c r="AH43" s="30"/>
    </row>
    <row r="44" spans="1:34" ht="18" customHeight="1">
      <c r="E44" s="1"/>
      <c r="F44" s="581"/>
      <c r="G44" s="582"/>
      <c r="H44" s="582"/>
      <c r="I44" s="582"/>
      <c r="J44" s="583"/>
      <c r="K44" s="700"/>
      <c r="L44" s="701"/>
      <c r="M44" s="701"/>
      <c r="N44" s="701"/>
      <c r="O44" s="701"/>
      <c r="P44" s="701"/>
      <c r="Q44" s="701"/>
      <c r="R44" s="701"/>
      <c r="S44" s="701"/>
      <c r="T44" s="701"/>
      <c r="U44" s="701"/>
      <c r="V44" s="701"/>
      <c r="W44" s="701"/>
      <c r="X44" s="701"/>
      <c r="Y44" s="701"/>
      <c r="Z44" s="701"/>
      <c r="AA44" s="701"/>
      <c r="AB44" s="701"/>
      <c r="AC44" s="701"/>
      <c r="AD44" s="702"/>
      <c r="AE44" s="5"/>
      <c r="AF44" s="5"/>
      <c r="AG44" s="1"/>
      <c r="AH44" s="30"/>
    </row>
    <row r="45" spans="1:34" ht="18" customHeight="1">
      <c r="K45" s="4"/>
      <c r="L45" s="4"/>
      <c r="M45" s="4"/>
      <c r="N45" s="4"/>
      <c r="O45" s="4"/>
      <c r="P45" s="4"/>
      <c r="Q45" s="4"/>
      <c r="R45" s="4"/>
      <c r="S45" s="4"/>
      <c r="T45" s="4"/>
      <c r="U45" s="4"/>
      <c r="V45" s="4"/>
      <c r="W45" s="4"/>
      <c r="X45" s="4"/>
      <c r="Y45" s="24"/>
      <c r="Z45" s="24"/>
      <c r="AA45" s="24"/>
      <c r="AB45" s="24"/>
      <c r="AC45" s="24"/>
      <c r="AD45" s="24"/>
      <c r="AE45" s="4"/>
      <c r="AF45" s="4"/>
    </row>
    <row r="46" spans="1:34" ht="18" customHeight="1">
      <c r="B46" s="658" t="s">
        <v>11361</v>
      </c>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31"/>
    </row>
    <row r="47" spans="1:34" ht="18" customHeight="1">
      <c r="A47" s="6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row>
    <row r="48" spans="1:34" ht="18" customHeight="1">
      <c r="A48" s="61"/>
      <c r="B48" s="25" t="s">
        <v>15</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1:31" ht="17.100000000000001" customHeight="1">
      <c r="A49" s="4"/>
      <c r="B49" s="659" t="s">
        <v>16</v>
      </c>
      <c r="C49" s="659"/>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t="s">
        <v>17</v>
      </c>
      <c r="AD49" s="659"/>
      <c r="AE49" s="4"/>
    </row>
    <row r="50" spans="1:31" ht="15.95" customHeight="1">
      <c r="A50" s="4"/>
      <c r="B50" s="660">
        <v>1</v>
      </c>
      <c r="C50" s="662" t="str">
        <f>IF(入力シート!C88="","",入力シート!C88)</f>
        <v>申請日時点で事業を継続中かつ施設・事業所の運営に要する経費の支払い実績を有する。</v>
      </c>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0" t="str">
        <f>IF(入力シート!AC88="","",入力シート!AC88)</f>
        <v/>
      </c>
      <c r="AD50" s="660"/>
      <c r="AE50" s="25"/>
    </row>
    <row r="51" spans="1:31" ht="15.95" customHeight="1">
      <c r="A51" s="4"/>
      <c r="B51" s="661"/>
      <c r="C51" s="664"/>
      <c r="D51" s="665"/>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1"/>
      <c r="AD51" s="661"/>
      <c r="AE51" s="25"/>
    </row>
    <row r="52" spans="1:31" ht="15.95" customHeight="1">
      <c r="A52" s="4"/>
      <c r="B52" s="660"/>
      <c r="C52" s="662"/>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0"/>
      <c r="AD52" s="660"/>
      <c r="AE52" s="25"/>
    </row>
    <row r="53" spans="1:31" ht="15.95" customHeight="1">
      <c r="A53" s="4"/>
      <c r="B53" s="666">
        <v>2</v>
      </c>
      <c r="C53" s="662" t="str">
        <f>IF(入力シート!C91="","",入力シート!C91)</f>
        <v xml:space="preserve">下記のいずれかに該当するか。
⑴ 医療法（昭和23年法律第205号）の規定に基づき開設の届出を行っている病院、診療所（歯科診療所を含む）
⑵ 医薬品、医療機器等の品質、有効性及び安全性の確保等に関する法律（昭和35年法律第145号）の規定に基づき開設している薬局のうち、健康保険法（大正11年法律第70号）の規定に基づき保険薬局の指定を受けた施設
⑶ あん摩マッサージ指圧師、はり師、きゆう師等に関する法律（昭和22年法律第217号）又は柔道整復師法（昭和45年法律第19号）の規定に基づき開設している施術所のうち、受領委任取扱施術所の指定を受けた施設又は医療保険（療養費）の対象となる施術を行っている施設
</v>
      </c>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0" t="str">
        <f>IF(入力シート!AC91="","",入力シート!AC91)</f>
        <v/>
      </c>
      <c r="AD53" s="660"/>
      <c r="AE53" s="4"/>
    </row>
    <row r="54" spans="1:31" ht="15.95" customHeight="1">
      <c r="A54" s="4"/>
      <c r="B54" s="666"/>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0"/>
      <c r="AD54" s="660"/>
      <c r="AE54" s="4"/>
    </row>
    <row r="55" spans="1:31" ht="15.95" customHeight="1">
      <c r="A55" s="4"/>
      <c r="B55" s="666"/>
      <c r="C55" s="662"/>
      <c r="D55" s="662"/>
      <c r="E55" s="662"/>
      <c r="F55" s="662"/>
      <c r="G55" s="662"/>
      <c r="H55" s="662"/>
      <c r="I55" s="662"/>
      <c r="J55" s="662"/>
      <c r="K55" s="662"/>
      <c r="L55" s="662"/>
      <c r="M55" s="662"/>
      <c r="N55" s="662"/>
      <c r="O55" s="662"/>
      <c r="P55" s="662"/>
      <c r="Q55" s="662"/>
      <c r="R55" s="662"/>
      <c r="S55" s="662"/>
      <c r="T55" s="662"/>
      <c r="U55" s="662"/>
      <c r="V55" s="662"/>
      <c r="W55" s="662"/>
      <c r="X55" s="662"/>
      <c r="Y55" s="662"/>
      <c r="Z55" s="662"/>
      <c r="AA55" s="662"/>
      <c r="AB55" s="662"/>
      <c r="AC55" s="660"/>
      <c r="AD55" s="660"/>
      <c r="AE55" s="4"/>
    </row>
    <row r="56" spans="1:31" ht="15.95" customHeight="1">
      <c r="A56" s="4"/>
      <c r="B56" s="666"/>
      <c r="C56" s="662"/>
      <c r="D56" s="662"/>
      <c r="E56" s="662"/>
      <c r="F56" s="662"/>
      <c r="G56" s="662"/>
      <c r="H56" s="662"/>
      <c r="I56" s="662"/>
      <c r="J56" s="662"/>
      <c r="K56" s="662"/>
      <c r="L56" s="662"/>
      <c r="M56" s="662"/>
      <c r="N56" s="662"/>
      <c r="O56" s="662"/>
      <c r="P56" s="662"/>
      <c r="Q56" s="662"/>
      <c r="R56" s="662"/>
      <c r="S56" s="662"/>
      <c r="T56" s="662"/>
      <c r="U56" s="662"/>
      <c r="V56" s="662"/>
      <c r="W56" s="662"/>
      <c r="X56" s="662"/>
      <c r="Y56" s="662"/>
      <c r="Z56" s="662"/>
      <c r="AA56" s="662"/>
      <c r="AB56" s="662"/>
      <c r="AC56" s="660"/>
      <c r="AD56" s="660"/>
      <c r="AE56" s="4"/>
    </row>
    <row r="57" spans="1:31" ht="15.95" customHeight="1">
      <c r="A57" s="4"/>
      <c r="B57" s="666"/>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0"/>
      <c r="AD57" s="660"/>
      <c r="AE57" s="4"/>
    </row>
    <row r="58" spans="1:31" ht="15.95" customHeight="1">
      <c r="A58" s="4"/>
      <c r="B58" s="666"/>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0"/>
      <c r="AD58" s="660"/>
      <c r="AE58" s="4"/>
    </row>
    <row r="59" spans="1:31" ht="15.95" customHeight="1">
      <c r="A59" s="4"/>
      <c r="B59" s="666"/>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0"/>
      <c r="AD59" s="660"/>
      <c r="AE59" s="4"/>
    </row>
    <row r="60" spans="1:31" ht="15.95" customHeight="1">
      <c r="A60" s="4"/>
      <c r="B60" s="666"/>
      <c r="C60" s="662"/>
      <c r="D60" s="662"/>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0"/>
      <c r="AD60" s="660"/>
      <c r="AE60" s="4"/>
    </row>
    <row r="61" spans="1:31" ht="15.95" customHeight="1">
      <c r="A61" s="4"/>
      <c r="B61" s="666"/>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0"/>
      <c r="AD61" s="660"/>
      <c r="AE61" s="4"/>
    </row>
    <row r="62" spans="1:31" ht="15.95" customHeight="1">
      <c r="A62" s="4"/>
      <c r="B62" s="666"/>
      <c r="C62" s="662"/>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0"/>
      <c r="AD62" s="660"/>
      <c r="AE62" s="4"/>
    </row>
    <row r="63" spans="1:31" ht="15.95" customHeight="1">
      <c r="A63" s="4"/>
      <c r="B63" s="666"/>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0"/>
      <c r="AD63" s="660"/>
      <c r="AE63" s="61"/>
    </row>
    <row r="64" spans="1:31" ht="15.95" customHeight="1">
      <c r="A64" s="4"/>
      <c r="B64" s="666"/>
      <c r="C64" s="662"/>
      <c r="D64" s="662"/>
      <c r="E64" s="662"/>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0"/>
      <c r="AD64" s="660"/>
      <c r="AE64" s="25"/>
    </row>
    <row r="65" spans="1:31" ht="15.95" customHeight="1">
      <c r="A65" s="4"/>
      <c r="B65" s="667">
        <v>3</v>
      </c>
      <c r="C65" s="669" t="str">
        <f>IF(入力シート!C102="","",入力シート!C102)</f>
        <v>国又は地方公共団体が開設、運営する施設等ではない（国又は地方公共団体から独立した会計で運営されている施設を除く）。</v>
      </c>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1"/>
      <c r="AC65" s="675" t="str">
        <f>IF(入力シート!AC102="","",入力シート!AC102)</f>
        <v/>
      </c>
      <c r="AD65" s="676"/>
      <c r="AE65" s="25"/>
    </row>
    <row r="66" spans="1:31" ht="15.95" customHeight="1">
      <c r="A66" s="4"/>
      <c r="B66" s="668"/>
      <c r="C66" s="672"/>
      <c r="D66" s="673"/>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4"/>
      <c r="AC66" s="519"/>
      <c r="AD66" s="677"/>
      <c r="AE66" s="25"/>
    </row>
    <row r="67" spans="1:31" ht="15.95" customHeight="1">
      <c r="A67" s="4"/>
      <c r="B67" s="666">
        <v>4</v>
      </c>
      <c r="C67" s="662" t="str">
        <f>IF(入力シート!C104="","",入力シート!C104)</f>
        <v>医療施設又は施術所にあっては、保険診療、保険施術を取り扱うことができる。
（医療施設、施術所以外の場合は該当に「－」を記入してください）</v>
      </c>
      <c r="D67" s="662"/>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6" t="str">
        <f>IF(入力シート!AC104="","",入力シート!AC104)</f>
        <v/>
      </c>
      <c r="AD67" s="666"/>
      <c r="AE67" s="61"/>
    </row>
    <row r="68" spans="1:31" ht="15.95" customHeight="1">
      <c r="A68" s="4"/>
      <c r="B68" s="666"/>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6"/>
      <c r="AD68" s="666"/>
      <c r="AE68" s="61"/>
    </row>
    <row r="69" spans="1:31" ht="15.95" customHeight="1">
      <c r="A69" s="4"/>
      <c r="B69" s="666"/>
      <c r="C69" s="662"/>
      <c r="D69" s="662"/>
      <c r="E69" s="662"/>
      <c r="F69" s="662"/>
      <c r="G69" s="662"/>
      <c r="H69" s="662"/>
      <c r="I69" s="662"/>
      <c r="J69" s="662"/>
      <c r="K69" s="662"/>
      <c r="L69" s="662"/>
      <c r="M69" s="662"/>
      <c r="N69" s="662"/>
      <c r="O69" s="662"/>
      <c r="P69" s="662"/>
      <c r="Q69" s="662"/>
      <c r="R69" s="662"/>
      <c r="S69" s="662"/>
      <c r="T69" s="662"/>
      <c r="U69" s="662"/>
      <c r="V69" s="662"/>
      <c r="W69" s="662"/>
      <c r="X69" s="662"/>
      <c r="Y69" s="662"/>
      <c r="Z69" s="662"/>
      <c r="AA69" s="662"/>
      <c r="AB69" s="662"/>
      <c r="AC69" s="666"/>
      <c r="AD69" s="666"/>
      <c r="AE69" s="4"/>
    </row>
    <row r="70" spans="1:31" ht="15.95" customHeight="1">
      <c r="A70" s="4"/>
      <c r="B70" s="666">
        <v>5</v>
      </c>
      <c r="C70" s="669" t="str">
        <f>IF(入力シート!C107="","",入力シート!C107)</f>
        <v>社会福祉施設内診療所、企業内診療所等の原則として特定の者を対象とする施設ではない。（広く一般の不特定多数を対象とする施設である）</v>
      </c>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1"/>
      <c r="AC70" s="675" t="str">
        <f>IF(入力シート!AC107="","",入力シート!AC107)</f>
        <v/>
      </c>
      <c r="AD70" s="676"/>
      <c r="AE70" s="61"/>
    </row>
    <row r="71" spans="1:31" ht="15.95" customHeight="1">
      <c r="A71" s="4"/>
      <c r="B71" s="666"/>
      <c r="C71" s="672"/>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4"/>
      <c r="AC71" s="519"/>
      <c r="AD71" s="677"/>
      <c r="AE71" s="4"/>
    </row>
    <row r="72" spans="1:31" ht="15.95" customHeight="1">
      <c r="A72" s="4"/>
      <c r="B72" s="666">
        <v>6</v>
      </c>
      <c r="C72" s="669" t="str">
        <f>IF(入力シート!C109="","",入力シート!C109)</f>
        <v>2023年3月31日以前に開設した施設である。</v>
      </c>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1"/>
      <c r="AC72" s="675" t="str">
        <f>IF(入力シート!AC109="","",入力シート!AC109)</f>
        <v/>
      </c>
      <c r="AD72" s="676"/>
      <c r="AE72" s="61"/>
    </row>
    <row r="73" spans="1:31" ht="15.95" customHeight="1">
      <c r="A73" s="4"/>
      <c r="B73" s="666"/>
      <c r="C73" s="672"/>
      <c r="D73" s="673"/>
      <c r="E73" s="673"/>
      <c r="F73" s="673"/>
      <c r="G73" s="673"/>
      <c r="H73" s="673"/>
      <c r="I73" s="673"/>
      <c r="J73" s="673"/>
      <c r="K73" s="673"/>
      <c r="L73" s="673"/>
      <c r="M73" s="673"/>
      <c r="N73" s="673"/>
      <c r="O73" s="673"/>
      <c r="P73" s="673"/>
      <c r="Q73" s="673"/>
      <c r="R73" s="673"/>
      <c r="S73" s="673"/>
      <c r="T73" s="673"/>
      <c r="U73" s="673"/>
      <c r="V73" s="673"/>
      <c r="W73" s="673"/>
      <c r="X73" s="673"/>
      <c r="Y73" s="673"/>
      <c r="Z73" s="673"/>
      <c r="AA73" s="673"/>
      <c r="AB73" s="674"/>
      <c r="AC73" s="519"/>
      <c r="AD73" s="677"/>
      <c r="AE73" s="4"/>
    </row>
    <row r="74" spans="1:31" ht="15.95" customHeight="1">
      <c r="A74" s="4"/>
      <c r="B74" s="666">
        <v>7</v>
      </c>
      <c r="C74" s="669" t="str">
        <f>IF(入力シート!C111="","",入力シート!C111)</f>
        <v>同一の施設・事業所内にて複数業種を運営（例：整骨院と鍼灸院、病院と介護施設など）し、食材料費・燃料費等の負担額が不可分な場合、代表するいずれかの施設または事業所より申請を行っている。（※複数業種運営していない場合は該当に「－」を記入してください）</v>
      </c>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1"/>
      <c r="AC74" s="675" t="str">
        <f>IF(入力シート!AC111="","",入力シート!AC111)</f>
        <v/>
      </c>
      <c r="AD74" s="676"/>
      <c r="AE74" s="61"/>
    </row>
    <row r="75" spans="1:31" ht="15.95" customHeight="1">
      <c r="A75" s="4"/>
      <c r="B75" s="678"/>
      <c r="C75" s="679"/>
      <c r="D75" s="680"/>
      <c r="E75" s="680"/>
      <c r="F75" s="680"/>
      <c r="G75" s="680"/>
      <c r="H75" s="680"/>
      <c r="I75" s="680"/>
      <c r="J75" s="680"/>
      <c r="K75" s="680"/>
      <c r="L75" s="680"/>
      <c r="M75" s="680"/>
      <c r="N75" s="680"/>
      <c r="O75" s="680"/>
      <c r="P75" s="680"/>
      <c r="Q75" s="680"/>
      <c r="R75" s="680"/>
      <c r="S75" s="680"/>
      <c r="T75" s="680"/>
      <c r="U75" s="680"/>
      <c r="V75" s="680"/>
      <c r="W75" s="680"/>
      <c r="X75" s="680"/>
      <c r="Y75" s="680"/>
      <c r="Z75" s="680"/>
      <c r="AA75" s="680"/>
      <c r="AB75" s="681"/>
      <c r="AC75" s="682"/>
      <c r="AD75" s="683"/>
      <c r="AE75" s="61"/>
    </row>
    <row r="76" spans="1:31" ht="15.95" customHeight="1">
      <c r="A76" s="4"/>
      <c r="B76" s="678"/>
      <c r="C76" s="679"/>
      <c r="D76" s="680"/>
      <c r="E76" s="680"/>
      <c r="F76" s="680"/>
      <c r="G76" s="680"/>
      <c r="H76" s="680"/>
      <c r="I76" s="680"/>
      <c r="J76" s="680"/>
      <c r="K76" s="680"/>
      <c r="L76" s="680"/>
      <c r="M76" s="680"/>
      <c r="N76" s="680"/>
      <c r="O76" s="680"/>
      <c r="P76" s="680"/>
      <c r="Q76" s="680"/>
      <c r="R76" s="680"/>
      <c r="S76" s="680"/>
      <c r="T76" s="680"/>
      <c r="U76" s="680"/>
      <c r="V76" s="680"/>
      <c r="W76" s="680"/>
      <c r="X76" s="680"/>
      <c r="Y76" s="680"/>
      <c r="Z76" s="680"/>
      <c r="AA76" s="680"/>
      <c r="AB76" s="681"/>
      <c r="AC76" s="682"/>
      <c r="AD76" s="683"/>
      <c r="AE76" s="61"/>
    </row>
    <row r="77" spans="1:31" ht="15.95" customHeight="1">
      <c r="A77" s="4"/>
      <c r="B77" s="666"/>
      <c r="C77" s="672"/>
      <c r="D77" s="673"/>
      <c r="E77" s="673"/>
      <c r="F77" s="673"/>
      <c r="G77" s="673"/>
      <c r="H77" s="673"/>
      <c r="I77" s="673"/>
      <c r="J77" s="673"/>
      <c r="K77" s="673"/>
      <c r="L77" s="673"/>
      <c r="M77" s="673"/>
      <c r="N77" s="673"/>
      <c r="O77" s="673"/>
      <c r="P77" s="673"/>
      <c r="Q77" s="673"/>
      <c r="R77" s="673"/>
      <c r="S77" s="673"/>
      <c r="T77" s="673"/>
      <c r="U77" s="673"/>
      <c r="V77" s="673"/>
      <c r="W77" s="673"/>
      <c r="X77" s="673"/>
      <c r="Y77" s="673"/>
      <c r="Z77" s="673"/>
      <c r="AA77" s="673"/>
      <c r="AB77" s="674"/>
      <c r="AC77" s="519"/>
      <c r="AD77" s="677"/>
      <c r="AE77" s="4"/>
    </row>
    <row r="78" spans="1:31" ht="15.95" customHeight="1">
      <c r="A78" s="4"/>
      <c r="B78" s="666">
        <v>8</v>
      </c>
      <c r="C78" s="669" t="str">
        <f>IF(入力シート!C115="","",入力シート!C115)</f>
        <v>他地方公共団体等から補助対象経費（食材料費・燃料費等）が重複する補助金を受ける（受けた）場合において、同補助金で補われない補助対象経費が残存する（※本補助金以外の補助金受給がない（受けない）場合は該当に「－」を記入してください）</v>
      </c>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1"/>
      <c r="AC78" s="675" t="str">
        <f>IF(入力シート!AC115="","",入力シート!AC115)</f>
        <v/>
      </c>
      <c r="AD78" s="676"/>
      <c r="AE78" s="61"/>
    </row>
    <row r="79" spans="1:31" ht="15.95" customHeight="1">
      <c r="A79" s="4"/>
      <c r="B79" s="678"/>
      <c r="C79" s="679"/>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1"/>
      <c r="AC79" s="682"/>
      <c r="AD79" s="683"/>
      <c r="AE79" s="61"/>
    </row>
    <row r="80" spans="1:31" ht="15.95" customHeight="1">
      <c r="A80" s="4"/>
      <c r="B80" s="666"/>
      <c r="C80" s="672"/>
      <c r="D80" s="673"/>
      <c r="E80" s="673"/>
      <c r="F80" s="673"/>
      <c r="G80" s="673"/>
      <c r="H80" s="673"/>
      <c r="I80" s="673"/>
      <c r="J80" s="673"/>
      <c r="K80" s="673"/>
      <c r="L80" s="673"/>
      <c r="M80" s="673"/>
      <c r="N80" s="673"/>
      <c r="O80" s="673"/>
      <c r="P80" s="673"/>
      <c r="Q80" s="673"/>
      <c r="R80" s="673"/>
      <c r="S80" s="673"/>
      <c r="T80" s="673"/>
      <c r="U80" s="673"/>
      <c r="V80" s="673"/>
      <c r="W80" s="673"/>
      <c r="X80" s="673"/>
      <c r="Y80" s="673"/>
      <c r="Z80" s="673"/>
      <c r="AA80" s="673"/>
      <c r="AB80" s="674"/>
      <c r="AC80" s="519"/>
      <c r="AD80" s="677"/>
      <c r="AE80" s="4"/>
    </row>
    <row r="81" spans="1:34" ht="18" customHeight="1"/>
    <row r="82" spans="1:34" s="34" customFormat="1" ht="17.100000000000001" customHeight="1">
      <c r="A82" s="44" t="s">
        <v>11390</v>
      </c>
      <c r="K82" s="41"/>
      <c r="L82" s="41"/>
      <c r="M82" s="41"/>
      <c r="N82" s="41"/>
      <c r="O82" s="41"/>
      <c r="P82" s="41"/>
      <c r="Q82" s="41"/>
      <c r="R82" s="41"/>
      <c r="S82" s="590" t="s">
        <v>11</v>
      </c>
      <c r="T82" s="590"/>
      <c r="U82" s="591">
        <f>IF(入力シート!U243="","",入力シート!U243)</f>
        <v>6</v>
      </c>
      <c r="V82" s="591"/>
      <c r="W82" s="35" t="s">
        <v>12</v>
      </c>
      <c r="X82" s="591" t="str">
        <f>IF(入力シート!X243="","",入力シート!X243)</f>
        <v/>
      </c>
      <c r="Y82" s="591"/>
      <c r="Z82" s="35" t="s">
        <v>13</v>
      </c>
      <c r="AA82" s="591" t="str">
        <f>IF(入力シート!AA243="","",入力シート!AA243)</f>
        <v/>
      </c>
      <c r="AB82" s="591"/>
      <c r="AC82" s="36" t="s">
        <v>14</v>
      </c>
      <c r="AD82" s="37"/>
      <c r="AE82" s="41"/>
      <c r="AF82" s="41"/>
      <c r="AG82" s="41"/>
      <c r="AH82" s="41"/>
    </row>
    <row r="83" spans="1:34" s="37" customFormat="1" ht="17.100000000000001" customHeight="1">
      <c r="C83" s="37" t="s">
        <v>21</v>
      </c>
      <c r="D83" s="38"/>
      <c r="E83" s="38"/>
      <c r="F83" s="38"/>
      <c r="G83" s="35"/>
      <c r="H83" s="35"/>
      <c r="I83" s="35"/>
      <c r="J83" s="35"/>
      <c r="K83" s="45"/>
      <c r="L83" s="45"/>
      <c r="M83" s="45"/>
      <c r="N83" s="45"/>
      <c r="O83" s="45"/>
      <c r="P83" s="45"/>
      <c r="Q83" s="39"/>
      <c r="R83" s="39"/>
      <c r="S83" s="39"/>
      <c r="T83" s="39"/>
      <c r="U83" s="39"/>
      <c r="V83" s="39"/>
      <c r="W83" s="39"/>
      <c r="X83" s="39"/>
      <c r="Y83" s="39"/>
      <c r="Z83" s="39"/>
      <c r="AA83" s="39"/>
      <c r="AB83" s="39"/>
      <c r="AC83" s="39"/>
      <c r="AD83" s="39"/>
      <c r="AE83" s="39"/>
      <c r="AF83" s="39"/>
      <c r="AG83" s="39"/>
      <c r="AH83" s="39"/>
    </row>
    <row r="84" spans="1:34" s="34" customFormat="1" ht="17.100000000000001" customHeight="1">
      <c r="C84" s="155" t="s">
        <v>32</v>
      </c>
      <c r="E84" s="37"/>
      <c r="F84" s="592" t="s">
        <v>3663</v>
      </c>
      <c r="G84" s="593"/>
      <c r="H84" s="593"/>
      <c r="I84" s="593"/>
      <c r="J84" s="594"/>
      <c r="K84" s="595" t="str">
        <f>IF(入力シート!K26="","",入力シート!K26)</f>
        <v/>
      </c>
      <c r="L84" s="596"/>
      <c r="M84" s="596"/>
      <c r="N84" s="596"/>
      <c r="O84" s="596"/>
      <c r="P84" s="596"/>
      <c r="Q84" s="596"/>
      <c r="R84" s="596"/>
      <c r="S84" s="596"/>
      <c r="T84" s="596"/>
      <c r="U84" s="596"/>
      <c r="V84" s="596"/>
      <c r="W84" s="596"/>
      <c r="X84" s="596"/>
      <c r="Y84" s="596"/>
      <c r="Z84" s="596"/>
      <c r="AA84" s="596"/>
      <c r="AB84" s="596"/>
      <c r="AC84" s="596"/>
      <c r="AD84" s="597"/>
      <c r="AE84" s="39"/>
      <c r="AF84" s="39"/>
      <c r="AG84" s="39"/>
      <c r="AH84" s="41"/>
    </row>
    <row r="85" spans="1:34" s="37" customFormat="1" ht="18" hidden="1" customHeight="1">
      <c r="F85" s="560" t="s">
        <v>11363</v>
      </c>
      <c r="G85" s="561"/>
      <c r="H85" s="561"/>
      <c r="I85" s="561"/>
      <c r="J85" s="562"/>
      <c r="K85" s="563" t="str">
        <f>IF(入力シート!DA37&gt;3,入力シート!K37,IF(入力シート!K27="","",入力シート!K27))</f>
        <v/>
      </c>
      <c r="L85" s="564"/>
      <c r="M85" s="564"/>
      <c r="N85" s="564"/>
      <c r="O85" s="564"/>
      <c r="P85" s="564"/>
      <c r="Q85" s="564"/>
      <c r="R85" s="564"/>
      <c r="S85" s="564"/>
      <c r="T85" s="564"/>
      <c r="U85" s="564"/>
      <c r="V85" s="564"/>
      <c r="W85" s="564"/>
      <c r="X85" s="564"/>
      <c r="Y85" s="564"/>
      <c r="Z85" s="564"/>
      <c r="AA85" s="564"/>
      <c r="AB85" s="564"/>
      <c r="AC85" s="564"/>
      <c r="AD85" s="565"/>
      <c r="AE85" s="39"/>
      <c r="AF85" s="39"/>
      <c r="AG85" s="39"/>
      <c r="AH85" s="39"/>
    </row>
    <row r="86" spans="1:34" s="34" customFormat="1" ht="18" hidden="1" customHeight="1">
      <c r="E86" s="37"/>
      <c r="F86" s="566" t="s">
        <v>3662</v>
      </c>
      <c r="G86" s="567"/>
      <c r="H86" s="567"/>
      <c r="I86" s="567"/>
      <c r="J86" s="568"/>
      <c r="K86" s="572" t="str">
        <f>IF(入力シート!DA38&gt;3,入力シート!K38,IF(入力シート!K28="","",入力シート!K28))</f>
        <v/>
      </c>
      <c r="L86" s="692"/>
      <c r="M86" s="692"/>
      <c r="N86" s="692"/>
      <c r="O86" s="692"/>
      <c r="P86" s="692"/>
      <c r="Q86" s="692"/>
      <c r="R86" s="692"/>
      <c r="S86" s="692"/>
      <c r="T86" s="692"/>
      <c r="U86" s="692"/>
      <c r="V86" s="692"/>
      <c r="W86" s="692"/>
      <c r="X86" s="692"/>
      <c r="Y86" s="692"/>
      <c r="Z86" s="692"/>
      <c r="AA86" s="692"/>
      <c r="AB86" s="692"/>
      <c r="AC86" s="692"/>
      <c r="AD86" s="693"/>
      <c r="AE86" s="39"/>
      <c r="AF86" s="39"/>
      <c r="AG86" s="39"/>
      <c r="AH86" s="42"/>
    </row>
    <row r="87" spans="1:34" s="34" customFormat="1" ht="18" hidden="1" customHeight="1">
      <c r="E87" s="37"/>
      <c r="F87" s="569"/>
      <c r="G87" s="570"/>
      <c r="H87" s="570"/>
      <c r="I87" s="570"/>
      <c r="J87" s="571"/>
      <c r="K87" s="694"/>
      <c r="L87" s="695"/>
      <c r="M87" s="695"/>
      <c r="N87" s="695"/>
      <c r="O87" s="695"/>
      <c r="P87" s="695"/>
      <c r="Q87" s="695"/>
      <c r="R87" s="695"/>
      <c r="S87" s="695"/>
      <c r="T87" s="695"/>
      <c r="U87" s="695"/>
      <c r="V87" s="695"/>
      <c r="W87" s="695"/>
      <c r="X87" s="695"/>
      <c r="Y87" s="695"/>
      <c r="Z87" s="695"/>
      <c r="AA87" s="695"/>
      <c r="AB87" s="695"/>
      <c r="AC87" s="695"/>
      <c r="AD87" s="696"/>
      <c r="AE87" s="39"/>
      <c r="AF87" s="39"/>
      <c r="AG87" s="39"/>
      <c r="AH87" s="41"/>
    </row>
    <row r="88" spans="1:34" s="34" customFormat="1" ht="17.100000000000001" customHeight="1">
      <c r="E88" s="37"/>
      <c r="F88" s="578" t="s">
        <v>3664</v>
      </c>
      <c r="G88" s="579"/>
      <c r="H88" s="579"/>
      <c r="I88" s="579"/>
      <c r="J88" s="580"/>
      <c r="K88" s="584" t="str">
        <f>IF(入力シート!DA40&gt;3,入力シート!K40,IF(入力シート!K30="","",入力シート!K30))</f>
        <v/>
      </c>
      <c r="L88" s="585"/>
      <c r="M88" s="585"/>
      <c r="N88" s="585"/>
      <c r="O88" s="585"/>
      <c r="P88" s="585"/>
      <c r="Q88" s="585"/>
      <c r="R88" s="585"/>
      <c r="S88" s="585"/>
      <c r="T88" s="585"/>
      <c r="U88" s="585"/>
      <c r="V88" s="585"/>
      <c r="W88" s="585"/>
      <c r="X88" s="585"/>
      <c r="Y88" s="585"/>
      <c r="Z88" s="585"/>
      <c r="AA88" s="585"/>
      <c r="AB88" s="585"/>
      <c r="AC88" s="585"/>
      <c r="AD88" s="586"/>
      <c r="AE88" s="39"/>
      <c r="AF88" s="39"/>
      <c r="AG88" s="39"/>
      <c r="AH88" s="46"/>
    </row>
    <row r="89" spans="1:34" s="34" customFormat="1" ht="17.100000000000001" customHeight="1">
      <c r="E89" s="37"/>
      <c r="F89" s="581"/>
      <c r="G89" s="582"/>
      <c r="H89" s="582"/>
      <c r="I89" s="582"/>
      <c r="J89" s="583"/>
      <c r="K89" s="697"/>
      <c r="L89" s="698"/>
      <c r="M89" s="698"/>
      <c r="N89" s="698"/>
      <c r="O89" s="698"/>
      <c r="P89" s="698"/>
      <c r="Q89" s="698"/>
      <c r="R89" s="698"/>
      <c r="S89" s="698"/>
      <c r="T89" s="698"/>
      <c r="U89" s="698"/>
      <c r="V89" s="698"/>
      <c r="W89" s="698"/>
      <c r="X89" s="698"/>
      <c r="Y89" s="698"/>
      <c r="Z89" s="698"/>
      <c r="AA89" s="698"/>
      <c r="AB89" s="698"/>
      <c r="AC89" s="698"/>
      <c r="AD89" s="699"/>
      <c r="AE89" s="39"/>
      <c r="AF89" s="39"/>
      <c r="AG89" s="39"/>
      <c r="AH89" s="46"/>
    </row>
    <row r="90" spans="1:34" s="34" customFormat="1" ht="18" hidden="1" customHeight="1">
      <c r="E90" s="37"/>
      <c r="F90" s="528" t="s">
        <v>8270</v>
      </c>
      <c r="G90" s="529"/>
      <c r="H90" s="529"/>
      <c r="I90" s="529"/>
      <c r="J90" s="530"/>
      <c r="K90" s="531" t="str">
        <f>IF(入力シート!DA42&gt;3,入力シート!K42,IF(入力シート!K32="","",入力シート!K32))</f>
        <v/>
      </c>
      <c r="L90" s="532"/>
      <c r="M90" s="532"/>
      <c r="N90" s="532"/>
      <c r="O90" s="532"/>
      <c r="P90" s="532"/>
      <c r="Q90" s="532"/>
      <c r="R90" s="532"/>
      <c r="S90" s="532"/>
      <c r="T90" s="532"/>
      <c r="U90" s="532"/>
      <c r="V90" s="532"/>
      <c r="W90" s="532"/>
      <c r="X90" s="532"/>
      <c r="Y90" s="532"/>
      <c r="Z90" s="532"/>
      <c r="AA90" s="532"/>
      <c r="AB90" s="532"/>
      <c r="AC90" s="532"/>
      <c r="AD90" s="533"/>
      <c r="AE90" s="39"/>
      <c r="AF90" s="39"/>
      <c r="AG90" s="37"/>
      <c r="AH90" s="30"/>
    </row>
    <row r="91" spans="1:34" s="34" customFormat="1" ht="18" customHeight="1">
      <c r="L91" s="174"/>
      <c r="M91" s="174"/>
      <c r="N91" s="174"/>
      <c r="O91" s="174"/>
      <c r="P91" s="174"/>
      <c r="Q91" s="174"/>
      <c r="R91" s="174"/>
      <c r="S91" s="174"/>
      <c r="T91" s="174"/>
      <c r="U91" s="174"/>
      <c r="V91" s="174"/>
      <c r="W91" s="174"/>
      <c r="X91" s="174"/>
      <c r="Y91" s="174"/>
      <c r="Z91" s="174"/>
      <c r="AA91" s="174"/>
      <c r="AB91" s="174"/>
      <c r="AC91" s="174"/>
      <c r="AD91" s="174"/>
      <c r="AE91" s="39"/>
      <c r="AF91" s="39"/>
      <c r="AG91" s="37"/>
      <c r="AH91" s="172"/>
    </row>
    <row r="92" spans="1:34" s="47" customFormat="1" ht="17.100000000000001" customHeight="1">
      <c r="D92" s="48" t="s">
        <v>14685</v>
      </c>
      <c r="E92" s="49"/>
      <c r="F92" s="49"/>
      <c r="G92" s="49"/>
      <c r="I92" s="49"/>
      <c r="J92" s="49"/>
      <c r="K92" s="49"/>
      <c r="M92" s="49"/>
      <c r="N92" s="49"/>
      <c r="O92" s="49"/>
      <c r="T92" s="49"/>
      <c r="U92" s="49"/>
      <c r="V92" s="49"/>
      <c r="X92" s="49"/>
      <c r="Y92" s="49"/>
      <c r="Z92" s="49"/>
      <c r="AB92" s="49"/>
      <c r="AC92" s="49"/>
      <c r="AD92" s="49"/>
    </row>
    <row r="93" spans="1:34" s="47" customFormat="1" ht="17.100000000000001" customHeight="1">
      <c r="D93" s="48"/>
      <c r="E93" s="49"/>
      <c r="F93" s="49"/>
      <c r="G93" s="49"/>
      <c r="I93" s="49"/>
      <c r="J93" s="49"/>
      <c r="K93" s="49"/>
      <c r="M93" s="49"/>
      <c r="N93" s="49"/>
      <c r="O93" s="49"/>
      <c r="T93" s="49"/>
      <c r="U93" s="49"/>
      <c r="V93" s="49"/>
      <c r="X93" s="49"/>
      <c r="Y93" s="49"/>
      <c r="Z93" s="49"/>
      <c r="AB93" s="49"/>
      <c r="AC93" s="49"/>
      <c r="AD93" s="49"/>
    </row>
    <row r="94" spans="1:34" s="47" customFormat="1" ht="17.100000000000001" customHeight="1">
      <c r="D94" s="48"/>
      <c r="E94" s="49"/>
      <c r="F94" s="49"/>
      <c r="G94" s="49"/>
      <c r="I94" s="49"/>
      <c r="J94" s="49"/>
      <c r="K94" s="49"/>
      <c r="M94" s="49"/>
      <c r="N94" s="49"/>
      <c r="O94" s="49"/>
      <c r="T94" s="49"/>
      <c r="U94" s="49"/>
      <c r="V94" s="49"/>
      <c r="X94" s="49"/>
      <c r="Y94" s="49"/>
      <c r="Z94" s="49"/>
      <c r="AB94" s="49"/>
      <c r="AC94" s="49"/>
      <c r="AD94" s="49"/>
    </row>
    <row r="95" spans="1:34" s="6" customFormat="1" ht="12.95" customHeight="1">
      <c r="B95" s="12" t="str">
        <f>入力シート!B126</f>
        <v>１．食材料費</v>
      </c>
      <c r="C95" s="12"/>
      <c r="D95" s="13"/>
      <c r="E95" s="13"/>
      <c r="F95" s="13"/>
      <c r="G95" s="13"/>
      <c r="H95" s="13"/>
      <c r="I95" s="13"/>
      <c r="J95" s="13"/>
      <c r="K95" s="13"/>
      <c r="M95" s="13"/>
      <c r="N95" s="13"/>
      <c r="O95" s="14" t="s">
        <v>10</v>
      </c>
      <c r="P95" s="13"/>
      <c r="Q95" s="12" t="str">
        <f>入力シート!Q126</f>
        <v>２．水道代</v>
      </c>
      <c r="R95" s="12"/>
      <c r="S95" s="13"/>
      <c r="T95" s="13"/>
      <c r="U95" s="13"/>
      <c r="V95" s="13"/>
      <c r="W95" s="13"/>
      <c r="X95" s="13"/>
      <c r="Y95" s="13"/>
      <c r="Z95" s="13"/>
      <c r="AB95" s="13"/>
      <c r="AC95" s="13"/>
      <c r="AD95" s="14" t="s">
        <v>10</v>
      </c>
    </row>
    <row r="96" spans="1:34" s="47" customFormat="1" ht="12.95" customHeight="1">
      <c r="B96" s="543"/>
      <c r="C96" s="544"/>
      <c r="D96" s="543" t="str">
        <f>入力シート!D248</f>
        <v>令和５年</v>
      </c>
      <c r="E96" s="544"/>
      <c r="F96" s="544"/>
      <c r="G96" s="544"/>
      <c r="H96" s="543" t="str">
        <f>入力シート!H248</f>
        <v>令和６年</v>
      </c>
      <c r="I96" s="544"/>
      <c r="J96" s="544"/>
      <c r="K96" s="544"/>
      <c r="L96" s="543" t="str">
        <f>入力シート!L248</f>
        <v>負担増加額</v>
      </c>
      <c r="M96" s="544"/>
      <c r="N96" s="544"/>
      <c r="O96" s="544"/>
      <c r="Q96" s="543"/>
      <c r="R96" s="544"/>
      <c r="S96" s="543" t="str">
        <f>入力シート!S248</f>
        <v>令和５年</v>
      </c>
      <c r="T96" s="544"/>
      <c r="U96" s="544"/>
      <c r="V96" s="544"/>
      <c r="W96" s="543" t="str">
        <f>入力シート!W248</f>
        <v>令和６年</v>
      </c>
      <c r="X96" s="544"/>
      <c r="Y96" s="544"/>
      <c r="Z96" s="544"/>
      <c r="AA96" s="543" t="str">
        <f>入力シート!AA248</f>
        <v>負担増加額</v>
      </c>
      <c r="AB96" s="544"/>
      <c r="AC96" s="544"/>
      <c r="AD96" s="544"/>
    </row>
    <row r="97" spans="2:36" s="47" customFormat="1" ht="12.95" customHeight="1">
      <c r="B97" s="543"/>
      <c r="C97" s="544"/>
      <c r="D97" s="543" t="str">
        <f>入力シート!D249</f>
        <v>（A1）</v>
      </c>
      <c r="E97" s="544"/>
      <c r="F97" s="544"/>
      <c r="G97" s="544"/>
      <c r="H97" s="543" t="str">
        <f>入力シート!H249</f>
        <v>（B1）</v>
      </c>
      <c r="I97" s="544"/>
      <c r="J97" s="544"/>
      <c r="K97" s="544"/>
      <c r="L97" s="543" t="str">
        <f>入力シート!L249</f>
        <v>（C1=B1-A1）</v>
      </c>
      <c r="M97" s="544"/>
      <c r="N97" s="544"/>
      <c r="O97" s="544"/>
      <c r="Q97" s="543"/>
      <c r="R97" s="544"/>
      <c r="S97" s="543" t="str">
        <f>入力シート!S249</f>
        <v>（A2）</v>
      </c>
      <c r="T97" s="544"/>
      <c r="U97" s="544"/>
      <c r="V97" s="544"/>
      <c r="W97" s="543" t="str">
        <f>入力シート!W249</f>
        <v>（B2）</v>
      </c>
      <c r="X97" s="544"/>
      <c r="Y97" s="544"/>
      <c r="Z97" s="544"/>
      <c r="AA97" s="543" t="str">
        <f>入力シート!AA249</f>
        <v>（C2=B2-A2）</v>
      </c>
      <c r="AB97" s="544"/>
      <c r="AC97" s="544"/>
      <c r="AD97" s="544"/>
    </row>
    <row r="98" spans="2:36" s="47" customFormat="1" ht="12.95" customHeight="1">
      <c r="B98" s="689" t="s">
        <v>11414</v>
      </c>
      <c r="C98" s="690"/>
      <c r="D98" s="545">
        <f>IF(入力シート!D250="","",入力シート!D250)</f>
        <v>0</v>
      </c>
      <c r="E98" s="546"/>
      <c r="F98" s="546"/>
      <c r="G98" s="547"/>
      <c r="H98" s="545">
        <f>IF(入力シート!H250="","",入力シート!H250)</f>
        <v>0</v>
      </c>
      <c r="I98" s="546"/>
      <c r="J98" s="546"/>
      <c r="K98" s="547"/>
      <c r="L98" s="548"/>
      <c r="M98" s="549"/>
      <c r="N98" s="549"/>
      <c r="O98" s="550"/>
      <c r="Q98" s="689" t="s">
        <v>11414</v>
      </c>
      <c r="R98" s="690"/>
      <c r="S98" s="545">
        <f>IF(入力シート!S250="","",入力シート!S250)</f>
        <v>0</v>
      </c>
      <c r="T98" s="546"/>
      <c r="U98" s="546"/>
      <c r="V98" s="547"/>
      <c r="W98" s="545">
        <f>IF(入力シート!W250="","",入力シート!W250)</f>
        <v>0</v>
      </c>
      <c r="X98" s="546"/>
      <c r="Y98" s="546"/>
      <c r="Z98" s="547"/>
      <c r="AA98" s="548"/>
      <c r="AB98" s="549"/>
      <c r="AC98" s="549"/>
      <c r="AD98" s="550"/>
      <c r="AE98" s="18"/>
      <c r="AF98" s="18"/>
      <c r="AG98" s="18"/>
    </row>
    <row r="99" spans="2:36" s="47" customFormat="1" ht="12.95" customHeight="1">
      <c r="B99" s="689" t="s">
        <v>11415</v>
      </c>
      <c r="C99" s="690"/>
      <c r="D99" s="545">
        <f>IF(入力シート!D251="","",入力シート!D251)</f>
        <v>0</v>
      </c>
      <c r="E99" s="546"/>
      <c r="F99" s="546"/>
      <c r="G99" s="547"/>
      <c r="H99" s="545">
        <f>IF(入力シート!H251="","",入力シート!H251)</f>
        <v>0</v>
      </c>
      <c r="I99" s="546"/>
      <c r="J99" s="546"/>
      <c r="K99" s="547"/>
      <c r="L99" s="548"/>
      <c r="M99" s="549"/>
      <c r="N99" s="549"/>
      <c r="O99" s="550"/>
      <c r="Q99" s="689" t="s">
        <v>11415</v>
      </c>
      <c r="R99" s="690"/>
      <c r="S99" s="545">
        <f>IF(入力シート!S251="","",入力シート!S251)</f>
        <v>0</v>
      </c>
      <c r="T99" s="546"/>
      <c r="U99" s="546"/>
      <c r="V99" s="547"/>
      <c r="W99" s="545">
        <f>IF(入力シート!W251="","",入力シート!W251)</f>
        <v>0</v>
      </c>
      <c r="X99" s="546"/>
      <c r="Y99" s="546"/>
      <c r="Z99" s="547"/>
      <c r="AA99" s="548"/>
      <c r="AB99" s="549"/>
      <c r="AC99" s="549"/>
      <c r="AD99" s="550"/>
      <c r="AE99" s="18"/>
      <c r="AF99" s="18"/>
      <c r="AG99" s="18"/>
    </row>
    <row r="100" spans="2:36" s="47" customFormat="1" ht="12.95" customHeight="1">
      <c r="B100" s="689" t="s">
        <v>11416</v>
      </c>
      <c r="C100" s="690"/>
      <c r="D100" s="545">
        <f>IF(入力シート!D252="","",入力シート!D252)</f>
        <v>0</v>
      </c>
      <c r="E100" s="546"/>
      <c r="F100" s="546"/>
      <c r="G100" s="547"/>
      <c r="H100" s="545">
        <f>IF(入力シート!H252="","",入力シート!H252)</f>
        <v>0</v>
      </c>
      <c r="I100" s="546"/>
      <c r="J100" s="546"/>
      <c r="K100" s="547"/>
      <c r="L100" s="548"/>
      <c r="M100" s="549"/>
      <c r="N100" s="549"/>
      <c r="O100" s="550"/>
      <c r="Q100" s="689" t="s">
        <v>11416</v>
      </c>
      <c r="R100" s="690"/>
      <c r="S100" s="545">
        <f>IF(入力シート!S252="","",入力シート!S252)</f>
        <v>0</v>
      </c>
      <c r="T100" s="546"/>
      <c r="U100" s="546"/>
      <c r="V100" s="547"/>
      <c r="W100" s="545">
        <f>IF(入力シート!W252="","",入力シート!W252)</f>
        <v>0</v>
      </c>
      <c r="X100" s="546"/>
      <c r="Y100" s="546"/>
      <c r="Z100" s="547"/>
      <c r="AA100" s="548"/>
      <c r="AB100" s="549"/>
      <c r="AC100" s="549"/>
      <c r="AD100" s="550"/>
      <c r="AE100" s="18"/>
      <c r="AF100" s="18"/>
      <c r="AG100" s="18"/>
    </row>
    <row r="101" spans="2:36" s="47" customFormat="1" ht="12.95" customHeight="1">
      <c r="B101" s="543" t="s">
        <v>9</v>
      </c>
      <c r="C101" s="544"/>
      <c r="D101" s="545">
        <f>IF(入力シート!D253="","",入力シート!D253)</f>
        <v>0</v>
      </c>
      <c r="E101" s="546"/>
      <c r="F101" s="546"/>
      <c r="G101" s="547"/>
      <c r="H101" s="545">
        <f>IF(入力シート!H253="","",入力シート!H253)</f>
        <v>0</v>
      </c>
      <c r="I101" s="546"/>
      <c r="J101" s="546"/>
      <c r="K101" s="547"/>
      <c r="L101" s="545">
        <f>IF(入力シート!L253="","",入力シート!L253)</f>
        <v>0</v>
      </c>
      <c r="M101" s="546"/>
      <c r="N101" s="546"/>
      <c r="O101" s="547"/>
      <c r="Q101" s="543" t="s">
        <v>9</v>
      </c>
      <c r="R101" s="544"/>
      <c r="S101" s="545">
        <f>IF(入力シート!S253="","",入力シート!S253)</f>
        <v>0</v>
      </c>
      <c r="T101" s="546"/>
      <c r="U101" s="546"/>
      <c r="V101" s="547"/>
      <c r="W101" s="545">
        <f>IF(入力シート!W253="","",入力シート!W253)</f>
        <v>0</v>
      </c>
      <c r="X101" s="546"/>
      <c r="Y101" s="546"/>
      <c r="Z101" s="547"/>
      <c r="AA101" s="545">
        <f>IF(入力シート!AA253="","",入力シート!AA253)</f>
        <v>0</v>
      </c>
      <c r="AB101" s="546"/>
      <c r="AC101" s="546"/>
      <c r="AD101" s="547"/>
      <c r="AE101" s="18"/>
      <c r="AF101" s="18"/>
      <c r="AG101" s="18"/>
    </row>
    <row r="102" spans="2:36" s="18" customFormat="1" ht="12.95" customHeight="1">
      <c r="B102" s="122"/>
      <c r="C102" s="123"/>
      <c r="D102" s="121"/>
      <c r="E102" s="121"/>
      <c r="F102" s="121"/>
      <c r="G102" s="121"/>
      <c r="H102" s="121"/>
      <c r="I102" s="121"/>
      <c r="J102" s="121"/>
      <c r="K102" s="121"/>
      <c r="L102" s="121"/>
      <c r="M102" s="121"/>
      <c r="N102" s="121"/>
      <c r="O102" s="121"/>
      <c r="Q102" s="122"/>
      <c r="R102" s="123"/>
      <c r="S102" s="121"/>
      <c r="T102" s="121"/>
      <c r="U102" s="121"/>
      <c r="V102" s="121"/>
      <c r="W102" s="121"/>
      <c r="X102" s="121"/>
      <c r="Y102" s="121"/>
      <c r="Z102" s="121"/>
      <c r="AA102" s="121"/>
      <c r="AB102" s="121"/>
      <c r="AC102" s="121"/>
      <c r="AD102" s="121"/>
    </row>
    <row r="103" spans="2:36" s="6" customFormat="1" ht="12.95" customHeight="1">
      <c r="B103" s="12" t="str">
        <f>入力シート!B140</f>
        <v>３．重油代</v>
      </c>
      <c r="C103" s="12"/>
      <c r="D103" s="13"/>
      <c r="E103" s="13"/>
      <c r="F103" s="13"/>
      <c r="G103" s="13"/>
      <c r="H103" s="13"/>
      <c r="I103" s="13"/>
      <c r="J103" s="13"/>
      <c r="K103" s="13"/>
      <c r="M103" s="13"/>
      <c r="N103" s="13"/>
      <c r="O103" s="14" t="s">
        <v>10</v>
      </c>
      <c r="Q103" s="12" t="str">
        <f>入力シート!Q140</f>
        <v>４．ガス代</v>
      </c>
      <c r="R103" s="12"/>
      <c r="S103" s="13"/>
      <c r="T103" s="13"/>
      <c r="U103" s="13"/>
      <c r="V103" s="13"/>
      <c r="W103" s="13"/>
      <c r="X103" s="13"/>
      <c r="Y103" s="13"/>
      <c r="Z103" s="13"/>
      <c r="AB103" s="13"/>
      <c r="AC103" s="13"/>
      <c r="AD103" s="14" t="s">
        <v>10</v>
      </c>
    </row>
    <row r="104" spans="2:36" s="47" customFormat="1" ht="12.95" customHeight="1">
      <c r="B104" s="543"/>
      <c r="C104" s="544"/>
      <c r="D104" s="543" t="str">
        <f>入力シート!D256</f>
        <v>令和５年</v>
      </c>
      <c r="E104" s="544"/>
      <c r="F104" s="544"/>
      <c r="G104" s="544"/>
      <c r="H104" s="543" t="str">
        <f>入力シート!H256</f>
        <v>令和６年</v>
      </c>
      <c r="I104" s="544"/>
      <c r="J104" s="544"/>
      <c r="K104" s="544"/>
      <c r="L104" s="543" t="str">
        <f>入力シート!L256</f>
        <v>負担増加額</v>
      </c>
      <c r="M104" s="544"/>
      <c r="N104" s="544"/>
      <c r="O104" s="544"/>
      <c r="Q104" s="543"/>
      <c r="R104" s="544"/>
      <c r="S104" s="543" t="str">
        <f>入力シート!S256</f>
        <v>令和５年</v>
      </c>
      <c r="T104" s="544"/>
      <c r="U104" s="544"/>
      <c r="V104" s="544"/>
      <c r="W104" s="543" t="str">
        <f>入力シート!W256</f>
        <v>令和６年</v>
      </c>
      <c r="X104" s="544"/>
      <c r="Y104" s="544"/>
      <c r="Z104" s="544"/>
      <c r="AA104" s="543" t="str">
        <f>入力シート!AA256</f>
        <v>負担増加額</v>
      </c>
      <c r="AB104" s="544"/>
      <c r="AC104" s="544"/>
      <c r="AD104" s="544"/>
    </row>
    <row r="105" spans="2:36" s="47" customFormat="1" ht="12.95" customHeight="1">
      <c r="B105" s="543"/>
      <c r="C105" s="544"/>
      <c r="D105" s="543" t="str">
        <f>入力シート!D257</f>
        <v>（A3）</v>
      </c>
      <c r="E105" s="544"/>
      <c r="F105" s="544"/>
      <c r="G105" s="544"/>
      <c r="H105" s="543" t="str">
        <f>入力シート!H257</f>
        <v>（B3）</v>
      </c>
      <c r="I105" s="544"/>
      <c r="J105" s="544"/>
      <c r="K105" s="544"/>
      <c r="L105" s="543" t="str">
        <f>入力シート!L257</f>
        <v>（C3=B3-A3）</v>
      </c>
      <c r="M105" s="544"/>
      <c r="N105" s="544"/>
      <c r="O105" s="544"/>
      <c r="Q105" s="543"/>
      <c r="R105" s="544"/>
      <c r="S105" s="543" t="str">
        <f>入力シート!S257</f>
        <v>（A4）</v>
      </c>
      <c r="T105" s="544"/>
      <c r="U105" s="544"/>
      <c r="V105" s="544"/>
      <c r="W105" s="543" t="str">
        <f>入力シート!W257</f>
        <v>（B4）</v>
      </c>
      <c r="X105" s="544"/>
      <c r="Y105" s="544"/>
      <c r="Z105" s="544"/>
      <c r="AA105" s="543" t="str">
        <f>入力シート!AA257</f>
        <v>（C4=B4-A4）</v>
      </c>
      <c r="AB105" s="544"/>
      <c r="AC105" s="544"/>
      <c r="AD105" s="544"/>
    </row>
    <row r="106" spans="2:36" s="47" customFormat="1" ht="12.95" customHeight="1">
      <c r="B106" s="689" t="s">
        <v>11414</v>
      </c>
      <c r="C106" s="690"/>
      <c r="D106" s="545" t="str">
        <f>IF(入力シート!D258="","",入力シート!D258)</f>
        <v/>
      </c>
      <c r="E106" s="546"/>
      <c r="F106" s="546"/>
      <c r="G106" s="547"/>
      <c r="H106" s="545" t="str">
        <f>IF(入力シート!H258="","",入力シート!H258)</f>
        <v/>
      </c>
      <c r="I106" s="546"/>
      <c r="J106" s="546"/>
      <c r="K106" s="547"/>
      <c r="L106" s="548"/>
      <c r="M106" s="549"/>
      <c r="N106" s="549"/>
      <c r="O106" s="550"/>
      <c r="Q106" s="689" t="s">
        <v>11414</v>
      </c>
      <c r="R106" s="690"/>
      <c r="S106" s="545" t="str">
        <f>IF(入力シート!S258="","",入力シート!S258)</f>
        <v/>
      </c>
      <c r="T106" s="546"/>
      <c r="U106" s="546"/>
      <c r="V106" s="547"/>
      <c r="W106" s="545" t="str">
        <f>IF(入力シート!W258="","",入力シート!W258)</f>
        <v/>
      </c>
      <c r="X106" s="546"/>
      <c r="Y106" s="546"/>
      <c r="Z106" s="547"/>
      <c r="AA106" s="548"/>
      <c r="AB106" s="549"/>
      <c r="AC106" s="549"/>
      <c r="AD106" s="550"/>
      <c r="AE106" s="18"/>
      <c r="AF106" s="18"/>
      <c r="AG106" s="18"/>
      <c r="AH106" s="18"/>
      <c r="AI106" s="18"/>
      <c r="AJ106" s="18"/>
    </row>
    <row r="107" spans="2:36" s="47" customFormat="1" ht="12.95" customHeight="1">
      <c r="B107" s="689" t="s">
        <v>11415</v>
      </c>
      <c r="C107" s="690"/>
      <c r="D107" s="545" t="str">
        <f>IF(入力シート!D259="","",入力シート!D259)</f>
        <v/>
      </c>
      <c r="E107" s="546"/>
      <c r="F107" s="546"/>
      <c r="G107" s="547"/>
      <c r="H107" s="545" t="str">
        <f>IF(入力シート!H259="","",入力シート!H259)</f>
        <v/>
      </c>
      <c r="I107" s="546"/>
      <c r="J107" s="546"/>
      <c r="K107" s="547"/>
      <c r="L107" s="548"/>
      <c r="M107" s="549"/>
      <c r="N107" s="549"/>
      <c r="O107" s="550"/>
      <c r="Q107" s="689" t="s">
        <v>11415</v>
      </c>
      <c r="R107" s="690"/>
      <c r="S107" s="545" t="str">
        <f>IF(入力シート!S259="","",入力シート!S259)</f>
        <v/>
      </c>
      <c r="T107" s="546"/>
      <c r="U107" s="546"/>
      <c r="V107" s="547"/>
      <c r="W107" s="545" t="str">
        <f>IF(入力シート!W259="","",入力シート!W259)</f>
        <v/>
      </c>
      <c r="X107" s="546"/>
      <c r="Y107" s="546"/>
      <c r="Z107" s="547"/>
      <c r="AA107" s="548"/>
      <c r="AB107" s="549"/>
      <c r="AC107" s="549"/>
      <c r="AD107" s="550"/>
      <c r="AE107" s="18"/>
      <c r="AF107" s="18"/>
      <c r="AG107" s="18"/>
      <c r="AH107" s="18"/>
      <c r="AI107" s="18"/>
      <c r="AJ107" s="18"/>
    </row>
    <row r="108" spans="2:36" s="47" customFormat="1" ht="12.95" customHeight="1">
      <c r="B108" s="689" t="s">
        <v>11416</v>
      </c>
      <c r="C108" s="690"/>
      <c r="D108" s="545" t="str">
        <f>IF(入力シート!D260="","",入力シート!D260)</f>
        <v/>
      </c>
      <c r="E108" s="546"/>
      <c r="F108" s="546"/>
      <c r="G108" s="547"/>
      <c r="H108" s="545" t="str">
        <f>IF(入力シート!H260="","",入力シート!H260)</f>
        <v/>
      </c>
      <c r="I108" s="546"/>
      <c r="J108" s="546"/>
      <c r="K108" s="547"/>
      <c r="L108" s="548"/>
      <c r="M108" s="549"/>
      <c r="N108" s="549"/>
      <c r="O108" s="550"/>
      <c r="Q108" s="689" t="s">
        <v>11416</v>
      </c>
      <c r="R108" s="690"/>
      <c r="S108" s="545" t="str">
        <f>IF(入力シート!S260="","",入力シート!S260)</f>
        <v/>
      </c>
      <c r="T108" s="546"/>
      <c r="U108" s="546"/>
      <c r="V108" s="547"/>
      <c r="W108" s="545" t="str">
        <f>IF(入力シート!W260="","",入力シート!W260)</f>
        <v/>
      </c>
      <c r="X108" s="546"/>
      <c r="Y108" s="546"/>
      <c r="Z108" s="547"/>
      <c r="AA108" s="548"/>
      <c r="AB108" s="549"/>
      <c r="AC108" s="549"/>
      <c r="AD108" s="550"/>
      <c r="AE108" s="18"/>
      <c r="AF108" s="18"/>
      <c r="AG108" s="18"/>
      <c r="AH108" s="18"/>
      <c r="AI108" s="18"/>
      <c r="AJ108" s="18"/>
    </row>
    <row r="109" spans="2:36" s="47" customFormat="1" ht="12.95" customHeight="1">
      <c r="B109" s="543" t="s">
        <v>9</v>
      </c>
      <c r="C109" s="544"/>
      <c r="D109" s="545">
        <f>IF(入力シート!D261="","",入力シート!D261)</f>
        <v>0</v>
      </c>
      <c r="E109" s="546"/>
      <c r="F109" s="546"/>
      <c r="G109" s="547"/>
      <c r="H109" s="545">
        <f>IF(入力シート!H261="","",入力シート!H261)</f>
        <v>0</v>
      </c>
      <c r="I109" s="546"/>
      <c r="J109" s="546"/>
      <c r="K109" s="547"/>
      <c r="L109" s="545">
        <f>IF(入力シート!L261="","",入力シート!L261)</f>
        <v>0</v>
      </c>
      <c r="M109" s="546"/>
      <c r="N109" s="546"/>
      <c r="O109" s="547"/>
      <c r="Q109" s="543" t="s">
        <v>9</v>
      </c>
      <c r="R109" s="544"/>
      <c r="S109" s="545">
        <f>IF(入力シート!S261="","",入力シート!S261)</f>
        <v>0</v>
      </c>
      <c r="T109" s="546"/>
      <c r="U109" s="546"/>
      <c r="V109" s="547"/>
      <c r="W109" s="545">
        <f>IF(入力シート!W261="","",入力シート!W261)</f>
        <v>0</v>
      </c>
      <c r="X109" s="546"/>
      <c r="Y109" s="546"/>
      <c r="Z109" s="547"/>
      <c r="AA109" s="545">
        <f>IF(入力シート!AA261="","",入力シート!AA261)</f>
        <v>0</v>
      </c>
      <c r="AB109" s="546"/>
      <c r="AC109" s="546"/>
      <c r="AD109" s="547"/>
      <c r="AE109" s="18"/>
      <c r="AF109" s="18"/>
      <c r="AG109" s="18"/>
      <c r="AH109" s="18"/>
      <c r="AI109" s="18"/>
      <c r="AJ109" s="18"/>
    </row>
    <row r="110" spans="2:36" s="18" customFormat="1" ht="12.95" customHeight="1">
      <c r="B110" s="122"/>
      <c r="C110" s="195"/>
      <c r="D110" s="196"/>
      <c r="E110" s="196"/>
      <c r="F110" s="196"/>
      <c r="G110" s="196"/>
      <c r="H110" s="196"/>
      <c r="I110" s="196"/>
      <c r="J110" s="196"/>
      <c r="K110" s="196"/>
      <c r="L110" s="121"/>
      <c r="M110" s="121"/>
      <c r="N110" s="121"/>
      <c r="O110" s="121"/>
      <c r="Q110" s="122"/>
      <c r="R110" s="123"/>
      <c r="S110" s="121"/>
      <c r="T110" s="121"/>
      <c r="U110" s="121"/>
      <c r="V110" s="121"/>
      <c r="W110" s="121"/>
      <c r="X110" s="121"/>
      <c r="Y110" s="121"/>
      <c r="Z110" s="121"/>
      <c r="AA110" s="121"/>
      <c r="AB110" s="121"/>
      <c r="AC110" s="121"/>
      <c r="AD110" s="121"/>
    </row>
    <row r="111" spans="2:36" s="18" customFormat="1" ht="12.95" customHeight="1">
      <c r="B111" s="12" t="str">
        <f>入力シート!B154</f>
        <v>５ その他（</v>
      </c>
      <c r="C111" s="12"/>
      <c r="D111" s="156"/>
      <c r="E111" s="691" t="str">
        <f>"" &amp; 入力シート!E263</f>
        <v/>
      </c>
      <c r="F111" s="501"/>
      <c r="G111" s="501"/>
      <c r="H111" s="501"/>
      <c r="I111" s="501"/>
      <c r="J111" s="501"/>
      <c r="K111" s="156" t="str">
        <f>入力シート!K154</f>
        <v>)</v>
      </c>
      <c r="L111" s="156"/>
      <c r="M111" s="13"/>
      <c r="N111" s="13"/>
      <c r="O111" s="14" t="s">
        <v>10</v>
      </c>
      <c r="Q111" s="122"/>
      <c r="R111" s="123"/>
      <c r="S111" s="121"/>
      <c r="T111" s="123"/>
      <c r="U111" s="123"/>
      <c r="V111" s="123"/>
      <c r="W111" s="123"/>
      <c r="X111" s="123"/>
      <c r="Y111" s="123"/>
      <c r="Z111" s="123"/>
      <c r="AA111" s="123"/>
      <c r="AB111" s="123"/>
      <c r="AC111" s="123"/>
      <c r="AD111" s="121"/>
    </row>
    <row r="112" spans="2:36" s="18" customFormat="1" ht="12.95" customHeight="1">
      <c r="B112" s="543"/>
      <c r="C112" s="544"/>
      <c r="D112" s="543" t="str">
        <f>入力シート!D264</f>
        <v>令和５年</v>
      </c>
      <c r="E112" s="544"/>
      <c r="F112" s="544"/>
      <c r="G112" s="544"/>
      <c r="H112" s="543" t="str">
        <f>入力シート!H264</f>
        <v>令和６年</v>
      </c>
      <c r="I112" s="544"/>
      <c r="J112" s="544"/>
      <c r="K112" s="544"/>
      <c r="L112" s="543" t="str">
        <f>入力シート!L264</f>
        <v>負担増加額</v>
      </c>
      <c r="M112" s="544"/>
      <c r="N112" s="544"/>
      <c r="O112" s="544"/>
      <c r="Q112" s="122"/>
      <c r="R112" s="123"/>
      <c r="S112" s="121"/>
      <c r="T112" s="123"/>
      <c r="U112" s="123"/>
      <c r="V112" s="123"/>
      <c r="W112" s="123"/>
      <c r="X112" s="123"/>
      <c r="Y112" s="123"/>
      <c r="Z112" s="123"/>
      <c r="AA112" s="123"/>
      <c r="AB112" s="123"/>
      <c r="AC112" s="123"/>
      <c r="AD112" s="121"/>
    </row>
    <row r="113" spans="2:31" s="18" customFormat="1" ht="12.95" customHeight="1">
      <c r="B113" s="543"/>
      <c r="C113" s="544"/>
      <c r="D113" s="543" t="str">
        <f>入力シート!D265</f>
        <v>（A5）</v>
      </c>
      <c r="E113" s="544"/>
      <c r="F113" s="544"/>
      <c r="G113" s="544"/>
      <c r="H113" s="543" t="str">
        <f>入力シート!H265</f>
        <v>（B5）</v>
      </c>
      <c r="I113" s="544"/>
      <c r="J113" s="544"/>
      <c r="K113" s="544"/>
      <c r="L113" s="543" t="str">
        <f>入力シート!L265</f>
        <v>（C5=B5-A5）</v>
      </c>
      <c r="M113" s="544"/>
      <c r="N113" s="544"/>
      <c r="O113" s="544"/>
      <c r="AB113" s="153"/>
      <c r="AC113" s="153"/>
      <c r="AD113" s="121"/>
    </row>
    <row r="114" spans="2:31" s="18" customFormat="1" ht="12.95" customHeight="1">
      <c r="B114" s="689" t="s">
        <v>11414</v>
      </c>
      <c r="C114" s="690"/>
      <c r="D114" s="545" t="str">
        <f>IF(入力シート!D266="","",入力シート!D266)</f>
        <v/>
      </c>
      <c r="E114" s="546"/>
      <c r="F114" s="546"/>
      <c r="G114" s="547"/>
      <c r="H114" s="545" t="str">
        <f>IF(入力シート!H266="","",入力シート!H266)</f>
        <v/>
      </c>
      <c r="I114" s="546"/>
      <c r="J114" s="546"/>
      <c r="K114" s="547"/>
      <c r="L114" s="548"/>
      <c r="M114" s="549"/>
      <c r="N114" s="549"/>
      <c r="O114" s="550"/>
      <c r="Q114" s="152" t="s">
        <v>16518</v>
      </c>
      <c r="R114" s="153"/>
      <c r="S114" s="153"/>
      <c r="T114" s="153"/>
      <c r="U114" s="153"/>
      <c r="V114" s="153"/>
      <c r="W114" s="153"/>
      <c r="X114" s="153"/>
      <c r="Y114" s="153"/>
      <c r="Z114" s="153"/>
      <c r="AA114" s="153"/>
      <c r="AB114" s="158"/>
      <c r="AC114" s="158"/>
      <c r="AD114" s="121"/>
    </row>
    <row r="115" spans="2:31" s="18" customFormat="1" ht="12.95" customHeight="1">
      <c r="B115" s="689" t="s">
        <v>11415</v>
      </c>
      <c r="C115" s="690"/>
      <c r="D115" s="545" t="str">
        <f>IF(入力シート!D266="","",入力シート!D266)</f>
        <v/>
      </c>
      <c r="E115" s="546"/>
      <c r="F115" s="546"/>
      <c r="G115" s="547"/>
      <c r="H115" s="545" t="str">
        <f>IF(入力シート!H266="","",入力シート!H266)</f>
        <v/>
      </c>
      <c r="I115" s="546"/>
      <c r="J115" s="546"/>
      <c r="K115" s="547"/>
      <c r="L115" s="548"/>
      <c r="M115" s="549"/>
      <c r="N115" s="549"/>
      <c r="O115" s="550"/>
      <c r="Q115" s="158"/>
      <c r="R115" s="158"/>
      <c r="S115" s="158"/>
      <c r="T115" s="158"/>
      <c r="U115" s="158"/>
      <c r="V115" s="158"/>
      <c r="W115" s="158"/>
      <c r="Y115" s="158" t="s">
        <v>16614</v>
      </c>
      <c r="Z115" s="158"/>
      <c r="AA115" s="158"/>
      <c r="AB115" s="158"/>
      <c r="AC115" s="158"/>
      <c r="AD115" s="121"/>
    </row>
    <row r="116" spans="2:31" s="18" customFormat="1" ht="12.95" customHeight="1">
      <c r="B116" s="689" t="s">
        <v>11416</v>
      </c>
      <c r="C116" s="690"/>
      <c r="D116" s="545" t="str">
        <f>IF(入力シート!D267="","",入力シート!D267)</f>
        <v/>
      </c>
      <c r="E116" s="546"/>
      <c r="F116" s="546"/>
      <c r="G116" s="547"/>
      <c r="H116" s="545" t="str">
        <f>IF(入力シート!H267="","",入力シート!H267)</f>
        <v/>
      </c>
      <c r="I116" s="546"/>
      <c r="J116" s="546"/>
      <c r="K116" s="547"/>
      <c r="L116" s="548"/>
      <c r="M116" s="549"/>
      <c r="N116" s="549"/>
      <c r="O116" s="550"/>
      <c r="Q116" s="158"/>
      <c r="R116" s="158"/>
      <c r="S116" s="495">
        <f>IF(入力シート!U272="","",入力シート!U272)</f>
        <v>0</v>
      </c>
      <c r="T116" s="686"/>
      <c r="U116" s="686"/>
      <c r="V116" s="686"/>
      <c r="W116" s="687"/>
      <c r="X116" s="688"/>
      <c r="Y116" s="499"/>
      <c r="Z116" s="503" t="s">
        <v>31</v>
      </c>
      <c r="AA116" s="504"/>
      <c r="AB116" s="158"/>
      <c r="AC116" s="158"/>
      <c r="AD116" s="121"/>
    </row>
    <row r="117" spans="2:31" s="18" customFormat="1" ht="12.95" customHeight="1">
      <c r="B117" s="543" t="s">
        <v>9</v>
      </c>
      <c r="C117" s="544"/>
      <c r="D117" s="545" t="str">
        <f>IF(入力シート!D268="","",入力シート!D268)</f>
        <v/>
      </c>
      <c r="E117" s="546"/>
      <c r="F117" s="546"/>
      <c r="G117" s="547"/>
      <c r="H117" s="545" t="str">
        <f>IF(入力シート!H268="","",入力シート!H268)</f>
        <v/>
      </c>
      <c r="I117" s="546"/>
      <c r="J117" s="546"/>
      <c r="K117" s="547"/>
      <c r="L117" s="545" t="str">
        <f>IF(入力シート!L268="","",入力シート!L268)</f>
        <v/>
      </c>
      <c r="M117" s="546"/>
      <c r="N117" s="546"/>
      <c r="O117" s="547"/>
      <c r="Q117" s="158"/>
      <c r="R117" s="158"/>
      <c r="S117" s="500"/>
      <c r="T117" s="501"/>
      <c r="U117" s="501"/>
      <c r="V117" s="501"/>
      <c r="W117" s="501"/>
      <c r="X117" s="501"/>
      <c r="Y117" s="502"/>
      <c r="Z117" s="505"/>
      <c r="AA117" s="506"/>
      <c r="AB117" s="158"/>
      <c r="AC117" s="158"/>
      <c r="AD117" s="121"/>
    </row>
    <row r="118" spans="2:31" s="18" customFormat="1" ht="12.95" customHeight="1">
      <c r="B118" s="122"/>
      <c r="C118" s="123"/>
      <c r="D118" s="121"/>
      <c r="E118" s="121"/>
      <c r="F118" s="121"/>
      <c r="G118" s="121"/>
      <c r="H118" s="121"/>
      <c r="I118" s="121"/>
      <c r="J118" s="121"/>
      <c r="K118" s="121"/>
      <c r="L118" s="121"/>
      <c r="M118" s="121"/>
      <c r="N118" s="121"/>
      <c r="O118" s="121"/>
      <c r="Q118" s="122"/>
      <c r="R118" s="123"/>
      <c r="S118" s="121"/>
      <c r="T118" s="121"/>
      <c r="U118" s="121"/>
      <c r="V118" s="121"/>
      <c r="W118" s="121"/>
      <c r="X118" s="121"/>
      <c r="Y118" s="121"/>
      <c r="Z118" s="121"/>
      <c r="AA118" s="121"/>
      <c r="AB118" s="121"/>
      <c r="AC118" s="121"/>
      <c r="AD118" s="121"/>
    </row>
    <row r="119" spans="2:31" s="18" customFormat="1" ht="12.95" customHeight="1">
      <c r="B119" s="122"/>
      <c r="C119" s="123"/>
      <c r="D119" s="121"/>
      <c r="E119" s="121"/>
      <c r="F119" s="121"/>
      <c r="G119" s="121"/>
      <c r="H119" s="121"/>
      <c r="I119" s="121"/>
      <c r="J119" s="121"/>
      <c r="K119" s="121"/>
      <c r="L119" s="121"/>
      <c r="M119" s="121"/>
      <c r="N119" s="121"/>
      <c r="O119" s="121"/>
      <c r="Q119" s="122"/>
      <c r="R119" s="123"/>
      <c r="S119" s="121"/>
      <c r="T119" s="121"/>
      <c r="U119" s="121"/>
      <c r="V119" s="121"/>
      <c r="W119" s="121"/>
      <c r="X119" s="121"/>
      <c r="Y119" s="121"/>
      <c r="Z119" s="121"/>
      <c r="AA119" s="121"/>
      <c r="AB119" s="121"/>
      <c r="AC119" s="121"/>
      <c r="AD119" s="121"/>
    </row>
    <row r="120" spans="2:31" s="18" customFormat="1" ht="12.95" customHeight="1">
      <c r="B120" s="152" t="s">
        <v>16509</v>
      </c>
      <c r="C120" s="158"/>
      <c r="D120" s="158"/>
      <c r="E120" s="158"/>
      <c r="F120" s="158"/>
      <c r="G120" s="158"/>
      <c r="H120" s="158"/>
      <c r="I120" s="158"/>
      <c r="J120" s="158"/>
      <c r="K120" s="158"/>
      <c r="L120" s="158"/>
      <c r="M120" s="158"/>
      <c r="N120" s="158"/>
      <c r="O120" s="158"/>
      <c r="P120" s="158"/>
      <c r="Q120" s="122"/>
      <c r="R120" s="123"/>
      <c r="S120" s="121"/>
      <c r="T120" s="121"/>
      <c r="U120" s="121"/>
      <c r="V120" s="121"/>
      <c r="W120" s="121"/>
      <c r="X120" s="121"/>
      <c r="Y120" s="121"/>
      <c r="Z120" s="121"/>
      <c r="AA120" s="121"/>
      <c r="AB120" s="121"/>
      <c r="AC120" s="121"/>
      <c r="AD120" s="121"/>
    </row>
    <row r="121" spans="2:31" s="18" customFormat="1" ht="12.95" customHeight="1">
      <c r="B121" s="158"/>
      <c r="C121" s="153" t="s">
        <v>16520</v>
      </c>
      <c r="Q121" s="122"/>
      <c r="R121" s="160" t="s">
        <v>11367</v>
      </c>
      <c r="S121" s="158"/>
      <c r="T121" s="158"/>
      <c r="U121" s="158"/>
      <c r="V121" s="158"/>
      <c r="W121" s="158"/>
      <c r="X121" s="158"/>
      <c r="Y121" s="158"/>
      <c r="Z121" s="158"/>
      <c r="AA121" s="158"/>
      <c r="AB121" s="121"/>
      <c r="AC121" s="121"/>
      <c r="AD121" s="121"/>
    </row>
    <row r="122" spans="2:31" s="18" customFormat="1" ht="12.95" customHeight="1">
      <c r="B122" s="158"/>
      <c r="D122" s="507" t="str">
        <f>IF(入力シート!C277="","",入力シート!C277)</f>
        <v/>
      </c>
      <c r="E122" s="508"/>
      <c r="F122" s="508"/>
      <c r="G122" s="508"/>
      <c r="H122" s="508"/>
      <c r="I122" s="508"/>
      <c r="J122" s="508"/>
      <c r="K122" s="508"/>
      <c r="L122" s="508"/>
      <c r="M122" s="508"/>
      <c r="N122" s="508"/>
      <c r="O122" s="509"/>
      <c r="P122" s="510"/>
      <c r="Q122" s="122"/>
      <c r="R122" s="122"/>
      <c r="S122" s="495" t="str">
        <f>IF(入力シート!U277="","",入力シート!U277)</f>
        <v/>
      </c>
      <c r="T122" s="496"/>
      <c r="U122" s="496"/>
      <c r="V122" s="496"/>
      <c r="W122" s="497"/>
      <c r="X122" s="498"/>
      <c r="Y122" s="499"/>
      <c r="Z122" s="503" t="s">
        <v>31</v>
      </c>
      <c r="AA122" s="504"/>
      <c r="AB122" s="121"/>
      <c r="AC122" s="121"/>
      <c r="AD122" s="121"/>
    </row>
    <row r="123" spans="2:31" s="18" customFormat="1" ht="12.95" customHeight="1">
      <c r="B123" s="158"/>
      <c r="D123" s="511"/>
      <c r="E123" s="512"/>
      <c r="F123" s="512"/>
      <c r="G123" s="512"/>
      <c r="H123" s="512"/>
      <c r="I123" s="512"/>
      <c r="J123" s="512"/>
      <c r="K123" s="512"/>
      <c r="L123" s="512"/>
      <c r="M123" s="512"/>
      <c r="N123" s="512"/>
      <c r="O123" s="513"/>
      <c r="P123" s="514"/>
      <c r="Q123" s="122"/>
      <c r="R123" s="158"/>
      <c r="S123" s="500"/>
      <c r="T123" s="501"/>
      <c r="U123" s="501"/>
      <c r="V123" s="501"/>
      <c r="W123" s="501"/>
      <c r="X123" s="501"/>
      <c r="Y123" s="502"/>
      <c r="Z123" s="505"/>
      <c r="AA123" s="506"/>
      <c r="AB123" s="121"/>
      <c r="AC123" s="121"/>
      <c r="AD123" s="121"/>
    </row>
    <row r="124" spans="2:31" s="18" customFormat="1" ht="12.95" customHeight="1">
      <c r="B124" s="122"/>
      <c r="Q124" s="122"/>
      <c r="AC124" s="121"/>
      <c r="AD124" s="121"/>
    </row>
    <row r="125" spans="2:31" s="18" customFormat="1" ht="12.95" customHeight="1">
      <c r="B125" s="122"/>
      <c r="Q125" s="122"/>
      <c r="AC125" s="121"/>
      <c r="AD125" s="121"/>
    </row>
    <row r="126" spans="2:31" s="18" customFormat="1" ht="12.95" customHeight="1">
      <c r="B126" s="152" t="s">
        <v>16513</v>
      </c>
      <c r="C126" s="161"/>
      <c r="D126" s="161"/>
      <c r="E126" s="161"/>
      <c r="F126" s="161"/>
      <c r="G126" s="156"/>
      <c r="H126" s="156"/>
      <c r="I126" s="156"/>
      <c r="J126" s="180"/>
      <c r="K126" s="156"/>
      <c r="L126" s="156"/>
      <c r="Q126" s="122"/>
      <c r="R126" s="150" t="s">
        <v>16514</v>
      </c>
      <c r="AC126" s="121"/>
      <c r="AD126" s="121"/>
    </row>
    <row r="127" spans="2:31" s="18" customFormat="1" ht="12.95" customHeight="1">
      <c r="B127" s="156"/>
      <c r="C127" s="156"/>
      <c r="D127" s="495">
        <f>IF(入力シート!C280="","",入力シート!C280)</f>
        <v>0</v>
      </c>
      <c r="E127" s="537"/>
      <c r="F127" s="537"/>
      <c r="G127" s="537"/>
      <c r="H127" s="538"/>
      <c r="I127" s="539"/>
      <c r="J127" s="540"/>
      <c r="K127" s="503" t="s">
        <v>31</v>
      </c>
      <c r="L127" s="541"/>
      <c r="S127" s="495">
        <f>IF(入力シート!U280="","",入力シート!U280)</f>
        <v>0</v>
      </c>
      <c r="T127" s="537"/>
      <c r="U127" s="537"/>
      <c r="V127" s="537"/>
      <c r="W127" s="538"/>
      <c r="X127" s="539"/>
      <c r="Y127" s="540"/>
      <c r="Z127" s="503" t="s">
        <v>31</v>
      </c>
      <c r="AA127" s="541"/>
      <c r="AC127" s="121"/>
      <c r="AD127" s="121"/>
    </row>
    <row r="128" spans="2:31" s="18" customFormat="1" ht="12.95" customHeight="1">
      <c r="B128" s="156"/>
      <c r="C128" s="156"/>
      <c r="D128" s="500"/>
      <c r="E128" s="501"/>
      <c r="F128" s="501"/>
      <c r="G128" s="501"/>
      <c r="H128" s="501"/>
      <c r="I128" s="501"/>
      <c r="J128" s="502"/>
      <c r="K128" s="505"/>
      <c r="L128" s="542"/>
      <c r="M128" s="121"/>
      <c r="S128" s="500"/>
      <c r="T128" s="501"/>
      <c r="U128" s="501"/>
      <c r="V128" s="501"/>
      <c r="W128" s="501"/>
      <c r="X128" s="501"/>
      <c r="Y128" s="502"/>
      <c r="Z128" s="505"/>
      <c r="AA128" s="542"/>
      <c r="AD128" s="177"/>
      <c r="AE128" s="178"/>
    </row>
    <row r="129" spans="1:31" s="6" customFormat="1" ht="12.95" customHeight="1">
      <c r="B129" s="109"/>
      <c r="C129" s="110"/>
      <c r="D129" s="110"/>
      <c r="E129" s="110"/>
      <c r="F129" s="110"/>
      <c r="G129" s="110"/>
      <c r="H129" s="110"/>
      <c r="I129" s="110"/>
      <c r="J129" s="110"/>
      <c r="K129" s="110"/>
      <c r="L129" s="110"/>
      <c r="M129" s="110"/>
      <c r="N129" s="28"/>
      <c r="AD129" s="156"/>
      <c r="AE129" s="156"/>
    </row>
    <row r="130" spans="1:31" s="6" customFormat="1" ht="12.95" customHeight="1">
      <c r="B130" s="192"/>
      <c r="C130" s="193"/>
      <c r="D130" s="193"/>
      <c r="E130" s="193"/>
      <c r="F130" s="193"/>
      <c r="G130" s="193"/>
      <c r="H130" s="193"/>
      <c r="I130" s="193"/>
      <c r="J130" s="193"/>
      <c r="K130" s="193"/>
      <c r="L130" s="193"/>
      <c r="M130" s="193"/>
      <c r="N130" s="28"/>
      <c r="AD130" s="156"/>
      <c r="AE130" s="156"/>
    </row>
    <row r="131" spans="1:31" s="6" customFormat="1" ht="12.95" customHeight="1">
      <c r="B131" s="152" t="s">
        <v>16526</v>
      </c>
      <c r="C131" s="161"/>
      <c r="D131" s="161"/>
      <c r="E131" s="161"/>
      <c r="F131" s="156"/>
      <c r="G131" s="156"/>
      <c r="H131" s="161"/>
      <c r="I131" s="161"/>
      <c r="J131" s="161"/>
      <c r="K131" s="180"/>
      <c r="L131" s="151"/>
      <c r="M131" s="151"/>
      <c r="N131" s="28"/>
      <c r="Q131" s="162" t="s">
        <v>16510</v>
      </c>
      <c r="R131" s="161"/>
      <c r="S131" s="161"/>
      <c r="T131" s="161"/>
      <c r="U131" s="161"/>
      <c r="V131" s="156"/>
      <c r="W131" s="161"/>
      <c r="X131" s="161"/>
      <c r="Y131" s="156"/>
      <c r="Z131" s="156"/>
      <c r="AA131" s="156"/>
      <c r="AD131" s="159"/>
      <c r="AE131" s="159"/>
    </row>
    <row r="132" spans="1:31" s="6" customFormat="1" ht="12.95" customHeight="1">
      <c r="B132" s="156"/>
      <c r="D132" s="495">
        <f>IF(入力シート!C283="","",入力シート!C283)</f>
        <v>0</v>
      </c>
      <c r="E132" s="496"/>
      <c r="F132" s="496"/>
      <c r="G132" s="496"/>
      <c r="H132" s="497"/>
      <c r="I132" s="498"/>
      <c r="J132" s="499"/>
      <c r="K132" s="503" t="s">
        <v>31</v>
      </c>
      <c r="L132" s="541"/>
      <c r="M132" s="151"/>
      <c r="N132" s="28"/>
      <c r="Q132" s="162"/>
      <c r="R132" s="162"/>
      <c r="S132" s="495">
        <f>IF(入力シート!U283="","",入力シート!U283)</f>
        <v>0</v>
      </c>
      <c r="T132" s="496"/>
      <c r="U132" s="496"/>
      <c r="V132" s="496"/>
      <c r="W132" s="497"/>
      <c r="X132" s="498"/>
      <c r="Y132" s="499"/>
      <c r="Z132" s="503" t="s">
        <v>31</v>
      </c>
      <c r="AA132" s="541"/>
      <c r="AB132" s="121"/>
      <c r="AC132" s="121"/>
    </row>
    <row r="133" spans="1:31" s="6" customFormat="1" ht="12.95" customHeight="1">
      <c r="B133" s="156"/>
      <c r="D133" s="500"/>
      <c r="E133" s="501"/>
      <c r="F133" s="501"/>
      <c r="G133" s="501"/>
      <c r="H133" s="501"/>
      <c r="I133" s="501"/>
      <c r="J133" s="502"/>
      <c r="K133" s="505"/>
      <c r="L133" s="542"/>
      <c r="M133" s="110"/>
      <c r="N133" s="2"/>
      <c r="O133" s="2"/>
      <c r="Q133" s="122"/>
      <c r="R133" s="123"/>
      <c r="S133" s="500"/>
      <c r="T133" s="501"/>
      <c r="U133" s="501"/>
      <c r="V133" s="501"/>
      <c r="W133" s="501"/>
      <c r="X133" s="501"/>
      <c r="Y133" s="502"/>
      <c r="Z133" s="505"/>
      <c r="AA133" s="542"/>
      <c r="AB133" s="121"/>
      <c r="AC133" s="121"/>
    </row>
    <row r="134" spans="1:31" s="6" customFormat="1" ht="12.95" customHeight="1">
      <c r="B134" s="156"/>
      <c r="D134" s="194"/>
      <c r="E134" s="194"/>
      <c r="F134" s="194"/>
      <c r="G134" s="194"/>
      <c r="H134" s="194"/>
      <c r="I134" s="194"/>
      <c r="J134" s="194"/>
      <c r="K134" s="194"/>
      <c r="L134" s="194"/>
      <c r="M134" s="193"/>
      <c r="N134" s="2"/>
      <c r="O134" s="2"/>
      <c r="Q134" s="122"/>
      <c r="R134" s="123"/>
      <c r="S134" s="194"/>
      <c r="T134" s="194"/>
      <c r="U134" s="194"/>
      <c r="V134" s="194"/>
      <c r="W134" s="194"/>
      <c r="X134" s="194"/>
      <c r="Y134" s="194"/>
      <c r="Z134" s="194"/>
      <c r="AA134" s="194"/>
      <c r="AB134" s="121"/>
      <c r="AC134" s="121"/>
    </row>
    <row r="135" spans="1:31" s="6" customFormat="1" ht="12.95" customHeight="1">
      <c r="B135" s="156"/>
      <c r="D135" s="194"/>
      <c r="E135" s="194"/>
      <c r="F135" s="194"/>
      <c r="G135" s="194"/>
      <c r="H135" s="194"/>
      <c r="I135" s="194"/>
      <c r="J135" s="194"/>
      <c r="K135" s="194"/>
      <c r="L135" s="194"/>
      <c r="M135" s="193"/>
      <c r="N135" s="2"/>
      <c r="O135" s="2"/>
      <c r="Q135" s="122"/>
      <c r="R135" s="123"/>
      <c r="S135" s="194"/>
      <c r="T135" s="194"/>
      <c r="U135" s="194"/>
      <c r="V135" s="194"/>
      <c r="W135" s="194"/>
      <c r="X135" s="194"/>
      <c r="Y135" s="194"/>
      <c r="Z135" s="194"/>
      <c r="AA135" s="194"/>
      <c r="AB135" s="121"/>
      <c r="AC135" s="121"/>
    </row>
    <row r="136" spans="1:31" s="6" customFormat="1" ht="9.9499999999999993" customHeight="1">
      <c r="K136" s="2"/>
      <c r="L136" s="2"/>
      <c r="M136" s="2"/>
      <c r="N136" s="2"/>
      <c r="O136" s="2"/>
      <c r="R136" s="3"/>
      <c r="S136" s="121"/>
      <c r="T136" s="121"/>
      <c r="U136" s="121"/>
      <c r="V136" s="121"/>
      <c r="W136" s="121"/>
      <c r="X136" s="121"/>
      <c r="Y136" s="121"/>
      <c r="Z136" s="121"/>
      <c r="AA136" s="121"/>
      <c r="AB136" s="121"/>
      <c r="AC136" s="121"/>
    </row>
    <row r="137" spans="1:31" ht="18" customHeight="1"/>
    <row r="138" spans="1:31" s="34" customFormat="1" ht="18" customHeight="1">
      <c r="A138" s="34" t="s">
        <v>11395</v>
      </c>
      <c r="S138" s="590" t="s">
        <v>11</v>
      </c>
      <c r="T138" s="590"/>
      <c r="U138" s="591">
        <f>IF(入力シート!U243="","",入力シート!U243)</f>
        <v>6</v>
      </c>
      <c r="V138" s="591"/>
      <c r="W138" s="35" t="s">
        <v>12</v>
      </c>
      <c r="X138" s="591" t="str">
        <f>IF(入力シート!X243="","",入力シート!X243)</f>
        <v/>
      </c>
      <c r="Y138" s="591"/>
      <c r="Z138" s="35" t="s">
        <v>13</v>
      </c>
      <c r="AA138" s="591" t="str">
        <f>IF(入力シート!AA243="","",入力シート!AA243)</f>
        <v/>
      </c>
      <c r="AB138" s="591"/>
      <c r="AC138" s="36" t="s">
        <v>14</v>
      </c>
      <c r="AD138" s="37"/>
    </row>
    <row r="139" spans="1:31" s="37" customFormat="1" ht="18" customHeight="1">
      <c r="C139" s="37" t="s">
        <v>21</v>
      </c>
      <c r="D139" s="38"/>
      <c r="E139" s="38"/>
      <c r="F139" s="38"/>
      <c r="G139" s="35"/>
      <c r="H139" s="35"/>
      <c r="I139" s="35"/>
      <c r="J139" s="35"/>
      <c r="K139" s="38"/>
      <c r="L139" s="38"/>
      <c r="M139" s="38"/>
      <c r="N139" s="38"/>
      <c r="O139" s="38"/>
      <c r="P139" s="38"/>
    </row>
    <row r="140" spans="1:31" s="37" customFormat="1" ht="18" customHeight="1">
      <c r="G140" s="35"/>
      <c r="H140" s="35"/>
      <c r="I140" s="35"/>
      <c r="J140" s="35"/>
    </row>
    <row r="141" spans="1:31" s="37" customFormat="1" ht="18" customHeight="1">
      <c r="E141" s="37" t="s">
        <v>32</v>
      </c>
      <c r="G141" s="35"/>
      <c r="I141" s="35"/>
      <c r="J141" s="35"/>
    </row>
    <row r="142" spans="1:31" s="37" customFormat="1" ht="18" customHeight="1">
      <c r="F142" s="592" t="s">
        <v>3663</v>
      </c>
      <c r="G142" s="593"/>
      <c r="H142" s="593"/>
      <c r="I142" s="593"/>
      <c r="J142" s="594"/>
      <c r="K142" s="595" t="str">
        <f>IF(入力シート!K26="","",入力シート!K26)</f>
        <v/>
      </c>
      <c r="L142" s="596"/>
      <c r="M142" s="596"/>
      <c r="N142" s="596"/>
      <c r="O142" s="596"/>
      <c r="P142" s="596"/>
      <c r="Q142" s="596"/>
      <c r="R142" s="596"/>
      <c r="S142" s="596"/>
      <c r="T142" s="596"/>
      <c r="U142" s="596"/>
      <c r="V142" s="596"/>
      <c r="W142" s="596"/>
      <c r="X142" s="596"/>
      <c r="Y142" s="596"/>
      <c r="Z142" s="596"/>
      <c r="AA142" s="596"/>
      <c r="AB142" s="596"/>
      <c r="AC142" s="596"/>
      <c r="AD142" s="597"/>
    </row>
    <row r="143" spans="1:31" s="37" customFormat="1" ht="18" customHeight="1">
      <c r="F143" s="560" t="s">
        <v>11363</v>
      </c>
      <c r="G143" s="561"/>
      <c r="H143" s="561"/>
      <c r="I143" s="561"/>
      <c r="J143" s="562"/>
      <c r="K143" s="563" t="str">
        <f>IF(入力シート!DA37&gt;3,入力シート!K37,IF(入力シート!K27="","",入力シート!K27))</f>
        <v/>
      </c>
      <c r="L143" s="564"/>
      <c r="M143" s="564"/>
      <c r="N143" s="564"/>
      <c r="O143" s="564"/>
      <c r="P143" s="564"/>
      <c r="Q143" s="564"/>
      <c r="R143" s="564"/>
      <c r="S143" s="564"/>
      <c r="T143" s="564"/>
      <c r="U143" s="564"/>
      <c r="V143" s="564"/>
      <c r="W143" s="564"/>
      <c r="X143" s="564"/>
      <c r="Y143" s="564"/>
      <c r="Z143" s="564"/>
      <c r="AA143" s="564"/>
      <c r="AB143" s="564"/>
      <c r="AC143" s="564"/>
      <c r="AD143" s="565"/>
    </row>
    <row r="144" spans="1:31" s="37" customFormat="1" ht="18" customHeight="1">
      <c r="F144" s="566" t="s">
        <v>3662</v>
      </c>
      <c r="G144" s="567"/>
      <c r="H144" s="567"/>
      <c r="I144" s="567"/>
      <c r="J144" s="568"/>
      <c r="K144" s="572" t="str">
        <f>IF(入力シート!DA38&gt;3,入力シート!K38,IF(入力シート!K28="","",入力シート!K28))</f>
        <v/>
      </c>
      <c r="L144" s="573"/>
      <c r="M144" s="573"/>
      <c r="N144" s="573"/>
      <c r="O144" s="573"/>
      <c r="P144" s="573"/>
      <c r="Q144" s="573"/>
      <c r="R144" s="573"/>
      <c r="S144" s="573"/>
      <c r="T144" s="573"/>
      <c r="U144" s="573"/>
      <c r="V144" s="573"/>
      <c r="W144" s="573"/>
      <c r="X144" s="573"/>
      <c r="Y144" s="573"/>
      <c r="Z144" s="573"/>
      <c r="AA144" s="573"/>
      <c r="AB144" s="573"/>
      <c r="AC144" s="573"/>
      <c r="AD144" s="574"/>
    </row>
    <row r="145" spans="3:50" s="37" customFormat="1" ht="18" customHeight="1">
      <c r="F145" s="569"/>
      <c r="G145" s="570"/>
      <c r="H145" s="570"/>
      <c r="I145" s="570"/>
      <c r="J145" s="571"/>
      <c r="K145" s="575"/>
      <c r="L145" s="576"/>
      <c r="M145" s="576"/>
      <c r="N145" s="576"/>
      <c r="O145" s="576"/>
      <c r="P145" s="576"/>
      <c r="Q145" s="576"/>
      <c r="R145" s="576"/>
      <c r="S145" s="576"/>
      <c r="T145" s="576"/>
      <c r="U145" s="576"/>
      <c r="V145" s="576"/>
      <c r="W145" s="576"/>
      <c r="X145" s="576"/>
      <c r="Y145" s="576"/>
      <c r="Z145" s="576"/>
      <c r="AA145" s="576"/>
      <c r="AB145" s="576"/>
      <c r="AC145" s="576"/>
      <c r="AD145" s="577"/>
    </row>
    <row r="146" spans="3:50" s="37" customFormat="1" ht="18" customHeight="1">
      <c r="F146" s="578" t="s">
        <v>3664</v>
      </c>
      <c r="G146" s="579"/>
      <c r="H146" s="579"/>
      <c r="I146" s="579"/>
      <c r="J146" s="580"/>
      <c r="K146" s="584" t="str">
        <f>IF(入力シート!DA40&gt;3,入力シート!K40,IF(入力シート!K30="","",入力シート!K30))</f>
        <v/>
      </c>
      <c r="L146" s="585"/>
      <c r="M146" s="585"/>
      <c r="N146" s="585"/>
      <c r="O146" s="585"/>
      <c r="P146" s="585"/>
      <c r="Q146" s="585"/>
      <c r="R146" s="585"/>
      <c r="S146" s="585"/>
      <c r="T146" s="585"/>
      <c r="U146" s="585"/>
      <c r="V146" s="585"/>
      <c r="W146" s="585"/>
      <c r="X146" s="585"/>
      <c r="Y146" s="585"/>
      <c r="Z146" s="585"/>
      <c r="AA146" s="585"/>
      <c r="AB146" s="585"/>
      <c r="AC146" s="585"/>
      <c r="AD146" s="586"/>
    </row>
    <row r="147" spans="3:50" s="37" customFormat="1" ht="18" customHeight="1">
      <c r="F147" s="581"/>
      <c r="G147" s="582"/>
      <c r="H147" s="582"/>
      <c r="I147" s="582"/>
      <c r="J147" s="583"/>
      <c r="K147" s="587"/>
      <c r="L147" s="588"/>
      <c r="M147" s="588"/>
      <c r="N147" s="588"/>
      <c r="O147" s="588"/>
      <c r="P147" s="588"/>
      <c r="Q147" s="588"/>
      <c r="R147" s="588"/>
      <c r="S147" s="588"/>
      <c r="T147" s="588"/>
      <c r="U147" s="588"/>
      <c r="V147" s="588"/>
      <c r="W147" s="588"/>
      <c r="X147" s="588"/>
      <c r="Y147" s="588"/>
      <c r="Z147" s="588"/>
      <c r="AA147" s="588"/>
      <c r="AB147" s="588"/>
      <c r="AC147" s="588"/>
      <c r="AD147" s="589"/>
    </row>
    <row r="148" spans="3:50" s="34" customFormat="1" ht="18" customHeight="1">
      <c r="E148" s="37"/>
      <c r="F148" s="528" t="s">
        <v>8270</v>
      </c>
      <c r="G148" s="529"/>
      <c r="H148" s="529"/>
      <c r="I148" s="529"/>
      <c r="J148" s="530"/>
      <c r="K148" s="531" t="str">
        <f>IF(入力シート!DA42&gt;3,入力シート!K42,IF(入力シート!K32="","",入力シート!K32))</f>
        <v/>
      </c>
      <c r="L148" s="532"/>
      <c r="M148" s="532"/>
      <c r="N148" s="532"/>
      <c r="O148" s="532"/>
      <c r="P148" s="532"/>
      <c r="Q148" s="532"/>
      <c r="R148" s="532"/>
      <c r="S148" s="532"/>
      <c r="T148" s="532"/>
      <c r="U148" s="532"/>
      <c r="V148" s="532"/>
      <c r="W148" s="532"/>
      <c r="X148" s="532"/>
      <c r="Y148" s="532"/>
      <c r="Z148" s="532"/>
      <c r="AA148" s="532"/>
      <c r="AB148" s="532"/>
      <c r="AC148" s="532"/>
      <c r="AD148" s="533"/>
      <c r="AE148" s="39"/>
      <c r="AF148" s="39"/>
      <c r="AG148" s="37"/>
      <c r="AH148" s="30"/>
    </row>
    <row r="149" spans="3:50" s="34" customFormat="1" ht="18" customHeight="1">
      <c r="K149" s="50"/>
      <c r="L149" s="50"/>
      <c r="M149" s="50"/>
      <c r="N149" s="50"/>
      <c r="O149" s="50"/>
      <c r="P149" s="50"/>
      <c r="Q149" s="50"/>
      <c r="R149" s="50"/>
      <c r="S149" s="50"/>
      <c r="T149" s="30"/>
      <c r="Z149" s="51"/>
      <c r="AA149" s="50"/>
      <c r="AB149" s="50"/>
    </row>
    <row r="150" spans="3:50" s="34" customFormat="1" ht="18" customHeight="1">
      <c r="C150" s="534" t="s">
        <v>11211</v>
      </c>
      <c r="D150" s="534"/>
      <c r="E150" s="534"/>
      <c r="F150" s="534"/>
      <c r="G150" s="534"/>
      <c r="H150" s="534"/>
      <c r="I150" s="534"/>
      <c r="J150" s="534"/>
      <c r="K150" s="534"/>
      <c r="L150" s="534"/>
      <c r="M150" s="534"/>
      <c r="N150" s="534"/>
      <c r="O150" s="534"/>
      <c r="P150" s="534"/>
      <c r="Q150" s="534"/>
      <c r="R150" s="534"/>
      <c r="S150" s="534"/>
      <c r="T150" s="534"/>
      <c r="U150" s="534"/>
      <c r="V150" s="534"/>
      <c r="W150" s="534"/>
      <c r="X150" s="534"/>
      <c r="Y150" s="534"/>
      <c r="Z150" s="534"/>
      <c r="AA150" s="534"/>
      <c r="AB150" s="534"/>
      <c r="AC150" s="534"/>
      <c r="AD150" s="534"/>
    </row>
    <row r="151" spans="3:50" s="34" customFormat="1" ht="18" customHeight="1"/>
    <row r="152" spans="3:50" s="34" customFormat="1" ht="18" customHeight="1">
      <c r="C152" s="535" t="s">
        <v>11396</v>
      </c>
      <c r="D152" s="536"/>
      <c r="E152" s="536"/>
      <c r="F152" s="536"/>
      <c r="G152" s="536"/>
      <c r="H152" s="536"/>
      <c r="I152" s="536"/>
      <c r="J152" s="536"/>
      <c r="K152" s="536"/>
      <c r="L152" s="536"/>
      <c r="M152" s="536"/>
      <c r="N152" s="536"/>
      <c r="O152" s="536"/>
      <c r="P152" s="536"/>
      <c r="Q152" s="536"/>
      <c r="R152" s="536"/>
      <c r="S152" s="536"/>
      <c r="T152" s="536"/>
      <c r="U152" s="536"/>
      <c r="V152" s="536"/>
      <c r="W152" s="536"/>
      <c r="X152" s="536"/>
      <c r="Y152" s="536"/>
      <c r="Z152" s="536"/>
      <c r="AA152" s="536"/>
      <c r="AB152" s="536"/>
      <c r="AC152" s="536"/>
      <c r="AD152" s="536"/>
      <c r="AF152" s="535"/>
      <c r="AG152" s="535"/>
      <c r="AH152" s="535"/>
      <c r="AI152" s="535"/>
      <c r="AJ152" s="535"/>
      <c r="AK152" s="535"/>
      <c r="AL152" s="535"/>
      <c r="AM152" s="535"/>
      <c r="AN152" s="535"/>
      <c r="AO152" s="535"/>
      <c r="AP152" s="535"/>
      <c r="AQ152" s="535"/>
      <c r="AR152" s="535"/>
      <c r="AS152" s="535"/>
      <c r="AT152" s="535"/>
      <c r="AU152" s="535"/>
      <c r="AV152" s="535"/>
      <c r="AW152" s="535"/>
      <c r="AX152" s="535"/>
    </row>
    <row r="153" spans="3:50" s="34" customFormat="1" ht="18" customHeight="1">
      <c r="C153" s="536"/>
      <c r="D153" s="536"/>
      <c r="E153" s="536"/>
      <c r="F153" s="536"/>
      <c r="G153" s="536"/>
      <c r="H153" s="536"/>
      <c r="I153" s="536"/>
      <c r="J153" s="536"/>
      <c r="K153" s="536"/>
      <c r="L153" s="536"/>
      <c r="M153" s="536"/>
      <c r="N153" s="536"/>
      <c r="O153" s="536"/>
      <c r="P153" s="536"/>
      <c r="Q153" s="536"/>
      <c r="R153" s="536"/>
      <c r="S153" s="536"/>
      <c r="T153" s="536"/>
      <c r="U153" s="536"/>
      <c r="V153" s="536"/>
      <c r="W153" s="536"/>
      <c r="X153" s="536"/>
      <c r="Y153" s="536"/>
      <c r="Z153" s="536"/>
      <c r="AA153" s="536"/>
      <c r="AB153" s="536"/>
      <c r="AC153" s="536"/>
      <c r="AD153" s="536"/>
      <c r="AF153" s="535"/>
      <c r="AG153" s="535"/>
      <c r="AH153" s="535"/>
      <c r="AI153" s="535"/>
      <c r="AJ153" s="535"/>
      <c r="AK153" s="535"/>
      <c r="AL153" s="535"/>
      <c r="AM153" s="535"/>
      <c r="AN153" s="535"/>
      <c r="AO153" s="535"/>
      <c r="AP153" s="535"/>
      <c r="AQ153" s="535"/>
      <c r="AR153" s="535"/>
      <c r="AS153" s="535"/>
      <c r="AT153" s="535"/>
      <c r="AU153" s="535"/>
      <c r="AV153" s="535"/>
      <c r="AW153" s="535"/>
      <c r="AX153" s="535"/>
    </row>
    <row r="154" spans="3:50" s="34" customFormat="1" ht="18" customHeight="1">
      <c r="C154" s="536"/>
      <c r="D154" s="536"/>
      <c r="E154" s="536"/>
      <c r="F154" s="536"/>
      <c r="G154" s="536"/>
      <c r="H154" s="536"/>
      <c r="I154" s="536"/>
      <c r="J154" s="536"/>
      <c r="K154" s="536"/>
      <c r="L154" s="536"/>
      <c r="M154" s="536"/>
      <c r="N154" s="536"/>
      <c r="O154" s="536"/>
      <c r="P154" s="536"/>
      <c r="Q154" s="536"/>
      <c r="R154" s="536"/>
      <c r="S154" s="536"/>
      <c r="T154" s="536"/>
      <c r="U154" s="536"/>
      <c r="V154" s="536"/>
      <c r="W154" s="536"/>
      <c r="X154" s="536"/>
      <c r="Y154" s="536"/>
      <c r="Z154" s="536"/>
      <c r="AA154" s="536"/>
      <c r="AB154" s="536"/>
      <c r="AC154" s="536"/>
      <c r="AD154" s="536"/>
      <c r="AF154" s="535"/>
      <c r="AG154" s="535"/>
      <c r="AH154" s="535"/>
      <c r="AI154" s="535"/>
      <c r="AJ154" s="535"/>
      <c r="AK154" s="535"/>
      <c r="AL154" s="535"/>
      <c r="AM154" s="535"/>
      <c r="AN154" s="535"/>
      <c r="AO154" s="535"/>
      <c r="AP154" s="535"/>
      <c r="AQ154" s="535"/>
      <c r="AR154" s="535"/>
      <c r="AS154" s="535"/>
      <c r="AT154" s="535"/>
      <c r="AU154" s="535"/>
      <c r="AV154" s="535"/>
      <c r="AW154" s="535"/>
      <c r="AX154" s="535"/>
    </row>
    <row r="155" spans="3:50" s="34" customFormat="1" ht="18" customHeight="1">
      <c r="C155" s="64"/>
      <c r="D155" s="52" t="s">
        <v>27</v>
      </c>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F155" s="63"/>
      <c r="AG155" s="63"/>
      <c r="AH155" s="63"/>
      <c r="AI155" s="63"/>
      <c r="AJ155" s="63"/>
      <c r="AK155" s="63"/>
      <c r="AL155" s="63"/>
      <c r="AM155" s="63"/>
      <c r="AN155" s="63"/>
      <c r="AO155" s="63"/>
      <c r="AP155" s="63"/>
      <c r="AQ155" s="63"/>
      <c r="AR155" s="63"/>
      <c r="AS155" s="63"/>
      <c r="AT155" s="63"/>
      <c r="AU155" s="63"/>
      <c r="AV155" s="63"/>
      <c r="AW155" s="63"/>
      <c r="AX155" s="63"/>
    </row>
    <row r="156" spans="3:50" s="34" customFormat="1" ht="18" customHeight="1">
      <c r="D156" s="43"/>
      <c r="E156" s="43"/>
    </row>
    <row r="157" spans="3:50" s="34" customFormat="1" ht="18" customHeight="1">
      <c r="C157" s="552" t="s">
        <v>23</v>
      </c>
      <c r="D157" s="553"/>
      <c r="E157" s="554" t="s">
        <v>24</v>
      </c>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c r="AC157" s="555"/>
      <c r="AD157" s="556"/>
    </row>
    <row r="158" spans="3:50" s="34" customFormat="1" ht="18" customHeight="1">
      <c r="C158" s="515" t="str">
        <f>IF(入力シート!C193="","",入力シート!C193)</f>
        <v/>
      </c>
      <c r="D158" s="516"/>
      <c r="E158" s="521" t="str">
        <f>入力シート!E193</f>
        <v>本補助金の交付申請にあたり記載した事項及び提出した添付書類に虚偽のないこと。</v>
      </c>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57"/>
      <c r="AC158" s="557"/>
      <c r="AD158" s="558"/>
      <c r="AF158" s="40"/>
    </row>
    <row r="159" spans="3:50" s="34" customFormat="1" ht="18" customHeight="1">
      <c r="C159" s="551"/>
      <c r="D159" s="520"/>
      <c r="E159" s="559"/>
      <c r="F159" s="559"/>
      <c r="G159" s="559"/>
      <c r="H159" s="559"/>
      <c r="I159" s="559"/>
      <c r="J159" s="559"/>
      <c r="K159" s="559"/>
      <c r="L159" s="559"/>
      <c r="M159" s="559"/>
      <c r="N159" s="559"/>
      <c r="O159" s="559"/>
      <c r="P159" s="559"/>
      <c r="Q159" s="559"/>
      <c r="R159" s="559"/>
      <c r="S159" s="559"/>
      <c r="T159" s="559"/>
      <c r="U159" s="559"/>
      <c r="V159" s="559"/>
      <c r="W159" s="559"/>
      <c r="X159" s="559"/>
      <c r="Y159" s="559"/>
      <c r="Z159" s="559"/>
      <c r="AA159" s="559"/>
      <c r="AB159" s="559"/>
      <c r="AC159" s="559"/>
      <c r="AD159" s="520"/>
      <c r="AF159" s="40"/>
    </row>
    <row r="160" spans="3:50" s="53" customFormat="1" ht="18" customHeight="1">
      <c r="C160" s="515" t="str">
        <f>IF(入力シート!C195="","",入力シート!C195)</f>
        <v/>
      </c>
      <c r="D160" s="516"/>
      <c r="E160" s="521" t="str">
        <f>入力シート!E195</f>
        <v>本補助金の交付申請に関する資料は2030年3月末まで保存し、沖縄県から提供を求められた際には速やかに資料を提供すること。</v>
      </c>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3"/>
    </row>
    <row r="161" spans="3:32" s="53" customFormat="1" ht="18" customHeight="1">
      <c r="C161" s="551"/>
      <c r="D161" s="520"/>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7"/>
    </row>
    <row r="162" spans="3:32" s="34" customFormat="1" ht="18" customHeight="1">
      <c r="C162" s="515" t="str">
        <f>IF(入力シート!C197="","",入力シート!C197)</f>
        <v/>
      </c>
      <c r="D162" s="516"/>
      <c r="E162" s="521" t="str">
        <f>入力シート!E197</f>
        <v>補助金受給後も事業を継続する意思があること。</v>
      </c>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3"/>
      <c r="AF162" s="40"/>
    </row>
    <row r="163" spans="3:32" s="34" customFormat="1" ht="18" customHeight="1">
      <c r="C163" s="551"/>
      <c r="D163" s="520"/>
      <c r="E163" s="526"/>
      <c r="F163" s="526"/>
      <c r="G163" s="526"/>
      <c r="H163" s="526"/>
      <c r="I163" s="526"/>
      <c r="J163" s="526"/>
      <c r="K163" s="526"/>
      <c r="L163" s="526"/>
      <c r="M163" s="526"/>
      <c r="N163" s="526"/>
      <c r="O163" s="526"/>
      <c r="P163" s="526"/>
      <c r="Q163" s="526"/>
      <c r="R163" s="526"/>
      <c r="S163" s="526"/>
      <c r="T163" s="526"/>
      <c r="U163" s="526"/>
      <c r="V163" s="526"/>
      <c r="W163" s="526"/>
      <c r="X163" s="526"/>
      <c r="Y163" s="526"/>
      <c r="Z163" s="526"/>
      <c r="AA163" s="526"/>
      <c r="AB163" s="526"/>
      <c r="AC163" s="526"/>
      <c r="AD163" s="527"/>
      <c r="AF163" s="40"/>
    </row>
    <row r="164" spans="3:32" s="34" customFormat="1" ht="18" customHeight="1">
      <c r="C164" s="515" t="str">
        <f>IF(入力シート!C199="","",入力シート!C199)</f>
        <v/>
      </c>
      <c r="D164" s="516"/>
      <c r="E164" s="521" t="str">
        <f>入力シート!E199</f>
        <v>暴力団又は暴力団員等、暴力団員等が役員である者及び暴力団又は暴力団員等と密接な関係を有する者でないこと。</v>
      </c>
      <c r="F164" s="522"/>
      <c r="G164" s="522"/>
      <c r="H164" s="522"/>
      <c r="I164" s="522"/>
      <c r="J164" s="522"/>
      <c r="K164" s="522"/>
      <c r="L164" s="522"/>
      <c r="M164" s="522"/>
      <c r="N164" s="522"/>
      <c r="O164" s="522"/>
      <c r="P164" s="522"/>
      <c r="Q164" s="522"/>
      <c r="R164" s="522"/>
      <c r="S164" s="522"/>
      <c r="T164" s="522"/>
      <c r="U164" s="522"/>
      <c r="V164" s="522"/>
      <c r="W164" s="522"/>
      <c r="X164" s="522"/>
      <c r="Y164" s="522"/>
      <c r="Z164" s="522"/>
      <c r="AA164" s="522"/>
      <c r="AB164" s="522"/>
      <c r="AC164" s="522"/>
      <c r="AD164" s="523"/>
      <c r="AF164" s="40"/>
    </row>
    <row r="165" spans="3:32" s="34" customFormat="1" ht="18" customHeight="1">
      <c r="C165" s="551"/>
      <c r="D165" s="520"/>
      <c r="E165" s="526"/>
      <c r="F165" s="526"/>
      <c r="G165" s="526"/>
      <c r="H165" s="526"/>
      <c r="I165" s="526"/>
      <c r="J165" s="526"/>
      <c r="K165" s="526"/>
      <c r="L165" s="526"/>
      <c r="M165" s="526"/>
      <c r="N165" s="526"/>
      <c r="O165" s="526"/>
      <c r="P165" s="526"/>
      <c r="Q165" s="526"/>
      <c r="R165" s="526"/>
      <c r="S165" s="526"/>
      <c r="T165" s="526"/>
      <c r="U165" s="526"/>
      <c r="V165" s="526"/>
      <c r="W165" s="526"/>
      <c r="X165" s="526"/>
      <c r="Y165" s="526"/>
      <c r="Z165" s="526"/>
      <c r="AA165" s="526"/>
      <c r="AB165" s="526"/>
      <c r="AC165" s="526"/>
      <c r="AD165" s="527"/>
      <c r="AF165" s="40"/>
    </row>
    <row r="166" spans="3:32" s="34" customFormat="1" ht="18" customHeight="1">
      <c r="C166" s="42"/>
      <c r="E166" s="54"/>
      <c r="F166" s="54"/>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row>
    <row r="167" spans="3:32" s="34" customFormat="1" ht="18" customHeight="1">
      <c r="C167" s="552" t="s">
        <v>23</v>
      </c>
      <c r="D167" s="553"/>
      <c r="E167" s="554" t="s">
        <v>26</v>
      </c>
      <c r="F167" s="555"/>
      <c r="G167" s="555"/>
      <c r="H167" s="555"/>
      <c r="I167" s="555"/>
      <c r="J167" s="555"/>
      <c r="K167" s="555"/>
      <c r="L167" s="555"/>
      <c r="M167" s="555"/>
      <c r="N167" s="555"/>
      <c r="O167" s="555"/>
      <c r="P167" s="555"/>
      <c r="Q167" s="555"/>
      <c r="R167" s="555"/>
      <c r="S167" s="555"/>
      <c r="T167" s="555"/>
      <c r="U167" s="555"/>
      <c r="V167" s="555"/>
      <c r="W167" s="555"/>
      <c r="X167" s="555"/>
      <c r="Y167" s="555"/>
      <c r="Z167" s="555"/>
      <c r="AA167" s="555"/>
      <c r="AB167" s="555"/>
      <c r="AC167" s="555"/>
      <c r="AD167" s="556"/>
    </row>
    <row r="168" spans="3:32" s="34" customFormat="1" ht="18" customHeight="1">
      <c r="C168" s="515" t="str">
        <f>IF(入力シート!C203="","",入力シート!C203)</f>
        <v/>
      </c>
      <c r="D168" s="516"/>
      <c r="E168" s="521" t="str">
        <f>入力シート!E203</f>
        <v>申請内容に確認を要する点がある場合や不備がある場合は、個別に電話でご連絡します。補正を求めた日の翌日から起算し、５開庁日後までに不備等が解消されない場合は補助金を不支給として取り扱うことがあります。その際はその旨ご連絡します。</v>
      </c>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3"/>
    </row>
    <row r="169" spans="3:32" s="34" customFormat="1" ht="18" customHeight="1">
      <c r="C169" s="517"/>
      <c r="D169" s="518"/>
      <c r="E169" s="524"/>
      <c r="F169" s="524"/>
      <c r="G169" s="524"/>
      <c r="H169" s="524"/>
      <c r="I169" s="524"/>
      <c r="J169" s="524"/>
      <c r="K169" s="524"/>
      <c r="L169" s="524"/>
      <c r="M169" s="524"/>
      <c r="N169" s="524"/>
      <c r="O169" s="524"/>
      <c r="P169" s="524"/>
      <c r="Q169" s="524"/>
      <c r="R169" s="524"/>
      <c r="S169" s="524"/>
      <c r="T169" s="524"/>
      <c r="U169" s="524"/>
      <c r="V169" s="524"/>
      <c r="W169" s="524"/>
      <c r="X169" s="524"/>
      <c r="Y169" s="524"/>
      <c r="Z169" s="524"/>
      <c r="AA169" s="524"/>
      <c r="AB169" s="524"/>
      <c r="AC169" s="524"/>
      <c r="AD169" s="525"/>
    </row>
    <row r="170" spans="3:32" s="34" customFormat="1" ht="18" customHeight="1">
      <c r="C170" s="519"/>
      <c r="D170" s="520"/>
      <c r="E170" s="526"/>
      <c r="F170" s="526"/>
      <c r="G170" s="526"/>
      <c r="H170" s="526"/>
      <c r="I170" s="526"/>
      <c r="J170" s="526"/>
      <c r="K170" s="526"/>
      <c r="L170" s="526"/>
      <c r="M170" s="526"/>
      <c r="N170" s="526"/>
      <c r="O170" s="526"/>
      <c r="P170" s="526"/>
      <c r="Q170" s="526"/>
      <c r="R170" s="526"/>
      <c r="S170" s="526"/>
      <c r="T170" s="526"/>
      <c r="U170" s="526"/>
      <c r="V170" s="526"/>
      <c r="W170" s="526"/>
      <c r="X170" s="526"/>
      <c r="Y170" s="526"/>
      <c r="Z170" s="526"/>
      <c r="AA170" s="526"/>
      <c r="AB170" s="526"/>
      <c r="AC170" s="526"/>
      <c r="AD170" s="527"/>
    </row>
    <row r="171" spans="3:32" s="34" customFormat="1" ht="18" customHeight="1">
      <c r="C171" s="515" t="str">
        <f>IF(入力シート!C206="","",入力シート!C206)</f>
        <v/>
      </c>
      <c r="D171" s="516"/>
      <c r="E171" s="521" t="str">
        <f>入力シート!E206</f>
        <v>計算ミスにより、申請額が大きく増減する場合はその旨連絡致しますが、端数の切り捨て間違い等の少額の修正については、県側で修正を行い、決定通知をもって代えさせていただきます。</v>
      </c>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3"/>
    </row>
    <row r="172" spans="3:32" s="34" customFormat="1" ht="18" customHeight="1">
      <c r="C172" s="517"/>
      <c r="D172" s="518"/>
      <c r="E172" s="524"/>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5"/>
    </row>
    <row r="173" spans="3:32" s="34" customFormat="1" ht="18" customHeight="1">
      <c r="C173" s="519"/>
      <c r="D173" s="520"/>
      <c r="E173" s="526"/>
      <c r="F173" s="526"/>
      <c r="G173" s="526"/>
      <c r="H173" s="526"/>
      <c r="I173" s="526"/>
      <c r="J173" s="526"/>
      <c r="K173" s="526"/>
      <c r="L173" s="526"/>
      <c r="M173" s="526"/>
      <c r="N173" s="526"/>
      <c r="O173" s="526"/>
      <c r="P173" s="526"/>
      <c r="Q173" s="526"/>
      <c r="R173" s="526"/>
      <c r="S173" s="526"/>
      <c r="T173" s="526"/>
      <c r="U173" s="526"/>
      <c r="V173" s="526"/>
      <c r="W173" s="526"/>
      <c r="X173" s="526"/>
      <c r="Y173" s="526"/>
      <c r="Z173" s="526"/>
      <c r="AA173" s="526"/>
      <c r="AB173" s="526"/>
      <c r="AC173" s="526"/>
      <c r="AD173" s="527"/>
    </row>
    <row r="174" spans="3:32" s="34" customFormat="1" ht="18" customHeight="1">
      <c r="C174" s="515" t="str">
        <f>IF(入力シート!C209="","",入力シート!C209)</f>
        <v/>
      </c>
      <c r="D174" s="516"/>
      <c r="E174" s="521" t="str">
        <f>入力シート!E209</f>
        <v>補助金の支出事務の円滑・確実な実行を図るため、沖縄県は、必要な検査、報告または是正のための措置を求めることがあります。</v>
      </c>
      <c r="F174" s="522"/>
      <c r="G174" s="522"/>
      <c r="H174" s="522"/>
      <c r="I174" s="522"/>
      <c r="J174" s="522"/>
      <c r="K174" s="522"/>
      <c r="L174" s="522"/>
      <c r="M174" s="522"/>
      <c r="N174" s="522"/>
      <c r="O174" s="522"/>
      <c r="P174" s="522"/>
      <c r="Q174" s="522"/>
      <c r="R174" s="522"/>
      <c r="S174" s="522"/>
      <c r="T174" s="522"/>
      <c r="U174" s="522"/>
      <c r="V174" s="522"/>
      <c r="W174" s="522"/>
      <c r="X174" s="522"/>
      <c r="Y174" s="522"/>
      <c r="Z174" s="522"/>
      <c r="AA174" s="522"/>
      <c r="AB174" s="522"/>
      <c r="AC174" s="522"/>
      <c r="AD174" s="523"/>
    </row>
    <row r="175" spans="3:32" s="34" customFormat="1" ht="18" customHeight="1">
      <c r="C175" s="551"/>
      <c r="D175" s="520"/>
      <c r="E175" s="526"/>
      <c r="F175" s="526"/>
      <c r="G175" s="526"/>
      <c r="H175" s="526"/>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7"/>
    </row>
    <row r="176" spans="3:32" s="34" customFormat="1"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sheetData>
  <sheetProtection password="CD2B" sheet="1" objects="1" scenarios="1" selectLockedCells="1"/>
  <mergeCells count="236">
    <mergeCell ref="S1:T1"/>
    <mergeCell ref="U1:V1"/>
    <mergeCell ref="X1:Y1"/>
    <mergeCell ref="AA1:AB1"/>
    <mergeCell ref="F4:J4"/>
    <mergeCell ref="K4:AD4"/>
    <mergeCell ref="F10:J10"/>
    <mergeCell ref="K10:AD10"/>
    <mergeCell ref="F11:J11"/>
    <mergeCell ref="K11:AD11"/>
    <mergeCell ref="F12:J12"/>
    <mergeCell ref="K12:AD12"/>
    <mergeCell ref="F5:J5"/>
    <mergeCell ref="K5:AD5"/>
    <mergeCell ref="F6:J7"/>
    <mergeCell ref="K6:AD7"/>
    <mergeCell ref="F8:J9"/>
    <mergeCell ref="K8:AD9"/>
    <mergeCell ref="O13:T13"/>
    <mergeCell ref="A15:Z16"/>
    <mergeCell ref="A17:AD19"/>
    <mergeCell ref="F21:L21"/>
    <mergeCell ref="M21:O21"/>
    <mergeCell ref="S38:T38"/>
    <mergeCell ref="U38:V38"/>
    <mergeCell ref="X38:Y38"/>
    <mergeCell ref="AA38:AB38"/>
    <mergeCell ref="B50:B52"/>
    <mergeCell ref="C50:AB52"/>
    <mergeCell ref="AC50:AD52"/>
    <mergeCell ref="B53:B64"/>
    <mergeCell ref="C53:AB64"/>
    <mergeCell ref="AC53:AD64"/>
    <mergeCell ref="F42:J42"/>
    <mergeCell ref="K42:AD42"/>
    <mergeCell ref="F43:J44"/>
    <mergeCell ref="K43:AD44"/>
    <mergeCell ref="B46:AD46"/>
    <mergeCell ref="B49:AB49"/>
    <mergeCell ref="AC49:AD49"/>
    <mergeCell ref="B72:B73"/>
    <mergeCell ref="C72:AB73"/>
    <mergeCell ref="AC72:AD73"/>
    <mergeCell ref="B78:B80"/>
    <mergeCell ref="C78:AB80"/>
    <mergeCell ref="AC78:AD80"/>
    <mergeCell ref="B65:B66"/>
    <mergeCell ref="C65:AB66"/>
    <mergeCell ref="AC65:AD66"/>
    <mergeCell ref="B67:B69"/>
    <mergeCell ref="C67:AB69"/>
    <mergeCell ref="AC67:AD69"/>
    <mergeCell ref="B70:B71"/>
    <mergeCell ref="C70:AB71"/>
    <mergeCell ref="AC70:AD71"/>
    <mergeCell ref="B74:B77"/>
    <mergeCell ref="C74:AB77"/>
    <mergeCell ref="AC74:AD77"/>
    <mergeCell ref="F85:J85"/>
    <mergeCell ref="K85:AD85"/>
    <mergeCell ref="F86:J87"/>
    <mergeCell ref="K86:AD87"/>
    <mergeCell ref="F88:J89"/>
    <mergeCell ref="K88:AD89"/>
    <mergeCell ref="S82:T82"/>
    <mergeCell ref="U82:V82"/>
    <mergeCell ref="X82:Y82"/>
    <mergeCell ref="AA82:AB82"/>
    <mergeCell ref="F84:J84"/>
    <mergeCell ref="K84:AD84"/>
    <mergeCell ref="D97:G97"/>
    <mergeCell ref="H97:K97"/>
    <mergeCell ref="L97:O97"/>
    <mergeCell ref="S97:V97"/>
    <mergeCell ref="W97:Z97"/>
    <mergeCell ref="AA97:AD97"/>
    <mergeCell ref="F90:J90"/>
    <mergeCell ref="K90:AD90"/>
    <mergeCell ref="B96:C97"/>
    <mergeCell ref="D96:G96"/>
    <mergeCell ref="H96:K96"/>
    <mergeCell ref="L96:O96"/>
    <mergeCell ref="Q96:R97"/>
    <mergeCell ref="S96:V96"/>
    <mergeCell ref="W96:Z96"/>
    <mergeCell ref="AA96:AD96"/>
    <mergeCell ref="W100:Z100"/>
    <mergeCell ref="AA100:AD100"/>
    <mergeCell ref="B100:C100"/>
    <mergeCell ref="D100:G100"/>
    <mergeCell ref="H100:K100"/>
    <mergeCell ref="L100:O100"/>
    <mergeCell ref="Q100:R100"/>
    <mergeCell ref="S100:V100"/>
    <mergeCell ref="W98:Z98"/>
    <mergeCell ref="AA98:AD98"/>
    <mergeCell ref="B99:C99"/>
    <mergeCell ref="D99:G99"/>
    <mergeCell ref="H99:K99"/>
    <mergeCell ref="L99:O99"/>
    <mergeCell ref="Q99:R99"/>
    <mergeCell ref="S99:V99"/>
    <mergeCell ref="W99:Z99"/>
    <mergeCell ref="AA99:AD99"/>
    <mergeCell ref="B98:C98"/>
    <mergeCell ref="D98:G98"/>
    <mergeCell ref="H98:K98"/>
    <mergeCell ref="L98:O98"/>
    <mergeCell ref="Q98:R98"/>
    <mergeCell ref="S98:V98"/>
    <mergeCell ref="B101:C101"/>
    <mergeCell ref="D101:G101"/>
    <mergeCell ref="H101:K101"/>
    <mergeCell ref="L101:O101"/>
    <mergeCell ref="Q101:R101"/>
    <mergeCell ref="S101:V101"/>
    <mergeCell ref="W101:Z101"/>
    <mergeCell ref="AA101:AD101"/>
    <mergeCell ref="B107:C107"/>
    <mergeCell ref="D107:G107"/>
    <mergeCell ref="H107:K107"/>
    <mergeCell ref="L107:O107"/>
    <mergeCell ref="Q107:R107"/>
    <mergeCell ref="S107:V107"/>
    <mergeCell ref="W104:Z104"/>
    <mergeCell ref="AA104:AD104"/>
    <mergeCell ref="D105:G105"/>
    <mergeCell ref="H105:K105"/>
    <mergeCell ref="L105:O105"/>
    <mergeCell ref="S105:V105"/>
    <mergeCell ref="W105:Z105"/>
    <mergeCell ref="AA105:AD105"/>
    <mergeCell ref="B104:C105"/>
    <mergeCell ref="D104:G104"/>
    <mergeCell ref="H104:K104"/>
    <mergeCell ref="L104:O104"/>
    <mergeCell ref="Q104:R105"/>
    <mergeCell ref="S104:V104"/>
    <mergeCell ref="W108:Z108"/>
    <mergeCell ref="B108:C108"/>
    <mergeCell ref="D108:G108"/>
    <mergeCell ref="H108:K108"/>
    <mergeCell ref="Q108:R108"/>
    <mergeCell ref="S108:V108"/>
    <mergeCell ref="W106:Z106"/>
    <mergeCell ref="AA106:AD106"/>
    <mergeCell ref="L108:O108"/>
    <mergeCell ref="AA108:AD108"/>
    <mergeCell ref="B106:C106"/>
    <mergeCell ref="D106:G106"/>
    <mergeCell ref="H106:K106"/>
    <mergeCell ref="L106:O106"/>
    <mergeCell ref="Q106:R106"/>
    <mergeCell ref="S106:V106"/>
    <mergeCell ref="W107:Z107"/>
    <mergeCell ref="AA107:AD107"/>
    <mergeCell ref="B109:C109"/>
    <mergeCell ref="D109:G109"/>
    <mergeCell ref="H109:K109"/>
    <mergeCell ref="L109:O109"/>
    <mergeCell ref="Q109:R109"/>
    <mergeCell ref="S109:V109"/>
    <mergeCell ref="W109:Z109"/>
    <mergeCell ref="AA109:AD109"/>
    <mergeCell ref="B112:C113"/>
    <mergeCell ref="D112:G112"/>
    <mergeCell ref="H112:K112"/>
    <mergeCell ref="L112:O112"/>
    <mergeCell ref="D113:G113"/>
    <mergeCell ref="H113:K113"/>
    <mergeCell ref="L113:O113"/>
    <mergeCell ref="E111:J111"/>
    <mergeCell ref="S138:T138"/>
    <mergeCell ref="U138:V138"/>
    <mergeCell ref="AF152:AX154"/>
    <mergeCell ref="C157:D157"/>
    <mergeCell ref="E157:AD157"/>
    <mergeCell ref="F143:J143"/>
    <mergeCell ref="K143:AD143"/>
    <mergeCell ref="F144:J145"/>
    <mergeCell ref="K144:AD145"/>
    <mergeCell ref="F146:J147"/>
    <mergeCell ref="K146:AD147"/>
    <mergeCell ref="X138:Y138"/>
    <mergeCell ref="AA138:AB138"/>
    <mergeCell ref="F142:J142"/>
    <mergeCell ref="K142:AD142"/>
    <mergeCell ref="C158:D159"/>
    <mergeCell ref="E158:AD159"/>
    <mergeCell ref="C160:D161"/>
    <mergeCell ref="E160:AD161"/>
    <mergeCell ref="C162:D163"/>
    <mergeCell ref="E162:AD163"/>
    <mergeCell ref="F148:J148"/>
    <mergeCell ref="K148:AD148"/>
    <mergeCell ref="C150:AD150"/>
    <mergeCell ref="C152:AD154"/>
    <mergeCell ref="C171:D173"/>
    <mergeCell ref="E171:AD173"/>
    <mergeCell ref="C174:D175"/>
    <mergeCell ref="E174:AD175"/>
    <mergeCell ref="C164:D165"/>
    <mergeCell ref="E164:AD165"/>
    <mergeCell ref="C167:D167"/>
    <mergeCell ref="E167:AD167"/>
    <mergeCell ref="C168:D170"/>
    <mergeCell ref="E168:AD170"/>
    <mergeCell ref="L114:O114"/>
    <mergeCell ref="B115:C115"/>
    <mergeCell ref="D115:G115"/>
    <mergeCell ref="H115:K115"/>
    <mergeCell ref="L115:O115"/>
    <mergeCell ref="B116:C116"/>
    <mergeCell ref="D116:G116"/>
    <mergeCell ref="H116:K116"/>
    <mergeCell ref="L116:O116"/>
    <mergeCell ref="B114:C114"/>
    <mergeCell ref="D114:G114"/>
    <mergeCell ref="H114:K114"/>
    <mergeCell ref="D127:J128"/>
    <mergeCell ref="K127:L128"/>
    <mergeCell ref="D132:J133"/>
    <mergeCell ref="K132:L133"/>
    <mergeCell ref="S132:Y133"/>
    <mergeCell ref="Z132:AA133"/>
    <mergeCell ref="S127:Y128"/>
    <mergeCell ref="Z127:AA128"/>
    <mergeCell ref="B117:C117"/>
    <mergeCell ref="D117:G117"/>
    <mergeCell ref="H117:K117"/>
    <mergeCell ref="L117:O117"/>
    <mergeCell ref="S116:Y117"/>
    <mergeCell ref="Z116:AA117"/>
    <mergeCell ref="D122:P123"/>
    <mergeCell ref="S122:Y123"/>
    <mergeCell ref="Z122:AA123"/>
  </mergeCells>
  <phoneticPr fontId="4"/>
  <printOptions horizontalCentered="1"/>
  <pageMargins left="0.70866141732283472" right="0.31496062992125984"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sheetPr>
  <dimension ref="A1:U7003"/>
  <sheetViews>
    <sheetView workbookViewId="0">
      <pane xSplit="3" ySplit="1" topLeftCell="D2" activePane="bottomRight" state="frozen"/>
      <selection activeCell="A2" sqref="A2"/>
      <selection pane="topRight" activeCell="A2" sqref="A2"/>
      <selection pane="bottomLeft" activeCell="A2" sqref="A2"/>
      <selection pane="bottomRight" activeCell="A2" sqref="A2"/>
    </sheetView>
  </sheetViews>
  <sheetFormatPr defaultRowHeight="13.5" customHeight="1"/>
  <cols>
    <col min="1" max="1" width="11.25" style="8" bestFit="1" customWidth="1"/>
    <col min="2" max="2" width="3.25" style="8" bestFit="1" customWidth="1"/>
    <col min="3" max="3" width="35.625" style="10" customWidth="1"/>
    <col min="4" max="4" width="10.375" style="10" customWidth="1"/>
    <col min="5" max="5" width="48.75" style="10" customWidth="1"/>
    <col min="6" max="6" width="13.125" style="10" bestFit="1" customWidth="1"/>
    <col min="7" max="7" width="48.75" style="10" customWidth="1"/>
    <col min="8" max="8" width="6.375" style="57" bestFit="1" customWidth="1"/>
    <col min="9" max="9" width="6.875" style="8" customWidth="1"/>
    <col min="10" max="10" width="9" style="57" customWidth="1"/>
    <col min="11" max="11" width="9" style="58" customWidth="1"/>
    <col min="12" max="12" width="11.625" style="8" customWidth="1"/>
    <col min="13" max="13" width="9" style="7"/>
    <col min="14" max="17" width="11.625" style="8" customWidth="1"/>
    <col min="18" max="16384" width="9" style="7"/>
  </cols>
  <sheetData>
    <row r="1" spans="1:21" s="9" customFormat="1" ht="30" customHeight="1">
      <c r="A1" s="56" t="s">
        <v>3678</v>
      </c>
      <c r="B1" s="56" t="s">
        <v>3679</v>
      </c>
      <c r="C1" s="243" t="s">
        <v>3680</v>
      </c>
      <c r="D1" s="243" t="s">
        <v>34</v>
      </c>
      <c r="E1" s="243" t="s">
        <v>35</v>
      </c>
      <c r="F1" s="243" t="s">
        <v>3681</v>
      </c>
      <c r="G1" s="243" t="s">
        <v>8271</v>
      </c>
      <c r="H1" s="244" t="s">
        <v>36</v>
      </c>
      <c r="I1" s="243" t="s">
        <v>3682</v>
      </c>
      <c r="J1" s="244" t="s">
        <v>8255</v>
      </c>
      <c r="K1" s="244" t="s">
        <v>11419</v>
      </c>
      <c r="L1" s="243" t="s">
        <v>11420</v>
      </c>
      <c r="M1" s="245" t="s">
        <v>11421</v>
      </c>
      <c r="N1" s="243" t="s">
        <v>11422</v>
      </c>
      <c r="O1" s="243" t="s">
        <v>11423</v>
      </c>
      <c r="P1" s="243" t="s">
        <v>11424</v>
      </c>
      <c r="Q1" s="243" t="s">
        <v>11425</v>
      </c>
      <c r="R1" s="124" t="s">
        <v>14686</v>
      </c>
      <c r="S1" s="124" t="s">
        <v>14687</v>
      </c>
      <c r="T1" s="124" t="s">
        <v>14688</v>
      </c>
      <c r="U1" s="124" t="s">
        <v>14689</v>
      </c>
    </row>
    <row r="2" spans="1:21" ht="13.5" customHeight="1">
      <c r="A2" s="125" t="s">
        <v>3661</v>
      </c>
      <c r="B2" s="125" t="s">
        <v>10406</v>
      </c>
      <c r="C2" s="246" t="s">
        <v>3828</v>
      </c>
      <c r="D2" s="246" t="s">
        <v>154</v>
      </c>
      <c r="E2" s="246" t="s">
        <v>3829</v>
      </c>
      <c r="F2" s="246" t="s">
        <v>3830</v>
      </c>
      <c r="G2" s="246" t="s">
        <v>12425</v>
      </c>
      <c r="H2" s="247">
        <v>359</v>
      </c>
      <c r="I2" s="246" t="s">
        <v>10375</v>
      </c>
      <c r="J2" s="247">
        <v>8616000</v>
      </c>
      <c r="K2" s="247">
        <v>73</v>
      </c>
      <c r="L2" s="246" t="s">
        <v>12354</v>
      </c>
      <c r="M2" s="246" t="s">
        <v>11426</v>
      </c>
      <c r="N2" s="246" t="s">
        <v>3661</v>
      </c>
      <c r="O2" s="246" t="s">
        <v>12354</v>
      </c>
      <c r="P2" s="246" t="s">
        <v>12354</v>
      </c>
      <c r="Q2" s="246" t="s">
        <v>12354</v>
      </c>
      <c r="R2" s="246" t="s">
        <v>14690</v>
      </c>
      <c r="S2" s="246" t="s">
        <v>14691</v>
      </c>
      <c r="T2" s="246" t="s">
        <v>14692</v>
      </c>
      <c r="U2" s="246" t="s">
        <v>14693</v>
      </c>
    </row>
    <row r="3" spans="1:21" ht="13.5" customHeight="1">
      <c r="A3" s="125" t="s">
        <v>223</v>
      </c>
      <c r="B3" s="125" t="s">
        <v>10406</v>
      </c>
      <c r="C3" s="246" t="s">
        <v>3831</v>
      </c>
      <c r="D3" s="246" t="s">
        <v>114</v>
      </c>
      <c r="E3" s="246" t="s">
        <v>3832</v>
      </c>
      <c r="F3" s="246" t="s">
        <v>3833</v>
      </c>
      <c r="G3" s="246" t="s">
        <v>12426</v>
      </c>
      <c r="H3" s="247">
        <v>94</v>
      </c>
      <c r="I3" s="246" t="s">
        <v>10375</v>
      </c>
      <c r="J3" s="247">
        <v>2256000</v>
      </c>
      <c r="K3" s="247">
        <v>74</v>
      </c>
      <c r="L3" s="246" t="s">
        <v>12354</v>
      </c>
      <c r="M3" s="246" t="s">
        <v>11426</v>
      </c>
      <c r="N3" s="246" t="s">
        <v>223</v>
      </c>
      <c r="O3" s="246" t="s">
        <v>12354</v>
      </c>
      <c r="P3" s="246" t="s">
        <v>12354</v>
      </c>
      <c r="Q3" s="246" t="s">
        <v>12354</v>
      </c>
      <c r="R3" s="246" t="s">
        <v>12354</v>
      </c>
      <c r="S3" s="246" t="s">
        <v>12354</v>
      </c>
      <c r="T3" s="246" t="s">
        <v>12354</v>
      </c>
      <c r="U3" s="246" t="s">
        <v>12354</v>
      </c>
    </row>
    <row r="4" spans="1:21" ht="13.5" customHeight="1">
      <c r="A4" s="125" t="s">
        <v>229</v>
      </c>
      <c r="B4" s="125" t="s">
        <v>10406</v>
      </c>
      <c r="C4" s="246" t="s">
        <v>3825</v>
      </c>
      <c r="D4" s="246" t="s">
        <v>230</v>
      </c>
      <c r="E4" s="246" t="s">
        <v>3826</v>
      </c>
      <c r="F4" s="246" t="s">
        <v>3827</v>
      </c>
      <c r="G4" s="246" t="s">
        <v>12424</v>
      </c>
      <c r="H4" s="247">
        <v>88</v>
      </c>
      <c r="I4" s="246" t="s">
        <v>10375</v>
      </c>
      <c r="J4" s="247">
        <v>2112000</v>
      </c>
      <c r="K4" s="247">
        <v>72</v>
      </c>
      <c r="L4" s="246" t="s">
        <v>12354</v>
      </c>
      <c r="M4" s="246" t="s">
        <v>11426</v>
      </c>
      <c r="N4" s="246" t="s">
        <v>229</v>
      </c>
      <c r="O4" s="246" t="s">
        <v>12354</v>
      </c>
      <c r="P4" s="246" t="s">
        <v>12354</v>
      </c>
      <c r="Q4" s="246" t="s">
        <v>12354</v>
      </c>
      <c r="R4" s="246" t="s">
        <v>14697</v>
      </c>
      <c r="S4" s="246" t="s">
        <v>14698</v>
      </c>
      <c r="T4" s="246" t="s">
        <v>14699</v>
      </c>
      <c r="U4" s="246" t="s">
        <v>14700</v>
      </c>
    </row>
    <row r="5" spans="1:21" ht="13.5" customHeight="1">
      <c r="A5" s="125" t="s">
        <v>12428</v>
      </c>
      <c r="B5" s="125" t="s">
        <v>10406</v>
      </c>
      <c r="C5" s="246" t="s">
        <v>3837</v>
      </c>
      <c r="D5" s="246" t="s">
        <v>177</v>
      </c>
      <c r="E5" s="246" t="s">
        <v>3838</v>
      </c>
      <c r="F5" s="246" t="s">
        <v>3839</v>
      </c>
      <c r="G5" s="246" t="s">
        <v>12429</v>
      </c>
      <c r="H5" s="247">
        <v>333</v>
      </c>
      <c r="I5" s="246" t="s">
        <v>10375</v>
      </c>
      <c r="J5" s="247">
        <v>7992000</v>
      </c>
      <c r="K5" s="247">
        <v>76</v>
      </c>
      <c r="L5" s="246" t="s">
        <v>12354</v>
      </c>
      <c r="M5" s="246" t="s">
        <v>11426</v>
      </c>
      <c r="N5" s="246" t="s">
        <v>12428</v>
      </c>
      <c r="O5" s="246" t="s">
        <v>12354</v>
      </c>
      <c r="P5" s="246" t="s">
        <v>12354</v>
      </c>
      <c r="Q5" s="246" t="s">
        <v>12354</v>
      </c>
      <c r="R5" s="246" t="s">
        <v>14694</v>
      </c>
      <c r="S5" s="246" t="s">
        <v>14701</v>
      </c>
      <c r="T5" s="246" t="s">
        <v>14702</v>
      </c>
      <c r="U5" s="246" t="s">
        <v>14703</v>
      </c>
    </row>
    <row r="6" spans="1:21" ht="13.5" customHeight="1">
      <c r="A6" s="125" t="s">
        <v>247</v>
      </c>
      <c r="B6" s="125" t="s">
        <v>10406</v>
      </c>
      <c r="C6" s="246" t="s">
        <v>3834</v>
      </c>
      <c r="D6" s="246" t="s">
        <v>43</v>
      </c>
      <c r="E6" s="246" t="s">
        <v>3835</v>
      </c>
      <c r="F6" s="246" t="s">
        <v>3836</v>
      </c>
      <c r="G6" s="246" t="s">
        <v>12427</v>
      </c>
      <c r="H6" s="247">
        <v>70</v>
      </c>
      <c r="I6" s="246" t="s">
        <v>10375</v>
      </c>
      <c r="J6" s="247">
        <v>1680000</v>
      </c>
      <c r="K6" s="247">
        <v>75</v>
      </c>
      <c r="L6" s="246" t="s">
        <v>12354</v>
      </c>
      <c r="M6" s="246" t="s">
        <v>11426</v>
      </c>
      <c r="N6" s="246" t="s">
        <v>247</v>
      </c>
      <c r="O6" s="246" t="s">
        <v>12354</v>
      </c>
      <c r="P6" s="246" t="s">
        <v>12354</v>
      </c>
      <c r="Q6" s="246" t="s">
        <v>12354</v>
      </c>
      <c r="R6" s="246" t="s">
        <v>14694</v>
      </c>
      <c r="S6" s="246" t="s">
        <v>14704</v>
      </c>
      <c r="T6" s="246" t="s">
        <v>14705</v>
      </c>
      <c r="U6" s="246" t="s">
        <v>14706</v>
      </c>
    </row>
    <row r="7" spans="1:21" ht="13.5" customHeight="1">
      <c r="A7" s="125" t="s">
        <v>256</v>
      </c>
      <c r="B7" s="125" t="s">
        <v>10406</v>
      </c>
      <c r="C7" s="246" t="s">
        <v>3840</v>
      </c>
      <c r="D7" s="246" t="s">
        <v>110</v>
      </c>
      <c r="E7" s="246" t="s">
        <v>3841</v>
      </c>
      <c r="F7" s="246" t="s">
        <v>3842</v>
      </c>
      <c r="G7" s="246" t="s">
        <v>12430</v>
      </c>
      <c r="H7" s="247">
        <v>137</v>
      </c>
      <c r="I7" s="246" t="s">
        <v>10375</v>
      </c>
      <c r="J7" s="247">
        <v>3288000</v>
      </c>
      <c r="K7" s="247">
        <v>77</v>
      </c>
      <c r="L7" s="246" t="s">
        <v>12354</v>
      </c>
      <c r="M7" s="246" t="s">
        <v>11426</v>
      </c>
      <c r="N7" s="246" t="s">
        <v>256</v>
      </c>
      <c r="O7" s="246" t="s">
        <v>12354</v>
      </c>
      <c r="P7" s="246" t="s">
        <v>12354</v>
      </c>
      <c r="Q7" s="246" t="s">
        <v>12354</v>
      </c>
      <c r="R7" s="246" t="s">
        <v>14694</v>
      </c>
      <c r="S7" s="246" t="s">
        <v>14707</v>
      </c>
      <c r="T7" s="246" t="s">
        <v>14708</v>
      </c>
      <c r="U7" s="246" t="s">
        <v>14709</v>
      </c>
    </row>
    <row r="8" spans="1:21" ht="13.5" customHeight="1">
      <c r="A8" s="125" t="s">
        <v>293</v>
      </c>
      <c r="B8" s="125" t="s">
        <v>10406</v>
      </c>
      <c r="C8" s="246" t="s">
        <v>294</v>
      </c>
      <c r="D8" s="246" t="s">
        <v>79</v>
      </c>
      <c r="E8" s="246" t="s">
        <v>3843</v>
      </c>
      <c r="F8" s="246" t="s">
        <v>3844</v>
      </c>
      <c r="G8" s="246" t="s">
        <v>8272</v>
      </c>
      <c r="H8" s="247">
        <v>82</v>
      </c>
      <c r="I8" s="246" t="s">
        <v>10375</v>
      </c>
      <c r="J8" s="247">
        <v>1968000</v>
      </c>
      <c r="K8" s="247">
        <v>78</v>
      </c>
      <c r="L8" s="246" t="s">
        <v>12354</v>
      </c>
      <c r="M8" s="246" t="s">
        <v>11426</v>
      </c>
      <c r="N8" s="246" t="s">
        <v>293</v>
      </c>
      <c r="O8" s="246" t="s">
        <v>12354</v>
      </c>
      <c r="P8" s="246" t="s">
        <v>12354</v>
      </c>
      <c r="Q8" s="246" t="s">
        <v>12354</v>
      </c>
      <c r="R8" s="246" t="s">
        <v>14690</v>
      </c>
      <c r="S8" s="246" t="s">
        <v>14710</v>
      </c>
      <c r="T8" s="246" t="s">
        <v>14711</v>
      </c>
      <c r="U8" s="246" t="s">
        <v>14712</v>
      </c>
    </row>
    <row r="9" spans="1:21" ht="13.5" customHeight="1">
      <c r="A9" s="125" t="s">
        <v>11349</v>
      </c>
      <c r="B9" s="125" t="s">
        <v>10406</v>
      </c>
      <c r="C9" s="246" t="s">
        <v>3845</v>
      </c>
      <c r="D9" s="246" t="s">
        <v>140</v>
      </c>
      <c r="E9" s="246" t="s">
        <v>3846</v>
      </c>
      <c r="F9" s="246" t="s">
        <v>3847</v>
      </c>
      <c r="G9" s="246" t="s">
        <v>8273</v>
      </c>
      <c r="H9" s="247">
        <v>224</v>
      </c>
      <c r="I9" s="246" t="s">
        <v>10375</v>
      </c>
      <c r="J9" s="247">
        <v>5376000</v>
      </c>
      <c r="K9" s="247">
        <v>79</v>
      </c>
      <c r="L9" s="246" t="s">
        <v>12354</v>
      </c>
      <c r="M9" s="246" t="s">
        <v>11426</v>
      </c>
      <c r="N9" s="246" t="s">
        <v>11349</v>
      </c>
      <c r="O9" s="246" t="s">
        <v>12354</v>
      </c>
      <c r="P9" s="246" t="s">
        <v>12354</v>
      </c>
      <c r="Q9" s="246" t="s">
        <v>12354</v>
      </c>
      <c r="R9" s="246" t="s">
        <v>14694</v>
      </c>
      <c r="S9" s="246" t="s">
        <v>14713</v>
      </c>
      <c r="T9" s="246" t="s">
        <v>14714</v>
      </c>
      <c r="U9" s="246" t="s">
        <v>14715</v>
      </c>
    </row>
    <row r="10" spans="1:21" ht="13.5" customHeight="1">
      <c r="A10" s="125" t="s">
        <v>309</v>
      </c>
      <c r="B10" s="125" t="s">
        <v>10406</v>
      </c>
      <c r="C10" s="246" t="s">
        <v>310</v>
      </c>
      <c r="D10" s="246" t="s">
        <v>172</v>
      </c>
      <c r="E10" s="246" t="s">
        <v>3848</v>
      </c>
      <c r="F10" s="246" t="s">
        <v>3849</v>
      </c>
      <c r="G10" s="246" t="s">
        <v>8274</v>
      </c>
      <c r="H10" s="247">
        <v>170</v>
      </c>
      <c r="I10" s="246" t="s">
        <v>10375</v>
      </c>
      <c r="J10" s="247">
        <v>4080000</v>
      </c>
      <c r="K10" s="247">
        <v>80</v>
      </c>
      <c r="L10" s="246" t="s">
        <v>12354</v>
      </c>
      <c r="M10" s="246" t="s">
        <v>11426</v>
      </c>
      <c r="N10" s="246" t="s">
        <v>309</v>
      </c>
      <c r="O10" s="246" t="s">
        <v>12354</v>
      </c>
      <c r="P10" s="246" t="s">
        <v>12354</v>
      </c>
      <c r="Q10" s="246" t="s">
        <v>12354</v>
      </c>
      <c r="R10" s="246" t="s">
        <v>14694</v>
      </c>
      <c r="S10" s="246" t="s">
        <v>14713</v>
      </c>
      <c r="T10" s="246" t="s">
        <v>14716</v>
      </c>
      <c r="U10" s="246" t="s">
        <v>14717</v>
      </c>
    </row>
    <row r="11" spans="1:21" ht="13.5" customHeight="1">
      <c r="A11" s="125" t="s">
        <v>11213</v>
      </c>
      <c r="B11" s="125" t="s">
        <v>10406</v>
      </c>
      <c r="C11" s="246" t="s">
        <v>381</v>
      </c>
      <c r="D11" s="246" t="s">
        <v>382</v>
      </c>
      <c r="E11" s="246" t="s">
        <v>3850</v>
      </c>
      <c r="F11" s="246" t="s">
        <v>3851</v>
      </c>
      <c r="G11" s="246" t="s">
        <v>11427</v>
      </c>
      <c r="H11" s="247">
        <v>154</v>
      </c>
      <c r="I11" s="246" t="s">
        <v>10375</v>
      </c>
      <c r="J11" s="247">
        <v>3696000</v>
      </c>
      <c r="K11" s="247">
        <v>81</v>
      </c>
      <c r="L11" s="246" t="s">
        <v>12354</v>
      </c>
      <c r="M11" s="246" t="s">
        <v>11426</v>
      </c>
      <c r="N11" s="246" t="s">
        <v>11213</v>
      </c>
      <c r="O11" s="246" t="s">
        <v>12354</v>
      </c>
      <c r="P11" s="246" t="s">
        <v>12354</v>
      </c>
      <c r="Q11" s="246" t="s">
        <v>12354</v>
      </c>
      <c r="R11" s="246" t="s">
        <v>14694</v>
      </c>
      <c r="S11" s="246" t="s">
        <v>14718</v>
      </c>
      <c r="T11" s="246" t="s">
        <v>14719</v>
      </c>
      <c r="U11" s="246" t="s">
        <v>14720</v>
      </c>
    </row>
    <row r="12" spans="1:21" ht="13.5" customHeight="1">
      <c r="A12" s="125" t="s">
        <v>417</v>
      </c>
      <c r="B12" s="125" t="s">
        <v>10406</v>
      </c>
      <c r="C12" s="246" t="s">
        <v>418</v>
      </c>
      <c r="D12" s="246" t="s">
        <v>199</v>
      </c>
      <c r="E12" s="246" t="s">
        <v>3852</v>
      </c>
      <c r="F12" s="246" t="s">
        <v>3853</v>
      </c>
      <c r="G12" s="246" t="s">
        <v>12431</v>
      </c>
      <c r="H12" s="247">
        <v>35</v>
      </c>
      <c r="I12" s="246" t="s">
        <v>10375</v>
      </c>
      <c r="J12" s="247">
        <v>840000</v>
      </c>
      <c r="K12" s="247">
        <v>82</v>
      </c>
      <c r="L12" s="246" t="s">
        <v>12354</v>
      </c>
      <c r="M12" s="246" t="s">
        <v>11426</v>
      </c>
      <c r="N12" s="246" t="s">
        <v>417</v>
      </c>
      <c r="O12" s="246" t="s">
        <v>12354</v>
      </c>
      <c r="P12" s="246" t="s">
        <v>12354</v>
      </c>
      <c r="Q12" s="246" t="s">
        <v>12354</v>
      </c>
      <c r="R12" s="246" t="s">
        <v>14690</v>
      </c>
      <c r="S12" s="246" t="s">
        <v>14721</v>
      </c>
      <c r="T12" s="246" t="s">
        <v>14722</v>
      </c>
      <c r="U12" s="246" t="s">
        <v>14693</v>
      </c>
    </row>
    <row r="13" spans="1:21" ht="13.5" customHeight="1">
      <c r="A13" s="125" t="s">
        <v>421</v>
      </c>
      <c r="B13" s="125" t="s">
        <v>10406</v>
      </c>
      <c r="C13" s="246" t="s">
        <v>3822</v>
      </c>
      <c r="D13" s="246" t="s">
        <v>114</v>
      </c>
      <c r="E13" s="246" t="s">
        <v>3823</v>
      </c>
      <c r="F13" s="246" t="s">
        <v>3824</v>
      </c>
      <c r="G13" s="246" t="s">
        <v>8275</v>
      </c>
      <c r="H13" s="247">
        <v>470</v>
      </c>
      <c r="I13" s="246" t="s">
        <v>10375</v>
      </c>
      <c r="J13" s="247">
        <v>11280000</v>
      </c>
      <c r="K13" s="247">
        <v>71</v>
      </c>
      <c r="L13" s="246" t="s">
        <v>12354</v>
      </c>
      <c r="M13" s="246" t="s">
        <v>11426</v>
      </c>
      <c r="N13" s="246" t="s">
        <v>421</v>
      </c>
      <c r="O13" s="246" t="s">
        <v>12354</v>
      </c>
      <c r="P13" s="246" t="s">
        <v>12354</v>
      </c>
      <c r="Q13" s="246" t="s">
        <v>12354</v>
      </c>
      <c r="R13" s="246" t="s">
        <v>14690</v>
      </c>
      <c r="S13" s="246" t="s">
        <v>14701</v>
      </c>
      <c r="T13" s="246" t="s">
        <v>14723</v>
      </c>
      <c r="U13" s="246" t="s">
        <v>14696</v>
      </c>
    </row>
    <row r="14" spans="1:21" ht="13.5" customHeight="1">
      <c r="A14" s="125" t="s">
        <v>429</v>
      </c>
      <c r="B14" s="125" t="s">
        <v>10406</v>
      </c>
      <c r="C14" s="246" t="s">
        <v>430</v>
      </c>
      <c r="D14" s="246" t="s">
        <v>79</v>
      </c>
      <c r="E14" s="246" t="s">
        <v>3854</v>
      </c>
      <c r="F14" s="246" t="s">
        <v>3855</v>
      </c>
      <c r="G14" s="246" t="s">
        <v>8276</v>
      </c>
      <c r="H14" s="247">
        <v>280</v>
      </c>
      <c r="I14" s="246" t="s">
        <v>10375</v>
      </c>
      <c r="J14" s="247">
        <v>6720000</v>
      </c>
      <c r="K14" s="247">
        <v>83</v>
      </c>
      <c r="L14" s="246" t="s">
        <v>12354</v>
      </c>
      <c r="M14" s="246" t="s">
        <v>11426</v>
      </c>
      <c r="N14" s="246" t="s">
        <v>429</v>
      </c>
      <c r="O14" s="246" t="s">
        <v>12354</v>
      </c>
      <c r="P14" s="246" t="s">
        <v>12354</v>
      </c>
      <c r="Q14" s="246" t="s">
        <v>12354</v>
      </c>
      <c r="R14" s="246" t="s">
        <v>14690</v>
      </c>
      <c r="S14" s="246" t="s">
        <v>14724</v>
      </c>
      <c r="T14" s="246" t="s">
        <v>14725</v>
      </c>
      <c r="U14" s="246" t="s">
        <v>14726</v>
      </c>
    </row>
    <row r="15" spans="1:21" ht="13.5" customHeight="1">
      <c r="A15" s="125" t="s">
        <v>435</v>
      </c>
      <c r="B15" s="125" t="s">
        <v>10406</v>
      </c>
      <c r="C15" s="246" t="s">
        <v>3856</v>
      </c>
      <c r="D15" s="246" t="s">
        <v>177</v>
      </c>
      <c r="E15" s="246" t="s">
        <v>3857</v>
      </c>
      <c r="F15" s="246" t="s">
        <v>3858</v>
      </c>
      <c r="G15" s="246" t="s">
        <v>8277</v>
      </c>
      <c r="H15" s="247">
        <v>217</v>
      </c>
      <c r="I15" s="246" t="s">
        <v>10375</v>
      </c>
      <c r="J15" s="247">
        <v>5208000</v>
      </c>
      <c r="K15" s="247">
        <v>84</v>
      </c>
      <c r="L15" s="246" t="s">
        <v>12354</v>
      </c>
      <c r="M15" s="246" t="s">
        <v>11426</v>
      </c>
      <c r="N15" s="246" t="s">
        <v>435</v>
      </c>
      <c r="O15" s="246" t="s">
        <v>12354</v>
      </c>
      <c r="P15" s="246" t="s">
        <v>12354</v>
      </c>
      <c r="Q15" s="246" t="s">
        <v>12354</v>
      </c>
      <c r="R15" s="246" t="s">
        <v>14690</v>
      </c>
      <c r="S15" s="246" t="s">
        <v>14727</v>
      </c>
      <c r="T15" s="246" t="s">
        <v>14728</v>
      </c>
      <c r="U15" s="246" t="s">
        <v>14729</v>
      </c>
    </row>
    <row r="16" spans="1:21" ht="13.5" customHeight="1">
      <c r="A16" s="125" t="s">
        <v>10376</v>
      </c>
      <c r="B16" s="125" t="s">
        <v>10406</v>
      </c>
      <c r="C16" s="246" t="s">
        <v>496</v>
      </c>
      <c r="D16" s="246" t="s">
        <v>76</v>
      </c>
      <c r="E16" s="246" t="s">
        <v>3861</v>
      </c>
      <c r="F16" s="246" t="s">
        <v>3862</v>
      </c>
      <c r="G16" s="246" t="s">
        <v>8278</v>
      </c>
      <c r="H16" s="247">
        <v>140</v>
      </c>
      <c r="I16" s="246" t="s">
        <v>10375</v>
      </c>
      <c r="J16" s="247">
        <v>3360000</v>
      </c>
      <c r="K16" s="247">
        <v>86</v>
      </c>
      <c r="L16" s="246" t="s">
        <v>12354</v>
      </c>
      <c r="M16" s="246" t="s">
        <v>11426</v>
      </c>
      <c r="N16" s="246" t="s">
        <v>10376</v>
      </c>
      <c r="O16" s="246" t="s">
        <v>12354</v>
      </c>
      <c r="P16" s="246" t="s">
        <v>12354</v>
      </c>
      <c r="Q16" s="246" t="s">
        <v>12354</v>
      </c>
      <c r="R16" s="246" t="s">
        <v>14730</v>
      </c>
      <c r="S16" s="246" t="s">
        <v>14731</v>
      </c>
      <c r="T16" s="246" t="s">
        <v>14732</v>
      </c>
      <c r="U16" s="246" t="s">
        <v>14733</v>
      </c>
    </row>
    <row r="17" spans="1:21" ht="13.5" customHeight="1">
      <c r="A17" s="125" t="s">
        <v>622</v>
      </c>
      <c r="B17" s="125" t="s">
        <v>10406</v>
      </c>
      <c r="C17" s="246" t="s">
        <v>3719</v>
      </c>
      <c r="D17" s="246" t="s">
        <v>623</v>
      </c>
      <c r="E17" s="246" t="s">
        <v>3720</v>
      </c>
      <c r="F17" s="246" t="s">
        <v>3721</v>
      </c>
      <c r="G17" s="246" t="s">
        <v>8279</v>
      </c>
      <c r="H17" s="247">
        <v>212</v>
      </c>
      <c r="I17" s="246" t="s">
        <v>10375</v>
      </c>
      <c r="J17" s="247">
        <v>5088000</v>
      </c>
      <c r="K17" s="247">
        <v>15</v>
      </c>
      <c r="L17" s="246" t="s">
        <v>12368</v>
      </c>
      <c r="M17" s="246" t="s">
        <v>8269</v>
      </c>
      <c r="N17" s="246" t="s">
        <v>622</v>
      </c>
      <c r="O17" s="246" t="s">
        <v>12354</v>
      </c>
      <c r="P17" s="246" t="s">
        <v>12354</v>
      </c>
      <c r="Q17" s="246" t="s">
        <v>12354</v>
      </c>
      <c r="R17" s="246" t="s">
        <v>14694</v>
      </c>
      <c r="S17" s="246" t="s">
        <v>14734</v>
      </c>
      <c r="T17" s="246" t="s">
        <v>14735</v>
      </c>
      <c r="U17" s="246" t="s">
        <v>14700</v>
      </c>
    </row>
    <row r="18" spans="1:21" ht="13.5" customHeight="1">
      <c r="A18" s="125" t="s">
        <v>627</v>
      </c>
      <c r="B18" s="125" t="s">
        <v>10406</v>
      </c>
      <c r="C18" s="246" t="s">
        <v>628</v>
      </c>
      <c r="D18" s="246" t="s">
        <v>629</v>
      </c>
      <c r="E18" s="246" t="s">
        <v>3724</v>
      </c>
      <c r="F18" s="246" t="s">
        <v>3725</v>
      </c>
      <c r="G18" s="246" t="s">
        <v>8280</v>
      </c>
      <c r="H18" s="247">
        <v>220</v>
      </c>
      <c r="I18" s="246" t="s">
        <v>10375</v>
      </c>
      <c r="J18" s="247">
        <v>5280000</v>
      </c>
      <c r="K18" s="247">
        <v>17</v>
      </c>
      <c r="L18" s="246" t="s">
        <v>12370</v>
      </c>
      <c r="M18" s="246" t="s">
        <v>8269</v>
      </c>
      <c r="N18" s="246" t="s">
        <v>627</v>
      </c>
      <c r="O18" s="246" t="s">
        <v>12354</v>
      </c>
      <c r="P18" s="246" t="s">
        <v>12354</v>
      </c>
      <c r="Q18" s="246" t="s">
        <v>12354</v>
      </c>
      <c r="R18" s="246" t="s">
        <v>14690</v>
      </c>
      <c r="S18" s="246" t="s">
        <v>14736</v>
      </c>
      <c r="T18" s="246" t="s">
        <v>14737</v>
      </c>
      <c r="U18" s="246" t="s">
        <v>14738</v>
      </c>
    </row>
    <row r="19" spans="1:21" ht="13.5" customHeight="1">
      <c r="A19" s="125" t="s">
        <v>639</v>
      </c>
      <c r="B19" s="125" t="s">
        <v>10406</v>
      </c>
      <c r="C19" s="246" t="s">
        <v>640</v>
      </c>
      <c r="D19" s="246" t="s">
        <v>641</v>
      </c>
      <c r="E19" s="246" t="s">
        <v>3739</v>
      </c>
      <c r="F19" s="246" t="s">
        <v>3740</v>
      </c>
      <c r="G19" s="246" t="s">
        <v>8281</v>
      </c>
      <c r="H19" s="247">
        <v>270</v>
      </c>
      <c r="I19" s="246" t="s">
        <v>10375</v>
      </c>
      <c r="J19" s="247">
        <v>6480000</v>
      </c>
      <c r="K19" s="247">
        <v>23</v>
      </c>
      <c r="L19" s="246" t="s">
        <v>12376</v>
      </c>
      <c r="M19" s="246" t="s">
        <v>8269</v>
      </c>
      <c r="N19" s="246" t="s">
        <v>639</v>
      </c>
      <c r="O19" s="246" t="s">
        <v>12354</v>
      </c>
      <c r="P19" s="246" t="s">
        <v>12354</v>
      </c>
      <c r="Q19" s="246" t="s">
        <v>12354</v>
      </c>
      <c r="R19" s="246" t="s">
        <v>14690</v>
      </c>
      <c r="S19" s="246" t="s">
        <v>14736</v>
      </c>
      <c r="T19" s="246" t="s">
        <v>14739</v>
      </c>
      <c r="U19" s="246" t="s">
        <v>14706</v>
      </c>
    </row>
    <row r="20" spans="1:21" ht="13.5" customHeight="1">
      <c r="A20" s="125" t="s">
        <v>660</v>
      </c>
      <c r="B20" s="125" t="s">
        <v>10406</v>
      </c>
      <c r="C20" s="246" t="s">
        <v>3734</v>
      </c>
      <c r="D20" s="246" t="s">
        <v>120</v>
      </c>
      <c r="E20" s="246" t="s">
        <v>3735</v>
      </c>
      <c r="F20" s="246" t="s">
        <v>3736</v>
      </c>
      <c r="G20" s="246" t="s">
        <v>8282</v>
      </c>
      <c r="H20" s="247">
        <v>140</v>
      </c>
      <c r="I20" s="246" t="s">
        <v>10375</v>
      </c>
      <c r="J20" s="247">
        <v>3360000</v>
      </c>
      <c r="K20" s="247">
        <v>21</v>
      </c>
      <c r="L20" s="246" t="s">
        <v>12374</v>
      </c>
      <c r="M20" s="246" t="s">
        <v>8269</v>
      </c>
      <c r="N20" s="246" t="s">
        <v>660</v>
      </c>
      <c r="O20" s="246" t="s">
        <v>12354</v>
      </c>
      <c r="P20" s="246" t="s">
        <v>12354</v>
      </c>
      <c r="Q20" s="246" t="s">
        <v>12354</v>
      </c>
      <c r="R20" s="246" t="s">
        <v>14730</v>
      </c>
      <c r="S20" s="246" t="s">
        <v>14740</v>
      </c>
      <c r="T20" s="246" t="s">
        <v>14741</v>
      </c>
      <c r="U20" s="246" t="s">
        <v>14742</v>
      </c>
    </row>
    <row r="21" spans="1:21" ht="13.5" customHeight="1">
      <c r="A21" s="125" t="s">
        <v>688</v>
      </c>
      <c r="B21" s="125" t="s">
        <v>10406</v>
      </c>
      <c r="C21" s="246" t="s">
        <v>689</v>
      </c>
      <c r="D21" s="246" t="s">
        <v>89</v>
      </c>
      <c r="E21" s="246" t="s">
        <v>3754</v>
      </c>
      <c r="F21" s="246" t="s">
        <v>3755</v>
      </c>
      <c r="G21" s="246" t="s">
        <v>8283</v>
      </c>
      <c r="H21" s="247">
        <v>37</v>
      </c>
      <c r="I21" s="246" t="s">
        <v>10375</v>
      </c>
      <c r="J21" s="247">
        <v>888000</v>
      </c>
      <c r="K21" s="247">
        <v>30</v>
      </c>
      <c r="L21" s="246" t="s">
        <v>12384</v>
      </c>
      <c r="M21" s="246" t="s">
        <v>8269</v>
      </c>
      <c r="N21" s="246" t="s">
        <v>688</v>
      </c>
      <c r="O21" s="246" t="s">
        <v>12354</v>
      </c>
      <c r="P21" s="246" t="s">
        <v>12354</v>
      </c>
      <c r="Q21" s="246" t="s">
        <v>12354</v>
      </c>
      <c r="R21" s="246" t="s">
        <v>14730</v>
      </c>
      <c r="S21" s="246" t="s">
        <v>14740</v>
      </c>
      <c r="T21" s="246" t="s">
        <v>14743</v>
      </c>
      <c r="U21" s="246" t="s">
        <v>14744</v>
      </c>
    </row>
    <row r="22" spans="1:21" ht="13.5" customHeight="1">
      <c r="A22" s="125" t="s">
        <v>718</v>
      </c>
      <c r="B22" s="125" t="s">
        <v>10406</v>
      </c>
      <c r="C22" s="246" t="s">
        <v>719</v>
      </c>
      <c r="D22" s="246" t="s">
        <v>117</v>
      </c>
      <c r="E22" s="246" t="s">
        <v>3705</v>
      </c>
      <c r="F22" s="246" t="s">
        <v>3706</v>
      </c>
      <c r="G22" s="246" t="s">
        <v>8284</v>
      </c>
      <c r="H22" s="247">
        <v>80</v>
      </c>
      <c r="I22" s="246" t="s">
        <v>10375</v>
      </c>
      <c r="J22" s="247">
        <v>1920000</v>
      </c>
      <c r="K22" s="247">
        <v>10</v>
      </c>
      <c r="L22" s="246" t="s">
        <v>12363</v>
      </c>
      <c r="M22" s="246" t="s">
        <v>8269</v>
      </c>
      <c r="N22" s="246" t="s">
        <v>718</v>
      </c>
      <c r="O22" s="246" t="s">
        <v>12354</v>
      </c>
      <c r="P22" s="246" t="s">
        <v>12354</v>
      </c>
      <c r="Q22" s="246" t="s">
        <v>12354</v>
      </c>
      <c r="R22" s="246" t="s">
        <v>14730</v>
      </c>
      <c r="S22" s="246" t="s">
        <v>14745</v>
      </c>
      <c r="T22" s="246" t="s">
        <v>14746</v>
      </c>
      <c r="U22" s="246" t="s">
        <v>14747</v>
      </c>
    </row>
    <row r="23" spans="1:21" ht="13.5" customHeight="1">
      <c r="A23" s="125" t="s">
        <v>724</v>
      </c>
      <c r="B23" s="125" t="s">
        <v>10406</v>
      </c>
      <c r="C23" s="246" t="s">
        <v>3716</v>
      </c>
      <c r="D23" s="246" t="s">
        <v>207</v>
      </c>
      <c r="E23" s="246" t="s">
        <v>3717</v>
      </c>
      <c r="F23" s="246" t="s">
        <v>3718</v>
      </c>
      <c r="G23" s="246" t="s">
        <v>11428</v>
      </c>
      <c r="H23" s="247">
        <v>273</v>
      </c>
      <c r="I23" s="246" t="s">
        <v>10375</v>
      </c>
      <c r="J23" s="247">
        <v>6552000</v>
      </c>
      <c r="K23" s="247">
        <v>14</v>
      </c>
      <c r="L23" s="246" t="s">
        <v>12367</v>
      </c>
      <c r="M23" s="246" t="s">
        <v>8269</v>
      </c>
      <c r="N23" s="246" t="s">
        <v>724</v>
      </c>
      <c r="O23" s="246" t="s">
        <v>12354</v>
      </c>
      <c r="P23" s="246" t="s">
        <v>12354</v>
      </c>
      <c r="Q23" s="246" t="s">
        <v>12354</v>
      </c>
      <c r="R23" s="246" t="s">
        <v>14694</v>
      </c>
      <c r="S23" s="246" t="s">
        <v>14734</v>
      </c>
      <c r="T23" s="246" t="s">
        <v>14748</v>
      </c>
      <c r="U23" s="246" t="s">
        <v>14749</v>
      </c>
    </row>
    <row r="24" spans="1:21" ht="13.5" customHeight="1">
      <c r="A24" s="125" t="s">
        <v>736</v>
      </c>
      <c r="B24" s="125" t="s">
        <v>10406</v>
      </c>
      <c r="C24" s="246" t="s">
        <v>737</v>
      </c>
      <c r="D24" s="246" t="s">
        <v>95</v>
      </c>
      <c r="E24" s="246" t="s">
        <v>3729</v>
      </c>
      <c r="F24" s="246" t="s">
        <v>3730</v>
      </c>
      <c r="G24" s="246" t="s">
        <v>8285</v>
      </c>
      <c r="H24" s="247">
        <v>239</v>
      </c>
      <c r="I24" s="246" t="s">
        <v>10375</v>
      </c>
      <c r="J24" s="247">
        <v>5736000</v>
      </c>
      <c r="K24" s="247">
        <v>19</v>
      </c>
      <c r="L24" s="246" t="s">
        <v>12372</v>
      </c>
      <c r="M24" s="246" t="s">
        <v>8269</v>
      </c>
      <c r="N24" s="246" t="s">
        <v>736</v>
      </c>
      <c r="O24" s="246" t="s">
        <v>12354</v>
      </c>
      <c r="P24" s="246" t="s">
        <v>12354</v>
      </c>
      <c r="Q24" s="246" t="s">
        <v>12354</v>
      </c>
      <c r="R24" s="246" t="s">
        <v>14690</v>
      </c>
      <c r="S24" s="246" t="s">
        <v>14750</v>
      </c>
      <c r="T24" s="246" t="s">
        <v>14751</v>
      </c>
      <c r="U24" s="246" t="s">
        <v>14693</v>
      </c>
    </row>
    <row r="25" spans="1:21" ht="13.5" customHeight="1">
      <c r="A25" s="125" t="s">
        <v>738</v>
      </c>
      <c r="B25" s="125" t="s">
        <v>10406</v>
      </c>
      <c r="C25" s="246" t="s">
        <v>739</v>
      </c>
      <c r="D25" s="246" t="s">
        <v>117</v>
      </c>
      <c r="E25" s="246" t="s">
        <v>3737</v>
      </c>
      <c r="F25" s="246" t="s">
        <v>3738</v>
      </c>
      <c r="G25" s="246" t="s">
        <v>8286</v>
      </c>
      <c r="H25" s="247">
        <v>410</v>
      </c>
      <c r="I25" s="246" t="s">
        <v>10375</v>
      </c>
      <c r="J25" s="247">
        <v>9840000</v>
      </c>
      <c r="K25" s="247">
        <v>22</v>
      </c>
      <c r="L25" s="246" t="s">
        <v>12375</v>
      </c>
      <c r="M25" s="246" t="s">
        <v>8269</v>
      </c>
      <c r="N25" s="246" t="s">
        <v>738</v>
      </c>
      <c r="O25" s="246" t="s">
        <v>12354</v>
      </c>
      <c r="P25" s="246" t="s">
        <v>12354</v>
      </c>
      <c r="Q25" s="246" t="s">
        <v>12354</v>
      </c>
      <c r="R25" s="246" t="s">
        <v>14690</v>
      </c>
      <c r="S25" s="246" t="s">
        <v>14750</v>
      </c>
      <c r="T25" s="246" t="s">
        <v>14752</v>
      </c>
      <c r="U25" s="246" t="s">
        <v>14753</v>
      </c>
    </row>
    <row r="26" spans="1:21" ht="13.5" customHeight="1">
      <c r="A26" s="125" t="s">
        <v>787</v>
      </c>
      <c r="B26" s="125" t="s">
        <v>10406</v>
      </c>
      <c r="C26" s="246" t="s">
        <v>3745</v>
      </c>
      <c r="D26" s="246" t="s">
        <v>205</v>
      </c>
      <c r="E26" s="246" t="s">
        <v>3746</v>
      </c>
      <c r="F26" s="246" t="s">
        <v>3747</v>
      </c>
      <c r="G26" s="246" t="s">
        <v>8287</v>
      </c>
      <c r="H26" s="247">
        <v>100</v>
      </c>
      <c r="I26" s="246" t="s">
        <v>10375</v>
      </c>
      <c r="J26" s="247">
        <v>2400000</v>
      </c>
      <c r="K26" s="247">
        <v>26</v>
      </c>
      <c r="L26" s="246" t="s">
        <v>12380</v>
      </c>
      <c r="M26" s="246" t="s">
        <v>8269</v>
      </c>
      <c r="N26" s="246" t="s">
        <v>787</v>
      </c>
      <c r="O26" s="246" t="s">
        <v>12354</v>
      </c>
      <c r="P26" s="246" t="s">
        <v>12354</v>
      </c>
      <c r="Q26" s="246" t="s">
        <v>12354</v>
      </c>
      <c r="R26" s="246" t="s">
        <v>14690</v>
      </c>
      <c r="S26" s="246" t="s">
        <v>14750</v>
      </c>
      <c r="T26" s="246" t="s">
        <v>14754</v>
      </c>
      <c r="U26" s="246" t="s">
        <v>14755</v>
      </c>
    </row>
    <row r="27" spans="1:21" ht="13.5" customHeight="1">
      <c r="A27" s="125" t="s">
        <v>797</v>
      </c>
      <c r="B27" s="125" t="s">
        <v>10406</v>
      </c>
      <c r="C27" s="246" t="s">
        <v>798</v>
      </c>
      <c r="D27" s="246" t="s">
        <v>125</v>
      </c>
      <c r="E27" s="246" t="s">
        <v>3748</v>
      </c>
      <c r="F27" s="246" t="s">
        <v>3749</v>
      </c>
      <c r="G27" s="246" t="s">
        <v>8288</v>
      </c>
      <c r="H27" s="247">
        <v>216</v>
      </c>
      <c r="I27" s="246" t="s">
        <v>10375</v>
      </c>
      <c r="J27" s="247">
        <v>5184000</v>
      </c>
      <c r="K27" s="247">
        <v>27</v>
      </c>
      <c r="L27" s="246" t="s">
        <v>12381</v>
      </c>
      <c r="M27" s="246" t="s">
        <v>8269</v>
      </c>
      <c r="N27" s="246" t="s">
        <v>797</v>
      </c>
      <c r="O27" s="246" t="s">
        <v>12354</v>
      </c>
      <c r="P27" s="246" t="s">
        <v>12354</v>
      </c>
      <c r="Q27" s="246" t="s">
        <v>12354</v>
      </c>
      <c r="R27" s="246" t="s">
        <v>14690</v>
      </c>
      <c r="S27" s="246" t="s">
        <v>14756</v>
      </c>
      <c r="T27" s="246" t="s">
        <v>14757</v>
      </c>
      <c r="U27" s="246" t="s">
        <v>14703</v>
      </c>
    </row>
    <row r="28" spans="1:21" ht="13.5" customHeight="1">
      <c r="A28" s="125" t="s">
        <v>834</v>
      </c>
      <c r="B28" s="125" t="s">
        <v>10406</v>
      </c>
      <c r="C28" s="246" t="s">
        <v>3761</v>
      </c>
      <c r="D28" s="246" t="s">
        <v>734</v>
      </c>
      <c r="E28" s="246" t="s">
        <v>3762</v>
      </c>
      <c r="F28" s="246" t="s">
        <v>3763</v>
      </c>
      <c r="G28" s="246" t="s">
        <v>8289</v>
      </c>
      <c r="H28" s="247">
        <v>355</v>
      </c>
      <c r="I28" s="246" t="s">
        <v>10375</v>
      </c>
      <c r="J28" s="247">
        <v>8520000</v>
      </c>
      <c r="K28" s="247">
        <v>33</v>
      </c>
      <c r="L28" s="246" t="s">
        <v>12387</v>
      </c>
      <c r="M28" s="246" t="s">
        <v>8269</v>
      </c>
      <c r="N28" s="246" t="s">
        <v>834</v>
      </c>
      <c r="O28" s="246" t="s">
        <v>12354</v>
      </c>
      <c r="P28" s="246" t="s">
        <v>12354</v>
      </c>
      <c r="Q28" s="246" t="s">
        <v>12354</v>
      </c>
      <c r="R28" s="246" t="s">
        <v>14694</v>
      </c>
      <c r="S28" s="246" t="s">
        <v>14734</v>
      </c>
      <c r="T28" s="246" t="s">
        <v>14758</v>
      </c>
      <c r="U28" s="246" t="s">
        <v>14700</v>
      </c>
    </row>
    <row r="29" spans="1:21" ht="13.5" customHeight="1">
      <c r="A29" s="125" t="s">
        <v>848</v>
      </c>
      <c r="B29" s="125" t="s">
        <v>10406</v>
      </c>
      <c r="C29" s="246" t="s">
        <v>849</v>
      </c>
      <c r="D29" s="246" t="s">
        <v>723</v>
      </c>
      <c r="E29" s="246" t="s">
        <v>3764</v>
      </c>
      <c r="F29" s="246" t="s">
        <v>3765</v>
      </c>
      <c r="G29" s="246" t="s">
        <v>8276</v>
      </c>
      <c r="H29" s="247">
        <v>142</v>
      </c>
      <c r="I29" s="246" t="s">
        <v>10375</v>
      </c>
      <c r="J29" s="247">
        <v>3408000</v>
      </c>
      <c r="K29" s="247">
        <v>34</v>
      </c>
      <c r="L29" s="246" t="s">
        <v>12388</v>
      </c>
      <c r="M29" s="246" t="s">
        <v>8269</v>
      </c>
      <c r="N29" s="246" t="s">
        <v>848</v>
      </c>
      <c r="O29" s="246" t="s">
        <v>12354</v>
      </c>
      <c r="P29" s="246" t="s">
        <v>12354</v>
      </c>
      <c r="Q29" s="246" t="s">
        <v>12354</v>
      </c>
      <c r="R29" s="246" t="s">
        <v>14690</v>
      </c>
      <c r="S29" s="246" t="s">
        <v>14724</v>
      </c>
      <c r="T29" s="246" t="s">
        <v>14759</v>
      </c>
      <c r="U29" s="246" t="s">
        <v>14726</v>
      </c>
    </row>
    <row r="30" spans="1:21" ht="13.5" customHeight="1">
      <c r="A30" s="125" t="s">
        <v>12378</v>
      </c>
      <c r="B30" s="125" t="s">
        <v>10406</v>
      </c>
      <c r="C30" s="246" t="s">
        <v>11429</v>
      </c>
      <c r="D30" s="246" t="s">
        <v>756</v>
      </c>
      <c r="E30" s="246" t="s">
        <v>3743</v>
      </c>
      <c r="F30" s="246" t="s">
        <v>3744</v>
      </c>
      <c r="G30" s="246" t="s">
        <v>11430</v>
      </c>
      <c r="H30" s="247">
        <v>90</v>
      </c>
      <c r="I30" s="246" t="s">
        <v>10375</v>
      </c>
      <c r="J30" s="247">
        <v>2160000</v>
      </c>
      <c r="K30" s="247">
        <v>25</v>
      </c>
      <c r="L30" s="246" t="s">
        <v>12379</v>
      </c>
      <c r="M30" s="246" t="s">
        <v>8269</v>
      </c>
      <c r="N30" s="246" t="s">
        <v>12378</v>
      </c>
      <c r="O30" s="246" t="s">
        <v>12354</v>
      </c>
      <c r="P30" s="246" t="s">
        <v>12354</v>
      </c>
      <c r="Q30" s="246" t="s">
        <v>12354</v>
      </c>
      <c r="R30" s="246" t="s">
        <v>14694</v>
      </c>
      <c r="S30" s="246" t="s">
        <v>14734</v>
      </c>
      <c r="T30" s="246" t="s">
        <v>14760</v>
      </c>
      <c r="U30" s="246" t="s">
        <v>14700</v>
      </c>
    </row>
    <row r="31" spans="1:21" ht="13.5" customHeight="1">
      <c r="A31" s="125" t="s">
        <v>864</v>
      </c>
      <c r="B31" s="125" t="s">
        <v>10406</v>
      </c>
      <c r="C31" s="246" t="s">
        <v>3707</v>
      </c>
      <c r="D31" s="246" t="s">
        <v>50</v>
      </c>
      <c r="E31" s="246" t="s">
        <v>3708</v>
      </c>
      <c r="F31" s="246" t="s">
        <v>3709</v>
      </c>
      <c r="G31" s="246" t="s">
        <v>8290</v>
      </c>
      <c r="H31" s="247">
        <v>156</v>
      </c>
      <c r="I31" s="246" t="s">
        <v>10375</v>
      </c>
      <c r="J31" s="247">
        <v>3744000</v>
      </c>
      <c r="K31" s="247">
        <v>11</v>
      </c>
      <c r="L31" s="246" t="s">
        <v>12364</v>
      </c>
      <c r="M31" s="246" t="s">
        <v>8269</v>
      </c>
      <c r="N31" s="246" t="s">
        <v>864</v>
      </c>
      <c r="O31" s="246" t="s">
        <v>12354</v>
      </c>
      <c r="P31" s="246" t="s">
        <v>12354</v>
      </c>
      <c r="Q31" s="246" t="s">
        <v>12354</v>
      </c>
      <c r="R31" s="246" t="s">
        <v>14690</v>
      </c>
      <c r="S31" s="246" t="s">
        <v>14761</v>
      </c>
      <c r="T31" s="246" t="s">
        <v>14762</v>
      </c>
      <c r="U31" s="246" t="s">
        <v>14700</v>
      </c>
    </row>
    <row r="32" spans="1:21" ht="13.5" customHeight="1">
      <c r="A32" s="125" t="s">
        <v>876</v>
      </c>
      <c r="B32" s="125" t="s">
        <v>10406</v>
      </c>
      <c r="C32" s="246" t="s">
        <v>3726</v>
      </c>
      <c r="D32" s="246" t="s">
        <v>118</v>
      </c>
      <c r="E32" s="246" t="s">
        <v>3727</v>
      </c>
      <c r="F32" s="246" t="s">
        <v>3728</v>
      </c>
      <c r="G32" s="246" t="s">
        <v>8291</v>
      </c>
      <c r="H32" s="247">
        <v>140</v>
      </c>
      <c r="I32" s="246" t="s">
        <v>10375</v>
      </c>
      <c r="J32" s="247">
        <v>3360000</v>
      </c>
      <c r="K32" s="247">
        <v>18</v>
      </c>
      <c r="L32" s="246" t="s">
        <v>12371</v>
      </c>
      <c r="M32" s="246" t="s">
        <v>8269</v>
      </c>
      <c r="N32" s="246" t="s">
        <v>876</v>
      </c>
      <c r="O32" s="246" t="s">
        <v>12354</v>
      </c>
      <c r="P32" s="246" t="s">
        <v>12354</v>
      </c>
      <c r="Q32" s="246" t="s">
        <v>12354</v>
      </c>
      <c r="R32" s="246" t="s">
        <v>14694</v>
      </c>
      <c r="S32" s="246" t="s">
        <v>14727</v>
      </c>
      <c r="T32" s="246" t="s">
        <v>14763</v>
      </c>
      <c r="U32" s="246" t="s">
        <v>14764</v>
      </c>
    </row>
    <row r="33" spans="1:21" ht="13.5" customHeight="1">
      <c r="A33" s="125" t="s">
        <v>976</v>
      </c>
      <c r="B33" s="125" t="s">
        <v>10406</v>
      </c>
      <c r="C33" s="246" t="s">
        <v>3810</v>
      </c>
      <c r="D33" s="246" t="s">
        <v>12354</v>
      </c>
      <c r="E33" s="246" t="s">
        <v>3811</v>
      </c>
      <c r="F33" s="246" t="s">
        <v>3812</v>
      </c>
      <c r="G33" s="246" t="s">
        <v>8292</v>
      </c>
      <c r="H33" s="247">
        <v>99</v>
      </c>
      <c r="I33" s="246" t="s">
        <v>10375</v>
      </c>
      <c r="J33" s="247">
        <v>2376000</v>
      </c>
      <c r="K33" s="247">
        <v>65</v>
      </c>
      <c r="L33" s="246" t="s">
        <v>12417</v>
      </c>
      <c r="M33" s="246" t="s">
        <v>8266</v>
      </c>
      <c r="N33" s="246" t="s">
        <v>976</v>
      </c>
      <c r="O33" s="246" t="s">
        <v>12354</v>
      </c>
      <c r="P33" s="246" t="s">
        <v>12354</v>
      </c>
      <c r="Q33" s="246" t="s">
        <v>12354</v>
      </c>
      <c r="R33" s="246" t="s">
        <v>14765</v>
      </c>
      <c r="S33" s="246" t="s">
        <v>14766</v>
      </c>
      <c r="T33" s="246" t="s">
        <v>14767</v>
      </c>
      <c r="U33" s="246" t="s">
        <v>14764</v>
      </c>
    </row>
    <row r="34" spans="1:21" ht="13.5" customHeight="1">
      <c r="A34" s="125" t="s">
        <v>12419</v>
      </c>
      <c r="B34" s="125" t="s">
        <v>10406</v>
      </c>
      <c r="C34" s="246" t="s">
        <v>11431</v>
      </c>
      <c r="D34" s="246" t="s">
        <v>11432</v>
      </c>
      <c r="E34" s="246" t="s">
        <v>11433</v>
      </c>
      <c r="F34" s="246" t="s">
        <v>11434</v>
      </c>
      <c r="G34" s="246" t="s">
        <v>11435</v>
      </c>
      <c r="H34" s="247">
        <v>216</v>
      </c>
      <c r="I34" s="246" t="s">
        <v>10375</v>
      </c>
      <c r="J34" s="247">
        <v>5184000</v>
      </c>
      <c r="K34" s="247">
        <v>67</v>
      </c>
      <c r="L34" s="246" t="s">
        <v>12420</v>
      </c>
      <c r="M34" s="246" t="s">
        <v>8266</v>
      </c>
      <c r="N34" s="246" t="s">
        <v>12419</v>
      </c>
      <c r="O34" s="246" t="s">
        <v>12354</v>
      </c>
      <c r="P34" s="246" t="s">
        <v>12354</v>
      </c>
      <c r="Q34" s="246" t="s">
        <v>12354</v>
      </c>
      <c r="R34" s="246" t="s">
        <v>14694</v>
      </c>
      <c r="S34" s="246" t="s">
        <v>14718</v>
      </c>
      <c r="T34" s="246" t="s">
        <v>14768</v>
      </c>
      <c r="U34" s="246" t="s">
        <v>14764</v>
      </c>
    </row>
    <row r="35" spans="1:21" ht="13.5" customHeight="1">
      <c r="A35" s="125" t="s">
        <v>8293</v>
      </c>
      <c r="B35" s="125" t="s">
        <v>10406</v>
      </c>
      <c r="C35" s="246" t="s">
        <v>1007</v>
      </c>
      <c r="D35" s="246" t="s">
        <v>1002</v>
      </c>
      <c r="E35" s="246" t="s">
        <v>3815</v>
      </c>
      <c r="F35" s="246" t="s">
        <v>3816</v>
      </c>
      <c r="G35" s="246" t="s">
        <v>8294</v>
      </c>
      <c r="H35" s="247">
        <v>110</v>
      </c>
      <c r="I35" s="246" t="s">
        <v>10375</v>
      </c>
      <c r="J35" s="247">
        <v>2640000</v>
      </c>
      <c r="K35" s="247">
        <v>68</v>
      </c>
      <c r="L35" s="246" t="s">
        <v>12421</v>
      </c>
      <c r="M35" s="246" t="s">
        <v>8267</v>
      </c>
      <c r="N35" s="246" t="s">
        <v>8293</v>
      </c>
      <c r="O35" s="246" t="s">
        <v>12354</v>
      </c>
      <c r="P35" s="246" t="s">
        <v>12354</v>
      </c>
      <c r="Q35" s="246" t="s">
        <v>12354</v>
      </c>
      <c r="R35" s="246" t="s">
        <v>14690</v>
      </c>
      <c r="S35" s="246" t="s">
        <v>14736</v>
      </c>
      <c r="T35" s="246" t="s">
        <v>14769</v>
      </c>
      <c r="U35" s="246" t="s">
        <v>14703</v>
      </c>
    </row>
    <row r="36" spans="1:21" ht="13.5" customHeight="1">
      <c r="A36" s="125" t="s">
        <v>1021</v>
      </c>
      <c r="B36" s="125" t="s">
        <v>10406</v>
      </c>
      <c r="C36" s="246" t="s">
        <v>3817</v>
      </c>
      <c r="D36" s="246" t="s">
        <v>166</v>
      </c>
      <c r="E36" s="246" t="s">
        <v>3818</v>
      </c>
      <c r="F36" s="246" t="s">
        <v>3819</v>
      </c>
      <c r="G36" s="246" t="s">
        <v>8292</v>
      </c>
      <c r="H36" s="247">
        <v>62</v>
      </c>
      <c r="I36" s="246" t="s">
        <v>10375</v>
      </c>
      <c r="J36" s="247">
        <v>1488000</v>
      </c>
      <c r="K36" s="247">
        <v>69</v>
      </c>
      <c r="L36" s="246" t="s">
        <v>12422</v>
      </c>
      <c r="M36" s="246" t="s">
        <v>8267</v>
      </c>
      <c r="N36" s="246" t="s">
        <v>1021</v>
      </c>
      <c r="O36" s="246" t="s">
        <v>12354</v>
      </c>
      <c r="P36" s="246" t="s">
        <v>12354</v>
      </c>
      <c r="Q36" s="246" t="s">
        <v>12354</v>
      </c>
      <c r="R36" s="246" t="s">
        <v>14765</v>
      </c>
      <c r="S36" s="246" t="s">
        <v>14766</v>
      </c>
      <c r="T36" s="246" t="s">
        <v>14770</v>
      </c>
      <c r="U36" s="246" t="s">
        <v>14764</v>
      </c>
    </row>
    <row r="37" spans="1:21" ht="13.5" customHeight="1">
      <c r="A37" s="125" t="s">
        <v>1057</v>
      </c>
      <c r="B37" s="125" t="s">
        <v>10406</v>
      </c>
      <c r="C37" s="246" t="s">
        <v>3797</v>
      </c>
      <c r="D37" s="246" t="s">
        <v>173</v>
      </c>
      <c r="E37" s="246" t="s">
        <v>3798</v>
      </c>
      <c r="F37" s="246" t="s">
        <v>10377</v>
      </c>
      <c r="G37" s="246" t="s">
        <v>8295</v>
      </c>
      <c r="H37" s="247">
        <v>99</v>
      </c>
      <c r="I37" s="246" t="s">
        <v>10375</v>
      </c>
      <c r="J37" s="247">
        <v>2376000</v>
      </c>
      <c r="K37" s="247">
        <v>55</v>
      </c>
      <c r="L37" s="246" t="s">
        <v>12405</v>
      </c>
      <c r="M37" s="246" t="s">
        <v>8265</v>
      </c>
      <c r="N37" s="246" t="s">
        <v>1057</v>
      </c>
      <c r="O37" s="246" t="s">
        <v>12354</v>
      </c>
      <c r="P37" s="246" t="s">
        <v>12354</v>
      </c>
      <c r="Q37" s="246" t="s">
        <v>12354</v>
      </c>
      <c r="R37" s="246" t="s">
        <v>14694</v>
      </c>
      <c r="S37" s="246" t="s">
        <v>14771</v>
      </c>
      <c r="T37" s="246" t="s">
        <v>14772</v>
      </c>
      <c r="U37" s="246" t="s">
        <v>14700</v>
      </c>
    </row>
    <row r="38" spans="1:21" ht="13.5" customHeight="1">
      <c r="A38" s="125" t="s">
        <v>1060</v>
      </c>
      <c r="B38" s="125" t="s">
        <v>10406</v>
      </c>
      <c r="C38" s="246" t="s">
        <v>3799</v>
      </c>
      <c r="D38" s="246" t="s">
        <v>1061</v>
      </c>
      <c r="E38" s="246" t="s">
        <v>3800</v>
      </c>
      <c r="F38" s="246" t="s">
        <v>10378</v>
      </c>
      <c r="G38" s="246" t="s">
        <v>8296</v>
      </c>
      <c r="H38" s="247">
        <v>103</v>
      </c>
      <c r="I38" s="246" t="s">
        <v>10375</v>
      </c>
      <c r="J38" s="247">
        <v>2472000</v>
      </c>
      <c r="K38" s="247">
        <v>56</v>
      </c>
      <c r="L38" s="246" t="s">
        <v>12406</v>
      </c>
      <c r="M38" s="246" t="s">
        <v>8265</v>
      </c>
      <c r="N38" s="246" t="s">
        <v>1060</v>
      </c>
      <c r="O38" s="246" t="s">
        <v>12354</v>
      </c>
      <c r="P38" s="246" t="s">
        <v>12354</v>
      </c>
      <c r="Q38" s="246" t="s">
        <v>12354</v>
      </c>
      <c r="R38" s="246" t="s">
        <v>14773</v>
      </c>
      <c r="S38" s="246" t="s">
        <v>14774</v>
      </c>
      <c r="T38" s="246" t="s">
        <v>14775</v>
      </c>
      <c r="U38" s="246" t="s">
        <v>14717</v>
      </c>
    </row>
    <row r="39" spans="1:21" ht="13.5" customHeight="1">
      <c r="A39" s="125" t="s">
        <v>1067</v>
      </c>
      <c r="B39" s="125" t="s">
        <v>10406</v>
      </c>
      <c r="C39" s="246" t="s">
        <v>3802</v>
      </c>
      <c r="D39" s="246" t="s">
        <v>178</v>
      </c>
      <c r="E39" s="246" t="s">
        <v>3803</v>
      </c>
      <c r="F39" s="246" t="s">
        <v>10380</v>
      </c>
      <c r="G39" s="246" t="s">
        <v>12409</v>
      </c>
      <c r="H39" s="247">
        <v>154</v>
      </c>
      <c r="I39" s="246" t="s">
        <v>10375</v>
      </c>
      <c r="J39" s="247">
        <v>3696000</v>
      </c>
      <c r="K39" s="247">
        <v>58</v>
      </c>
      <c r="L39" s="246" t="s">
        <v>12410</v>
      </c>
      <c r="M39" s="246" t="s">
        <v>8265</v>
      </c>
      <c r="N39" s="246" t="s">
        <v>1067</v>
      </c>
      <c r="O39" s="246" t="s">
        <v>12354</v>
      </c>
      <c r="P39" s="246" t="s">
        <v>12354</v>
      </c>
      <c r="Q39" s="246" t="s">
        <v>12354</v>
      </c>
      <c r="R39" s="246" t="s">
        <v>14694</v>
      </c>
      <c r="S39" s="246" t="s">
        <v>14778</v>
      </c>
      <c r="T39" s="246" t="s">
        <v>14779</v>
      </c>
      <c r="U39" s="246" t="s">
        <v>14780</v>
      </c>
    </row>
    <row r="40" spans="1:21" ht="13.5" customHeight="1">
      <c r="A40" s="125" t="s">
        <v>1075</v>
      </c>
      <c r="B40" s="125" t="s">
        <v>10406</v>
      </c>
      <c r="C40" s="246" t="s">
        <v>1076</v>
      </c>
      <c r="D40" s="246" t="s">
        <v>175</v>
      </c>
      <c r="E40" s="246" t="s">
        <v>3804</v>
      </c>
      <c r="F40" s="246" t="s">
        <v>10381</v>
      </c>
      <c r="G40" s="246" t="s">
        <v>8298</v>
      </c>
      <c r="H40" s="247">
        <v>393</v>
      </c>
      <c r="I40" s="246" t="s">
        <v>10375</v>
      </c>
      <c r="J40" s="247">
        <v>9432000</v>
      </c>
      <c r="K40" s="247">
        <v>59</v>
      </c>
      <c r="L40" s="246" t="s">
        <v>12411</v>
      </c>
      <c r="M40" s="246" t="s">
        <v>8265</v>
      </c>
      <c r="N40" s="246" t="s">
        <v>1075</v>
      </c>
      <c r="O40" s="246" t="s">
        <v>12354</v>
      </c>
      <c r="P40" s="246" t="s">
        <v>12354</v>
      </c>
      <c r="Q40" s="246" t="s">
        <v>12354</v>
      </c>
      <c r="R40" s="246" t="s">
        <v>12354</v>
      </c>
      <c r="S40" s="246" t="s">
        <v>12354</v>
      </c>
      <c r="T40" s="246" t="s">
        <v>12354</v>
      </c>
      <c r="U40" s="246" t="s">
        <v>12354</v>
      </c>
    </row>
    <row r="41" spans="1:21" ht="13.5" customHeight="1">
      <c r="A41" s="125" t="s">
        <v>1079</v>
      </c>
      <c r="B41" s="125" t="s">
        <v>10406</v>
      </c>
      <c r="C41" s="246" t="s">
        <v>1080</v>
      </c>
      <c r="D41" s="246" t="s">
        <v>173</v>
      </c>
      <c r="E41" s="246" t="s">
        <v>3806</v>
      </c>
      <c r="F41" s="246" t="s">
        <v>10382</v>
      </c>
      <c r="G41" s="246" t="s">
        <v>8296</v>
      </c>
      <c r="H41" s="247">
        <v>168</v>
      </c>
      <c r="I41" s="246" t="s">
        <v>10375</v>
      </c>
      <c r="J41" s="247">
        <v>4032000</v>
      </c>
      <c r="K41" s="247">
        <v>61</v>
      </c>
      <c r="L41" s="246" t="s">
        <v>12413</v>
      </c>
      <c r="M41" s="246" t="s">
        <v>8265</v>
      </c>
      <c r="N41" s="246" t="s">
        <v>1079</v>
      </c>
      <c r="O41" s="246" t="s">
        <v>12354</v>
      </c>
      <c r="P41" s="246" t="s">
        <v>12354</v>
      </c>
      <c r="Q41" s="246" t="s">
        <v>12354</v>
      </c>
      <c r="R41" s="246" t="s">
        <v>14694</v>
      </c>
      <c r="S41" s="246" t="s">
        <v>14782</v>
      </c>
      <c r="T41" s="246" t="s">
        <v>14783</v>
      </c>
      <c r="U41" s="246" t="s">
        <v>14696</v>
      </c>
    </row>
    <row r="42" spans="1:21" ht="13.5" customHeight="1">
      <c r="A42" s="125" t="s">
        <v>1118</v>
      </c>
      <c r="B42" s="125" t="s">
        <v>10406</v>
      </c>
      <c r="C42" s="246" t="s">
        <v>1119</v>
      </c>
      <c r="D42" s="246" t="s">
        <v>175</v>
      </c>
      <c r="E42" s="246" t="s">
        <v>3807</v>
      </c>
      <c r="F42" s="246" t="s">
        <v>10383</v>
      </c>
      <c r="G42" s="246" t="s">
        <v>8299</v>
      </c>
      <c r="H42" s="247">
        <v>100</v>
      </c>
      <c r="I42" s="246" t="s">
        <v>10375</v>
      </c>
      <c r="J42" s="247">
        <v>2400000</v>
      </c>
      <c r="K42" s="247">
        <v>62</v>
      </c>
      <c r="L42" s="246" t="s">
        <v>12381</v>
      </c>
      <c r="M42" s="246" t="s">
        <v>8265</v>
      </c>
      <c r="N42" s="246" t="s">
        <v>1118</v>
      </c>
      <c r="O42" s="246" t="s">
        <v>12354</v>
      </c>
      <c r="P42" s="246" t="s">
        <v>12354</v>
      </c>
      <c r="Q42" s="246" t="s">
        <v>12354</v>
      </c>
      <c r="R42" s="246" t="s">
        <v>14694</v>
      </c>
      <c r="S42" s="246" t="s">
        <v>14784</v>
      </c>
      <c r="T42" s="246" t="s">
        <v>14785</v>
      </c>
      <c r="U42" s="246" t="s">
        <v>14786</v>
      </c>
    </row>
    <row r="43" spans="1:21" ht="13.5" customHeight="1">
      <c r="A43" s="125" t="s">
        <v>16564</v>
      </c>
      <c r="B43" s="125" t="s">
        <v>10406</v>
      </c>
      <c r="C43" s="246" t="s">
        <v>2442</v>
      </c>
      <c r="D43" s="246" t="s">
        <v>38</v>
      </c>
      <c r="E43" s="246" t="s">
        <v>3801</v>
      </c>
      <c r="F43" s="246" t="s">
        <v>10379</v>
      </c>
      <c r="G43" s="246" t="s">
        <v>12407</v>
      </c>
      <c r="H43" s="247">
        <v>334</v>
      </c>
      <c r="I43" s="246" t="s">
        <v>10375</v>
      </c>
      <c r="J43" s="247">
        <v>8016000</v>
      </c>
      <c r="K43" s="247">
        <v>57</v>
      </c>
      <c r="L43" s="246" t="s">
        <v>12408</v>
      </c>
      <c r="M43" s="246" t="s">
        <v>8265</v>
      </c>
      <c r="N43" s="246" t="s">
        <v>16564</v>
      </c>
      <c r="O43" s="246" t="s">
        <v>12354</v>
      </c>
      <c r="P43" s="246" t="s">
        <v>12354</v>
      </c>
      <c r="Q43" s="246" t="s">
        <v>12354</v>
      </c>
      <c r="R43" s="246" t="s">
        <v>12354</v>
      </c>
      <c r="S43" s="246" t="s">
        <v>12354</v>
      </c>
      <c r="T43" s="246" t="s">
        <v>12354</v>
      </c>
      <c r="U43" s="246" t="s">
        <v>12354</v>
      </c>
    </row>
    <row r="44" spans="1:21" ht="13.5" customHeight="1">
      <c r="A44" s="125" t="s">
        <v>1202</v>
      </c>
      <c r="B44" s="125" t="s">
        <v>10406</v>
      </c>
      <c r="C44" s="246" t="s">
        <v>3685</v>
      </c>
      <c r="D44" s="246" t="s">
        <v>1203</v>
      </c>
      <c r="E44" s="246" t="s">
        <v>3686</v>
      </c>
      <c r="F44" s="246" t="s">
        <v>3687</v>
      </c>
      <c r="G44" s="246" t="s">
        <v>8300</v>
      </c>
      <c r="H44" s="247">
        <v>80</v>
      </c>
      <c r="I44" s="246" t="s">
        <v>10375</v>
      </c>
      <c r="J44" s="247">
        <v>1920000</v>
      </c>
      <c r="K44" s="247">
        <v>2</v>
      </c>
      <c r="L44" s="246" t="s">
        <v>12355</v>
      </c>
      <c r="M44" s="246" t="s">
        <v>8268</v>
      </c>
      <c r="N44" s="246" t="s">
        <v>1202</v>
      </c>
      <c r="O44" s="246" t="s">
        <v>12354</v>
      </c>
      <c r="P44" s="246" t="s">
        <v>12354</v>
      </c>
      <c r="Q44" s="246" t="s">
        <v>12354</v>
      </c>
      <c r="R44" s="246" t="s">
        <v>14690</v>
      </c>
      <c r="S44" s="246" t="s">
        <v>14727</v>
      </c>
      <c r="T44" s="246" t="s">
        <v>14787</v>
      </c>
      <c r="U44" s="246" t="s">
        <v>14755</v>
      </c>
    </row>
    <row r="45" spans="1:21" ht="13.5" customHeight="1">
      <c r="A45" s="125" t="s">
        <v>1206</v>
      </c>
      <c r="B45" s="125" t="s">
        <v>10406</v>
      </c>
      <c r="C45" s="246" t="s">
        <v>3697</v>
      </c>
      <c r="D45" s="246" t="s">
        <v>1203</v>
      </c>
      <c r="E45" s="246" t="s">
        <v>3698</v>
      </c>
      <c r="F45" s="246" t="s">
        <v>3699</v>
      </c>
      <c r="G45" s="246" t="s">
        <v>8301</v>
      </c>
      <c r="H45" s="247">
        <v>236</v>
      </c>
      <c r="I45" s="246" t="s">
        <v>10375</v>
      </c>
      <c r="J45" s="247">
        <v>5664000</v>
      </c>
      <c r="K45" s="247">
        <v>7</v>
      </c>
      <c r="L45" s="246" t="s">
        <v>12360</v>
      </c>
      <c r="M45" s="246" t="s">
        <v>8268</v>
      </c>
      <c r="N45" s="246" t="s">
        <v>1206</v>
      </c>
      <c r="O45" s="246" t="s">
        <v>12354</v>
      </c>
      <c r="P45" s="246" t="s">
        <v>12354</v>
      </c>
      <c r="Q45" s="246" t="s">
        <v>12354</v>
      </c>
      <c r="R45" s="246" t="s">
        <v>14694</v>
      </c>
      <c r="S45" s="246" t="s">
        <v>14727</v>
      </c>
      <c r="T45" s="246" t="s">
        <v>14788</v>
      </c>
      <c r="U45" s="246" t="s">
        <v>14789</v>
      </c>
    </row>
    <row r="46" spans="1:21" ht="13.5" customHeight="1">
      <c r="A46" s="125" t="s">
        <v>1208</v>
      </c>
      <c r="B46" s="125" t="s">
        <v>10406</v>
      </c>
      <c r="C46" s="246" t="s">
        <v>3700</v>
      </c>
      <c r="D46" s="246" t="s">
        <v>1209</v>
      </c>
      <c r="E46" s="246" t="s">
        <v>3701</v>
      </c>
      <c r="F46" s="246" t="s">
        <v>3702</v>
      </c>
      <c r="G46" s="246" t="s">
        <v>8302</v>
      </c>
      <c r="H46" s="247">
        <v>154</v>
      </c>
      <c r="I46" s="246" t="s">
        <v>10375</v>
      </c>
      <c r="J46" s="247">
        <v>3696000</v>
      </c>
      <c r="K46" s="247">
        <v>8</v>
      </c>
      <c r="L46" s="246" t="s">
        <v>12361</v>
      </c>
      <c r="M46" s="246" t="s">
        <v>8268</v>
      </c>
      <c r="N46" s="246" t="s">
        <v>1208</v>
      </c>
      <c r="O46" s="246" t="s">
        <v>12354</v>
      </c>
      <c r="P46" s="246" t="s">
        <v>12354</v>
      </c>
      <c r="Q46" s="246" t="s">
        <v>12354</v>
      </c>
      <c r="R46" s="246" t="s">
        <v>14690</v>
      </c>
      <c r="S46" s="246" t="s">
        <v>14727</v>
      </c>
      <c r="T46" s="246" t="s">
        <v>14790</v>
      </c>
      <c r="U46" s="246" t="s">
        <v>14703</v>
      </c>
    </row>
    <row r="47" spans="1:21" ht="13.5" customHeight="1">
      <c r="A47" s="125" t="s">
        <v>1210</v>
      </c>
      <c r="B47" s="125" t="s">
        <v>10406</v>
      </c>
      <c r="C47" s="246" t="s">
        <v>3688</v>
      </c>
      <c r="D47" s="246" t="s">
        <v>1203</v>
      </c>
      <c r="E47" s="246" t="s">
        <v>3689</v>
      </c>
      <c r="F47" s="246" t="s">
        <v>3690</v>
      </c>
      <c r="G47" s="246" t="s">
        <v>8286</v>
      </c>
      <c r="H47" s="247">
        <v>239</v>
      </c>
      <c r="I47" s="246" t="s">
        <v>10375</v>
      </c>
      <c r="J47" s="247">
        <v>5736000</v>
      </c>
      <c r="K47" s="247">
        <v>3</v>
      </c>
      <c r="L47" s="246" t="s">
        <v>12356</v>
      </c>
      <c r="M47" s="246" t="s">
        <v>8268</v>
      </c>
      <c r="N47" s="246" t="s">
        <v>1210</v>
      </c>
      <c r="O47" s="246" t="s">
        <v>12354</v>
      </c>
      <c r="P47" s="246" t="s">
        <v>12354</v>
      </c>
      <c r="Q47" s="246" t="s">
        <v>12354</v>
      </c>
      <c r="R47" s="246" t="s">
        <v>14694</v>
      </c>
      <c r="S47" s="246" t="s">
        <v>14791</v>
      </c>
      <c r="T47" s="246" t="s">
        <v>14792</v>
      </c>
      <c r="U47" s="246" t="s">
        <v>14753</v>
      </c>
    </row>
    <row r="48" spans="1:21" ht="13.5" customHeight="1">
      <c r="A48" s="125" t="s">
        <v>1277</v>
      </c>
      <c r="B48" s="125" t="s">
        <v>10406</v>
      </c>
      <c r="C48" s="246" t="s">
        <v>3780</v>
      </c>
      <c r="D48" s="246" t="s">
        <v>1278</v>
      </c>
      <c r="E48" s="246" t="s">
        <v>3781</v>
      </c>
      <c r="F48" s="246" t="s">
        <v>10384</v>
      </c>
      <c r="G48" s="246" t="s">
        <v>8303</v>
      </c>
      <c r="H48" s="247">
        <v>297</v>
      </c>
      <c r="I48" s="246" t="s">
        <v>10375</v>
      </c>
      <c r="J48" s="247">
        <v>7128000</v>
      </c>
      <c r="K48" s="247">
        <v>42</v>
      </c>
      <c r="L48" s="246" t="s">
        <v>12394</v>
      </c>
      <c r="M48" s="246" t="s">
        <v>8265</v>
      </c>
      <c r="N48" s="246" t="s">
        <v>1277</v>
      </c>
      <c r="O48" s="246" t="s">
        <v>12354</v>
      </c>
      <c r="P48" s="246" t="s">
        <v>12354</v>
      </c>
      <c r="Q48" s="246" t="s">
        <v>12354</v>
      </c>
      <c r="R48" s="246" t="s">
        <v>14694</v>
      </c>
      <c r="S48" s="246" t="s">
        <v>14718</v>
      </c>
      <c r="T48" s="246" t="s">
        <v>14793</v>
      </c>
      <c r="U48" s="246" t="s">
        <v>14696</v>
      </c>
    </row>
    <row r="49" spans="1:21" ht="13.5" customHeight="1">
      <c r="A49" s="125" t="s">
        <v>1279</v>
      </c>
      <c r="B49" s="125" t="s">
        <v>10406</v>
      </c>
      <c r="C49" s="246" t="s">
        <v>1280</v>
      </c>
      <c r="D49" s="246" t="s">
        <v>1281</v>
      </c>
      <c r="E49" s="246" t="s">
        <v>3785</v>
      </c>
      <c r="F49" s="246" t="s">
        <v>10385</v>
      </c>
      <c r="G49" s="246" t="s">
        <v>8304</v>
      </c>
      <c r="H49" s="247">
        <v>60</v>
      </c>
      <c r="I49" s="246" t="s">
        <v>10375</v>
      </c>
      <c r="J49" s="247">
        <v>1440000</v>
      </c>
      <c r="K49" s="247">
        <v>46</v>
      </c>
      <c r="L49" s="246" t="s">
        <v>12398</v>
      </c>
      <c r="M49" s="246" t="s">
        <v>8265</v>
      </c>
      <c r="N49" s="246" t="s">
        <v>1279</v>
      </c>
      <c r="O49" s="246" t="s">
        <v>12354</v>
      </c>
      <c r="P49" s="246" t="s">
        <v>12354</v>
      </c>
      <c r="Q49" s="246" t="s">
        <v>12354</v>
      </c>
      <c r="R49" s="246" t="s">
        <v>14690</v>
      </c>
      <c r="S49" s="246" t="s">
        <v>14794</v>
      </c>
      <c r="T49" s="246" t="s">
        <v>14795</v>
      </c>
      <c r="U49" s="246" t="s">
        <v>14796</v>
      </c>
    </row>
    <row r="50" spans="1:21" ht="13.5" customHeight="1">
      <c r="A50" s="125" t="s">
        <v>1288</v>
      </c>
      <c r="B50" s="125" t="s">
        <v>10406</v>
      </c>
      <c r="C50" s="246" t="s">
        <v>3773</v>
      </c>
      <c r="D50" s="246" t="s">
        <v>1289</v>
      </c>
      <c r="E50" s="246" t="s">
        <v>3774</v>
      </c>
      <c r="F50" s="246" t="s">
        <v>10386</v>
      </c>
      <c r="G50" s="246" t="s">
        <v>8305</v>
      </c>
      <c r="H50" s="247">
        <v>215</v>
      </c>
      <c r="I50" s="246" t="s">
        <v>10375</v>
      </c>
      <c r="J50" s="247">
        <v>5160000</v>
      </c>
      <c r="K50" s="247">
        <v>38</v>
      </c>
      <c r="L50" s="246" t="s">
        <v>12390</v>
      </c>
      <c r="M50" s="246" t="s">
        <v>8265</v>
      </c>
      <c r="N50" s="246" t="s">
        <v>1288</v>
      </c>
      <c r="O50" s="246" t="s">
        <v>12354</v>
      </c>
      <c r="P50" s="246" t="s">
        <v>12354</v>
      </c>
      <c r="Q50" s="246" t="s">
        <v>12354</v>
      </c>
      <c r="R50" s="246" t="s">
        <v>14690</v>
      </c>
      <c r="S50" s="246" t="s">
        <v>14727</v>
      </c>
      <c r="T50" s="246" t="s">
        <v>14797</v>
      </c>
      <c r="U50" s="246" t="s">
        <v>14696</v>
      </c>
    </row>
    <row r="51" spans="1:21" ht="13.5" customHeight="1">
      <c r="A51" s="125" t="s">
        <v>8306</v>
      </c>
      <c r="B51" s="125" t="s">
        <v>10406</v>
      </c>
      <c r="C51" s="246" t="s">
        <v>1290</v>
      </c>
      <c r="D51" s="246" t="s">
        <v>1291</v>
      </c>
      <c r="E51" s="246" t="s">
        <v>3772</v>
      </c>
      <c r="F51" s="246" t="s">
        <v>10387</v>
      </c>
      <c r="G51" s="246" t="s">
        <v>8307</v>
      </c>
      <c r="H51" s="247">
        <v>446</v>
      </c>
      <c r="I51" s="246" t="s">
        <v>10375</v>
      </c>
      <c r="J51" s="247">
        <v>10704000</v>
      </c>
      <c r="K51" s="247">
        <v>37</v>
      </c>
      <c r="L51" s="246" t="s">
        <v>12390</v>
      </c>
      <c r="M51" s="246" t="s">
        <v>8265</v>
      </c>
      <c r="N51" s="246" t="s">
        <v>8306</v>
      </c>
      <c r="O51" s="246" t="s">
        <v>12354</v>
      </c>
      <c r="P51" s="246" t="s">
        <v>12354</v>
      </c>
      <c r="Q51" s="246" t="s">
        <v>12354</v>
      </c>
      <c r="R51" s="246" t="s">
        <v>14690</v>
      </c>
      <c r="S51" s="246" t="s">
        <v>14727</v>
      </c>
      <c r="T51" s="246" t="s">
        <v>14798</v>
      </c>
      <c r="U51" s="246" t="s">
        <v>14700</v>
      </c>
    </row>
    <row r="52" spans="1:21" ht="13.5" customHeight="1">
      <c r="A52" s="125" t="s">
        <v>1297</v>
      </c>
      <c r="B52" s="125" t="s">
        <v>10406</v>
      </c>
      <c r="C52" s="246" t="s">
        <v>1298</v>
      </c>
      <c r="D52" s="246" t="s">
        <v>1299</v>
      </c>
      <c r="E52" s="246" t="s">
        <v>3792</v>
      </c>
      <c r="F52" s="246" t="s">
        <v>10388</v>
      </c>
      <c r="G52" s="246" t="s">
        <v>8308</v>
      </c>
      <c r="H52" s="247">
        <v>150</v>
      </c>
      <c r="I52" s="246" t="s">
        <v>10375</v>
      </c>
      <c r="J52" s="247">
        <v>3600000</v>
      </c>
      <c r="K52" s="247">
        <v>52</v>
      </c>
      <c r="L52" s="246" t="s">
        <v>12403</v>
      </c>
      <c r="M52" s="246" t="s">
        <v>8265</v>
      </c>
      <c r="N52" s="246" t="s">
        <v>1297</v>
      </c>
      <c r="O52" s="246" t="s">
        <v>12354</v>
      </c>
      <c r="P52" s="246" t="s">
        <v>12354</v>
      </c>
      <c r="Q52" s="246" t="s">
        <v>12354</v>
      </c>
      <c r="R52" s="246" t="s">
        <v>14773</v>
      </c>
      <c r="S52" s="246" t="s">
        <v>14774</v>
      </c>
      <c r="T52" s="246" t="s">
        <v>14799</v>
      </c>
      <c r="U52" s="246" t="s">
        <v>14796</v>
      </c>
    </row>
    <row r="53" spans="1:21" ht="13.5" customHeight="1">
      <c r="A53" s="125" t="s">
        <v>1328</v>
      </c>
      <c r="B53" s="125" t="s">
        <v>10406</v>
      </c>
      <c r="C53" s="246" t="s">
        <v>1329</v>
      </c>
      <c r="D53" s="246" t="s">
        <v>193</v>
      </c>
      <c r="E53" s="246" t="s">
        <v>3784</v>
      </c>
      <c r="F53" s="246" t="s">
        <v>10389</v>
      </c>
      <c r="G53" s="246" t="s">
        <v>8276</v>
      </c>
      <c r="H53" s="247">
        <v>85</v>
      </c>
      <c r="I53" s="246" t="s">
        <v>10375</v>
      </c>
      <c r="J53" s="247">
        <v>2040000</v>
      </c>
      <c r="K53" s="247">
        <v>45</v>
      </c>
      <c r="L53" s="246" t="s">
        <v>12397</v>
      </c>
      <c r="M53" s="246" t="s">
        <v>8265</v>
      </c>
      <c r="N53" s="246" t="s">
        <v>1328</v>
      </c>
      <c r="O53" s="246" t="s">
        <v>12354</v>
      </c>
      <c r="P53" s="246" t="s">
        <v>12354</v>
      </c>
      <c r="Q53" s="246" t="s">
        <v>12354</v>
      </c>
      <c r="R53" s="246" t="s">
        <v>14690</v>
      </c>
      <c r="S53" s="246" t="s">
        <v>14724</v>
      </c>
      <c r="T53" s="246" t="s">
        <v>14800</v>
      </c>
      <c r="U53" s="246" t="s">
        <v>14726</v>
      </c>
    </row>
    <row r="54" spans="1:21" ht="13.5" customHeight="1">
      <c r="A54" s="125" t="s">
        <v>1334</v>
      </c>
      <c r="B54" s="125" t="s">
        <v>10406</v>
      </c>
      <c r="C54" s="246" t="s">
        <v>1335</v>
      </c>
      <c r="D54" s="246" t="s">
        <v>1336</v>
      </c>
      <c r="E54" s="246" t="s">
        <v>3791</v>
      </c>
      <c r="F54" s="246" t="s">
        <v>10390</v>
      </c>
      <c r="G54" s="246" t="s">
        <v>8277</v>
      </c>
      <c r="H54" s="247">
        <v>177</v>
      </c>
      <c r="I54" s="246" t="s">
        <v>10375</v>
      </c>
      <c r="J54" s="247">
        <v>4248000</v>
      </c>
      <c r="K54" s="247">
        <v>51</v>
      </c>
      <c r="L54" s="246" t="s">
        <v>12402</v>
      </c>
      <c r="M54" s="246" t="s">
        <v>8265</v>
      </c>
      <c r="N54" s="246" t="s">
        <v>1334</v>
      </c>
      <c r="O54" s="246" t="s">
        <v>12354</v>
      </c>
      <c r="P54" s="246" t="s">
        <v>12354</v>
      </c>
      <c r="Q54" s="246" t="s">
        <v>12354</v>
      </c>
      <c r="R54" s="246" t="s">
        <v>14690</v>
      </c>
      <c r="S54" s="246" t="s">
        <v>14727</v>
      </c>
      <c r="T54" s="246" t="s">
        <v>14801</v>
      </c>
      <c r="U54" s="246" t="s">
        <v>14729</v>
      </c>
    </row>
    <row r="55" spans="1:21" ht="13.5" customHeight="1">
      <c r="A55" s="125" t="s">
        <v>1398</v>
      </c>
      <c r="B55" s="125" t="s">
        <v>10406</v>
      </c>
      <c r="C55" s="246" t="s">
        <v>1399</v>
      </c>
      <c r="D55" s="246" t="s">
        <v>1344</v>
      </c>
      <c r="E55" s="246" t="s">
        <v>3809</v>
      </c>
      <c r="F55" s="246" t="s">
        <v>10391</v>
      </c>
      <c r="G55" s="246" t="s">
        <v>8309</v>
      </c>
      <c r="H55" s="247">
        <v>388</v>
      </c>
      <c r="I55" s="246" t="s">
        <v>10375</v>
      </c>
      <c r="J55" s="247">
        <v>9312000</v>
      </c>
      <c r="K55" s="247">
        <v>64</v>
      </c>
      <c r="L55" s="246" t="s">
        <v>12416</v>
      </c>
      <c r="M55" s="246" t="s">
        <v>8265</v>
      </c>
      <c r="N55" s="246" t="s">
        <v>1398</v>
      </c>
      <c r="O55" s="246" t="s">
        <v>12354</v>
      </c>
      <c r="P55" s="246" t="s">
        <v>12354</v>
      </c>
      <c r="Q55" s="246" t="s">
        <v>12354</v>
      </c>
      <c r="R55" s="246" t="s">
        <v>14694</v>
      </c>
      <c r="S55" s="246" t="s">
        <v>14718</v>
      </c>
      <c r="T55" s="246" t="s">
        <v>14802</v>
      </c>
      <c r="U55" s="246" t="s">
        <v>14700</v>
      </c>
    </row>
    <row r="56" spans="1:21" ht="13.5" customHeight="1">
      <c r="A56" s="125" t="s">
        <v>12414</v>
      </c>
      <c r="B56" s="125" t="s">
        <v>10406</v>
      </c>
      <c r="C56" s="246" t="s">
        <v>1400</v>
      </c>
      <c r="D56" s="246" t="s">
        <v>1373</v>
      </c>
      <c r="E56" s="246" t="s">
        <v>3808</v>
      </c>
      <c r="F56" s="246" t="s">
        <v>10392</v>
      </c>
      <c r="G56" s="246" t="s">
        <v>8309</v>
      </c>
      <c r="H56" s="247">
        <v>268</v>
      </c>
      <c r="I56" s="246" t="s">
        <v>10375</v>
      </c>
      <c r="J56" s="247">
        <v>6432000</v>
      </c>
      <c r="K56" s="247">
        <v>63</v>
      </c>
      <c r="L56" s="246" t="s">
        <v>12415</v>
      </c>
      <c r="M56" s="246" t="s">
        <v>8265</v>
      </c>
      <c r="N56" s="246" t="s">
        <v>12414</v>
      </c>
      <c r="O56" s="246" t="s">
        <v>12354</v>
      </c>
      <c r="P56" s="246" t="s">
        <v>12354</v>
      </c>
      <c r="Q56" s="246" t="s">
        <v>12354</v>
      </c>
      <c r="R56" s="246" t="s">
        <v>14694</v>
      </c>
      <c r="S56" s="246" t="s">
        <v>14718</v>
      </c>
      <c r="T56" s="246" t="s">
        <v>14803</v>
      </c>
      <c r="U56" s="246" t="s">
        <v>14700</v>
      </c>
    </row>
    <row r="57" spans="1:21" ht="13.5" customHeight="1">
      <c r="A57" s="125" t="s">
        <v>1421</v>
      </c>
      <c r="B57" s="125" t="s">
        <v>10406</v>
      </c>
      <c r="C57" s="246" t="s">
        <v>3795</v>
      </c>
      <c r="D57" s="246" t="s">
        <v>1418</v>
      </c>
      <c r="E57" s="246" t="s">
        <v>3796</v>
      </c>
      <c r="F57" s="246" t="s">
        <v>10393</v>
      </c>
      <c r="G57" s="246" t="s">
        <v>8310</v>
      </c>
      <c r="H57" s="247">
        <v>199</v>
      </c>
      <c r="I57" s="246" t="s">
        <v>10375</v>
      </c>
      <c r="J57" s="247">
        <v>4776000</v>
      </c>
      <c r="K57" s="247">
        <v>54</v>
      </c>
      <c r="L57" s="246" t="s">
        <v>12404</v>
      </c>
      <c r="M57" s="246" t="s">
        <v>8265</v>
      </c>
      <c r="N57" s="246" t="s">
        <v>1421</v>
      </c>
      <c r="O57" s="246" t="s">
        <v>12354</v>
      </c>
      <c r="P57" s="246" t="s">
        <v>12354</v>
      </c>
      <c r="Q57" s="246" t="s">
        <v>12354</v>
      </c>
      <c r="R57" s="246" t="s">
        <v>14690</v>
      </c>
      <c r="S57" s="246" t="s">
        <v>14727</v>
      </c>
      <c r="T57" s="246" t="s">
        <v>14804</v>
      </c>
      <c r="U57" s="246" t="s">
        <v>14805</v>
      </c>
    </row>
    <row r="58" spans="1:21" ht="13.5" customHeight="1">
      <c r="A58" s="125" t="s">
        <v>1430</v>
      </c>
      <c r="B58" s="125" t="s">
        <v>10406</v>
      </c>
      <c r="C58" s="246" t="s">
        <v>1431</v>
      </c>
      <c r="D58" s="246" t="s">
        <v>1432</v>
      </c>
      <c r="E58" s="246" t="s">
        <v>3691</v>
      </c>
      <c r="F58" s="246" t="s">
        <v>3692</v>
      </c>
      <c r="G58" s="246" t="s">
        <v>8311</v>
      </c>
      <c r="H58" s="247">
        <v>170</v>
      </c>
      <c r="I58" s="246" t="s">
        <v>10375</v>
      </c>
      <c r="J58" s="247">
        <v>4080000</v>
      </c>
      <c r="K58" s="247">
        <v>4</v>
      </c>
      <c r="L58" s="246" t="s">
        <v>12357</v>
      </c>
      <c r="M58" s="246" t="s">
        <v>8268</v>
      </c>
      <c r="N58" s="246" t="s">
        <v>1430</v>
      </c>
      <c r="O58" s="246" t="s">
        <v>12354</v>
      </c>
      <c r="P58" s="246" t="s">
        <v>12354</v>
      </c>
      <c r="Q58" s="246" t="s">
        <v>12354</v>
      </c>
      <c r="R58" s="246" t="s">
        <v>14690</v>
      </c>
      <c r="S58" s="246" t="s">
        <v>14718</v>
      </c>
      <c r="T58" s="246" t="s">
        <v>14806</v>
      </c>
      <c r="U58" s="246" t="s">
        <v>14807</v>
      </c>
    </row>
    <row r="59" spans="1:21" ht="13.5" customHeight="1">
      <c r="A59" s="125" t="s">
        <v>1436</v>
      </c>
      <c r="B59" s="125" t="s">
        <v>10406</v>
      </c>
      <c r="C59" s="246" t="s">
        <v>1437</v>
      </c>
      <c r="D59" s="246" t="s">
        <v>1438</v>
      </c>
      <c r="E59" s="246" t="s">
        <v>3693</v>
      </c>
      <c r="F59" s="246" t="s">
        <v>3694</v>
      </c>
      <c r="G59" s="246" t="s">
        <v>8312</v>
      </c>
      <c r="H59" s="247">
        <v>60</v>
      </c>
      <c r="I59" s="246" t="s">
        <v>10375</v>
      </c>
      <c r="J59" s="247">
        <v>1440000</v>
      </c>
      <c r="K59" s="247">
        <v>5</v>
      </c>
      <c r="L59" s="246" t="s">
        <v>12358</v>
      </c>
      <c r="M59" s="246" t="s">
        <v>8268</v>
      </c>
      <c r="N59" s="246" t="s">
        <v>1436</v>
      </c>
      <c r="O59" s="246" t="s">
        <v>12354</v>
      </c>
      <c r="P59" s="246" t="s">
        <v>12354</v>
      </c>
      <c r="Q59" s="246" t="s">
        <v>12354</v>
      </c>
      <c r="R59" s="246" t="s">
        <v>14690</v>
      </c>
      <c r="S59" s="246" t="s">
        <v>14718</v>
      </c>
      <c r="T59" s="246" t="s">
        <v>14808</v>
      </c>
      <c r="U59" s="246" t="s">
        <v>14764</v>
      </c>
    </row>
    <row r="60" spans="1:21" ht="13.5" customHeight="1">
      <c r="A60" s="125" t="s">
        <v>1444</v>
      </c>
      <c r="B60" s="125" t="s">
        <v>10406</v>
      </c>
      <c r="C60" s="246" t="s">
        <v>3731</v>
      </c>
      <c r="D60" s="246" t="s">
        <v>52</v>
      </c>
      <c r="E60" s="246" t="s">
        <v>3732</v>
      </c>
      <c r="F60" s="246" t="s">
        <v>3733</v>
      </c>
      <c r="G60" s="246" t="s">
        <v>8313</v>
      </c>
      <c r="H60" s="247">
        <v>104</v>
      </c>
      <c r="I60" s="246" t="s">
        <v>10375</v>
      </c>
      <c r="J60" s="247">
        <v>2496000</v>
      </c>
      <c r="K60" s="247">
        <v>20</v>
      </c>
      <c r="L60" s="246" t="s">
        <v>12373</v>
      </c>
      <c r="M60" s="246" t="s">
        <v>8269</v>
      </c>
      <c r="N60" s="246" t="s">
        <v>1444</v>
      </c>
      <c r="O60" s="246" t="s">
        <v>12354</v>
      </c>
      <c r="P60" s="246" t="s">
        <v>12354</v>
      </c>
      <c r="Q60" s="246" t="s">
        <v>12354</v>
      </c>
      <c r="R60" s="246" t="s">
        <v>14690</v>
      </c>
      <c r="S60" s="246" t="s">
        <v>14707</v>
      </c>
      <c r="T60" s="246" t="s">
        <v>14809</v>
      </c>
      <c r="U60" s="246" t="s">
        <v>14810</v>
      </c>
    </row>
    <row r="61" spans="1:21" ht="13.5" customHeight="1">
      <c r="A61" s="125" t="s">
        <v>1445</v>
      </c>
      <c r="B61" s="125" t="s">
        <v>10406</v>
      </c>
      <c r="C61" s="246" t="s">
        <v>1446</v>
      </c>
      <c r="D61" s="246" t="s">
        <v>1447</v>
      </c>
      <c r="E61" s="246" t="s">
        <v>3695</v>
      </c>
      <c r="F61" s="246" t="s">
        <v>3696</v>
      </c>
      <c r="G61" s="246" t="s">
        <v>8314</v>
      </c>
      <c r="H61" s="247">
        <v>150</v>
      </c>
      <c r="I61" s="246" t="s">
        <v>10375</v>
      </c>
      <c r="J61" s="247">
        <v>3600000</v>
      </c>
      <c r="K61" s="247">
        <v>6</v>
      </c>
      <c r="L61" s="246" t="s">
        <v>12359</v>
      </c>
      <c r="M61" s="246" t="s">
        <v>8268</v>
      </c>
      <c r="N61" s="246" t="s">
        <v>1445</v>
      </c>
      <c r="O61" s="246" t="s">
        <v>12354</v>
      </c>
      <c r="P61" s="246" t="s">
        <v>12354</v>
      </c>
      <c r="Q61" s="246" t="s">
        <v>12354</v>
      </c>
      <c r="R61" s="246" t="s">
        <v>14694</v>
      </c>
      <c r="S61" s="246" t="s">
        <v>14736</v>
      </c>
      <c r="T61" s="246" t="s">
        <v>14811</v>
      </c>
      <c r="U61" s="246" t="s">
        <v>14812</v>
      </c>
    </row>
    <row r="62" spans="1:21" ht="13.5" customHeight="1">
      <c r="A62" s="125" t="s">
        <v>1484</v>
      </c>
      <c r="B62" s="125" t="s">
        <v>10406</v>
      </c>
      <c r="C62" s="246" t="s">
        <v>3710</v>
      </c>
      <c r="D62" s="246" t="s">
        <v>1485</v>
      </c>
      <c r="E62" s="246" t="s">
        <v>3711</v>
      </c>
      <c r="F62" s="246" t="s">
        <v>3712</v>
      </c>
      <c r="G62" s="246" t="s">
        <v>8315</v>
      </c>
      <c r="H62" s="247">
        <v>122</v>
      </c>
      <c r="I62" s="246" t="s">
        <v>10375</v>
      </c>
      <c r="J62" s="247">
        <v>2928000</v>
      </c>
      <c r="K62" s="247">
        <v>12</v>
      </c>
      <c r="L62" s="246" t="s">
        <v>12365</v>
      </c>
      <c r="M62" s="246" t="s">
        <v>8269</v>
      </c>
      <c r="N62" s="246" t="s">
        <v>1484</v>
      </c>
      <c r="O62" s="246" t="s">
        <v>12354</v>
      </c>
      <c r="P62" s="246" t="s">
        <v>12354</v>
      </c>
      <c r="Q62" s="246" t="s">
        <v>12354</v>
      </c>
      <c r="R62" s="246" t="s">
        <v>14694</v>
      </c>
      <c r="S62" s="246" t="s">
        <v>14761</v>
      </c>
      <c r="T62" s="246" t="s">
        <v>14813</v>
      </c>
      <c r="U62" s="246" t="s">
        <v>14696</v>
      </c>
    </row>
    <row r="63" spans="1:21" ht="13.5" customHeight="1">
      <c r="A63" s="125" t="s">
        <v>1486</v>
      </c>
      <c r="B63" s="125" t="s">
        <v>10406</v>
      </c>
      <c r="C63" s="246" t="s">
        <v>3713</v>
      </c>
      <c r="D63" s="246" t="s">
        <v>8316</v>
      </c>
      <c r="E63" s="246" t="s">
        <v>3714</v>
      </c>
      <c r="F63" s="246" t="s">
        <v>3715</v>
      </c>
      <c r="G63" s="246" t="s">
        <v>8317</v>
      </c>
      <c r="H63" s="247">
        <v>308</v>
      </c>
      <c r="I63" s="246" t="s">
        <v>10375</v>
      </c>
      <c r="J63" s="247">
        <v>7392000</v>
      </c>
      <c r="K63" s="247">
        <v>13</v>
      </c>
      <c r="L63" s="246" t="s">
        <v>12366</v>
      </c>
      <c r="M63" s="246" t="s">
        <v>8269</v>
      </c>
      <c r="N63" s="246" t="s">
        <v>1486</v>
      </c>
      <c r="O63" s="246" t="s">
        <v>12354</v>
      </c>
      <c r="P63" s="246" t="s">
        <v>12354</v>
      </c>
      <c r="Q63" s="246" t="s">
        <v>12354</v>
      </c>
      <c r="R63" s="246" t="s">
        <v>14814</v>
      </c>
      <c r="S63" s="246" t="s">
        <v>14815</v>
      </c>
      <c r="T63" s="246" t="s">
        <v>14816</v>
      </c>
      <c r="U63" s="246" t="s">
        <v>14817</v>
      </c>
    </row>
    <row r="64" spans="1:21" ht="13.5" customHeight="1">
      <c r="A64" s="125" t="s">
        <v>1487</v>
      </c>
      <c r="B64" s="125" t="s">
        <v>10406</v>
      </c>
      <c r="C64" s="246" t="s">
        <v>1488</v>
      </c>
      <c r="D64" s="246" t="s">
        <v>101</v>
      </c>
      <c r="E64" s="246" t="s">
        <v>3790</v>
      </c>
      <c r="F64" s="246" t="s">
        <v>10394</v>
      </c>
      <c r="G64" s="246" t="s">
        <v>8318</v>
      </c>
      <c r="H64" s="247">
        <v>48</v>
      </c>
      <c r="I64" s="246" t="s">
        <v>10375</v>
      </c>
      <c r="J64" s="247">
        <v>1152000</v>
      </c>
      <c r="K64" s="247">
        <v>50</v>
      </c>
      <c r="L64" s="246" t="s">
        <v>12401</v>
      </c>
      <c r="M64" s="246" t="s">
        <v>8265</v>
      </c>
      <c r="N64" s="246" t="s">
        <v>1487</v>
      </c>
      <c r="O64" s="246" t="s">
        <v>12354</v>
      </c>
      <c r="P64" s="246" t="s">
        <v>12354</v>
      </c>
      <c r="Q64" s="246" t="s">
        <v>12354</v>
      </c>
      <c r="R64" s="246" t="s">
        <v>14690</v>
      </c>
      <c r="S64" s="246" t="s">
        <v>14818</v>
      </c>
      <c r="T64" s="246" t="s">
        <v>14819</v>
      </c>
      <c r="U64" s="246" t="s">
        <v>14726</v>
      </c>
    </row>
    <row r="65" spans="1:21" ht="13.5" customHeight="1">
      <c r="A65" s="125" t="s">
        <v>1494</v>
      </c>
      <c r="B65" s="125" t="s">
        <v>10406</v>
      </c>
      <c r="C65" s="246" t="s">
        <v>1495</v>
      </c>
      <c r="D65" s="246" t="s">
        <v>8319</v>
      </c>
      <c r="E65" s="246" t="s">
        <v>3722</v>
      </c>
      <c r="F65" s="246" t="s">
        <v>3723</v>
      </c>
      <c r="G65" s="246" t="s">
        <v>8320</v>
      </c>
      <c r="H65" s="247">
        <v>249</v>
      </c>
      <c r="I65" s="246" t="s">
        <v>10375</v>
      </c>
      <c r="J65" s="247">
        <v>5976000</v>
      </c>
      <c r="K65" s="247">
        <v>16</v>
      </c>
      <c r="L65" s="246" t="s">
        <v>12369</v>
      </c>
      <c r="M65" s="246" t="s">
        <v>8269</v>
      </c>
      <c r="N65" s="246" t="s">
        <v>1494</v>
      </c>
      <c r="O65" s="246" t="s">
        <v>12354</v>
      </c>
      <c r="P65" s="246" t="s">
        <v>12354</v>
      </c>
      <c r="Q65" s="246" t="s">
        <v>12354</v>
      </c>
      <c r="R65" s="246" t="s">
        <v>14694</v>
      </c>
      <c r="S65" s="246" t="s">
        <v>14820</v>
      </c>
      <c r="T65" s="246" t="s">
        <v>14821</v>
      </c>
      <c r="U65" s="246" t="s">
        <v>14822</v>
      </c>
    </row>
    <row r="66" spans="1:21" ht="13.5" customHeight="1">
      <c r="A66" s="125" t="s">
        <v>1513</v>
      </c>
      <c r="B66" s="125" t="s">
        <v>10406</v>
      </c>
      <c r="C66" s="246" t="s">
        <v>1514</v>
      </c>
      <c r="D66" s="246" t="s">
        <v>78</v>
      </c>
      <c r="E66" s="246" t="s">
        <v>3741</v>
      </c>
      <c r="F66" s="246" t="s">
        <v>3742</v>
      </c>
      <c r="G66" s="246" t="s">
        <v>8321</v>
      </c>
      <c r="H66" s="247">
        <v>120</v>
      </c>
      <c r="I66" s="246" t="s">
        <v>10375</v>
      </c>
      <c r="J66" s="247">
        <v>2880000</v>
      </c>
      <c r="K66" s="247">
        <v>24</v>
      </c>
      <c r="L66" s="246" t="s">
        <v>12377</v>
      </c>
      <c r="M66" s="246" t="s">
        <v>8269</v>
      </c>
      <c r="N66" s="246" t="s">
        <v>1513</v>
      </c>
      <c r="O66" s="246" t="s">
        <v>12354</v>
      </c>
      <c r="P66" s="246" t="s">
        <v>12354</v>
      </c>
      <c r="Q66" s="246" t="s">
        <v>12354</v>
      </c>
      <c r="R66" s="246" t="s">
        <v>14690</v>
      </c>
      <c r="S66" s="246" t="s">
        <v>14756</v>
      </c>
      <c r="T66" s="246" t="s">
        <v>14823</v>
      </c>
      <c r="U66" s="246" t="s">
        <v>14786</v>
      </c>
    </row>
    <row r="67" spans="1:21" ht="13.5" customHeight="1">
      <c r="A67" s="125" t="s">
        <v>1552</v>
      </c>
      <c r="B67" s="125" t="s">
        <v>10406</v>
      </c>
      <c r="C67" s="246" t="s">
        <v>1553</v>
      </c>
      <c r="D67" s="246" t="s">
        <v>8322</v>
      </c>
      <c r="E67" s="246" t="s">
        <v>3750</v>
      </c>
      <c r="F67" s="246" t="s">
        <v>3751</v>
      </c>
      <c r="G67" s="246" t="s">
        <v>8323</v>
      </c>
      <c r="H67" s="247">
        <v>220</v>
      </c>
      <c r="I67" s="246" t="s">
        <v>10375</v>
      </c>
      <c r="J67" s="247">
        <v>5280000</v>
      </c>
      <c r="K67" s="247">
        <v>28</v>
      </c>
      <c r="L67" s="246" t="s">
        <v>12382</v>
      </c>
      <c r="M67" s="246" t="s">
        <v>8269</v>
      </c>
      <c r="N67" s="246" t="s">
        <v>1552</v>
      </c>
      <c r="O67" s="246" t="s">
        <v>12354</v>
      </c>
      <c r="P67" s="246" t="s">
        <v>12354</v>
      </c>
      <c r="Q67" s="246" t="s">
        <v>12354</v>
      </c>
      <c r="R67" s="246" t="s">
        <v>14690</v>
      </c>
      <c r="S67" s="246" t="s">
        <v>14794</v>
      </c>
      <c r="T67" s="246" t="s">
        <v>14824</v>
      </c>
      <c r="U67" s="246" t="s">
        <v>14805</v>
      </c>
    </row>
    <row r="68" spans="1:21" ht="13.5" customHeight="1">
      <c r="A68" s="125" t="s">
        <v>1576</v>
      </c>
      <c r="B68" s="125" t="s">
        <v>10406</v>
      </c>
      <c r="C68" s="246" t="s">
        <v>1577</v>
      </c>
      <c r="D68" s="246" t="s">
        <v>63</v>
      </c>
      <c r="E68" s="246" t="s">
        <v>3752</v>
      </c>
      <c r="F68" s="246" t="s">
        <v>3753</v>
      </c>
      <c r="G68" s="246" t="s">
        <v>8324</v>
      </c>
      <c r="H68" s="247">
        <v>62</v>
      </c>
      <c r="I68" s="246" t="s">
        <v>10375</v>
      </c>
      <c r="J68" s="247">
        <v>1488000</v>
      </c>
      <c r="K68" s="247">
        <v>29</v>
      </c>
      <c r="L68" s="246" t="s">
        <v>12383</v>
      </c>
      <c r="M68" s="246" t="s">
        <v>8269</v>
      </c>
      <c r="N68" s="246" t="s">
        <v>1576</v>
      </c>
      <c r="O68" s="246" t="s">
        <v>12354</v>
      </c>
      <c r="P68" s="246" t="s">
        <v>12354</v>
      </c>
      <c r="Q68" s="246" t="s">
        <v>12354</v>
      </c>
      <c r="R68" s="246" t="s">
        <v>14690</v>
      </c>
      <c r="S68" s="246" t="s">
        <v>14750</v>
      </c>
      <c r="T68" s="246" t="s">
        <v>14825</v>
      </c>
      <c r="U68" s="246" t="s">
        <v>14764</v>
      </c>
    </row>
    <row r="69" spans="1:21" ht="13.5" customHeight="1">
      <c r="A69" s="125" t="s">
        <v>1592</v>
      </c>
      <c r="B69" s="125" t="s">
        <v>10406</v>
      </c>
      <c r="C69" s="246" t="s">
        <v>3756</v>
      </c>
      <c r="D69" s="246" t="s">
        <v>1593</v>
      </c>
      <c r="E69" s="246" t="s">
        <v>11214</v>
      </c>
      <c r="F69" s="246" t="s">
        <v>3757</v>
      </c>
      <c r="G69" s="246" t="s">
        <v>8292</v>
      </c>
      <c r="H69" s="247">
        <v>398</v>
      </c>
      <c r="I69" s="246" t="s">
        <v>10375</v>
      </c>
      <c r="J69" s="247">
        <v>9552000</v>
      </c>
      <c r="K69" s="247">
        <v>31</v>
      </c>
      <c r="L69" s="246" t="s">
        <v>12385</v>
      </c>
      <c r="M69" s="246" t="s">
        <v>8269</v>
      </c>
      <c r="N69" s="246" t="s">
        <v>1592</v>
      </c>
      <c r="O69" s="246" t="s">
        <v>12354</v>
      </c>
      <c r="P69" s="246" t="s">
        <v>12354</v>
      </c>
      <c r="Q69" s="246" t="s">
        <v>12354</v>
      </c>
      <c r="R69" s="246" t="s">
        <v>14765</v>
      </c>
      <c r="S69" s="246" t="s">
        <v>14766</v>
      </c>
      <c r="T69" s="246" t="s">
        <v>14826</v>
      </c>
      <c r="U69" s="246" t="s">
        <v>14764</v>
      </c>
    </row>
    <row r="70" spans="1:21" ht="13.5" customHeight="1">
      <c r="A70" s="125" t="s">
        <v>1594</v>
      </c>
      <c r="B70" s="125" t="s">
        <v>10406</v>
      </c>
      <c r="C70" s="246" t="s">
        <v>3758</v>
      </c>
      <c r="D70" s="246" t="s">
        <v>78</v>
      </c>
      <c r="E70" s="246" t="s">
        <v>3759</v>
      </c>
      <c r="F70" s="246" t="s">
        <v>3760</v>
      </c>
      <c r="G70" s="246" t="s">
        <v>8292</v>
      </c>
      <c r="H70" s="247">
        <v>54</v>
      </c>
      <c r="I70" s="246" t="s">
        <v>10375</v>
      </c>
      <c r="J70" s="247">
        <v>1296000</v>
      </c>
      <c r="K70" s="247">
        <v>32</v>
      </c>
      <c r="L70" s="246" t="s">
        <v>12386</v>
      </c>
      <c r="M70" s="246" t="s">
        <v>8269</v>
      </c>
      <c r="N70" s="246" t="s">
        <v>1594</v>
      </c>
      <c r="O70" s="246" t="s">
        <v>12354</v>
      </c>
      <c r="P70" s="246" t="s">
        <v>12354</v>
      </c>
      <c r="Q70" s="246" t="s">
        <v>12354</v>
      </c>
      <c r="R70" s="246" t="s">
        <v>14765</v>
      </c>
      <c r="S70" s="246" t="s">
        <v>14766</v>
      </c>
      <c r="T70" s="246" t="s">
        <v>14827</v>
      </c>
      <c r="U70" s="246" t="s">
        <v>14764</v>
      </c>
    </row>
    <row r="71" spans="1:21" ht="13.5" customHeight="1">
      <c r="A71" s="125" t="s">
        <v>1638</v>
      </c>
      <c r="B71" s="125" t="s">
        <v>10406</v>
      </c>
      <c r="C71" s="246" t="s">
        <v>3775</v>
      </c>
      <c r="D71" s="246" t="s">
        <v>1639</v>
      </c>
      <c r="E71" s="246" t="s">
        <v>3776</v>
      </c>
      <c r="F71" s="246" t="s">
        <v>10395</v>
      </c>
      <c r="G71" s="246" t="s">
        <v>8325</v>
      </c>
      <c r="H71" s="247">
        <v>372</v>
      </c>
      <c r="I71" s="246" t="s">
        <v>10375</v>
      </c>
      <c r="J71" s="247">
        <v>8928000</v>
      </c>
      <c r="K71" s="247">
        <v>39</v>
      </c>
      <c r="L71" s="246" t="s">
        <v>12391</v>
      </c>
      <c r="M71" s="246" t="s">
        <v>8265</v>
      </c>
      <c r="N71" s="246" t="s">
        <v>1638</v>
      </c>
      <c r="O71" s="246" t="s">
        <v>12354</v>
      </c>
      <c r="P71" s="246" t="s">
        <v>12354</v>
      </c>
      <c r="Q71" s="246" t="s">
        <v>12354</v>
      </c>
      <c r="R71" s="246" t="s">
        <v>14690</v>
      </c>
      <c r="S71" s="246" t="s">
        <v>14734</v>
      </c>
      <c r="T71" s="246" t="s">
        <v>14828</v>
      </c>
      <c r="U71" s="246" t="s">
        <v>14703</v>
      </c>
    </row>
    <row r="72" spans="1:21" ht="13.5" customHeight="1">
      <c r="A72" s="125" t="s">
        <v>1643</v>
      </c>
      <c r="B72" s="125" t="s">
        <v>10406</v>
      </c>
      <c r="C72" s="246" t="s">
        <v>3786</v>
      </c>
      <c r="D72" s="246" t="s">
        <v>130</v>
      </c>
      <c r="E72" s="246" t="s">
        <v>3787</v>
      </c>
      <c r="F72" s="246" t="s">
        <v>10396</v>
      </c>
      <c r="G72" s="246" t="s">
        <v>8326</v>
      </c>
      <c r="H72" s="247">
        <v>154</v>
      </c>
      <c r="I72" s="246" t="s">
        <v>10375</v>
      </c>
      <c r="J72" s="247">
        <v>3696000</v>
      </c>
      <c r="K72" s="247">
        <v>47</v>
      </c>
      <c r="L72" s="246" t="s">
        <v>12395</v>
      </c>
      <c r="M72" s="246" t="s">
        <v>8265</v>
      </c>
      <c r="N72" s="246" t="s">
        <v>1643</v>
      </c>
      <c r="O72" s="246" t="s">
        <v>12354</v>
      </c>
      <c r="P72" s="246" t="s">
        <v>12354</v>
      </c>
      <c r="Q72" s="246" t="s">
        <v>12354</v>
      </c>
      <c r="R72" s="246" t="s">
        <v>14694</v>
      </c>
      <c r="S72" s="246" t="s">
        <v>14721</v>
      </c>
      <c r="T72" s="246" t="s">
        <v>14829</v>
      </c>
      <c r="U72" s="246" t="s">
        <v>14755</v>
      </c>
    </row>
    <row r="73" spans="1:21" ht="13.5" customHeight="1">
      <c r="A73" s="125" t="s">
        <v>1664</v>
      </c>
      <c r="B73" s="125" t="s">
        <v>10406</v>
      </c>
      <c r="C73" s="246" t="s">
        <v>1665</v>
      </c>
      <c r="D73" s="246" t="s">
        <v>1666</v>
      </c>
      <c r="E73" s="246" t="s">
        <v>3777</v>
      </c>
      <c r="F73" s="246" t="s">
        <v>10397</v>
      </c>
      <c r="G73" s="246" t="s">
        <v>8327</v>
      </c>
      <c r="H73" s="247">
        <v>214</v>
      </c>
      <c r="I73" s="246" t="s">
        <v>10375</v>
      </c>
      <c r="J73" s="247">
        <v>5136000</v>
      </c>
      <c r="K73" s="247">
        <v>40</v>
      </c>
      <c r="L73" s="246" t="s">
        <v>12392</v>
      </c>
      <c r="M73" s="246" t="s">
        <v>8265</v>
      </c>
      <c r="N73" s="246" t="s">
        <v>1664</v>
      </c>
      <c r="O73" s="246" t="s">
        <v>12354</v>
      </c>
      <c r="P73" s="246" t="s">
        <v>12354</v>
      </c>
      <c r="Q73" s="246" t="s">
        <v>12354</v>
      </c>
      <c r="R73" s="246" t="s">
        <v>14694</v>
      </c>
      <c r="S73" s="246" t="s">
        <v>14718</v>
      </c>
      <c r="T73" s="246" t="s">
        <v>14830</v>
      </c>
      <c r="U73" s="246" t="s">
        <v>14831</v>
      </c>
    </row>
    <row r="74" spans="1:21" ht="13.5" customHeight="1">
      <c r="A74" s="125" t="s">
        <v>1667</v>
      </c>
      <c r="B74" s="125" t="s">
        <v>10406</v>
      </c>
      <c r="C74" s="246" t="s">
        <v>1668</v>
      </c>
      <c r="D74" s="246" t="s">
        <v>1639</v>
      </c>
      <c r="E74" s="246" t="s">
        <v>3783</v>
      </c>
      <c r="F74" s="246" t="s">
        <v>10398</v>
      </c>
      <c r="G74" s="246" t="s">
        <v>8328</v>
      </c>
      <c r="H74" s="247">
        <v>149</v>
      </c>
      <c r="I74" s="246" t="s">
        <v>10375</v>
      </c>
      <c r="J74" s="247">
        <v>3576000</v>
      </c>
      <c r="K74" s="247">
        <v>44</v>
      </c>
      <c r="L74" s="246" t="s">
        <v>12396</v>
      </c>
      <c r="M74" s="246" t="s">
        <v>8265</v>
      </c>
      <c r="N74" s="246" t="s">
        <v>1667</v>
      </c>
      <c r="O74" s="246" t="s">
        <v>12354</v>
      </c>
      <c r="P74" s="246" t="s">
        <v>12354</v>
      </c>
      <c r="Q74" s="246" t="s">
        <v>12354</v>
      </c>
      <c r="R74" s="246" t="s">
        <v>14694</v>
      </c>
      <c r="S74" s="246" t="s">
        <v>14784</v>
      </c>
      <c r="T74" s="246" t="s">
        <v>14832</v>
      </c>
      <c r="U74" s="246" t="s">
        <v>14833</v>
      </c>
    </row>
    <row r="75" spans="1:21" ht="13.5" customHeight="1">
      <c r="A75" s="125" t="s">
        <v>1671</v>
      </c>
      <c r="B75" s="125" t="s">
        <v>10406</v>
      </c>
      <c r="C75" s="246" t="s">
        <v>1672</v>
      </c>
      <c r="D75" s="246" t="s">
        <v>171</v>
      </c>
      <c r="E75" s="246" t="s">
        <v>3788</v>
      </c>
      <c r="F75" s="246" t="s">
        <v>10399</v>
      </c>
      <c r="G75" s="246" t="s">
        <v>8329</v>
      </c>
      <c r="H75" s="247">
        <v>170</v>
      </c>
      <c r="I75" s="246" t="s">
        <v>10375</v>
      </c>
      <c r="J75" s="247">
        <v>4080000</v>
      </c>
      <c r="K75" s="247">
        <v>48</v>
      </c>
      <c r="L75" s="246" t="s">
        <v>12399</v>
      </c>
      <c r="M75" s="246" t="s">
        <v>8265</v>
      </c>
      <c r="N75" s="246" t="s">
        <v>1671</v>
      </c>
      <c r="O75" s="246" t="s">
        <v>12354</v>
      </c>
      <c r="P75" s="246" t="s">
        <v>12354</v>
      </c>
      <c r="Q75" s="246" t="s">
        <v>12354</v>
      </c>
      <c r="R75" s="246" t="s">
        <v>14730</v>
      </c>
      <c r="S75" s="246" t="s">
        <v>14834</v>
      </c>
      <c r="T75" s="246" t="s">
        <v>14835</v>
      </c>
      <c r="U75" s="246" t="s">
        <v>14717</v>
      </c>
    </row>
    <row r="76" spans="1:21" ht="13.5" customHeight="1">
      <c r="A76" s="125" t="s">
        <v>1681</v>
      </c>
      <c r="B76" s="125" t="s">
        <v>10406</v>
      </c>
      <c r="C76" s="246" t="s">
        <v>3778</v>
      </c>
      <c r="D76" s="246" t="s">
        <v>3618</v>
      </c>
      <c r="E76" s="246" t="s">
        <v>3779</v>
      </c>
      <c r="F76" s="246" t="s">
        <v>10400</v>
      </c>
      <c r="G76" s="246" t="s">
        <v>8292</v>
      </c>
      <c r="H76" s="247">
        <v>357</v>
      </c>
      <c r="I76" s="246" t="s">
        <v>10375</v>
      </c>
      <c r="J76" s="247">
        <v>8568000</v>
      </c>
      <c r="K76" s="247">
        <v>41</v>
      </c>
      <c r="L76" s="246" t="s">
        <v>12393</v>
      </c>
      <c r="M76" s="246" t="s">
        <v>8265</v>
      </c>
      <c r="N76" s="246" t="s">
        <v>1681</v>
      </c>
      <c r="O76" s="246" t="s">
        <v>12354</v>
      </c>
      <c r="P76" s="246" t="s">
        <v>12354</v>
      </c>
      <c r="Q76" s="246" t="s">
        <v>12354</v>
      </c>
      <c r="R76" s="246" t="s">
        <v>14765</v>
      </c>
      <c r="S76" s="246" t="s">
        <v>14766</v>
      </c>
      <c r="T76" s="246" t="s">
        <v>14814</v>
      </c>
      <c r="U76" s="246" t="s">
        <v>14764</v>
      </c>
    </row>
    <row r="77" spans="1:21" ht="13.5" customHeight="1">
      <c r="A77" s="125" t="s">
        <v>1756</v>
      </c>
      <c r="B77" s="125" t="s">
        <v>10406</v>
      </c>
      <c r="C77" s="246" t="s">
        <v>3769</v>
      </c>
      <c r="D77" s="246" t="s">
        <v>67</v>
      </c>
      <c r="E77" s="246" t="s">
        <v>3770</v>
      </c>
      <c r="F77" s="246" t="s">
        <v>3771</v>
      </c>
      <c r="G77" s="246" t="s">
        <v>8330</v>
      </c>
      <c r="H77" s="247">
        <v>416</v>
      </c>
      <c r="I77" s="246" t="s">
        <v>10375</v>
      </c>
      <c r="J77" s="247">
        <v>9984000</v>
      </c>
      <c r="K77" s="247">
        <v>36</v>
      </c>
      <c r="L77" s="246" t="s">
        <v>12389</v>
      </c>
      <c r="M77" s="246" t="s">
        <v>8269</v>
      </c>
      <c r="N77" s="246" t="s">
        <v>1756</v>
      </c>
      <c r="O77" s="246" t="s">
        <v>12354</v>
      </c>
      <c r="P77" s="246" t="s">
        <v>12354</v>
      </c>
      <c r="Q77" s="246" t="s">
        <v>12354</v>
      </c>
      <c r="R77" s="246" t="s">
        <v>14690</v>
      </c>
      <c r="S77" s="246" t="s">
        <v>14707</v>
      </c>
      <c r="T77" s="246" t="s">
        <v>14836</v>
      </c>
      <c r="U77" s="246" t="s">
        <v>14837</v>
      </c>
    </row>
    <row r="78" spans="1:21" ht="13.5" customHeight="1">
      <c r="A78" s="125" t="s">
        <v>1757</v>
      </c>
      <c r="B78" s="125" t="s">
        <v>10406</v>
      </c>
      <c r="C78" s="246" t="s">
        <v>3766</v>
      </c>
      <c r="D78" s="246" t="s">
        <v>211</v>
      </c>
      <c r="E78" s="246" t="s">
        <v>3767</v>
      </c>
      <c r="F78" s="246" t="s">
        <v>3768</v>
      </c>
      <c r="G78" s="246" t="s">
        <v>8330</v>
      </c>
      <c r="H78" s="247">
        <v>300</v>
      </c>
      <c r="I78" s="246" t="s">
        <v>10375</v>
      </c>
      <c r="J78" s="247">
        <v>7200000</v>
      </c>
      <c r="K78" s="247">
        <v>35</v>
      </c>
      <c r="L78" s="246" t="s">
        <v>12389</v>
      </c>
      <c r="M78" s="246" t="s">
        <v>8269</v>
      </c>
      <c r="N78" s="246" t="s">
        <v>1757</v>
      </c>
      <c r="O78" s="246" t="s">
        <v>12354</v>
      </c>
      <c r="P78" s="246" t="s">
        <v>12354</v>
      </c>
      <c r="Q78" s="246" t="s">
        <v>12354</v>
      </c>
      <c r="R78" s="246" t="s">
        <v>14690</v>
      </c>
      <c r="S78" s="246" t="s">
        <v>14838</v>
      </c>
      <c r="T78" s="246" t="s">
        <v>14839</v>
      </c>
      <c r="U78" s="246" t="s">
        <v>14840</v>
      </c>
    </row>
    <row r="79" spans="1:21" ht="13.5" customHeight="1">
      <c r="A79" s="125" t="s">
        <v>1761</v>
      </c>
      <c r="B79" s="125" t="s">
        <v>10406</v>
      </c>
      <c r="C79" s="246" t="s">
        <v>1762</v>
      </c>
      <c r="D79" s="246" t="s">
        <v>124</v>
      </c>
      <c r="E79" s="246" t="s">
        <v>3789</v>
      </c>
      <c r="F79" s="246" t="s">
        <v>10401</v>
      </c>
      <c r="G79" s="246" t="s">
        <v>8331</v>
      </c>
      <c r="H79" s="247">
        <v>600</v>
      </c>
      <c r="I79" s="246" t="s">
        <v>10375</v>
      </c>
      <c r="J79" s="247">
        <v>14400000</v>
      </c>
      <c r="K79" s="247">
        <v>49</v>
      </c>
      <c r="L79" s="246" t="s">
        <v>12400</v>
      </c>
      <c r="M79" s="246" t="s">
        <v>8265</v>
      </c>
      <c r="N79" s="246" t="s">
        <v>1761</v>
      </c>
      <c r="O79" s="246" t="s">
        <v>12354</v>
      </c>
      <c r="P79" s="246" t="s">
        <v>12354</v>
      </c>
      <c r="Q79" s="246" t="s">
        <v>12354</v>
      </c>
      <c r="R79" s="246" t="s">
        <v>14690</v>
      </c>
      <c r="S79" s="246" t="s">
        <v>14761</v>
      </c>
      <c r="T79" s="246" t="s">
        <v>14841</v>
      </c>
      <c r="U79" s="246" t="s">
        <v>14842</v>
      </c>
    </row>
    <row r="80" spans="1:21" ht="13.5" customHeight="1">
      <c r="A80" s="125" t="s">
        <v>1763</v>
      </c>
      <c r="B80" s="125" t="s">
        <v>10406</v>
      </c>
      <c r="C80" s="246" t="s">
        <v>2105</v>
      </c>
      <c r="D80" s="246" t="s">
        <v>158</v>
      </c>
      <c r="E80" s="246" t="s">
        <v>3703</v>
      </c>
      <c r="F80" s="246" t="s">
        <v>3704</v>
      </c>
      <c r="G80" s="246" t="s">
        <v>8332</v>
      </c>
      <c r="H80" s="247">
        <v>559</v>
      </c>
      <c r="I80" s="246" t="s">
        <v>10375</v>
      </c>
      <c r="J80" s="247">
        <v>13416000</v>
      </c>
      <c r="K80" s="247">
        <v>9</v>
      </c>
      <c r="L80" s="246" t="s">
        <v>12362</v>
      </c>
      <c r="M80" s="246" t="s">
        <v>8269</v>
      </c>
      <c r="N80" s="246" t="s">
        <v>1763</v>
      </c>
      <c r="O80" s="246" t="s">
        <v>12354</v>
      </c>
      <c r="P80" s="246" t="s">
        <v>12354</v>
      </c>
      <c r="Q80" s="246" t="s">
        <v>12354</v>
      </c>
      <c r="R80" s="246" t="s">
        <v>14690</v>
      </c>
      <c r="S80" s="246" t="s">
        <v>14734</v>
      </c>
      <c r="T80" s="246" t="s">
        <v>14843</v>
      </c>
      <c r="U80" s="246" t="s">
        <v>14696</v>
      </c>
    </row>
    <row r="81" spans="1:21" ht="13.5" customHeight="1">
      <c r="A81" s="125" t="s">
        <v>1764</v>
      </c>
      <c r="B81" s="125" t="s">
        <v>10406</v>
      </c>
      <c r="C81" s="246" t="s">
        <v>1765</v>
      </c>
      <c r="D81" s="246" t="s">
        <v>1639</v>
      </c>
      <c r="E81" s="246" t="s">
        <v>3782</v>
      </c>
      <c r="F81" s="246" t="s">
        <v>10402</v>
      </c>
      <c r="G81" s="246" t="s">
        <v>8333</v>
      </c>
      <c r="H81" s="247">
        <v>250</v>
      </c>
      <c r="I81" s="246" t="s">
        <v>10375</v>
      </c>
      <c r="J81" s="247">
        <v>6000000</v>
      </c>
      <c r="K81" s="247">
        <v>43</v>
      </c>
      <c r="L81" s="246" t="s">
        <v>12395</v>
      </c>
      <c r="M81" s="246" t="s">
        <v>8265</v>
      </c>
      <c r="N81" s="246" t="s">
        <v>1764</v>
      </c>
      <c r="O81" s="246" t="s">
        <v>12354</v>
      </c>
      <c r="P81" s="246" t="s">
        <v>12354</v>
      </c>
      <c r="Q81" s="246" t="s">
        <v>12354</v>
      </c>
      <c r="R81" s="246" t="s">
        <v>14690</v>
      </c>
      <c r="S81" s="246" t="s">
        <v>14844</v>
      </c>
      <c r="T81" s="246" t="s">
        <v>14845</v>
      </c>
      <c r="U81" s="246" t="s">
        <v>14696</v>
      </c>
    </row>
    <row r="82" spans="1:21" ht="13.5" customHeight="1">
      <c r="A82" s="125" t="s">
        <v>8334</v>
      </c>
      <c r="B82" s="125" t="s">
        <v>10406</v>
      </c>
      <c r="C82" s="246" t="s">
        <v>2550</v>
      </c>
      <c r="D82" s="246" t="s">
        <v>1214</v>
      </c>
      <c r="E82" s="246" t="s">
        <v>3683</v>
      </c>
      <c r="F82" s="246" t="s">
        <v>3684</v>
      </c>
      <c r="G82" s="246" t="s">
        <v>8333</v>
      </c>
      <c r="H82" s="247">
        <v>327</v>
      </c>
      <c r="I82" s="246" t="s">
        <v>10375</v>
      </c>
      <c r="J82" s="247">
        <v>7848000</v>
      </c>
      <c r="K82" s="247">
        <v>1</v>
      </c>
      <c r="L82" s="246" t="s">
        <v>12353</v>
      </c>
      <c r="M82" s="246" t="s">
        <v>8268</v>
      </c>
      <c r="N82" s="246" t="s">
        <v>8334</v>
      </c>
      <c r="O82" s="246" t="s">
        <v>12354</v>
      </c>
      <c r="P82" s="246" t="s">
        <v>12354</v>
      </c>
      <c r="Q82" s="246" t="s">
        <v>12354</v>
      </c>
      <c r="R82" s="246" t="s">
        <v>14690</v>
      </c>
      <c r="S82" s="246" t="s">
        <v>14727</v>
      </c>
      <c r="T82" s="246" t="s">
        <v>14846</v>
      </c>
      <c r="U82" s="246" t="s">
        <v>14847</v>
      </c>
    </row>
    <row r="83" spans="1:21" ht="13.5" customHeight="1">
      <c r="A83" s="125" t="s">
        <v>1766</v>
      </c>
      <c r="B83" s="125" t="s">
        <v>10406</v>
      </c>
      <c r="C83" s="246" t="s">
        <v>1767</v>
      </c>
      <c r="D83" s="246" t="s">
        <v>1768</v>
      </c>
      <c r="E83" s="246" t="s">
        <v>3805</v>
      </c>
      <c r="F83" s="246" t="s">
        <v>10403</v>
      </c>
      <c r="G83" s="246" t="s">
        <v>8335</v>
      </c>
      <c r="H83" s="247">
        <v>40</v>
      </c>
      <c r="I83" s="246" t="s">
        <v>10375</v>
      </c>
      <c r="J83" s="247">
        <v>960000</v>
      </c>
      <c r="K83" s="247">
        <v>60</v>
      </c>
      <c r="L83" s="246" t="s">
        <v>12412</v>
      </c>
      <c r="M83" s="246" t="s">
        <v>8265</v>
      </c>
      <c r="N83" s="246" t="s">
        <v>1766</v>
      </c>
      <c r="O83" s="246" t="s">
        <v>12354</v>
      </c>
      <c r="P83" s="246" t="s">
        <v>12354</v>
      </c>
      <c r="Q83" s="246" t="s">
        <v>12354</v>
      </c>
      <c r="R83" s="246" t="s">
        <v>14690</v>
      </c>
      <c r="S83" s="246" t="s">
        <v>14718</v>
      </c>
      <c r="T83" s="246" t="s">
        <v>14848</v>
      </c>
      <c r="U83" s="246" t="s">
        <v>14696</v>
      </c>
    </row>
    <row r="84" spans="1:21" ht="13.5" customHeight="1">
      <c r="A84" s="125" t="s">
        <v>1769</v>
      </c>
      <c r="B84" s="125" t="s">
        <v>10406</v>
      </c>
      <c r="C84" s="246" t="s">
        <v>1770</v>
      </c>
      <c r="D84" s="246" t="s">
        <v>3793</v>
      </c>
      <c r="E84" s="246" t="s">
        <v>3794</v>
      </c>
      <c r="F84" s="246" t="s">
        <v>10404</v>
      </c>
      <c r="G84" s="246" t="s">
        <v>8333</v>
      </c>
      <c r="H84" s="247">
        <v>444</v>
      </c>
      <c r="I84" s="246" t="s">
        <v>10375</v>
      </c>
      <c r="J84" s="247">
        <v>10656000</v>
      </c>
      <c r="K84" s="247">
        <v>53</v>
      </c>
      <c r="L84" s="246" t="s">
        <v>12381</v>
      </c>
      <c r="M84" s="246" t="s">
        <v>8265</v>
      </c>
      <c r="N84" s="246" t="s">
        <v>1769</v>
      </c>
      <c r="O84" s="246" t="s">
        <v>12354</v>
      </c>
      <c r="P84" s="246" t="s">
        <v>12354</v>
      </c>
      <c r="Q84" s="246" t="s">
        <v>12354</v>
      </c>
      <c r="R84" s="246" t="s">
        <v>14690</v>
      </c>
      <c r="S84" s="246" t="s">
        <v>14818</v>
      </c>
      <c r="T84" s="246" t="s">
        <v>14849</v>
      </c>
      <c r="U84" s="246" t="s">
        <v>14850</v>
      </c>
    </row>
    <row r="85" spans="1:21" ht="13.5" customHeight="1">
      <c r="A85" s="125" t="s">
        <v>1771</v>
      </c>
      <c r="B85" s="125" t="s">
        <v>10406</v>
      </c>
      <c r="C85" s="246" t="s">
        <v>1772</v>
      </c>
      <c r="D85" s="246" t="s">
        <v>110</v>
      </c>
      <c r="E85" s="246" t="s">
        <v>3859</v>
      </c>
      <c r="F85" s="246" t="s">
        <v>3860</v>
      </c>
      <c r="G85" s="246" t="s">
        <v>8336</v>
      </c>
      <c r="H85" s="247">
        <v>302</v>
      </c>
      <c r="I85" s="246" t="s">
        <v>10375</v>
      </c>
      <c r="J85" s="247">
        <v>7248000</v>
      </c>
      <c r="K85" s="247">
        <v>85</v>
      </c>
      <c r="L85" s="248" t="s">
        <v>12354</v>
      </c>
      <c r="M85" s="246" t="s">
        <v>11426</v>
      </c>
      <c r="N85" s="246" t="s">
        <v>1771</v>
      </c>
      <c r="O85" s="246" t="s">
        <v>12354</v>
      </c>
      <c r="P85" s="246" t="s">
        <v>12354</v>
      </c>
      <c r="Q85" s="246" t="s">
        <v>12354</v>
      </c>
      <c r="R85" s="246" t="s">
        <v>14694</v>
      </c>
      <c r="S85" s="246" t="s">
        <v>14794</v>
      </c>
      <c r="T85" s="246" t="s">
        <v>14851</v>
      </c>
      <c r="U85" s="246" t="s">
        <v>14852</v>
      </c>
    </row>
    <row r="86" spans="1:21" ht="13.5" customHeight="1">
      <c r="A86" s="125" t="s">
        <v>8337</v>
      </c>
      <c r="B86" s="125" t="s">
        <v>10406</v>
      </c>
      <c r="C86" s="246" t="s">
        <v>1773</v>
      </c>
      <c r="D86" s="246" t="s">
        <v>12354</v>
      </c>
      <c r="E86" s="246" t="s">
        <v>3813</v>
      </c>
      <c r="F86" s="246" t="s">
        <v>3814</v>
      </c>
      <c r="G86" s="246" t="s">
        <v>8338</v>
      </c>
      <c r="H86" s="247">
        <v>277</v>
      </c>
      <c r="I86" s="246" t="s">
        <v>10375</v>
      </c>
      <c r="J86" s="247">
        <v>6648000</v>
      </c>
      <c r="K86" s="247">
        <v>66</v>
      </c>
      <c r="L86" s="246" t="s">
        <v>12418</v>
      </c>
      <c r="M86" s="246" t="s">
        <v>8266</v>
      </c>
      <c r="N86" s="246" t="s">
        <v>8337</v>
      </c>
      <c r="O86" s="246" t="s">
        <v>12354</v>
      </c>
      <c r="P86" s="246" t="s">
        <v>12354</v>
      </c>
      <c r="Q86" s="246" t="s">
        <v>12354</v>
      </c>
      <c r="R86" s="246" t="s">
        <v>14690</v>
      </c>
      <c r="S86" s="246" t="s">
        <v>14727</v>
      </c>
      <c r="T86" s="246" t="s">
        <v>14853</v>
      </c>
      <c r="U86" s="246" t="s">
        <v>14696</v>
      </c>
    </row>
    <row r="87" spans="1:21" ht="13.5" customHeight="1">
      <c r="A87" s="125" t="s">
        <v>1774</v>
      </c>
      <c r="B87" s="125" t="s">
        <v>10406</v>
      </c>
      <c r="C87" s="246" t="s">
        <v>1775</v>
      </c>
      <c r="D87" s="246" t="s">
        <v>82</v>
      </c>
      <c r="E87" s="246" t="s">
        <v>3820</v>
      </c>
      <c r="F87" s="246" t="s">
        <v>3821</v>
      </c>
      <c r="G87" s="246" t="s">
        <v>8332</v>
      </c>
      <c r="H87" s="247">
        <v>302</v>
      </c>
      <c r="I87" s="246" t="s">
        <v>10375</v>
      </c>
      <c r="J87" s="247">
        <v>7248000</v>
      </c>
      <c r="K87" s="247">
        <v>70</v>
      </c>
      <c r="L87" s="246" t="s">
        <v>12423</v>
      </c>
      <c r="M87" s="246" t="s">
        <v>8267</v>
      </c>
      <c r="N87" s="246" t="s">
        <v>1774</v>
      </c>
      <c r="O87" s="246" t="s">
        <v>12354</v>
      </c>
      <c r="P87" s="246" t="s">
        <v>12354</v>
      </c>
      <c r="Q87" s="246" t="s">
        <v>12354</v>
      </c>
      <c r="R87" s="246" t="s">
        <v>14690</v>
      </c>
      <c r="S87" s="246" t="s">
        <v>14736</v>
      </c>
      <c r="T87" s="246" t="s">
        <v>14854</v>
      </c>
      <c r="U87" s="246" t="s">
        <v>14696</v>
      </c>
    </row>
    <row r="88" spans="1:21" ht="13.5" customHeight="1">
      <c r="A88" s="132" t="s">
        <v>222</v>
      </c>
      <c r="B88" s="125" t="s">
        <v>10375</v>
      </c>
      <c r="C88" s="246" t="s">
        <v>4985</v>
      </c>
      <c r="D88" s="246" t="s">
        <v>4986</v>
      </c>
      <c r="E88" s="246" t="s">
        <v>4987</v>
      </c>
      <c r="F88" s="246" t="s">
        <v>4988</v>
      </c>
      <c r="G88" s="246" t="s">
        <v>8339</v>
      </c>
      <c r="H88" s="247">
        <v>0</v>
      </c>
      <c r="I88" s="246" t="s">
        <v>10372</v>
      </c>
      <c r="J88" s="247">
        <v>264000</v>
      </c>
      <c r="K88" s="247">
        <v>645</v>
      </c>
      <c r="L88" s="246" t="s">
        <v>12435</v>
      </c>
      <c r="M88" s="246" t="s">
        <v>8264</v>
      </c>
      <c r="N88" s="246" t="s">
        <v>222</v>
      </c>
      <c r="O88" s="246" t="s">
        <v>12354</v>
      </c>
      <c r="P88" s="246" t="s">
        <v>12354</v>
      </c>
      <c r="Q88" s="246" t="s">
        <v>12354</v>
      </c>
      <c r="R88" s="246" t="s">
        <v>14730</v>
      </c>
      <c r="S88" s="246" t="s">
        <v>14713</v>
      </c>
      <c r="T88" s="246" t="s">
        <v>14855</v>
      </c>
      <c r="U88" s="246" t="s">
        <v>14817</v>
      </c>
    </row>
    <row r="89" spans="1:21" ht="13.5" customHeight="1">
      <c r="A89" s="132" t="s">
        <v>4958</v>
      </c>
      <c r="B89" s="125" t="s">
        <v>10375</v>
      </c>
      <c r="C89" s="246" t="s">
        <v>4959</v>
      </c>
      <c r="D89" s="246" t="s">
        <v>4955</v>
      </c>
      <c r="E89" s="246" t="s">
        <v>4960</v>
      </c>
      <c r="F89" s="246" t="s">
        <v>4961</v>
      </c>
      <c r="G89" s="246" t="s">
        <v>8340</v>
      </c>
      <c r="H89" s="247">
        <v>0</v>
      </c>
      <c r="I89" s="246" t="s">
        <v>10372</v>
      </c>
      <c r="J89" s="247">
        <v>264000</v>
      </c>
      <c r="K89" s="247">
        <v>634</v>
      </c>
      <c r="L89" s="246" t="s">
        <v>12876</v>
      </c>
      <c r="M89" s="246" t="s">
        <v>8264</v>
      </c>
      <c r="N89" s="246" t="s">
        <v>4958</v>
      </c>
      <c r="O89" s="246" t="s">
        <v>12354</v>
      </c>
      <c r="P89" s="246" t="s">
        <v>12354</v>
      </c>
      <c r="Q89" s="246" t="s">
        <v>12354</v>
      </c>
      <c r="R89" s="246" t="s">
        <v>12354</v>
      </c>
      <c r="S89" s="246" t="s">
        <v>12354</v>
      </c>
      <c r="T89" s="246" t="s">
        <v>12354</v>
      </c>
      <c r="U89" s="246" t="s">
        <v>12354</v>
      </c>
    </row>
    <row r="90" spans="1:21" ht="13.5" customHeight="1">
      <c r="A90" s="125" t="s">
        <v>4924</v>
      </c>
      <c r="B90" s="125" t="s">
        <v>10375</v>
      </c>
      <c r="C90" s="246" t="s">
        <v>4925</v>
      </c>
      <c r="D90" s="246" t="s">
        <v>4810</v>
      </c>
      <c r="E90" s="246" t="s">
        <v>4926</v>
      </c>
      <c r="F90" s="246" t="s">
        <v>12354</v>
      </c>
      <c r="G90" s="246" t="s">
        <v>8341</v>
      </c>
      <c r="H90" s="247">
        <v>8</v>
      </c>
      <c r="I90" s="246" t="s">
        <v>10406</v>
      </c>
      <c r="J90" s="247">
        <v>384000</v>
      </c>
      <c r="K90" s="247">
        <v>620</v>
      </c>
      <c r="L90" s="246" t="s">
        <v>12866</v>
      </c>
      <c r="M90" s="246" t="s">
        <v>8264</v>
      </c>
      <c r="N90" s="246" t="s">
        <v>4924</v>
      </c>
      <c r="O90" s="246" t="s">
        <v>12354</v>
      </c>
      <c r="P90" s="246" t="s">
        <v>12354</v>
      </c>
      <c r="Q90" s="246" t="s">
        <v>12354</v>
      </c>
      <c r="R90" s="246" t="s">
        <v>12354</v>
      </c>
      <c r="S90" s="246" t="s">
        <v>12354</v>
      </c>
      <c r="T90" s="246" t="s">
        <v>12354</v>
      </c>
      <c r="U90" s="246" t="s">
        <v>12354</v>
      </c>
    </row>
    <row r="91" spans="1:21" ht="13.5" customHeight="1">
      <c r="A91" s="125" t="s">
        <v>224</v>
      </c>
      <c r="B91" s="125" t="s">
        <v>10375</v>
      </c>
      <c r="C91" s="246" t="s">
        <v>225</v>
      </c>
      <c r="D91" s="246" t="s">
        <v>4929</v>
      </c>
      <c r="E91" s="246" t="s">
        <v>4934</v>
      </c>
      <c r="F91" s="246" t="s">
        <v>4935</v>
      </c>
      <c r="G91" s="246" t="s">
        <v>8342</v>
      </c>
      <c r="H91" s="247">
        <v>0</v>
      </c>
      <c r="I91" s="246" t="s">
        <v>10372</v>
      </c>
      <c r="J91" s="247">
        <v>264000</v>
      </c>
      <c r="K91" s="247">
        <v>625</v>
      </c>
      <c r="L91" s="246" t="s">
        <v>12870</v>
      </c>
      <c r="M91" s="246" t="s">
        <v>8264</v>
      </c>
      <c r="N91" s="246" t="s">
        <v>224</v>
      </c>
      <c r="O91" s="246" t="s">
        <v>12354</v>
      </c>
      <c r="P91" s="246" t="s">
        <v>12354</v>
      </c>
      <c r="Q91" s="246" t="s">
        <v>12354</v>
      </c>
      <c r="R91" s="246" t="s">
        <v>14694</v>
      </c>
      <c r="S91" s="246" t="s">
        <v>14818</v>
      </c>
      <c r="T91" s="246" t="s">
        <v>14856</v>
      </c>
      <c r="U91" s="246" t="s">
        <v>14857</v>
      </c>
    </row>
    <row r="92" spans="1:21" ht="13.5" customHeight="1">
      <c r="A92" s="125" t="s">
        <v>226</v>
      </c>
      <c r="B92" s="125" t="s">
        <v>10375</v>
      </c>
      <c r="C92" s="246" t="s">
        <v>4947</v>
      </c>
      <c r="D92" s="246" t="s">
        <v>4944</v>
      </c>
      <c r="E92" s="246" t="s">
        <v>4948</v>
      </c>
      <c r="F92" s="246" t="s">
        <v>4949</v>
      </c>
      <c r="G92" s="246" t="s">
        <v>8343</v>
      </c>
      <c r="H92" s="247">
        <v>19</v>
      </c>
      <c r="I92" s="246" t="s">
        <v>10406</v>
      </c>
      <c r="J92" s="247">
        <v>384000</v>
      </c>
      <c r="K92" s="247">
        <v>630</v>
      </c>
      <c r="L92" s="246" t="s">
        <v>12873</v>
      </c>
      <c r="M92" s="246" t="s">
        <v>8264</v>
      </c>
      <c r="N92" s="246" t="s">
        <v>226</v>
      </c>
      <c r="O92" s="246" t="s">
        <v>12354</v>
      </c>
      <c r="P92" s="246" t="s">
        <v>12354</v>
      </c>
      <c r="Q92" s="246" t="s">
        <v>12354</v>
      </c>
      <c r="R92" s="246" t="s">
        <v>14690</v>
      </c>
      <c r="S92" s="246" t="s">
        <v>14718</v>
      </c>
      <c r="T92" s="246" t="s">
        <v>14859</v>
      </c>
      <c r="U92" s="246" t="s">
        <v>14860</v>
      </c>
    </row>
    <row r="93" spans="1:21" ht="13.5" customHeight="1">
      <c r="A93" s="125" t="s">
        <v>227</v>
      </c>
      <c r="B93" s="125" t="s">
        <v>10375</v>
      </c>
      <c r="C93" s="246" t="s">
        <v>228</v>
      </c>
      <c r="D93" s="246" t="s">
        <v>5006</v>
      </c>
      <c r="E93" s="246" t="s">
        <v>5007</v>
      </c>
      <c r="F93" s="246" t="s">
        <v>5008</v>
      </c>
      <c r="G93" s="246" t="s">
        <v>8344</v>
      </c>
      <c r="H93" s="247">
        <v>0</v>
      </c>
      <c r="I93" s="246" t="s">
        <v>10372</v>
      </c>
      <c r="J93" s="247">
        <v>264000</v>
      </c>
      <c r="K93" s="247">
        <v>653</v>
      </c>
      <c r="L93" s="246" t="s">
        <v>12888</v>
      </c>
      <c r="M93" s="246" t="s">
        <v>8264</v>
      </c>
      <c r="N93" s="246" t="s">
        <v>227</v>
      </c>
      <c r="O93" s="246" t="s">
        <v>12354</v>
      </c>
      <c r="P93" s="246" t="s">
        <v>12354</v>
      </c>
      <c r="Q93" s="246" t="s">
        <v>12354</v>
      </c>
      <c r="R93" s="246" t="s">
        <v>14694</v>
      </c>
      <c r="S93" s="246" t="s">
        <v>14820</v>
      </c>
      <c r="T93" s="246" t="s">
        <v>14861</v>
      </c>
      <c r="U93" s="246" t="s">
        <v>14862</v>
      </c>
    </row>
    <row r="94" spans="1:21" ht="13.5" customHeight="1">
      <c r="A94" s="125" t="s">
        <v>231</v>
      </c>
      <c r="B94" s="125" t="s">
        <v>10375</v>
      </c>
      <c r="C94" s="246" t="s">
        <v>232</v>
      </c>
      <c r="D94" s="246" t="s">
        <v>4810</v>
      </c>
      <c r="E94" s="246" t="s">
        <v>4927</v>
      </c>
      <c r="F94" s="246" t="s">
        <v>4928</v>
      </c>
      <c r="G94" s="246" t="s">
        <v>8346</v>
      </c>
      <c r="H94" s="247">
        <v>0</v>
      </c>
      <c r="I94" s="246" t="s">
        <v>10372</v>
      </c>
      <c r="J94" s="247">
        <v>264000</v>
      </c>
      <c r="K94" s="247">
        <v>621</v>
      </c>
      <c r="L94" s="246" t="s">
        <v>12867</v>
      </c>
      <c r="M94" s="246" t="s">
        <v>8264</v>
      </c>
      <c r="N94" s="246" t="s">
        <v>231</v>
      </c>
      <c r="O94" s="246" t="s">
        <v>12354</v>
      </c>
      <c r="P94" s="246" t="s">
        <v>12354</v>
      </c>
      <c r="Q94" s="246" t="s">
        <v>12354</v>
      </c>
      <c r="R94" s="246" t="s">
        <v>14694</v>
      </c>
      <c r="S94" s="246" t="s">
        <v>14713</v>
      </c>
      <c r="T94" s="246" t="s">
        <v>14864</v>
      </c>
      <c r="U94" s="246" t="s">
        <v>14865</v>
      </c>
    </row>
    <row r="95" spans="1:21" ht="13.5" customHeight="1">
      <c r="A95" s="125" t="s">
        <v>233</v>
      </c>
      <c r="B95" s="125" t="s">
        <v>10375</v>
      </c>
      <c r="C95" s="246" t="s">
        <v>234</v>
      </c>
      <c r="D95" s="246" t="s">
        <v>4990</v>
      </c>
      <c r="E95" s="246" t="s">
        <v>4991</v>
      </c>
      <c r="F95" s="246" t="s">
        <v>4993</v>
      </c>
      <c r="G95" s="246" t="s">
        <v>8347</v>
      </c>
      <c r="H95" s="247">
        <v>0</v>
      </c>
      <c r="I95" s="246" t="s">
        <v>10372</v>
      </c>
      <c r="J95" s="247">
        <v>264000</v>
      </c>
      <c r="K95" s="247">
        <v>647</v>
      </c>
      <c r="L95" s="246" t="s">
        <v>12886</v>
      </c>
      <c r="M95" s="246" t="s">
        <v>8264</v>
      </c>
      <c r="N95" s="246" t="s">
        <v>233</v>
      </c>
      <c r="O95" s="246" t="s">
        <v>12354</v>
      </c>
      <c r="P95" s="246" t="s">
        <v>12354</v>
      </c>
      <c r="Q95" s="246" t="s">
        <v>12354</v>
      </c>
      <c r="R95" s="246" t="s">
        <v>14690</v>
      </c>
      <c r="S95" s="246" t="s">
        <v>14721</v>
      </c>
      <c r="T95" s="246" t="s">
        <v>14866</v>
      </c>
      <c r="U95" s="246" t="s">
        <v>14867</v>
      </c>
    </row>
    <row r="96" spans="1:21" ht="13.5" customHeight="1">
      <c r="A96" s="125" t="s">
        <v>235</v>
      </c>
      <c r="B96" s="125" t="s">
        <v>10375</v>
      </c>
      <c r="C96" s="246" t="s">
        <v>236</v>
      </c>
      <c r="D96" s="246" t="s">
        <v>4807</v>
      </c>
      <c r="E96" s="246" t="s">
        <v>4836</v>
      </c>
      <c r="F96" s="246" t="s">
        <v>4837</v>
      </c>
      <c r="G96" s="246" t="s">
        <v>8348</v>
      </c>
      <c r="H96" s="247">
        <v>0</v>
      </c>
      <c r="I96" s="246" t="s">
        <v>10372</v>
      </c>
      <c r="J96" s="247">
        <v>264000</v>
      </c>
      <c r="K96" s="247">
        <v>586</v>
      </c>
      <c r="L96" s="246" t="s">
        <v>12853</v>
      </c>
      <c r="M96" s="246" t="s">
        <v>8264</v>
      </c>
      <c r="N96" s="246" t="s">
        <v>235</v>
      </c>
      <c r="O96" s="246" t="s">
        <v>12354</v>
      </c>
      <c r="P96" s="246" t="s">
        <v>12354</v>
      </c>
      <c r="Q96" s="246" t="s">
        <v>12354</v>
      </c>
      <c r="R96" s="246" t="s">
        <v>14694</v>
      </c>
      <c r="S96" s="246" t="s">
        <v>14868</v>
      </c>
      <c r="T96" s="246" t="s">
        <v>14869</v>
      </c>
      <c r="U96" s="246" t="s">
        <v>14870</v>
      </c>
    </row>
    <row r="97" spans="1:21" ht="13.5" customHeight="1">
      <c r="A97" s="125" t="s">
        <v>237</v>
      </c>
      <c r="B97" s="125" t="s">
        <v>10375</v>
      </c>
      <c r="C97" s="246" t="s">
        <v>4954</v>
      </c>
      <c r="D97" s="246" t="s">
        <v>4955</v>
      </c>
      <c r="E97" s="246" t="s">
        <v>4956</v>
      </c>
      <c r="F97" s="246" t="s">
        <v>4957</v>
      </c>
      <c r="G97" s="246" t="s">
        <v>8349</v>
      </c>
      <c r="H97" s="247">
        <v>16</v>
      </c>
      <c r="I97" s="246" t="s">
        <v>10406</v>
      </c>
      <c r="J97" s="247">
        <v>384000</v>
      </c>
      <c r="K97" s="247">
        <v>633</v>
      </c>
      <c r="L97" s="246" t="s">
        <v>12486</v>
      </c>
      <c r="M97" s="246" t="s">
        <v>8264</v>
      </c>
      <c r="N97" s="246" t="s">
        <v>237</v>
      </c>
      <c r="O97" s="246" t="s">
        <v>12354</v>
      </c>
      <c r="P97" s="246" t="s">
        <v>12354</v>
      </c>
      <c r="Q97" s="246" t="s">
        <v>12354</v>
      </c>
      <c r="R97" s="246" t="s">
        <v>14690</v>
      </c>
      <c r="S97" s="246" t="s">
        <v>14721</v>
      </c>
      <c r="T97" s="246" t="s">
        <v>14871</v>
      </c>
      <c r="U97" s="246" t="s">
        <v>14872</v>
      </c>
    </row>
    <row r="98" spans="1:21" ht="13.5" customHeight="1">
      <c r="A98" s="125" t="s">
        <v>238</v>
      </c>
      <c r="B98" s="125" t="s">
        <v>10375</v>
      </c>
      <c r="C98" s="246" t="s">
        <v>4968</v>
      </c>
      <c r="D98" s="246" t="s">
        <v>4826</v>
      </c>
      <c r="E98" s="246" t="s">
        <v>4969</v>
      </c>
      <c r="F98" s="246" t="s">
        <v>4970</v>
      </c>
      <c r="G98" s="246" t="s">
        <v>8350</v>
      </c>
      <c r="H98" s="247">
        <v>0</v>
      </c>
      <c r="I98" s="246" t="s">
        <v>10372</v>
      </c>
      <c r="J98" s="247">
        <v>264000</v>
      </c>
      <c r="K98" s="247">
        <v>638</v>
      </c>
      <c r="L98" s="246" t="s">
        <v>12880</v>
      </c>
      <c r="M98" s="246" t="s">
        <v>8264</v>
      </c>
      <c r="N98" s="246" t="s">
        <v>238</v>
      </c>
      <c r="O98" s="246" t="s">
        <v>12354</v>
      </c>
      <c r="P98" s="246" t="s">
        <v>12354</v>
      </c>
      <c r="Q98" s="246" t="s">
        <v>12354</v>
      </c>
      <c r="R98" s="246" t="s">
        <v>14690</v>
      </c>
      <c r="S98" s="246" t="s">
        <v>14727</v>
      </c>
      <c r="T98" s="246" t="s">
        <v>14873</v>
      </c>
      <c r="U98" s="246" t="s">
        <v>14817</v>
      </c>
    </row>
    <row r="99" spans="1:21" ht="13.5" customHeight="1">
      <c r="A99" s="125" t="s">
        <v>12885</v>
      </c>
      <c r="B99" s="125" t="s">
        <v>10375</v>
      </c>
      <c r="C99" s="246" t="s">
        <v>4989</v>
      </c>
      <c r="D99" s="246" t="s">
        <v>4990</v>
      </c>
      <c r="E99" s="246" t="s">
        <v>4991</v>
      </c>
      <c r="F99" s="246" t="s">
        <v>4992</v>
      </c>
      <c r="G99" s="246" t="s">
        <v>8351</v>
      </c>
      <c r="H99" s="247">
        <v>0</v>
      </c>
      <c r="I99" s="246" t="s">
        <v>10372</v>
      </c>
      <c r="J99" s="247">
        <v>264000</v>
      </c>
      <c r="K99" s="247">
        <v>646</v>
      </c>
      <c r="L99" s="246" t="s">
        <v>12369</v>
      </c>
      <c r="M99" s="246" t="s">
        <v>8264</v>
      </c>
      <c r="N99" s="246" t="s">
        <v>12885</v>
      </c>
      <c r="O99" s="246" t="s">
        <v>12354</v>
      </c>
      <c r="P99" s="246" t="s">
        <v>12354</v>
      </c>
      <c r="Q99" s="246" t="s">
        <v>12354</v>
      </c>
      <c r="R99" s="246" t="s">
        <v>14690</v>
      </c>
      <c r="S99" s="246" t="s">
        <v>14721</v>
      </c>
      <c r="T99" s="246" t="s">
        <v>14874</v>
      </c>
      <c r="U99" s="246" t="s">
        <v>14875</v>
      </c>
    </row>
    <row r="100" spans="1:21" ht="13.5" customHeight="1">
      <c r="A100" s="125" t="s">
        <v>240</v>
      </c>
      <c r="B100" s="125" t="s">
        <v>10375</v>
      </c>
      <c r="C100" s="246" t="s">
        <v>241</v>
      </c>
      <c r="D100" s="246" t="s">
        <v>4944</v>
      </c>
      <c r="E100" s="246" t="s">
        <v>4952</v>
      </c>
      <c r="F100" s="246" t="s">
        <v>4953</v>
      </c>
      <c r="G100" s="246" t="s">
        <v>8352</v>
      </c>
      <c r="H100" s="247">
        <v>0</v>
      </c>
      <c r="I100" s="246" t="s">
        <v>10372</v>
      </c>
      <c r="J100" s="247">
        <v>264000</v>
      </c>
      <c r="K100" s="247">
        <v>632</v>
      </c>
      <c r="L100" s="246" t="s">
        <v>12875</v>
      </c>
      <c r="M100" s="246" t="s">
        <v>8264</v>
      </c>
      <c r="N100" s="246" t="s">
        <v>240</v>
      </c>
      <c r="O100" s="246" t="s">
        <v>12354</v>
      </c>
      <c r="P100" s="246" t="s">
        <v>12354</v>
      </c>
      <c r="Q100" s="246" t="s">
        <v>12354</v>
      </c>
      <c r="R100" s="246" t="s">
        <v>14690</v>
      </c>
      <c r="S100" s="246" t="s">
        <v>14876</v>
      </c>
      <c r="T100" s="246" t="s">
        <v>14877</v>
      </c>
      <c r="U100" s="246" t="s">
        <v>14878</v>
      </c>
    </row>
    <row r="101" spans="1:21" ht="13.5" customHeight="1">
      <c r="A101" s="125" t="s">
        <v>242</v>
      </c>
      <c r="B101" s="125" t="s">
        <v>10375</v>
      </c>
      <c r="C101" s="246" t="s">
        <v>243</v>
      </c>
      <c r="D101" s="246" t="s">
        <v>4813</v>
      </c>
      <c r="E101" s="246" t="s">
        <v>4966</v>
      </c>
      <c r="F101" s="246" t="s">
        <v>4967</v>
      </c>
      <c r="G101" s="246" t="s">
        <v>8353</v>
      </c>
      <c r="H101" s="247">
        <v>19</v>
      </c>
      <c r="I101" s="246" t="s">
        <v>10406</v>
      </c>
      <c r="J101" s="247">
        <v>384000</v>
      </c>
      <c r="K101" s="247">
        <v>637</v>
      </c>
      <c r="L101" s="246" t="s">
        <v>12879</v>
      </c>
      <c r="M101" s="246" t="s">
        <v>8264</v>
      </c>
      <c r="N101" s="246" t="s">
        <v>242</v>
      </c>
      <c r="O101" s="246" t="s">
        <v>12354</v>
      </c>
      <c r="P101" s="246" t="s">
        <v>12354</v>
      </c>
      <c r="Q101" s="246" t="s">
        <v>12354</v>
      </c>
      <c r="R101" s="246" t="s">
        <v>14690</v>
      </c>
      <c r="S101" s="246" t="s">
        <v>14761</v>
      </c>
      <c r="T101" s="246" t="s">
        <v>14879</v>
      </c>
      <c r="U101" s="246" t="s">
        <v>14878</v>
      </c>
    </row>
    <row r="102" spans="1:21" ht="13.5" customHeight="1">
      <c r="A102" s="125" t="s">
        <v>244</v>
      </c>
      <c r="B102" s="125" t="s">
        <v>10375</v>
      </c>
      <c r="C102" s="246" t="s">
        <v>4838</v>
      </c>
      <c r="D102" s="246" t="s">
        <v>4839</v>
      </c>
      <c r="E102" s="246" t="s">
        <v>4840</v>
      </c>
      <c r="F102" s="246" t="s">
        <v>4841</v>
      </c>
      <c r="G102" s="246" t="s">
        <v>8354</v>
      </c>
      <c r="H102" s="247">
        <v>0</v>
      </c>
      <c r="I102" s="246" t="s">
        <v>10372</v>
      </c>
      <c r="J102" s="247">
        <v>264000</v>
      </c>
      <c r="K102" s="247">
        <v>587</v>
      </c>
      <c r="L102" s="246" t="s">
        <v>12492</v>
      </c>
      <c r="M102" s="246" t="s">
        <v>8264</v>
      </c>
      <c r="N102" s="246" t="s">
        <v>244</v>
      </c>
      <c r="O102" s="246" t="s">
        <v>12354</v>
      </c>
      <c r="P102" s="246" t="s">
        <v>12354</v>
      </c>
      <c r="Q102" s="246" t="s">
        <v>12354</v>
      </c>
      <c r="R102" s="246" t="s">
        <v>14690</v>
      </c>
      <c r="S102" s="246" t="s">
        <v>14718</v>
      </c>
      <c r="T102" s="246" t="s">
        <v>14880</v>
      </c>
      <c r="U102" s="246" t="s">
        <v>14881</v>
      </c>
    </row>
    <row r="103" spans="1:21" ht="13.5" customHeight="1">
      <c r="A103" s="125" t="s">
        <v>245</v>
      </c>
      <c r="B103" s="125" t="s">
        <v>10375</v>
      </c>
      <c r="C103" s="246" t="s">
        <v>246</v>
      </c>
      <c r="D103" s="246" t="s">
        <v>4938</v>
      </c>
      <c r="E103" s="246" t="s">
        <v>4939</v>
      </c>
      <c r="F103" s="246" t="s">
        <v>4940</v>
      </c>
      <c r="G103" s="246" t="s">
        <v>8355</v>
      </c>
      <c r="H103" s="247">
        <v>0</v>
      </c>
      <c r="I103" s="246" t="s">
        <v>10372</v>
      </c>
      <c r="J103" s="247">
        <v>264000</v>
      </c>
      <c r="K103" s="247">
        <v>627</v>
      </c>
      <c r="L103" s="246" t="s">
        <v>12872</v>
      </c>
      <c r="M103" s="246" t="s">
        <v>8264</v>
      </c>
      <c r="N103" s="246" t="s">
        <v>245</v>
      </c>
      <c r="O103" s="246" t="s">
        <v>12354</v>
      </c>
      <c r="P103" s="246" t="s">
        <v>12354</v>
      </c>
      <c r="Q103" s="246" t="s">
        <v>12354</v>
      </c>
      <c r="R103" s="246" t="s">
        <v>14694</v>
      </c>
      <c r="S103" s="246" t="s">
        <v>14844</v>
      </c>
      <c r="T103" s="246" t="s">
        <v>14882</v>
      </c>
      <c r="U103" s="246" t="s">
        <v>14883</v>
      </c>
    </row>
    <row r="104" spans="1:21" ht="13.5" customHeight="1">
      <c r="A104" s="125" t="s">
        <v>248</v>
      </c>
      <c r="B104" s="125" t="s">
        <v>10375</v>
      </c>
      <c r="C104" s="246" t="s">
        <v>4895</v>
      </c>
      <c r="D104" s="246" t="s">
        <v>4896</v>
      </c>
      <c r="E104" s="246" t="s">
        <v>4897</v>
      </c>
      <c r="F104" s="246" t="s">
        <v>4898</v>
      </c>
      <c r="G104" s="246" t="s">
        <v>8356</v>
      </c>
      <c r="H104" s="247">
        <v>0</v>
      </c>
      <c r="I104" s="246" t="s">
        <v>10372</v>
      </c>
      <c r="J104" s="247">
        <v>264000</v>
      </c>
      <c r="K104" s="247">
        <v>608</v>
      </c>
      <c r="L104" s="246" t="s">
        <v>12860</v>
      </c>
      <c r="M104" s="246" t="s">
        <v>8264</v>
      </c>
      <c r="N104" s="246" t="s">
        <v>248</v>
      </c>
      <c r="O104" s="246" t="s">
        <v>12354</v>
      </c>
      <c r="P104" s="246" t="s">
        <v>12354</v>
      </c>
      <c r="Q104" s="246" t="s">
        <v>12354</v>
      </c>
      <c r="R104" s="246" t="s">
        <v>14694</v>
      </c>
      <c r="S104" s="246" t="s">
        <v>14721</v>
      </c>
      <c r="T104" s="246" t="s">
        <v>14690</v>
      </c>
      <c r="U104" s="246" t="s">
        <v>14872</v>
      </c>
    </row>
    <row r="105" spans="1:21" ht="13.5" customHeight="1">
      <c r="A105" s="125" t="s">
        <v>249</v>
      </c>
      <c r="B105" s="125" t="s">
        <v>10375</v>
      </c>
      <c r="C105" s="246" t="s">
        <v>250</v>
      </c>
      <c r="D105" s="246" t="s">
        <v>4871</v>
      </c>
      <c r="E105" s="246" t="s">
        <v>4874</v>
      </c>
      <c r="F105" s="246" t="s">
        <v>4875</v>
      </c>
      <c r="G105" s="246" t="s">
        <v>8357</v>
      </c>
      <c r="H105" s="247">
        <v>0</v>
      </c>
      <c r="I105" s="246" t="s">
        <v>10372</v>
      </c>
      <c r="J105" s="247">
        <v>264000</v>
      </c>
      <c r="K105" s="247">
        <v>600</v>
      </c>
      <c r="L105" s="246" t="s">
        <v>12860</v>
      </c>
      <c r="M105" s="246" t="s">
        <v>8264</v>
      </c>
      <c r="N105" s="246" t="s">
        <v>249</v>
      </c>
      <c r="O105" s="246" t="s">
        <v>12354</v>
      </c>
      <c r="P105" s="246" t="s">
        <v>12354</v>
      </c>
      <c r="Q105" s="246" t="s">
        <v>12354</v>
      </c>
      <c r="R105" s="246" t="s">
        <v>14690</v>
      </c>
      <c r="S105" s="246" t="s">
        <v>14884</v>
      </c>
      <c r="T105" s="246" t="s">
        <v>14885</v>
      </c>
      <c r="U105" s="246" t="s">
        <v>14886</v>
      </c>
    </row>
    <row r="106" spans="1:21" ht="13.5" customHeight="1">
      <c r="A106" s="125" t="s">
        <v>252</v>
      </c>
      <c r="B106" s="125" t="s">
        <v>10375</v>
      </c>
      <c r="C106" s="246" t="s">
        <v>253</v>
      </c>
      <c r="D106" s="246" t="s">
        <v>4880</v>
      </c>
      <c r="E106" s="246" t="s">
        <v>4881</v>
      </c>
      <c r="F106" s="246" t="s">
        <v>4882</v>
      </c>
      <c r="G106" s="246" t="s">
        <v>8358</v>
      </c>
      <c r="H106" s="247">
        <v>0</v>
      </c>
      <c r="I106" s="246" t="s">
        <v>10372</v>
      </c>
      <c r="J106" s="247">
        <v>264000</v>
      </c>
      <c r="K106" s="247">
        <v>602</v>
      </c>
      <c r="L106" s="246" t="s">
        <v>12358</v>
      </c>
      <c r="M106" s="246" t="s">
        <v>8264</v>
      </c>
      <c r="N106" s="246" t="s">
        <v>252</v>
      </c>
      <c r="O106" s="246" t="s">
        <v>12354</v>
      </c>
      <c r="P106" s="246" t="s">
        <v>12354</v>
      </c>
      <c r="Q106" s="246" t="s">
        <v>12354</v>
      </c>
      <c r="R106" s="246" t="s">
        <v>14694</v>
      </c>
      <c r="S106" s="246" t="s">
        <v>14884</v>
      </c>
      <c r="T106" s="246" t="s">
        <v>14887</v>
      </c>
      <c r="U106" s="246" t="s">
        <v>14888</v>
      </c>
    </row>
    <row r="107" spans="1:21" ht="13.5" customHeight="1">
      <c r="A107" s="125" t="s">
        <v>254</v>
      </c>
      <c r="B107" s="125" t="s">
        <v>10375</v>
      </c>
      <c r="C107" s="246" t="s">
        <v>255</v>
      </c>
      <c r="D107" s="246" t="s">
        <v>4929</v>
      </c>
      <c r="E107" s="246" t="s">
        <v>4932</v>
      </c>
      <c r="F107" s="246" t="s">
        <v>4933</v>
      </c>
      <c r="G107" s="246" t="s">
        <v>8359</v>
      </c>
      <c r="H107" s="247">
        <v>0</v>
      </c>
      <c r="I107" s="246" t="s">
        <v>10372</v>
      </c>
      <c r="J107" s="247">
        <v>264000</v>
      </c>
      <c r="K107" s="247">
        <v>624</v>
      </c>
      <c r="L107" s="246" t="s">
        <v>12372</v>
      </c>
      <c r="M107" s="246" t="s">
        <v>8264</v>
      </c>
      <c r="N107" s="246" t="s">
        <v>254</v>
      </c>
      <c r="O107" s="246" t="s">
        <v>12354</v>
      </c>
      <c r="P107" s="246" t="s">
        <v>12354</v>
      </c>
      <c r="Q107" s="246" t="s">
        <v>12354</v>
      </c>
      <c r="R107" s="246" t="s">
        <v>14690</v>
      </c>
      <c r="S107" s="246" t="s">
        <v>14876</v>
      </c>
      <c r="T107" s="246" t="s">
        <v>14889</v>
      </c>
      <c r="U107" s="246" t="s">
        <v>14890</v>
      </c>
    </row>
    <row r="108" spans="1:21" ht="13.5" customHeight="1">
      <c r="A108" s="125" t="s">
        <v>257</v>
      </c>
      <c r="B108" s="125" t="s">
        <v>10375</v>
      </c>
      <c r="C108" s="246" t="s">
        <v>258</v>
      </c>
      <c r="D108" s="246" t="s">
        <v>4902</v>
      </c>
      <c r="E108" s="246" t="s">
        <v>4903</v>
      </c>
      <c r="F108" s="246" t="s">
        <v>4904</v>
      </c>
      <c r="G108" s="246" t="s">
        <v>8360</v>
      </c>
      <c r="H108" s="247">
        <v>0</v>
      </c>
      <c r="I108" s="246" t="s">
        <v>10372</v>
      </c>
      <c r="J108" s="247">
        <v>264000</v>
      </c>
      <c r="K108" s="247">
        <v>611</v>
      </c>
      <c r="L108" s="246" t="s">
        <v>12506</v>
      </c>
      <c r="M108" s="246" t="s">
        <v>8264</v>
      </c>
      <c r="N108" s="246" t="s">
        <v>257</v>
      </c>
      <c r="O108" s="246" t="s">
        <v>12354</v>
      </c>
      <c r="P108" s="246" t="s">
        <v>12354</v>
      </c>
      <c r="Q108" s="246" t="s">
        <v>12354</v>
      </c>
      <c r="R108" s="246" t="s">
        <v>14690</v>
      </c>
      <c r="S108" s="246" t="s">
        <v>14724</v>
      </c>
      <c r="T108" s="246" t="s">
        <v>14891</v>
      </c>
      <c r="U108" s="246" t="s">
        <v>14726</v>
      </c>
    </row>
    <row r="109" spans="1:21" ht="13.5" customHeight="1">
      <c r="A109" s="125" t="s">
        <v>259</v>
      </c>
      <c r="B109" s="125" t="s">
        <v>10375</v>
      </c>
      <c r="C109" s="246" t="s">
        <v>260</v>
      </c>
      <c r="D109" s="246" t="s">
        <v>5000</v>
      </c>
      <c r="E109" s="246" t="s">
        <v>5003</v>
      </c>
      <c r="F109" s="246" t="s">
        <v>5005</v>
      </c>
      <c r="G109" s="246" t="s">
        <v>8362</v>
      </c>
      <c r="H109" s="247">
        <v>0</v>
      </c>
      <c r="I109" s="246" t="s">
        <v>10372</v>
      </c>
      <c r="J109" s="247">
        <v>264000</v>
      </c>
      <c r="K109" s="247">
        <v>652</v>
      </c>
      <c r="L109" s="246" t="s">
        <v>12826</v>
      </c>
      <c r="M109" s="246" t="s">
        <v>8264</v>
      </c>
      <c r="N109" s="246" t="s">
        <v>259</v>
      </c>
      <c r="O109" s="246" t="s">
        <v>12354</v>
      </c>
      <c r="P109" s="246" t="s">
        <v>12354</v>
      </c>
      <c r="Q109" s="246" t="s">
        <v>12354</v>
      </c>
      <c r="R109" s="246" t="s">
        <v>14690</v>
      </c>
      <c r="S109" s="246" t="s">
        <v>14844</v>
      </c>
      <c r="T109" s="246" t="s">
        <v>14894</v>
      </c>
      <c r="U109" s="246" t="s">
        <v>14895</v>
      </c>
    </row>
    <row r="110" spans="1:21" ht="13.5" customHeight="1">
      <c r="A110" s="125" t="s">
        <v>261</v>
      </c>
      <c r="B110" s="125" t="s">
        <v>10375</v>
      </c>
      <c r="C110" s="246" t="s">
        <v>262</v>
      </c>
      <c r="D110" s="246" t="s">
        <v>4944</v>
      </c>
      <c r="E110" s="246" t="s">
        <v>4945</v>
      </c>
      <c r="F110" s="246" t="s">
        <v>4946</v>
      </c>
      <c r="G110" s="246" t="s">
        <v>8363</v>
      </c>
      <c r="H110" s="247">
        <v>0</v>
      </c>
      <c r="I110" s="246" t="s">
        <v>10372</v>
      </c>
      <c r="J110" s="247">
        <v>264000</v>
      </c>
      <c r="K110" s="247">
        <v>629</v>
      </c>
      <c r="L110" s="246" t="s">
        <v>12826</v>
      </c>
      <c r="M110" s="246" t="s">
        <v>8264</v>
      </c>
      <c r="N110" s="246" t="s">
        <v>261</v>
      </c>
      <c r="O110" s="246" t="s">
        <v>12354</v>
      </c>
      <c r="P110" s="246" t="s">
        <v>12354</v>
      </c>
      <c r="Q110" s="246" t="s">
        <v>12354</v>
      </c>
      <c r="R110" s="246" t="s">
        <v>14694</v>
      </c>
      <c r="S110" s="246" t="s">
        <v>14718</v>
      </c>
      <c r="T110" s="246" t="s">
        <v>14896</v>
      </c>
      <c r="U110" s="246" t="s">
        <v>14897</v>
      </c>
    </row>
    <row r="111" spans="1:21" ht="13.5" customHeight="1">
      <c r="A111" s="125" t="s">
        <v>263</v>
      </c>
      <c r="B111" s="125" t="s">
        <v>10375</v>
      </c>
      <c r="C111" s="246" t="s">
        <v>4849</v>
      </c>
      <c r="D111" s="246" t="s">
        <v>4850</v>
      </c>
      <c r="E111" s="246" t="s">
        <v>4851</v>
      </c>
      <c r="F111" s="246" t="s">
        <v>4852</v>
      </c>
      <c r="G111" s="246" t="s">
        <v>8364</v>
      </c>
      <c r="H111" s="247">
        <v>0</v>
      </c>
      <c r="I111" s="246" t="s">
        <v>10372</v>
      </c>
      <c r="J111" s="247">
        <v>264000</v>
      </c>
      <c r="K111" s="247">
        <v>590</v>
      </c>
      <c r="L111" s="246" t="s">
        <v>12855</v>
      </c>
      <c r="M111" s="246" t="s">
        <v>8264</v>
      </c>
      <c r="N111" s="246" t="s">
        <v>263</v>
      </c>
      <c r="O111" s="246" t="s">
        <v>12354</v>
      </c>
      <c r="P111" s="246" t="s">
        <v>12354</v>
      </c>
      <c r="Q111" s="246" t="s">
        <v>12354</v>
      </c>
      <c r="R111" s="246" t="s">
        <v>14773</v>
      </c>
      <c r="S111" s="246" t="s">
        <v>14774</v>
      </c>
      <c r="T111" s="246" t="s">
        <v>14898</v>
      </c>
      <c r="U111" s="246" t="s">
        <v>14899</v>
      </c>
    </row>
    <row r="112" spans="1:21" ht="13.5" customHeight="1">
      <c r="A112" s="125" t="s">
        <v>264</v>
      </c>
      <c r="B112" s="125" t="s">
        <v>10375</v>
      </c>
      <c r="C112" s="246" t="s">
        <v>265</v>
      </c>
      <c r="D112" s="246" t="s">
        <v>4804</v>
      </c>
      <c r="E112" s="246" t="s">
        <v>4936</v>
      </c>
      <c r="F112" s="246" t="s">
        <v>4937</v>
      </c>
      <c r="G112" s="246" t="s">
        <v>8365</v>
      </c>
      <c r="H112" s="247">
        <v>0</v>
      </c>
      <c r="I112" s="246" t="s">
        <v>10372</v>
      </c>
      <c r="J112" s="247">
        <v>264000</v>
      </c>
      <c r="K112" s="247">
        <v>626</v>
      </c>
      <c r="L112" s="246" t="s">
        <v>12871</v>
      </c>
      <c r="M112" s="246" t="s">
        <v>8264</v>
      </c>
      <c r="N112" s="246" t="s">
        <v>264</v>
      </c>
      <c r="O112" s="246" t="s">
        <v>12354</v>
      </c>
      <c r="P112" s="246" t="s">
        <v>12354</v>
      </c>
      <c r="Q112" s="246" t="s">
        <v>12354</v>
      </c>
      <c r="R112" s="246" t="s">
        <v>14690</v>
      </c>
      <c r="S112" s="246" t="s">
        <v>14701</v>
      </c>
      <c r="T112" s="246" t="s">
        <v>14864</v>
      </c>
      <c r="U112" s="246" t="s">
        <v>14693</v>
      </c>
    </row>
    <row r="113" spans="1:21" ht="13.5" customHeight="1">
      <c r="A113" s="125" t="s">
        <v>266</v>
      </c>
      <c r="B113" s="125" t="s">
        <v>10375</v>
      </c>
      <c r="C113" s="246" t="s">
        <v>267</v>
      </c>
      <c r="D113" s="246" t="s">
        <v>4850</v>
      </c>
      <c r="E113" s="246" t="s">
        <v>4853</v>
      </c>
      <c r="F113" s="246" t="s">
        <v>4854</v>
      </c>
      <c r="G113" s="246" t="s">
        <v>8366</v>
      </c>
      <c r="H113" s="247">
        <v>0</v>
      </c>
      <c r="I113" s="246" t="s">
        <v>10372</v>
      </c>
      <c r="J113" s="247">
        <v>264000</v>
      </c>
      <c r="K113" s="247">
        <v>591</v>
      </c>
      <c r="L113" s="246" t="s">
        <v>12359</v>
      </c>
      <c r="M113" s="246" t="s">
        <v>8264</v>
      </c>
      <c r="N113" s="246" t="s">
        <v>266</v>
      </c>
      <c r="O113" s="246" t="s">
        <v>12354</v>
      </c>
      <c r="P113" s="246" t="s">
        <v>12354</v>
      </c>
      <c r="Q113" s="246" t="s">
        <v>12354</v>
      </c>
      <c r="R113" s="246" t="s">
        <v>14694</v>
      </c>
      <c r="S113" s="246" t="s">
        <v>14868</v>
      </c>
      <c r="T113" s="246" t="s">
        <v>14900</v>
      </c>
      <c r="U113" s="246" t="s">
        <v>14901</v>
      </c>
    </row>
    <row r="114" spans="1:21" ht="13.5" customHeight="1">
      <c r="A114" s="125" t="s">
        <v>268</v>
      </c>
      <c r="B114" s="125" t="s">
        <v>10375</v>
      </c>
      <c r="C114" s="246" t="s">
        <v>269</v>
      </c>
      <c r="D114" s="246" t="s">
        <v>4850</v>
      </c>
      <c r="E114" s="246" t="s">
        <v>4855</v>
      </c>
      <c r="F114" s="246" t="s">
        <v>4856</v>
      </c>
      <c r="G114" s="246" t="s">
        <v>8367</v>
      </c>
      <c r="H114" s="247">
        <v>0</v>
      </c>
      <c r="I114" s="246" t="s">
        <v>10372</v>
      </c>
      <c r="J114" s="247">
        <v>264000</v>
      </c>
      <c r="K114" s="247">
        <v>592</v>
      </c>
      <c r="L114" s="246" t="s">
        <v>12509</v>
      </c>
      <c r="M114" s="246" t="s">
        <v>8264</v>
      </c>
      <c r="N114" s="246" t="s">
        <v>268</v>
      </c>
      <c r="O114" s="246" t="s">
        <v>12354</v>
      </c>
      <c r="P114" s="246" t="s">
        <v>12354</v>
      </c>
      <c r="Q114" s="246" t="s">
        <v>12354</v>
      </c>
      <c r="R114" s="246" t="s">
        <v>14694</v>
      </c>
      <c r="S114" s="246" t="s">
        <v>14868</v>
      </c>
      <c r="T114" s="246" t="s">
        <v>14770</v>
      </c>
      <c r="U114" s="246" t="s">
        <v>14902</v>
      </c>
    </row>
    <row r="115" spans="1:21" ht="13.5" customHeight="1">
      <c r="A115" s="125" t="s">
        <v>270</v>
      </c>
      <c r="B115" s="125" t="s">
        <v>10375</v>
      </c>
      <c r="C115" s="246" t="s">
        <v>5020</v>
      </c>
      <c r="D115" s="246" t="s">
        <v>5021</v>
      </c>
      <c r="E115" s="246" t="s">
        <v>5022</v>
      </c>
      <c r="F115" s="246" t="s">
        <v>5023</v>
      </c>
      <c r="G115" s="246" t="s">
        <v>8368</v>
      </c>
      <c r="H115" s="247">
        <v>0</v>
      </c>
      <c r="I115" s="246" t="s">
        <v>10372</v>
      </c>
      <c r="J115" s="247">
        <v>264000</v>
      </c>
      <c r="K115" s="247">
        <v>659</v>
      </c>
      <c r="L115" s="246" t="s">
        <v>12874</v>
      </c>
      <c r="M115" s="246" t="s">
        <v>8264</v>
      </c>
      <c r="N115" s="246" t="s">
        <v>270</v>
      </c>
      <c r="O115" s="246" t="s">
        <v>12354</v>
      </c>
      <c r="P115" s="246" t="s">
        <v>12354</v>
      </c>
      <c r="Q115" s="246" t="s">
        <v>12354</v>
      </c>
      <c r="R115" s="246" t="s">
        <v>14694</v>
      </c>
      <c r="S115" s="246" t="s">
        <v>14707</v>
      </c>
      <c r="T115" s="246" t="s">
        <v>14903</v>
      </c>
      <c r="U115" s="246" t="s">
        <v>14904</v>
      </c>
    </row>
    <row r="116" spans="1:21" ht="13.5" customHeight="1">
      <c r="A116" s="125" t="s">
        <v>271</v>
      </c>
      <c r="B116" s="125" t="s">
        <v>10375</v>
      </c>
      <c r="C116" s="246" t="s">
        <v>272</v>
      </c>
      <c r="D116" s="246" t="s">
        <v>4944</v>
      </c>
      <c r="E116" s="246" t="s">
        <v>4950</v>
      </c>
      <c r="F116" s="246" t="s">
        <v>4951</v>
      </c>
      <c r="G116" s="246" t="s">
        <v>8369</v>
      </c>
      <c r="H116" s="247">
        <v>0</v>
      </c>
      <c r="I116" s="246" t="s">
        <v>10372</v>
      </c>
      <c r="J116" s="247">
        <v>264000</v>
      </c>
      <c r="K116" s="247">
        <v>631</v>
      </c>
      <c r="L116" s="246" t="s">
        <v>12874</v>
      </c>
      <c r="M116" s="246" t="s">
        <v>8264</v>
      </c>
      <c r="N116" s="246" t="s">
        <v>271</v>
      </c>
      <c r="O116" s="246" t="s">
        <v>12354</v>
      </c>
      <c r="P116" s="246" t="s">
        <v>12354</v>
      </c>
      <c r="Q116" s="246" t="s">
        <v>12354</v>
      </c>
      <c r="R116" s="246" t="s">
        <v>14690</v>
      </c>
      <c r="S116" s="246" t="s">
        <v>14876</v>
      </c>
      <c r="T116" s="246" t="s">
        <v>14905</v>
      </c>
      <c r="U116" s="246" t="s">
        <v>14906</v>
      </c>
    </row>
    <row r="117" spans="1:21" ht="13.5" customHeight="1">
      <c r="A117" s="125" t="s">
        <v>273</v>
      </c>
      <c r="B117" s="125" t="s">
        <v>10375</v>
      </c>
      <c r="C117" s="246" t="s">
        <v>274</v>
      </c>
      <c r="D117" s="246" t="s">
        <v>4813</v>
      </c>
      <c r="E117" s="246" t="s">
        <v>4964</v>
      </c>
      <c r="F117" s="246" t="s">
        <v>4965</v>
      </c>
      <c r="G117" s="246" t="s">
        <v>8370</v>
      </c>
      <c r="H117" s="247">
        <v>0</v>
      </c>
      <c r="I117" s="246" t="s">
        <v>10372</v>
      </c>
      <c r="J117" s="247">
        <v>264000</v>
      </c>
      <c r="K117" s="247">
        <v>636</v>
      </c>
      <c r="L117" s="246" t="s">
        <v>12878</v>
      </c>
      <c r="M117" s="246" t="s">
        <v>8264</v>
      </c>
      <c r="N117" s="246" t="s">
        <v>273</v>
      </c>
      <c r="O117" s="246" t="s">
        <v>12354</v>
      </c>
      <c r="P117" s="246" t="s">
        <v>12354</v>
      </c>
      <c r="Q117" s="246" t="s">
        <v>12354</v>
      </c>
      <c r="R117" s="246" t="s">
        <v>14694</v>
      </c>
      <c r="S117" s="246" t="s">
        <v>14844</v>
      </c>
      <c r="T117" s="246" t="s">
        <v>14907</v>
      </c>
      <c r="U117" s="246" t="s">
        <v>14908</v>
      </c>
    </row>
    <row r="118" spans="1:21" ht="13.5" customHeight="1">
      <c r="A118" s="125" t="s">
        <v>275</v>
      </c>
      <c r="B118" s="125" t="s">
        <v>10375</v>
      </c>
      <c r="C118" s="246" t="s">
        <v>276</v>
      </c>
      <c r="D118" s="246" t="s">
        <v>4921</v>
      </c>
      <c r="E118" s="246" t="s">
        <v>4922</v>
      </c>
      <c r="F118" s="246" t="s">
        <v>4923</v>
      </c>
      <c r="G118" s="246" t="s">
        <v>8371</v>
      </c>
      <c r="H118" s="247">
        <v>0</v>
      </c>
      <c r="I118" s="246" t="s">
        <v>10372</v>
      </c>
      <c r="J118" s="247">
        <v>264000</v>
      </c>
      <c r="K118" s="247">
        <v>619</v>
      </c>
      <c r="L118" s="246" t="s">
        <v>12865</v>
      </c>
      <c r="M118" s="246" t="s">
        <v>8264</v>
      </c>
      <c r="N118" s="246" t="s">
        <v>275</v>
      </c>
      <c r="O118" s="246" t="s">
        <v>12354</v>
      </c>
      <c r="P118" s="246" t="s">
        <v>12354</v>
      </c>
      <c r="Q118" s="246" t="s">
        <v>12354</v>
      </c>
      <c r="R118" s="246" t="s">
        <v>14694</v>
      </c>
      <c r="S118" s="246" t="s">
        <v>14844</v>
      </c>
      <c r="T118" s="246" t="s">
        <v>14909</v>
      </c>
      <c r="U118" s="246" t="s">
        <v>14910</v>
      </c>
    </row>
    <row r="119" spans="1:21" ht="13.5" customHeight="1">
      <c r="A119" s="125" t="s">
        <v>278</v>
      </c>
      <c r="B119" s="125" t="s">
        <v>10375</v>
      </c>
      <c r="C119" s="246" t="s">
        <v>279</v>
      </c>
      <c r="D119" s="246" t="s">
        <v>4978</v>
      </c>
      <c r="E119" s="246" t="s">
        <v>4983</v>
      </c>
      <c r="F119" s="246" t="s">
        <v>4984</v>
      </c>
      <c r="G119" s="246" t="s">
        <v>8372</v>
      </c>
      <c r="H119" s="247">
        <v>0</v>
      </c>
      <c r="I119" s="246" t="s">
        <v>10372</v>
      </c>
      <c r="J119" s="247">
        <v>264000</v>
      </c>
      <c r="K119" s="247">
        <v>644</v>
      </c>
      <c r="L119" s="246" t="s">
        <v>12884</v>
      </c>
      <c r="M119" s="246" t="s">
        <v>8264</v>
      </c>
      <c r="N119" s="246" t="s">
        <v>278</v>
      </c>
      <c r="O119" s="246" t="s">
        <v>12354</v>
      </c>
      <c r="P119" s="246" t="s">
        <v>12354</v>
      </c>
      <c r="Q119" s="246" t="s">
        <v>12354</v>
      </c>
      <c r="R119" s="246" t="s">
        <v>14690</v>
      </c>
      <c r="S119" s="246" t="s">
        <v>14884</v>
      </c>
      <c r="T119" s="246" t="s">
        <v>14911</v>
      </c>
      <c r="U119" s="246" t="s">
        <v>14872</v>
      </c>
    </row>
    <row r="120" spans="1:21" ht="13.5" customHeight="1">
      <c r="A120" s="125" t="s">
        <v>280</v>
      </c>
      <c r="B120" s="125" t="s">
        <v>10375</v>
      </c>
      <c r="C120" s="246" t="s">
        <v>281</v>
      </c>
      <c r="D120" s="246" t="s">
        <v>5000</v>
      </c>
      <c r="E120" s="246" t="s">
        <v>5003</v>
      </c>
      <c r="F120" s="246" t="s">
        <v>5004</v>
      </c>
      <c r="G120" s="246" t="s">
        <v>8373</v>
      </c>
      <c r="H120" s="247">
        <v>0</v>
      </c>
      <c r="I120" s="246" t="s">
        <v>10372</v>
      </c>
      <c r="J120" s="247">
        <v>264000</v>
      </c>
      <c r="K120" s="247">
        <v>651</v>
      </c>
      <c r="L120" s="246" t="s">
        <v>12887</v>
      </c>
      <c r="M120" s="246" t="s">
        <v>8264</v>
      </c>
      <c r="N120" s="246" t="s">
        <v>280</v>
      </c>
      <c r="O120" s="246" t="s">
        <v>12354</v>
      </c>
      <c r="P120" s="246" t="s">
        <v>12354</v>
      </c>
      <c r="Q120" s="246" t="s">
        <v>12354</v>
      </c>
      <c r="R120" s="246" t="s">
        <v>14694</v>
      </c>
      <c r="S120" s="246" t="s">
        <v>14707</v>
      </c>
      <c r="T120" s="246" t="s">
        <v>14801</v>
      </c>
      <c r="U120" s="246" t="s">
        <v>14764</v>
      </c>
    </row>
    <row r="121" spans="1:21" ht="13.5" customHeight="1">
      <c r="A121" s="125" t="s">
        <v>282</v>
      </c>
      <c r="B121" s="125" t="s">
        <v>10375</v>
      </c>
      <c r="C121" s="246" t="s">
        <v>283</v>
      </c>
      <c r="D121" s="246" t="s">
        <v>4911</v>
      </c>
      <c r="E121" s="246" t="s">
        <v>4912</v>
      </c>
      <c r="F121" s="246" t="s">
        <v>4913</v>
      </c>
      <c r="G121" s="246" t="s">
        <v>8374</v>
      </c>
      <c r="H121" s="247">
        <v>0</v>
      </c>
      <c r="I121" s="246" t="s">
        <v>10372</v>
      </c>
      <c r="J121" s="247">
        <v>264000</v>
      </c>
      <c r="K121" s="247">
        <v>615</v>
      </c>
      <c r="L121" s="246" t="s">
        <v>12862</v>
      </c>
      <c r="M121" s="246" t="s">
        <v>8264</v>
      </c>
      <c r="N121" s="246" t="s">
        <v>282</v>
      </c>
      <c r="O121" s="246" t="s">
        <v>12354</v>
      </c>
      <c r="P121" s="246" t="s">
        <v>12354</v>
      </c>
      <c r="Q121" s="246" t="s">
        <v>12354</v>
      </c>
      <c r="R121" s="246" t="s">
        <v>14690</v>
      </c>
      <c r="S121" s="246" t="s">
        <v>14691</v>
      </c>
      <c r="T121" s="246" t="s">
        <v>14912</v>
      </c>
      <c r="U121" s="246" t="s">
        <v>14913</v>
      </c>
    </row>
    <row r="122" spans="1:21" ht="13.5" customHeight="1">
      <c r="A122" s="125" t="s">
        <v>284</v>
      </c>
      <c r="B122" s="125" t="s">
        <v>10375</v>
      </c>
      <c r="C122" s="246" t="s">
        <v>285</v>
      </c>
      <c r="D122" s="246" t="s">
        <v>4829</v>
      </c>
      <c r="E122" s="246" t="s">
        <v>4862</v>
      </c>
      <c r="F122" s="246" t="s">
        <v>4863</v>
      </c>
      <c r="G122" s="246" t="s">
        <v>8375</v>
      </c>
      <c r="H122" s="247">
        <v>0</v>
      </c>
      <c r="I122" s="246" t="s">
        <v>10372</v>
      </c>
      <c r="J122" s="247">
        <v>264000</v>
      </c>
      <c r="K122" s="247">
        <v>595</v>
      </c>
      <c r="L122" s="246" t="s">
        <v>12402</v>
      </c>
      <c r="M122" s="246" t="s">
        <v>8264</v>
      </c>
      <c r="N122" s="246" t="s">
        <v>284</v>
      </c>
      <c r="O122" s="246" t="s">
        <v>12354</v>
      </c>
      <c r="P122" s="246" t="s">
        <v>12354</v>
      </c>
      <c r="Q122" s="246" t="s">
        <v>12354</v>
      </c>
      <c r="R122" s="246" t="s">
        <v>14690</v>
      </c>
      <c r="S122" s="246" t="s">
        <v>14710</v>
      </c>
      <c r="T122" s="246" t="s">
        <v>14914</v>
      </c>
      <c r="U122" s="246" t="s">
        <v>14915</v>
      </c>
    </row>
    <row r="123" spans="1:21" ht="13.5" customHeight="1">
      <c r="A123" s="125" t="s">
        <v>286</v>
      </c>
      <c r="B123" s="125" t="s">
        <v>10375</v>
      </c>
      <c r="C123" s="246" t="s">
        <v>287</v>
      </c>
      <c r="D123" s="246" t="s">
        <v>4899</v>
      </c>
      <c r="E123" s="246" t="s">
        <v>4900</v>
      </c>
      <c r="F123" s="246" t="s">
        <v>4901</v>
      </c>
      <c r="G123" s="246" t="s">
        <v>8376</v>
      </c>
      <c r="H123" s="247">
        <v>0</v>
      </c>
      <c r="I123" s="246" t="s">
        <v>10372</v>
      </c>
      <c r="J123" s="247">
        <v>264000</v>
      </c>
      <c r="K123" s="247">
        <v>610</v>
      </c>
      <c r="L123" s="246" t="s">
        <v>12402</v>
      </c>
      <c r="M123" s="246" t="s">
        <v>8264</v>
      </c>
      <c r="N123" s="246" t="s">
        <v>286</v>
      </c>
      <c r="O123" s="246" t="s">
        <v>12354</v>
      </c>
      <c r="P123" s="246" t="s">
        <v>12354</v>
      </c>
      <c r="Q123" s="246" t="s">
        <v>12354</v>
      </c>
      <c r="R123" s="246" t="s">
        <v>14694</v>
      </c>
      <c r="S123" s="246" t="s">
        <v>14781</v>
      </c>
      <c r="T123" s="246" t="s">
        <v>14916</v>
      </c>
      <c r="U123" s="246" t="s">
        <v>14917</v>
      </c>
    </row>
    <row r="124" spans="1:21" ht="13.5" customHeight="1">
      <c r="A124" s="125" t="s">
        <v>289</v>
      </c>
      <c r="B124" s="125" t="s">
        <v>10375</v>
      </c>
      <c r="C124" s="246" t="s">
        <v>4867</v>
      </c>
      <c r="D124" s="246" t="s">
        <v>4868</v>
      </c>
      <c r="E124" s="246" t="s">
        <v>4869</v>
      </c>
      <c r="F124" s="246" t="s">
        <v>4870</v>
      </c>
      <c r="G124" s="246" t="s">
        <v>8377</v>
      </c>
      <c r="H124" s="247">
        <v>0</v>
      </c>
      <c r="I124" s="246" t="s">
        <v>10372</v>
      </c>
      <c r="J124" s="247">
        <v>264000</v>
      </c>
      <c r="K124" s="247">
        <v>598</v>
      </c>
      <c r="L124" s="248" t="s">
        <v>12439</v>
      </c>
      <c r="M124" s="246" t="s">
        <v>8264</v>
      </c>
      <c r="N124" s="246" t="s">
        <v>289</v>
      </c>
      <c r="O124" s="246" t="s">
        <v>12354</v>
      </c>
      <c r="P124" s="246" t="s">
        <v>12354</v>
      </c>
      <c r="Q124" s="246" t="s">
        <v>12354</v>
      </c>
      <c r="R124" s="246" t="s">
        <v>14694</v>
      </c>
      <c r="S124" s="246" t="s">
        <v>14794</v>
      </c>
      <c r="T124" s="246" t="s">
        <v>14918</v>
      </c>
      <c r="U124" s="246" t="s">
        <v>14919</v>
      </c>
    </row>
    <row r="125" spans="1:21" ht="13.5" customHeight="1">
      <c r="A125" s="125" t="s">
        <v>290</v>
      </c>
      <c r="B125" s="125" t="s">
        <v>10375</v>
      </c>
      <c r="C125" s="246" t="s">
        <v>291</v>
      </c>
      <c r="D125" s="246" t="s">
        <v>4908</v>
      </c>
      <c r="E125" s="246" t="s">
        <v>4909</v>
      </c>
      <c r="F125" s="246" t="s">
        <v>4910</v>
      </c>
      <c r="G125" s="246" t="s">
        <v>8378</v>
      </c>
      <c r="H125" s="247">
        <v>17</v>
      </c>
      <c r="I125" s="246" t="s">
        <v>10406</v>
      </c>
      <c r="J125" s="247">
        <v>384000</v>
      </c>
      <c r="K125" s="247">
        <v>614</v>
      </c>
      <c r="L125" s="246" t="s">
        <v>12439</v>
      </c>
      <c r="M125" s="246" t="s">
        <v>8264</v>
      </c>
      <c r="N125" s="246" t="s">
        <v>290</v>
      </c>
      <c r="O125" s="246" t="s">
        <v>12354</v>
      </c>
      <c r="P125" s="246" t="s">
        <v>12354</v>
      </c>
      <c r="Q125" s="246" t="s">
        <v>12354</v>
      </c>
      <c r="R125" s="246" t="s">
        <v>14690</v>
      </c>
      <c r="S125" s="246" t="s">
        <v>14818</v>
      </c>
      <c r="T125" s="246" t="s">
        <v>14920</v>
      </c>
      <c r="U125" s="246" t="s">
        <v>14700</v>
      </c>
    </row>
    <row r="126" spans="1:21" ht="13.5" customHeight="1">
      <c r="A126" s="125" t="s">
        <v>292</v>
      </c>
      <c r="B126" s="125" t="s">
        <v>10375</v>
      </c>
      <c r="C126" s="246" t="s">
        <v>4864</v>
      </c>
      <c r="D126" s="246" t="s">
        <v>4829</v>
      </c>
      <c r="E126" s="246" t="s">
        <v>4865</v>
      </c>
      <c r="F126" s="246" t="s">
        <v>4866</v>
      </c>
      <c r="G126" s="246" t="s">
        <v>8379</v>
      </c>
      <c r="H126" s="247">
        <v>0</v>
      </c>
      <c r="I126" s="246" t="s">
        <v>10372</v>
      </c>
      <c r="J126" s="247">
        <v>264000</v>
      </c>
      <c r="K126" s="247">
        <v>597</v>
      </c>
      <c r="L126" s="246" t="s">
        <v>12858</v>
      </c>
      <c r="M126" s="246" t="s">
        <v>8264</v>
      </c>
      <c r="N126" s="246" t="s">
        <v>292</v>
      </c>
      <c r="O126" s="246" t="s">
        <v>12354</v>
      </c>
      <c r="P126" s="246" t="s">
        <v>12354</v>
      </c>
      <c r="Q126" s="246" t="s">
        <v>12354</v>
      </c>
      <c r="R126" s="246" t="s">
        <v>14765</v>
      </c>
      <c r="S126" s="246" t="s">
        <v>14766</v>
      </c>
      <c r="T126" s="246" t="s">
        <v>14923</v>
      </c>
      <c r="U126" s="246" t="s">
        <v>14764</v>
      </c>
    </row>
    <row r="127" spans="1:21" ht="13.5" customHeight="1">
      <c r="A127" s="125" t="s">
        <v>295</v>
      </c>
      <c r="B127" s="125" t="s">
        <v>10375</v>
      </c>
      <c r="C127" s="246" t="s">
        <v>4971</v>
      </c>
      <c r="D127" s="246" t="s">
        <v>4826</v>
      </c>
      <c r="E127" s="246" t="s">
        <v>4972</v>
      </c>
      <c r="F127" s="246" t="s">
        <v>4973</v>
      </c>
      <c r="G127" s="246" t="s">
        <v>8380</v>
      </c>
      <c r="H127" s="247">
        <v>0</v>
      </c>
      <c r="I127" s="246" t="s">
        <v>10372</v>
      </c>
      <c r="J127" s="247">
        <v>264000</v>
      </c>
      <c r="K127" s="247">
        <v>639</v>
      </c>
      <c r="L127" s="246" t="s">
        <v>12881</v>
      </c>
      <c r="M127" s="246" t="s">
        <v>8264</v>
      </c>
      <c r="N127" s="246" t="s">
        <v>295</v>
      </c>
      <c r="O127" s="246" t="s">
        <v>12354</v>
      </c>
      <c r="P127" s="246" t="s">
        <v>12354</v>
      </c>
      <c r="Q127" s="246" t="s">
        <v>12354</v>
      </c>
      <c r="R127" s="246" t="s">
        <v>14690</v>
      </c>
      <c r="S127" s="246" t="s">
        <v>14844</v>
      </c>
      <c r="T127" s="246" t="s">
        <v>14924</v>
      </c>
      <c r="U127" s="246" t="s">
        <v>14764</v>
      </c>
    </row>
    <row r="128" spans="1:21" ht="13.5" customHeight="1">
      <c r="A128" s="125" t="s">
        <v>296</v>
      </c>
      <c r="B128" s="125" t="s">
        <v>10375</v>
      </c>
      <c r="C128" s="246" t="s">
        <v>297</v>
      </c>
      <c r="D128" s="246" t="s">
        <v>4885</v>
      </c>
      <c r="E128" s="246" t="s">
        <v>4917</v>
      </c>
      <c r="F128" s="246" t="s">
        <v>4918</v>
      </c>
      <c r="G128" s="246" t="s">
        <v>8381</v>
      </c>
      <c r="H128" s="247">
        <v>0</v>
      </c>
      <c r="I128" s="246" t="s">
        <v>10372</v>
      </c>
      <c r="J128" s="247">
        <v>264000</v>
      </c>
      <c r="K128" s="247">
        <v>617</v>
      </c>
      <c r="L128" s="246" t="s">
        <v>12864</v>
      </c>
      <c r="M128" s="246" t="s">
        <v>8264</v>
      </c>
      <c r="N128" s="246" t="s">
        <v>296</v>
      </c>
      <c r="O128" s="246" t="s">
        <v>12354</v>
      </c>
      <c r="P128" s="246" t="s">
        <v>12354</v>
      </c>
      <c r="Q128" s="246" t="s">
        <v>12354</v>
      </c>
      <c r="R128" s="246" t="s">
        <v>14694</v>
      </c>
      <c r="S128" s="246" t="s">
        <v>14704</v>
      </c>
      <c r="T128" s="246" t="s">
        <v>14692</v>
      </c>
      <c r="U128" s="246" t="s">
        <v>14925</v>
      </c>
    </row>
    <row r="129" spans="1:21" ht="13.5" customHeight="1">
      <c r="A129" s="125" t="s">
        <v>298</v>
      </c>
      <c r="B129" s="125" t="s">
        <v>10375</v>
      </c>
      <c r="C129" s="246" t="s">
        <v>299</v>
      </c>
      <c r="D129" s="246" t="s">
        <v>4929</v>
      </c>
      <c r="E129" s="246" t="s">
        <v>4930</v>
      </c>
      <c r="F129" s="246" t="s">
        <v>4931</v>
      </c>
      <c r="G129" s="246" t="s">
        <v>8382</v>
      </c>
      <c r="H129" s="247">
        <v>0</v>
      </c>
      <c r="I129" s="246" t="s">
        <v>10372</v>
      </c>
      <c r="J129" s="247">
        <v>264000</v>
      </c>
      <c r="K129" s="247">
        <v>623</v>
      </c>
      <c r="L129" s="246" t="s">
        <v>12869</v>
      </c>
      <c r="M129" s="246" t="s">
        <v>8264</v>
      </c>
      <c r="N129" s="246" t="s">
        <v>298</v>
      </c>
      <c r="O129" s="246" t="s">
        <v>12354</v>
      </c>
      <c r="P129" s="246" t="s">
        <v>12354</v>
      </c>
      <c r="Q129" s="246" t="s">
        <v>12354</v>
      </c>
      <c r="R129" s="246" t="s">
        <v>14694</v>
      </c>
      <c r="S129" s="246" t="s">
        <v>14718</v>
      </c>
      <c r="T129" s="246" t="s">
        <v>14916</v>
      </c>
      <c r="U129" s="246" t="s">
        <v>14926</v>
      </c>
    </row>
    <row r="130" spans="1:21" ht="13.5" customHeight="1">
      <c r="A130" s="125" t="s">
        <v>300</v>
      </c>
      <c r="B130" s="125" t="s">
        <v>10375</v>
      </c>
      <c r="C130" s="246" t="s">
        <v>301</v>
      </c>
      <c r="D130" s="246" t="s">
        <v>4842</v>
      </c>
      <c r="E130" s="246" t="s">
        <v>4843</v>
      </c>
      <c r="F130" s="246" t="s">
        <v>4844</v>
      </c>
      <c r="G130" s="246" t="s">
        <v>8383</v>
      </c>
      <c r="H130" s="247">
        <v>0</v>
      </c>
      <c r="I130" s="246" t="s">
        <v>10372</v>
      </c>
      <c r="J130" s="247">
        <v>264000</v>
      </c>
      <c r="K130" s="247">
        <v>588</v>
      </c>
      <c r="L130" s="246" t="s">
        <v>12854</v>
      </c>
      <c r="M130" s="246" t="s">
        <v>8264</v>
      </c>
      <c r="N130" s="246" t="s">
        <v>300</v>
      </c>
      <c r="O130" s="246" t="s">
        <v>12354</v>
      </c>
      <c r="P130" s="246" t="s">
        <v>12354</v>
      </c>
      <c r="Q130" s="246" t="s">
        <v>12354</v>
      </c>
      <c r="R130" s="246" t="s">
        <v>14690</v>
      </c>
      <c r="S130" s="246" t="s">
        <v>14718</v>
      </c>
      <c r="T130" s="246" t="s">
        <v>14927</v>
      </c>
      <c r="U130" s="246" t="s">
        <v>14928</v>
      </c>
    </row>
    <row r="131" spans="1:21" ht="13.5" customHeight="1">
      <c r="A131" s="125" t="s">
        <v>302</v>
      </c>
      <c r="B131" s="125" t="s">
        <v>10375</v>
      </c>
      <c r="C131" s="246" t="s">
        <v>303</v>
      </c>
      <c r="D131" s="246" t="s">
        <v>4829</v>
      </c>
      <c r="E131" s="246" t="s">
        <v>4860</v>
      </c>
      <c r="F131" s="246" t="s">
        <v>4861</v>
      </c>
      <c r="G131" s="246" t="s">
        <v>8384</v>
      </c>
      <c r="H131" s="247">
        <v>16</v>
      </c>
      <c r="I131" s="246" t="s">
        <v>10406</v>
      </c>
      <c r="J131" s="247">
        <v>384000</v>
      </c>
      <c r="K131" s="247">
        <v>594</v>
      </c>
      <c r="L131" s="246" t="s">
        <v>12403</v>
      </c>
      <c r="M131" s="246" t="s">
        <v>8264</v>
      </c>
      <c r="N131" s="246" t="s">
        <v>302</v>
      </c>
      <c r="O131" s="246" t="s">
        <v>12354</v>
      </c>
      <c r="P131" s="246" t="s">
        <v>12354</v>
      </c>
      <c r="Q131" s="246" t="s">
        <v>12354</v>
      </c>
      <c r="R131" s="246" t="s">
        <v>14690</v>
      </c>
      <c r="S131" s="246" t="s">
        <v>14710</v>
      </c>
      <c r="T131" s="246" t="s">
        <v>14692</v>
      </c>
      <c r="U131" s="246" t="s">
        <v>14693</v>
      </c>
    </row>
    <row r="132" spans="1:21" ht="13.5" customHeight="1">
      <c r="A132" s="125" t="s">
        <v>305</v>
      </c>
      <c r="B132" s="125" t="s">
        <v>10375</v>
      </c>
      <c r="C132" s="246" t="s">
        <v>306</v>
      </c>
      <c r="D132" s="246" t="s">
        <v>4914</v>
      </c>
      <c r="E132" s="246" t="s">
        <v>4915</v>
      </c>
      <c r="F132" s="246" t="s">
        <v>4916</v>
      </c>
      <c r="G132" s="246" t="s">
        <v>8385</v>
      </c>
      <c r="H132" s="247">
        <v>0</v>
      </c>
      <c r="I132" s="246" t="s">
        <v>10372</v>
      </c>
      <c r="J132" s="247">
        <v>264000</v>
      </c>
      <c r="K132" s="247">
        <v>616</v>
      </c>
      <c r="L132" s="246" t="s">
        <v>12863</v>
      </c>
      <c r="M132" s="246" t="s">
        <v>8264</v>
      </c>
      <c r="N132" s="246" t="s">
        <v>305</v>
      </c>
      <c r="O132" s="246" t="s">
        <v>12354</v>
      </c>
      <c r="P132" s="246" t="s">
        <v>12354</v>
      </c>
      <c r="Q132" s="246" t="s">
        <v>12354</v>
      </c>
      <c r="R132" s="246" t="s">
        <v>14694</v>
      </c>
      <c r="S132" s="246" t="s">
        <v>14929</v>
      </c>
      <c r="T132" s="246" t="s">
        <v>14930</v>
      </c>
      <c r="U132" s="246" t="s">
        <v>14922</v>
      </c>
    </row>
    <row r="133" spans="1:21" ht="13.5" customHeight="1">
      <c r="A133" s="125" t="s">
        <v>307</v>
      </c>
      <c r="B133" s="125" t="s">
        <v>10375</v>
      </c>
      <c r="C133" s="246" t="s">
        <v>308</v>
      </c>
      <c r="D133" s="246" t="s">
        <v>4905</v>
      </c>
      <c r="E133" s="246" t="s">
        <v>4906</v>
      </c>
      <c r="F133" s="246" t="s">
        <v>4907</v>
      </c>
      <c r="G133" s="246" t="s">
        <v>8386</v>
      </c>
      <c r="H133" s="247">
        <v>0</v>
      </c>
      <c r="I133" s="246" t="s">
        <v>10372</v>
      </c>
      <c r="J133" s="247">
        <v>264000</v>
      </c>
      <c r="K133" s="247">
        <v>613</v>
      </c>
      <c r="L133" s="246" t="s">
        <v>12522</v>
      </c>
      <c r="M133" s="246" t="s">
        <v>8264</v>
      </c>
      <c r="N133" s="246" t="s">
        <v>307</v>
      </c>
      <c r="O133" s="246" t="s">
        <v>12354</v>
      </c>
      <c r="P133" s="246" t="s">
        <v>12354</v>
      </c>
      <c r="Q133" s="246" t="s">
        <v>12354</v>
      </c>
      <c r="R133" s="246" t="s">
        <v>14690</v>
      </c>
      <c r="S133" s="246" t="s">
        <v>14818</v>
      </c>
      <c r="T133" s="246" t="s">
        <v>14931</v>
      </c>
      <c r="U133" s="246" t="s">
        <v>14932</v>
      </c>
    </row>
    <row r="134" spans="1:21" ht="13.5" customHeight="1">
      <c r="A134" s="125" t="s">
        <v>311</v>
      </c>
      <c r="B134" s="125" t="s">
        <v>10375</v>
      </c>
      <c r="C134" s="246" t="s">
        <v>312</v>
      </c>
      <c r="D134" s="246" t="s">
        <v>4871</v>
      </c>
      <c r="E134" s="246" t="s">
        <v>4872</v>
      </c>
      <c r="F134" s="246" t="s">
        <v>4873</v>
      </c>
      <c r="G134" s="246" t="s">
        <v>8387</v>
      </c>
      <c r="H134" s="247">
        <v>0</v>
      </c>
      <c r="I134" s="246" t="s">
        <v>10372</v>
      </c>
      <c r="J134" s="247">
        <v>264000</v>
      </c>
      <c r="K134" s="247">
        <v>599</v>
      </c>
      <c r="L134" s="246" t="s">
        <v>12859</v>
      </c>
      <c r="M134" s="246" t="s">
        <v>8264</v>
      </c>
      <c r="N134" s="246" t="s">
        <v>311</v>
      </c>
      <c r="O134" s="246" t="s">
        <v>12354</v>
      </c>
      <c r="P134" s="246" t="s">
        <v>12354</v>
      </c>
      <c r="Q134" s="246" t="s">
        <v>12354</v>
      </c>
      <c r="R134" s="246" t="s">
        <v>14690</v>
      </c>
      <c r="S134" s="246" t="s">
        <v>14791</v>
      </c>
      <c r="T134" s="246" t="s">
        <v>14933</v>
      </c>
      <c r="U134" s="246" t="s">
        <v>14831</v>
      </c>
    </row>
    <row r="135" spans="1:21" ht="13.5" customHeight="1">
      <c r="A135" s="125" t="s">
        <v>313</v>
      </c>
      <c r="B135" s="125" t="s">
        <v>10375</v>
      </c>
      <c r="C135" s="246" t="s">
        <v>314</v>
      </c>
      <c r="D135" s="246" t="s">
        <v>4885</v>
      </c>
      <c r="E135" s="246" t="s">
        <v>4888</v>
      </c>
      <c r="F135" s="246" t="s">
        <v>4889</v>
      </c>
      <c r="G135" s="246" t="s">
        <v>8388</v>
      </c>
      <c r="H135" s="247">
        <v>0</v>
      </c>
      <c r="I135" s="246" t="s">
        <v>10372</v>
      </c>
      <c r="J135" s="247">
        <v>264000</v>
      </c>
      <c r="K135" s="247">
        <v>605</v>
      </c>
      <c r="L135" s="246" t="s">
        <v>12653</v>
      </c>
      <c r="M135" s="246" t="s">
        <v>8264</v>
      </c>
      <c r="N135" s="246" t="s">
        <v>313</v>
      </c>
      <c r="O135" s="246" t="s">
        <v>12354</v>
      </c>
      <c r="P135" s="246" t="s">
        <v>12354</v>
      </c>
      <c r="Q135" s="246" t="s">
        <v>12354</v>
      </c>
      <c r="R135" s="246" t="s">
        <v>14694</v>
      </c>
      <c r="S135" s="246" t="s">
        <v>14704</v>
      </c>
      <c r="T135" s="246" t="s">
        <v>14934</v>
      </c>
      <c r="U135" s="246" t="s">
        <v>14717</v>
      </c>
    </row>
    <row r="136" spans="1:21" ht="13.5" customHeight="1">
      <c r="A136" s="125" t="s">
        <v>315</v>
      </c>
      <c r="B136" s="125" t="s">
        <v>10375</v>
      </c>
      <c r="C136" s="246" t="s">
        <v>316</v>
      </c>
      <c r="D136" s="246" t="s">
        <v>4941</v>
      </c>
      <c r="E136" s="246" t="s">
        <v>4942</v>
      </c>
      <c r="F136" s="246" t="s">
        <v>4943</v>
      </c>
      <c r="G136" s="246" t="s">
        <v>8389</v>
      </c>
      <c r="H136" s="247">
        <v>18</v>
      </c>
      <c r="I136" s="246" t="s">
        <v>10406</v>
      </c>
      <c r="J136" s="247">
        <v>384000</v>
      </c>
      <c r="K136" s="247">
        <v>628</v>
      </c>
      <c r="L136" s="246" t="s">
        <v>12653</v>
      </c>
      <c r="M136" s="246" t="s">
        <v>8264</v>
      </c>
      <c r="N136" s="246" t="s">
        <v>315</v>
      </c>
      <c r="O136" s="246" t="s">
        <v>12354</v>
      </c>
      <c r="P136" s="246" t="s">
        <v>12354</v>
      </c>
      <c r="Q136" s="246" t="s">
        <v>12354</v>
      </c>
      <c r="R136" s="246" t="s">
        <v>14694</v>
      </c>
      <c r="S136" s="246" t="s">
        <v>14868</v>
      </c>
      <c r="T136" s="246" t="s">
        <v>14935</v>
      </c>
      <c r="U136" s="246" t="s">
        <v>14817</v>
      </c>
    </row>
    <row r="137" spans="1:21" ht="13.5" customHeight="1">
      <c r="A137" s="125" t="s">
        <v>318</v>
      </c>
      <c r="B137" s="125" t="s">
        <v>10375</v>
      </c>
      <c r="C137" s="246" t="s">
        <v>319</v>
      </c>
      <c r="D137" s="246" t="s">
        <v>4823</v>
      </c>
      <c r="E137" s="246" t="s">
        <v>5015</v>
      </c>
      <c r="F137" s="246" t="s">
        <v>5016</v>
      </c>
      <c r="G137" s="246" t="s">
        <v>8390</v>
      </c>
      <c r="H137" s="247">
        <v>0</v>
      </c>
      <c r="I137" s="246" t="s">
        <v>10372</v>
      </c>
      <c r="J137" s="247">
        <v>264000</v>
      </c>
      <c r="K137" s="247">
        <v>657</v>
      </c>
      <c r="L137" s="246" t="s">
        <v>12889</v>
      </c>
      <c r="M137" s="246" t="s">
        <v>8264</v>
      </c>
      <c r="N137" s="246" t="s">
        <v>318</v>
      </c>
      <c r="O137" s="246" t="s">
        <v>12354</v>
      </c>
      <c r="P137" s="246" t="s">
        <v>12354</v>
      </c>
      <c r="Q137" s="246" t="s">
        <v>12354</v>
      </c>
      <c r="R137" s="246" t="s">
        <v>14690</v>
      </c>
      <c r="S137" s="246" t="s">
        <v>14936</v>
      </c>
      <c r="T137" s="246" t="s">
        <v>14937</v>
      </c>
      <c r="U137" s="246" t="s">
        <v>14938</v>
      </c>
    </row>
    <row r="138" spans="1:21" ht="13.5" customHeight="1">
      <c r="A138" s="125" t="s">
        <v>321</v>
      </c>
      <c r="B138" s="125" t="s">
        <v>10375</v>
      </c>
      <c r="C138" s="246" t="s">
        <v>322</v>
      </c>
      <c r="D138" s="246" t="s">
        <v>4857</v>
      </c>
      <c r="E138" s="246" t="s">
        <v>4890</v>
      </c>
      <c r="F138" s="246" t="s">
        <v>4891</v>
      </c>
      <c r="G138" s="246" t="s">
        <v>8391</v>
      </c>
      <c r="H138" s="247">
        <v>0</v>
      </c>
      <c r="I138" s="246" t="s">
        <v>10372</v>
      </c>
      <c r="J138" s="247">
        <v>264000</v>
      </c>
      <c r="K138" s="247">
        <v>606</v>
      </c>
      <c r="L138" s="246" t="s">
        <v>12526</v>
      </c>
      <c r="M138" s="246" t="s">
        <v>8264</v>
      </c>
      <c r="N138" s="246" t="s">
        <v>321</v>
      </c>
      <c r="O138" s="246" t="s">
        <v>12354</v>
      </c>
      <c r="P138" s="246" t="s">
        <v>12354</v>
      </c>
      <c r="Q138" s="246" t="s">
        <v>12354</v>
      </c>
      <c r="R138" s="246" t="s">
        <v>14694</v>
      </c>
      <c r="S138" s="246" t="s">
        <v>14876</v>
      </c>
      <c r="T138" s="246" t="s">
        <v>14939</v>
      </c>
      <c r="U138" s="246" t="s">
        <v>14940</v>
      </c>
    </row>
    <row r="139" spans="1:21" ht="13.5" customHeight="1">
      <c r="A139" s="125" t="s">
        <v>324</v>
      </c>
      <c r="B139" s="125" t="s">
        <v>10375</v>
      </c>
      <c r="C139" s="246" t="s">
        <v>4845</v>
      </c>
      <c r="D139" s="246" t="s">
        <v>4846</v>
      </c>
      <c r="E139" s="246" t="s">
        <v>4847</v>
      </c>
      <c r="F139" s="246" t="s">
        <v>4848</v>
      </c>
      <c r="G139" s="246" t="s">
        <v>8392</v>
      </c>
      <c r="H139" s="247">
        <v>0</v>
      </c>
      <c r="I139" s="246" t="s">
        <v>10372</v>
      </c>
      <c r="J139" s="247">
        <v>264000</v>
      </c>
      <c r="K139" s="247">
        <v>589</v>
      </c>
      <c r="L139" s="246" t="s">
        <v>12525</v>
      </c>
      <c r="M139" s="246" t="s">
        <v>8264</v>
      </c>
      <c r="N139" s="246" t="s">
        <v>324</v>
      </c>
      <c r="O139" s="246" t="s">
        <v>12354</v>
      </c>
      <c r="P139" s="246" t="s">
        <v>12354</v>
      </c>
      <c r="Q139" s="246" t="s">
        <v>12354</v>
      </c>
      <c r="R139" s="246" t="s">
        <v>14690</v>
      </c>
      <c r="S139" s="246" t="s">
        <v>14761</v>
      </c>
      <c r="T139" s="246" t="s">
        <v>14941</v>
      </c>
      <c r="U139" s="246" t="s">
        <v>14860</v>
      </c>
    </row>
    <row r="140" spans="1:21" ht="13.5" customHeight="1">
      <c r="A140" s="125" t="s">
        <v>325</v>
      </c>
      <c r="B140" s="125" t="s">
        <v>10375</v>
      </c>
      <c r="C140" s="246" t="s">
        <v>326</v>
      </c>
      <c r="D140" s="246" t="s">
        <v>4877</v>
      </c>
      <c r="E140" s="246" t="s">
        <v>4883</v>
      </c>
      <c r="F140" s="246" t="s">
        <v>4884</v>
      </c>
      <c r="G140" s="246" t="s">
        <v>8393</v>
      </c>
      <c r="H140" s="247">
        <v>0</v>
      </c>
      <c r="I140" s="246" t="s">
        <v>10372</v>
      </c>
      <c r="J140" s="247">
        <v>264000</v>
      </c>
      <c r="K140" s="247">
        <v>603</v>
      </c>
      <c r="L140" s="246" t="s">
        <v>12663</v>
      </c>
      <c r="M140" s="246" t="s">
        <v>8264</v>
      </c>
      <c r="N140" s="246" t="s">
        <v>325</v>
      </c>
      <c r="O140" s="246" t="s">
        <v>12354</v>
      </c>
      <c r="P140" s="246" t="s">
        <v>12354</v>
      </c>
      <c r="Q140" s="246" t="s">
        <v>12354</v>
      </c>
      <c r="R140" s="246" t="s">
        <v>14694</v>
      </c>
      <c r="S140" s="246" t="s">
        <v>14750</v>
      </c>
      <c r="T140" s="246" t="s">
        <v>14942</v>
      </c>
      <c r="U140" s="246" t="s">
        <v>14943</v>
      </c>
    </row>
    <row r="141" spans="1:21" ht="13.5" customHeight="1">
      <c r="A141" s="125" t="s">
        <v>327</v>
      </c>
      <c r="B141" s="125" t="s">
        <v>10375</v>
      </c>
      <c r="C141" s="246" t="s">
        <v>328</v>
      </c>
      <c r="D141" s="246" t="s">
        <v>4823</v>
      </c>
      <c r="E141" s="246" t="s">
        <v>5013</v>
      </c>
      <c r="F141" s="246" t="s">
        <v>5014</v>
      </c>
      <c r="G141" s="246" t="s">
        <v>8394</v>
      </c>
      <c r="H141" s="247">
        <v>0</v>
      </c>
      <c r="I141" s="246" t="s">
        <v>10372</v>
      </c>
      <c r="J141" s="247">
        <v>264000</v>
      </c>
      <c r="K141" s="247">
        <v>656</v>
      </c>
      <c r="L141" s="246" t="s">
        <v>12663</v>
      </c>
      <c r="M141" s="246" t="s">
        <v>8264</v>
      </c>
      <c r="N141" s="246" t="s">
        <v>327</v>
      </c>
      <c r="O141" s="246" t="s">
        <v>12354</v>
      </c>
      <c r="P141" s="246" t="s">
        <v>12354</v>
      </c>
      <c r="Q141" s="246" t="s">
        <v>12354</v>
      </c>
      <c r="R141" s="246" t="s">
        <v>14730</v>
      </c>
      <c r="S141" s="246" t="s">
        <v>14944</v>
      </c>
      <c r="T141" s="246" t="s">
        <v>14743</v>
      </c>
      <c r="U141" s="246" t="s">
        <v>14945</v>
      </c>
    </row>
    <row r="142" spans="1:21" ht="13.5" customHeight="1">
      <c r="A142" s="125" t="s">
        <v>329</v>
      </c>
      <c r="B142" s="125" t="s">
        <v>10375</v>
      </c>
      <c r="C142" s="246" t="s">
        <v>5017</v>
      </c>
      <c r="D142" s="246" t="s">
        <v>4823</v>
      </c>
      <c r="E142" s="246" t="s">
        <v>5018</v>
      </c>
      <c r="F142" s="246" t="s">
        <v>5019</v>
      </c>
      <c r="G142" s="246" t="s">
        <v>8395</v>
      </c>
      <c r="H142" s="247">
        <v>0</v>
      </c>
      <c r="I142" s="246" t="s">
        <v>10372</v>
      </c>
      <c r="J142" s="247">
        <v>264000</v>
      </c>
      <c r="K142" s="247">
        <v>658</v>
      </c>
      <c r="L142" s="246" t="s">
        <v>12890</v>
      </c>
      <c r="M142" s="246" t="s">
        <v>8264</v>
      </c>
      <c r="N142" s="246" t="s">
        <v>329</v>
      </c>
      <c r="O142" s="246" t="s">
        <v>12354</v>
      </c>
      <c r="P142" s="246" t="s">
        <v>12354</v>
      </c>
      <c r="Q142" s="246" t="s">
        <v>12354</v>
      </c>
      <c r="R142" s="246" t="s">
        <v>14694</v>
      </c>
      <c r="S142" s="246" t="s">
        <v>14695</v>
      </c>
      <c r="T142" s="246" t="s">
        <v>14946</v>
      </c>
      <c r="U142" s="246" t="s">
        <v>14947</v>
      </c>
    </row>
    <row r="143" spans="1:21" ht="13.5" customHeight="1">
      <c r="A143" s="125" t="s">
        <v>330</v>
      </c>
      <c r="B143" s="125" t="s">
        <v>10375</v>
      </c>
      <c r="C143" s="246" t="s">
        <v>331</v>
      </c>
      <c r="D143" s="246" t="s">
        <v>4978</v>
      </c>
      <c r="E143" s="246" t="s">
        <v>4979</v>
      </c>
      <c r="F143" s="246" t="s">
        <v>4980</v>
      </c>
      <c r="G143" s="246" t="s">
        <v>8396</v>
      </c>
      <c r="H143" s="247">
        <v>8</v>
      </c>
      <c r="I143" s="246" t="s">
        <v>10406</v>
      </c>
      <c r="J143" s="247">
        <v>384000</v>
      </c>
      <c r="K143" s="247">
        <v>642</v>
      </c>
      <c r="L143" s="246" t="s">
        <v>12531</v>
      </c>
      <c r="M143" s="246" t="s">
        <v>8264</v>
      </c>
      <c r="N143" s="246" t="s">
        <v>330</v>
      </c>
      <c r="O143" s="246" t="s">
        <v>12354</v>
      </c>
      <c r="P143" s="246" t="s">
        <v>12354</v>
      </c>
      <c r="Q143" s="246" t="s">
        <v>12354</v>
      </c>
      <c r="R143" s="246" t="s">
        <v>14694</v>
      </c>
      <c r="S143" s="246" t="s">
        <v>14704</v>
      </c>
      <c r="T143" s="246" t="s">
        <v>14948</v>
      </c>
      <c r="U143" s="246" t="s">
        <v>14949</v>
      </c>
    </row>
    <row r="144" spans="1:21" ht="13.5" customHeight="1">
      <c r="A144" s="125" t="s">
        <v>332</v>
      </c>
      <c r="B144" s="125" t="s">
        <v>10375</v>
      </c>
      <c r="C144" s="246" t="s">
        <v>4997</v>
      </c>
      <c r="D144" s="246" t="s">
        <v>4816</v>
      </c>
      <c r="E144" s="246" t="s">
        <v>4998</v>
      </c>
      <c r="F144" s="246" t="s">
        <v>4999</v>
      </c>
      <c r="G144" s="246" t="s">
        <v>8397</v>
      </c>
      <c r="H144" s="247">
        <v>0</v>
      </c>
      <c r="I144" s="246" t="s">
        <v>10372</v>
      </c>
      <c r="J144" s="247">
        <v>264000</v>
      </c>
      <c r="K144" s="247">
        <v>649</v>
      </c>
      <c r="L144" s="246" t="s">
        <v>12536</v>
      </c>
      <c r="M144" s="246" t="s">
        <v>8264</v>
      </c>
      <c r="N144" s="246" t="s">
        <v>332</v>
      </c>
      <c r="O144" s="246" t="s">
        <v>12354</v>
      </c>
      <c r="P144" s="246" t="s">
        <v>12354</v>
      </c>
      <c r="Q144" s="246" t="s">
        <v>12354</v>
      </c>
      <c r="R144" s="246" t="s">
        <v>14694</v>
      </c>
      <c r="S144" s="246" t="s">
        <v>14713</v>
      </c>
      <c r="T144" s="246" t="s">
        <v>14950</v>
      </c>
      <c r="U144" s="246" t="s">
        <v>14951</v>
      </c>
    </row>
    <row r="145" spans="1:21" ht="13.5" customHeight="1">
      <c r="A145" s="125" t="s">
        <v>333</v>
      </c>
      <c r="B145" s="125" t="s">
        <v>10375</v>
      </c>
      <c r="C145" s="246" t="s">
        <v>334</v>
      </c>
      <c r="D145" s="246" t="s">
        <v>4819</v>
      </c>
      <c r="E145" s="246" t="s">
        <v>4974</v>
      </c>
      <c r="F145" s="246" t="s">
        <v>4975</v>
      </c>
      <c r="G145" s="246" t="s">
        <v>8398</v>
      </c>
      <c r="H145" s="247">
        <v>0</v>
      </c>
      <c r="I145" s="246" t="s">
        <v>10372</v>
      </c>
      <c r="J145" s="247">
        <v>264000</v>
      </c>
      <c r="K145" s="247">
        <v>640</v>
      </c>
      <c r="L145" s="246" t="s">
        <v>12536</v>
      </c>
      <c r="M145" s="246" t="s">
        <v>8264</v>
      </c>
      <c r="N145" s="246" t="s">
        <v>333</v>
      </c>
      <c r="O145" s="246" t="s">
        <v>12354</v>
      </c>
      <c r="P145" s="246" t="s">
        <v>12354</v>
      </c>
      <c r="Q145" s="246" t="s">
        <v>12354</v>
      </c>
      <c r="R145" s="246" t="s">
        <v>14690</v>
      </c>
      <c r="S145" s="246" t="s">
        <v>14721</v>
      </c>
      <c r="T145" s="246" t="s">
        <v>14952</v>
      </c>
      <c r="U145" s="246" t="s">
        <v>14953</v>
      </c>
    </row>
    <row r="146" spans="1:21" ht="13.5" customHeight="1">
      <c r="A146" s="125" t="s">
        <v>335</v>
      </c>
      <c r="B146" s="125" t="s">
        <v>10375</v>
      </c>
      <c r="C146" s="246" t="s">
        <v>5130</v>
      </c>
      <c r="D146" s="246" t="s">
        <v>5037</v>
      </c>
      <c r="E146" s="246" t="s">
        <v>5131</v>
      </c>
      <c r="F146" s="246" t="s">
        <v>5132</v>
      </c>
      <c r="G146" s="246" t="s">
        <v>8399</v>
      </c>
      <c r="H146" s="247">
        <v>0</v>
      </c>
      <c r="I146" s="246" t="s">
        <v>10372</v>
      </c>
      <c r="J146" s="247">
        <v>264000</v>
      </c>
      <c r="K146" s="247">
        <v>706</v>
      </c>
      <c r="L146" s="246" t="s">
        <v>12538</v>
      </c>
      <c r="M146" s="246" t="s">
        <v>8264</v>
      </c>
      <c r="N146" s="246" t="s">
        <v>335</v>
      </c>
      <c r="O146" s="246" t="s">
        <v>12354</v>
      </c>
      <c r="P146" s="246" t="s">
        <v>12354</v>
      </c>
      <c r="Q146" s="246" t="s">
        <v>12354</v>
      </c>
      <c r="R146" s="246" t="s">
        <v>14690</v>
      </c>
      <c r="S146" s="246" t="s">
        <v>14701</v>
      </c>
      <c r="T146" s="246" t="s">
        <v>14954</v>
      </c>
      <c r="U146" s="246" t="s">
        <v>14700</v>
      </c>
    </row>
    <row r="147" spans="1:21" ht="13.5" customHeight="1">
      <c r="A147" s="125" t="s">
        <v>336</v>
      </c>
      <c r="B147" s="125" t="s">
        <v>10375</v>
      </c>
      <c r="C147" s="246" t="s">
        <v>4876</v>
      </c>
      <c r="D147" s="246" t="s">
        <v>4877</v>
      </c>
      <c r="E147" s="246" t="s">
        <v>4878</v>
      </c>
      <c r="F147" s="246" t="s">
        <v>4879</v>
      </c>
      <c r="G147" s="246" t="s">
        <v>8400</v>
      </c>
      <c r="H147" s="247">
        <v>19</v>
      </c>
      <c r="I147" s="246" t="s">
        <v>10406</v>
      </c>
      <c r="J147" s="247">
        <v>384000</v>
      </c>
      <c r="K147" s="247">
        <v>601</v>
      </c>
      <c r="L147" s="246" t="s">
        <v>12538</v>
      </c>
      <c r="M147" s="246" t="s">
        <v>8264</v>
      </c>
      <c r="N147" s="246" t="s">
        <v>336</v>
      </c>
      <c r="O147" s="246" t="s">
        <v>12354</v>
      </c>
      <c r="P147" s="246" t="s">
        <v>12354</v>
      </c>
      <c r="Q147" s="246" t="s">
        <v>12354</v>
      </c>
      <c r="R147" s="246" t="s">
        <v>14690</v>
      </c>
      <c r="S147" s="246" t="s">
        <v>14794</v>
      </c>
      <c r="T147" s="246" t="s">
        <v>14955</v>
      </c>
      <c r="U147" s="246" t="s">
        <v>14956</v>
      </c>
    </row>
    <row r="148" spans="1:21" ht="13.5" customHeight="1">
      <c r="A148" s="125" t="s">
        <v>337</v>
      </c>
      <c r="B148" s="125" t="s">
        <v>10375</v>
      </c>
      <c r="C148" s="246" t="s">
        <v>338</v>
      </c>
      <c r="D148" s="246" t="s">
        <v>4892</v>
      </c>
      <c r="E148" s="246" t="s">
        <v>4893</v>
      </c>
      <c r="F148" s="246" t="s">
        <v>4894</v>
      </c>
      <c r="G148" s="246" t="s">
        <v>8401</v>
      </c>
      <c r="H148" s="247">
        <v>0</v>
      </c>
      <c r="I148" s="246" t="s">
        <v>10372</v>
      </c>
      <c r="J148" s="247">
        <v>264000</v>
      </c>
      <c r="K148" s="247">
        <v>607</v>
      </c>
      <c r="L148" s="246" t="s">
        <v>12861</v>
      </c>
      <c r="M148" s="246" t="s">
        <v>8264</v>
      </c>
      <c r="N148" s="246" t="s">
        <v>337</v>
      </c>
      <c r="O148" s="246" t="s">
        <v>12354</v>
      </c>
      <c r="P148" s="246" t="s">
        <v>12354</v>
      </c>
      <c r="Q148" s="246" t="s">
        <v>12354</v>
      </c>
      <c r="R148" s="246" t="s">
        <v>14690</v>
      </c>
      <c r="S148" s="246" t="s">
        <v>14727</v>
      </c>
      <c r="T148" s="246" t="s">
        <v>14957</v>
      </c>
      <c r="U148" s="246" t="s">
        <v>14872</v>
      </c>
    </row>
    <row r="149" spans="1:21" ht="13.5" customHeight="1">
      <c r="A149" s="125" t="s">
        <v>339</v>
      </c>
      <c r="B149" s="125" t="s">
        <v>10375</v>
      </c>
      <c r="C149" s="246" t="s">
        <v>340</v>
      </c>
      <c r="D149" s="246" t="s">
        <v>5006</v>
      </c>
      <c r="E149" s="246" t="s">
        <v>5009</v>
      </c>
      <c r="F149" s="246" t="s">
        <v>5010</v>
      </c>
      <c r="G149" s="246" t="s">
        <v>8402</v>
      </c>
      <c r="H149" s="247">
        <v>0</v>
      </c>
      <c r="I149" s="246" t="s">
        <v>10372</v>
      </c>
      <c r="J149" s="247">
        <v>264000</v>
      </c>
      <c r="K149" s="247">
        <v>654</v>
      </c>
      <c r="L149" s="246" t="s">
        <v>12380</v>
      </c>
      <c r="M149" s="246" t="s">
        <v>8264</v>
      </c>
      <c r="N149" s="246" t="s">
        <v>339</v>
      </c>
      <c r="O149" s="246" t="s">
        <v>12354</v>
      </c>
      <c r="P149" s="246" t="s">
        <v>12354</v>
      </c>
      <c r="Q149" s="246" t="s">
        <v>12354</v>
      </c>
      <c r="R149" s="246" t="s">
        <v>14694</v>
      </c>
      <c r="S149" s="246" t="s">
        <v>14718</v>
      </c>
      <c r="T149" s="246" t="s">
        <v>14958</v>
      </c>
      <c r="U149" s="246" t="s">
        <v>14959</v>
      </c>
    </row>
    <row r="150" spans="1:21" ht="13.5" customHeight="1">
      <c r="A150" s="125" t="s">
        <v>341</v>
      </c>
      <c r="B150" s="125" t="s">
        <v>10375</v>
      </c>
      <c r="C150" s="246" t="s">
        <v>342</v>
      </c>
      <c r="D150" s="246" t="s">
        <v>4826</v>
      </c>
      <c r="E150" s="246" t="s">
        <v>5024</v>
      </c>
      <c r="F150" s="246" t="s">
        <v>5025</v>
      </c>
      <c r="G150" s="246" t="s">
        <v>8403</v>
      </c>
      <c r="H150" s="247">
        <v>0</v>
      </c>
      <c r="I150" s="246" t="s">
        <v>10372</v>
      </c>
      <c r="J150" s="247">
        <v>264000</v>
      </c>
      <c r="K150" s="247">
        <v>660</v>
      </c>
      <c r="L150" s="246" t="s">
        <v>12380</v>
      </c>
      <c r="M150" s="246" t="s">
        <v>8264</v>
      </c>
      <c r="N150" s="246" t="s">
        <v>341</v>
      </c>
      <c r="O150" s="246" t="s">
        <v>12354</v>
      </c>
      <c r="P150" s="246" t="s">
        <v>12354</v>
      </c>
      <c r="Q150" s="246" t="s">
        <v>12354</v>
      </c>
      <c r="R150" s="246" t="s">
        <v>14694</v>
      </c>
      <c r="S150" s="246" t="s">
        <v>14818</v>
      </c>
      <c r="T150" s="246" t="s">
        <v>14960</v>
      </c>
      <c r="U150" s="246" t="s">
        <v>14961</v>
      </c>
    </row>
    <row r="151" spans="1:21" ht="13.5" customHeight="1">
      <c r="A151" s="125" t="s">
        <v>343</v>
      </c>
      <c r="B151" s="125" t="s">
        <v>10375</v>
      </c>
      <c r="C151" s="246" t="s">
        <v>344</v>
      </c>
      <c r="D151" s="246" t="s">
        <v>5006</v>
      </c>
      <c r="E151" s="246" t="s">
        <v>5011</v>
      </c>
      <c r="F151" s="246" t="s">
        <v>5012</v>
      </c>
      <c r="G151" s="246" t="s">
        <v>8404</v>
      </c>
      <c r="H151" s="247">
        <v>0</v>
      </c>
      <c r="I151" s="246" t="s">
        <v>10372</v>
      </c>
      <c r="J151" s="247">
        <v>264000</v>
      </c>
      <c r="K151" s="247">
        <v>655</v>
      </c>
      <c r="L151" s="246" t="s">
        <v>12452</v>
      </c>
      <c r="M151" s="246" t="s">
        <v>8264</v>
      </c>
      <c r="N151" s="246" t="s">
        <v>343</v>
      </c>
      <c r="O151" s="246" t="s">
        <v>12354</v>
      </c>
      <c r="P151" s="246" t="s">
        <v>12354</v>
      </c>
      <c r="Q151" s="246" t="s">
        <v>12354</v>
      </c>
      <c r="R151" s="246" t="s">
        <v>14694</v>
      </c>
      <c r="S151" s="246" t="s">
        <v>14820</v>
      </c>
      <c r="T151" s="246" t="s">
        <v>14962</v>
      </c>
      <c r="U151" s="246" t="s">
        <v>14963</v>
      </c>
    </row>
    <row r="152" spans="1:21" ht="13.5" customHeight="1">
      <c r="A152" s="125" t="s">
        <v>345</v>
      </c>
      <c r="B152" s="125" t="s">
        <v>10375</v>
      </c>
      <c r="C152" s="246" t="s">
        <v>346</v>
      </c>
      <c r="D152" s="246" t="s">
        <v>4857</v>
      </c>
      <c r="E152" s="246" t="s">
        <v>4858</v>
      </c>
      <c r="F152" s="246" t="s">
        <v>4859</v>
      </c>
      <c r="G152" s="246" t="s">
        <v>8405</v>
      </c>
      <c r="H152" s="247">
        <v>0</v>
      </c>
      <c r="I152" s="246" t="s">
        <v>10372</v>
      </c>
      <c r="J152" s="247">
        <v>264000</v>
      </c>
      <c r="K152" s="247">
        <v>593</v>
      </c>
      <c r="L152" s="246" t="s">
        <v>12856</v>
      </c>
      <c r="M152" s="246" t="s">
        <v>8264</v>
      </c>
      <c r="N152" s="246" t="s">
        <v>345</v>
      </c>
      <c r="O152" s="246" t="s">
        <v>12354</v>
      </c>
      <c r="P152" s="246" t="s">
        <v>12354</v>
      </c>
      <c r="Q152" s="246" t="s">
        <v>12354</v>
      </c>
      <c r="R152" s="246" t="s">
        <v>14694</v>
      </c>
      <c r="S152" s="246" t="s">
        <v>14771</v>
      </c>
      <c r="T152" s="246" t="s">
        <v>14964</v>
      </c>
      <c r="U152" s="246" t="s">
        <v>14965</v>
      </c>
    </row>
    <row r="153" spans="1:21" ht="13.5" customHeight="1">
      <c r="A153" s="125" t="s">
        <v>347</v>
      </c>
      <c r="B153" s="125" t="s">
        <v>10375</v>
      </c>
      <c r="C153" s="246" t="s">
        <v>348</v>
      </c>
      <c r="D153" s="246" t="s">
        <v>4804</v>
      </c>
      <c r="E153" s="246" t="s">
        <v>4805</v>
      </c>
      <c r="F153" s="246" t="s">
        <v>4806</v>
      </c>
      <c r="G153" s="246" t="s">
        <v>8406</v>
      </c>
      <c r="H153" s="247">
        <v>0</v>
      </c>
      <c r="I153" s="246" t="s">
        <v>10372</v>
      </c>
      <c r="J153" s="247">
        <v>264000</v>
      </c>
      <c r="K153" s="247">
        <v>576</v>
      </c>
      <c r="L153" s="246" t="s">
        <v>12542</v>
      </c>
      <c r="M153" s="246" t="s">
        <v>8264</v>
      </c>
      <c r="N153" s="246" t="s">
        <v>347</v>
      </c>
      <c r="O153" s="246" t="s">
        <v>12354</v>
      </c>
      <c r="P153" s="246" t="s">
        <v>12354</v>
      </c>
      <c r="Q153" s="246" t="s">
        <v>12354</v>
      </c>
      <c r="R153" s="246" t="s">
        <v>14690</v>
      </c>
      <c r="S153" s="246" t="s">
        <v>14701</v>
      </c>
      <c r="T153" s="246" t="s">
        <v>14966</v>
      </c>
      <c r="U153" s="246" t="s">
        <v>14700</v>
      </c>
    </row>
    <row r="154" spans="1:21" ht="13.5" customHeight="1">
      <c r="A154" s="125" t="s">
        <v>349</v>
      </c>
      <c r="B154" s="125" t="s">
        <v>10375</v>
      </c>
      <c r="C154" s="246" t="s">
        <v>4832</v>
      </c>
      <c r="D154" s="246" t="s">
        <v>4833</v>
      </c>
      <c r="E154" s="246" t="s">
        <v>4834</v>
      </c>
      <c r="F154" s="246" t="s">
        <v>4835</v>
      </c>
      <c r="G154" s="246" t="s">
        <v>8407</v>
      </c>
      <c r="H154" s="247">
        <v>0</v>
      </c>
      <c r="I154" s="246" t="s">
        <v>10372</v>
      </c>
      <c r="J154" s="247">
        <v>264000</v>
      </c>
      <c r="K154" s="247">
        <v>585</v>
      </c>
      <c r="L154" s="246" t="s">
        <v>12544</v>
      </c>
      <c r="M154" s="246" t="s">
        <v>8264</v>
      </c>
      <c r="N154" s="246" t="s">
        <v>349</v>
      </c>
      <c r="O154" s="246" t="s">
        <v>12354</v>
      </c>
      <c r="P154" s="246" t="s">
        <v>12354</v>
      </c>
      <c r="Q154" s="246" t="s">
        <v>12354</v>
      </c>
      <c r="R154" s="246" t="s">
        <v>14690</v>
      </c>
      <c r="S154" s="246" t="s">
        <v>14727</v>
      </c>
      <c r="T154" s="246" t="s">
        <v>14967</v>
      </c>
      <c r="U154" s="246" t="s">
        <v>14703</v>
      </c>
    </row>
    <row r="155" spans="1:21" ht="13.5" customHeight="1">
      <c r="A155" s="125" t="s">
        <v>350</v>
      </c>
      <c r="B155" s="125" t="s">
        <v>10375</v>
      </c>
      <c r="C155" s="246" t="s">
        <v>351</v>
      </c>
      <c r="D155" s="246" t="s">
        <v>4885</v>
      </c>
      <c r="E155" s="246" t="s">
        <v>4919</v>
      </c>
      <c r="F155" s="246" t="s">
        <v>4920</v>
      </c>
      <c r="G155" s="246" t="s">
        <v>8408</v>
      </c>
      <c r="H155" s="247">
        <v>0</v>
      </c>
      <c r="I155" s="246" t="s">
        <v>10372</v>
      </c>
      <c r="J155" s="247">
        <v>264000</v>
      </c>
      <c r="K155" s="247">
        <v>618</v>
      </c>
      <c r="L155" s="246" t="s">
        <v>12544</v>
      </c>
      <c r="M155" s="246" t="s">
        <v>8264</v>
      </c>
      <c r="N155" s="246" t="s">
        <v>350</v>
      </c>
      <c r="O155" s="246" t="s">
        <v>12354</v>
      </c>
      <c r="P155" s="246" t="s">
        <v>12354</v>
      </c>
      <c r="Q155" s="246" t="s">
        <v>12354</v>
      </c>
      <c r="R155" s="246" t="s">
        <v>14694</v>
      </c>
      <c r="S155" s="246" t="s">
        <v>14704</v>
      </c>
      <c r="T155" s="246" t="s">
        <v>14832</v>
      </c>
      <c r="U155" s="246" t="s">
        <v>14764</v>
      </c>
    </row>
    <row r="156" spans="1:21" ht="13.5" customHeight="1">
      <c r="A156" s="125" t="s">
        <v>352</v>
      </c>
      <c r="B156" s="125" t="s">
        <v>10375</v>
      </c>
      <c r="C156" s="246" t="s">
        <v>353</v>
      </c>
      <c r="D156" s="246" t="s">
        <v>4810</v>
      </c>
      <c r="E156" s="246" t="s">
        <v>4811</v>
      </c>
      <c r="F156" s="246" t="s">
        <v>4812</v>
      </c>
      <c r="G156" s="246" t="s">
        <v>8409</v>
      </c>
      <c r="H156" s="247">
        <v>0</v>
      </c>
      <c r="I156" s="246" t="s">
        <v>10372</v>
      </c>
      <c r="J156" s="247">
        <v>264000</v>
      </c>
      <c r="K156" s="247">
        <v>578</v>
      </c>
      <c r="L156" s="246" t="s">
        <v>12848</v>
      </c>
      <c r="M156" s="246" t="s">
        <v>8264</v>
      </c>
      <c r="N156" s="246" t="s">
        <v>352</v>
      </c>
      <c r="O156" s="246" t="s">
        <v>12354</v>
      </c>
      <c r="P156" s="246" t="s">
        <v>12354</v>
      </c>
      <c r="Q156" s="246" t="s">
        <v>12354</v>
      </c>
      <c r="R156" s="246" t="s">
        <v>14694</v>
      </c>
      <c r="S156" s="246" t="s">
        <v>14713</v>
      </c>
      <c r="T156" s="246" t="s">
        <v>14968</v>
      </c>
      <c r="U156" s="246" t="s">
        <v>14969</v>
      </c>
    </row>
    <row r="157" spans="1:21" ht="13.5" customHeight="1">
      <c r="A157" s="125" t="s">
        <v>354</v>
      </c>
      <c r="B157" s="125" t="s">
        <v>10375</v>
      </c>
      <c r="C157" s="246" t="s">
        <v>355</v>
      </c>
      <c r="D157" s="246" t="s">
        <v>4885</v>
      </c>
      <c r="E157" s="246" t="s">
        <v>4886</v>
      </c>
      <c r="F157" s="246" t="s">
        <v>4887</v>
      </c>
      <c r="G157" s="246" t="s">
        <v>8410</v>
      </c>
      <c r="H157" s="247">
        <v>0</v>
      </c>
      <c r="I157" s="246" t="s">
        <v>10372</v>
      </c>
      <c r="J157" s="247">
        <v>264000</v>
      </c>
      <c r="K157" s="247">
        <v>604</v>
      </c>
      <c r="L157" s="246" t="s">
        <v>12848</v>
      </c>
      <c r="M157" s="246" t="s">
        <v>8264</v>
      </c>
      <c r="N157" s="246" t="s">
        <v>354</v>
      </c>
      <c r="O157" s="246" t="s">
        <v>12354</v>
      </c>
      <c r="P157" s="246" t="s">
        <v>12354</v>
      </c>
      <c r="Q157" s="246" t="s">
        <v>12354</v>
      </c>
      <c r="R157" s="246" t="s">
        <v>14694</v>
      </c>
      <c r="S157" s="246" t="s">
        <v>14704</v>
      </c>
      <c r="T157" s="246" t="s">
        <v>14970</v>
      </c>
      <c r="U157" s="246" t="s">
        <v>14971</v>
      </c>
    </row>
    <row r="158" spans="1:21" ht="13.5" customHeight="1">
      <c r="A158" s="125" t="s">
        <v>356</v>
      </c>
      <c r="B158" s="125" t="s">
        <v>10375</v>
      </c>
      <c r="C158" s="246" t="s">
        <v>357</v>
      </c>
      <c r="D158" s="246" t="s">
        <v>4813</v>
      </c>
      <c r="E158" s="246" t="s">
        <v>4814</v>
      </c>
      <c r="F158" s="246" t="s">
        <v>4815</v>
      </c>
      <c r="G158" s="246" t="s">
        <v>8411</v>
      </c>
      <c r="H158" s="247">
        <v>0</v>
      </c>
      <c r="I158" s="246" t="s">
        <v>10372</v>
      </c>
      <c r="J158" s="247">
        <v>264000</v>
      </c>
      <c r="K158" s="247">
        <v>579</v>
      </c>
      <c r="L158" s="246" t="s">
        <v>12849</v>
      </c>
      <c r="M158" s="246" t="s">
        <v>8264</v>
      </c>
      <c r="N158" s="246" t="s">
        <v>356</v>
      </c>
      <c r="O158" s="246" t="s">
        <v>12354</v>
      </c>
      <c r="P158" s="246" t="s">
        <v>12354</v>
      </c>
      <c r="Q158" s="246" t="s">
        <v>12354</v>
      </c>
      <c r="R158" s="246" t="s">
        <v>14694</v>
      </c>
      <c r="S158" s="246" t="s">
        <v>14784</v>
      </c>
      <c r="T158" s="246" t="s">
        <v>14972</v>
      </c>
      <c r="U158" s="246" t="s">
        <v>14973</v>
      </c>
    </row>
    <row r="159" spans="1:21" ht="13.5" customHeight="1">
      <c r="A159" s="125" t="s">
        <v>358</v>
      </c>
      <c r="B159" s="125" t="s">
        <v>10375</v>
      </c>
      <c r="C159" s="246" t="s">
        <v>359</v>
      </c>
      <c r="D159" s="246" t="s">
        <v>4816</v>
      </c>
      <c r="E159" s="246" t="s">
        <v>4817</v>
      </c>
      <c r="F159" s="246" t="s">
        <v>4818</v>
      </c>
      <c r="G159" s="246" t="s">
        <v>8412</v>
      </c>
      <c r="H159" s="247">
        <v>0</v>
      </c>
      <c r="I159" s="246" t="s">
        <v>10372</v>
      </c>
      <c r="J159" s="247">
        <v>264000</v>
      </c>
      <c r="K159" s="247">
        <v>580</v>
      </c>
      <c r="L159" s="246" t="s">
        <v>12850</v>
      </c>
      <c r="M159" s="246" t="s">
        <v>8264</v>
      </c>
      <c r="N159" s="246" t="s">
        <v>358</v>
      </c>
      <c r="O159" s="246" t="s">
        <v>12354</v>
      </c>
      <c r="P159" s="246" t="s">
        <v>12354</v>
      </c>
      <c r="Q159" s="246" t="s">
        <v>12354</v>
      </c>
      <c r="R159" s="246" t="s">
        <v>14694</v>
      </c>
      <c r="S159" s="246" t="s">
        <v>14713</v>
      </c>
      <c r="T159" s="246" t="s">
        <v>14821</v>
      </c>
      <c r="U159" s="246" t="s">
        <v>14974</v>
      </c>
    </row>
    <row r="160" spans="1:21" ht="13.5" customHeight="1">
      <c r="A160" s="125" t="s">
        <v>360</v>
      </c>
      <c r="B160" s="125" t="s">
        <v>10375</v>
      </c>
      <c r="C160" s="246" t="s">
        <v>361</v>
      </c>
      <c r="D160" s="246" t="s">
        <v>4819</v>
      </c>
      <c r="E160" s="246" t="s">
        <v>4820</v>
      </c>
      <c r="F160" s="246" t="s">
        <v>4821</v>
      </c>
      <c r="G160" s="246" t="s">
        <v>8413</v>
      </c>
      <c r="H160" s="247">
        <v>0</v>
      </c>
      <c r="I160" s="246" t="s">
        <v>10372</v>
      </c>
      <c r="J160" s="247">
        <v>264000</v>
      </c>
      <c r="K160" s="247">
        <v>581</v>
      </c>
      <c r="L160" s="246" t="s">
        <v>12851</v>
      </c>
      <c r="M160" s="246" t="s">
        <v>8264</v>
      </c>
      <c r="N160" s="246" t="s">
        <v>360</v>
      </c>
      <c r="O160" s="246" t="s">
        <v>12354</v>
      </c>
      <c r="P160" s="246" t="s">
        <v>12354</v>
      </c>
      <c r="Q160" s="246" t="s">
        <v>12354</v>
      </c>
      <c r="R160" s="246" t="s">
        <v>14690</v>
      </c>
      <c r="S160" s="246" t="s">
        <v>14936</v>
      </c>
      <c r="T160" s="246" t="s">
        <v>14975</v>
      </c>
      <c r="U160" s="246" t="s">
        <v>14976</v>
      </c>
    </row>
    <row r="161" spans="1:21" ht="13.5" customHeight="1">
      <c r="A161" s="125" t="s">
        <v>362</v>
      </c>
      <c r="B161" s="125" t="s">
        <v>10375</v>
      </c>
      <c r="C161" s="246" t="s">
        <v>363</v>
      </c>
      <c r="D161" s="246" t="s">
        <v>4826</v>
      </c>
      <c r="E161" s="246" t="s">
        <v>4827</v>
      </c>
      <c r="F161" s="246" t="s">
        <v>4828</v>
      </c>
      <c r="G161" s="246" t="s">
        <v>8414</v>
      </c>
      <c r="H161" s="247">
        <v>0</v>
      </c>
      <c r="I161" s="246" t="s">
        <v>10372</v>
      </c>
      <c r="J161" s="247">
        <v>264000</v>
      </c>
      <c r="K161" s="247">
        <v>583</v>
      </c>
      <c r="L161" s="246" t="s">
        <v>12550</v>
      </c>
      <c r="M161" s="246" t="s">
        <v>8264</v>
      </c>
      <c r="N161" s="246" t="s">
        <v>362</v>
      </c>
      <c r="O161" s="246" t="s">
        <v>12354</v>
      </c>
      <c r="P161" s="246" t="s">
        <v>12354</v>
      </c>
      <c r="Q161" s="246" t="s">
        <v>12354</v>
      </c>
      <c r="R161" s="246" t="s">
        <v>14694</v>
      </c>
      <c r="S161" s="246" t="s">
        <v>14695</v>
      </c>
      <c r="T161" s="246" t="s">
        <v>14977</v>
      </c>
      <c r="U161" s="246" t="s">
        <v>14978</v>
      </c>
    </row>
    <row r="162" spans="1:21" ht="13.5" customHeight="1">
      <c r="A162" s="125" t="s">
        <v>364</v>
      </c>
      <c r="B162" s="125" t="s">
        <v>10375</v>
      </c>
      <c r="C162" s="246" t="s">
        <v>365</v>
      </c>
      <c r="D162" s="246" t="s">
        <v>4829</v>
      </c>
      <c r="E162" s="246" t="s">
        <v>4830</v>
      </c>
      <c r="F162" s="246" t="s">
        <v>4831</v>
      </c>
      <c r="G162" s="246" t="s">
        <v>8360</v>
      </c>
      <c r="H162" s="247">
        <v>0</v>
      </c>
      <c r="I162" s="246" t="s">
        <v>10372</v>
      </c>
      <c r="J162" s="247">
        <v>264000</v>
      </c>
      <c r="K162" s="247">
        <v>584</v>
      </c>
      <c r="L162" s="246" t="s">
        <v>12852</v>
      </c>
      <c r="M162" s="246" t="s">
        <v>8264</v>
      </c>
      <c r="N162" s="246" t="s">
        <v>364</v>
      </c>
      <c r="O162" s="246" t="s">
        <v>12354</v>
      </c>
      <c r="P162" s="246" t="s">
        <v>12354</v>
      </c>
      <c r="Q162" s="246" t="s">
        <v>12354</v>
      </c>
      <c r="R162" s="246" t="s">
        <v>14690</v>
      </c>
      <c r="S162" s="246" t="s">
        <v>14724</v>
      </c>
      <c r="T162" s="246" t="s">
        <v>14979</v>
      </c>
      <c r="U162" s="246" t="s">
        <v>14726</v>
      </c>
    </row>
    <row r="163" spans="1:21" ht="13.5" customHeight="1">
      <c r="A163" s="125" t="s">
        <v>366</v>
      </c>
      <c r="B163" s="125" t="s">
        <v>10375</v>
      </c>
      <c r="C163" s="246" t="s">
        <v>367</v>
      </c>
      <c r="D163" s="246" t="s">
        <v>4823</v>
      </c>
      <c r="E163" s="246" t="s">
        <v>5133</v>
      </c>
      <c r="F163" s="246" t="s">
        <v>5134</v>
      </c>
      <c r="G163" s="246" t="s">
        <v>8415</v>
      </c>
      <c r="H163" s="247">
        <v>0</v>
      </c>
      <c r="I163" s="246" t="s">
        <v>10372</v>
      </c>
      <c r="J163" s="247">
        <v>264000</v>
      </c>
      <c r="K163" s="247">
        <v>707</v>
      </c>
      <c r="L163" s="246" t="s">
        <v>12700</v>
      </c>
      <c r="M163" s="246" t="s">
        <v>8264</v>
      </c>
      <c r="N163" s="246" t="s">
        <v>366</v>
      </c>
      <c r="O163" s="246" t="s">
        <v>12354</v>
      </c>
      <c r="P163" s="246" t="s">
        <v>12354</v>
      </c>
      <c r="Q163" s="246" t="s">
        <v>12354</v>
      </c>
      <c r="R163" s="246" t="s">
        <v>14690</v>
      </c>
      <c r="S163" s="246" t="s">
        <v>14936</v>
      </c>
      <c r="T163" s="246" t="s">
        <v>14980</v>
      </c>
      <c r="U163" s="246" t="s">
        <v>14981</v>
      </c>
    </row>
    <row r="164" spans="1:21" ht="13.5" customHeight="1">
      <c r="A164" s="125" t="s">
        <v>368</v>
      </c>
      <c r="B164" s="125" t="s">
        <v>10375</v>
      </c>
      <c r="C164" s="246" t="s">
        <v>369</v>
      </c>
      <c r="D164" s="246" t="s">
        <v>4880</v>
      </c>
      <c r="E164" s="246" t="s">
        <v>5026</v>
      </c>
      <c r="F164" s="246" t="s">
        <v>5027</v>
      </c>
      <c r="G164" s="246" t="s">
        <v>8416</v>
      </c>
      <c r="H164" s="247">
        <v>9</v>
      </c>
      <c r="I164" s="246" t="s">
        <v>10406</v>
      </c>
      <c r="J164" s="247">
        <v>384000</v>
      </c>
      <c r="K164" s="247">
        <v>661</v>
      </c>
      <c r="L164" s="246" t="s">
        <v>12674</v>
      </c>
      <c r="M164" s="246" t="s">
        <v>8264</v>
      </c>
      <c r="N164" s="246" t="s">
        <v>368</v>
      </c>
      <c r="O164" s="246" t="s">
        <v>12354</v>
      </c>
      <c r="P164" s="246" t="s">
        <v>12354</v>
      </c>
      <c r="Q164" s="246" t="s">
        <v>12354</v>
      </c>
      <c r="R164" s="246" t="s">
        <v>14690</v>
      </c>
      <c r="S164" s="246" t="s">
        <v>14734</v>
      </c>
      <c r="T164" s="246" t="s">
        <v>14800</v>
      </c>
      <c r="U164" s="246" t="s">
        <v>14943</v>
      </c>
    </row>
    <row r="165" spans="1:21" ht="13.5" customHeight="1">
      <c r="A165" s="125" t="s">
        <v>370</v>
      </c>
      <c r="B165" s="125" t="s">
        <v>10375</v>
      </c>
      <c r="C165" s="246" t="s">
        <v>371</v>
      </c>
      <c r="D165" s="246" t="s">
        <v>4902</v>
      </c>
      <c r="E165" s="246" t="s">
        <v>5028</v>
      </c>
      <c r="F165" s="246" t="s">
        <v>5029</v>
      </c>
      <c r="G165" s="246" t="s">
        <v>8417</v>
      </c>
      <c r="H165" s="247">
        <v>0</v>
      </c>
      <c r="I165" s="246" t="s">
        <v>10372</v>
      </c>
      <c r="J165" s="247">
        <v>264000</v>
      </c>
      <c r="K165" s="247">
        <v>662</v>
      </c>
      <c r="L165" s="246" t="s">
        <v>12891</v>
      </c>
      <c r="M165" s="246" t="s">
        <v>8264</v>
      </c>
      <c r="N165" s="246" t="s">
        <v>370</v>
      </c>
      <c r="O165" s="246" t="s">
        <v>12354</v>
      </c>
      <c r="P165" s="246" t="s">
        <v>12354</v>
      </c>
      <c r="Q165" s="246" t="s">
        <v>12354</v>
      </c>
      <c r="R165" s="246" t="s">
        <v>14694</v>
      </c>
      <c r="S165" s="246" t="s">
        <v>14818</v>
      </c>
      <c r="T165" s="246" t="s">
        <v>14806</v>
      </c>
      <c r="U165" s="246" t="s">
        <v>14982</v>
      </c>
    </row>
    <row r="166" spans="1:21" ht="13.5" customHeight="1">
      <c r="A166" s="125" t="s">
        <v>372</v>
      </c>
      <c r="B166" s="125" t="s">
        <v>10375</v>
      </c>
      <c r="C166" s="246" t="s">
        <v>373</v>
      </c>
      <c r="D166" s="246" t="s">
        <v>4810</v>
      </c>
      <c r="E166" s="246" t="s">
        <v>5030</v>
      </c>
      <c r="F166" s="246" t="s">
        <v>5031</v>
      </c>
      <c r="G166" s="246" t="s">
        <v>8418</v>
      </c>
      <c r="H166" s="247">
        <v>0</v>
      </c>
      <c r="I166" s="246" t="s">
        <v>10372</v>
      </c>
      <c r="J166" s="247">
        <v>264000</v>
      </c>
      <c r="K166" s="247">
        <v>663</v>
      </c>
      <c r="L166" s="246" t="s">
        <v>12892</v>
      </c>
      <c r="M166" s="246" t="s">
        <v>8264</v>
      </c>
      <c r="N166" s="246" t="s">
        <v>372</v>
      </c>
      <c r="O166" s="246" t="s">
        <v>12354</v>
      </c>
      <c r="P166" s="246" t="s">
        <v>12354</v>
      </c>
      <c r="Q166" s="246" t="s">
        <v>12354</v>
      </c>
      <c r="R166" s="246" t="s">
        <v>14694</v>
      </c>
      <c r="S166" s="246" t="s">
        <v>14781</v>
      </c>
      <c r="T166" s="246" t="s">
        <v>14983</v>
      </c>
      <c r="U166" s="246" t="s">
        <v>14984</v>
      </c>
    </row>
    <row r="167" spans="1:21" ht="13.5" customHeight="1">
      <c r="A167" s="125" t="s">
        <v>374</v>
      </c>
      <c r="B167" s="125" t="s">
        <v>10375</v>
      </c>
      <c r="C167" s="246" t="s">
        <v>375</v>
      </c>
      <c r="D167" s="246" t="s">
        <v>4877</v>
      </c>
      <c r="E167" s="246" t="s">
        <v>5032</v>
      </c>
      <c r="F167" s="246" t="s">
        <v>5033</v>
      </c>
      <c r="G167" s="246" t="s">
        <v>8419</v>
      </c>
      <c r="H167" s="247">
        <v>0</v>
      </c>
      <c r="I167" s="246" t="s">
        <v>10372</v>
      </c>
      <c r="J167" s="247">
        <v>264000</v>
      </c>
      <c r="K167" s="247">
        <v>664</v>
      </c>
      <c r="L167" s="246" t="s">
        <v>12555</v>
      </c>
      <c r="M167" s="246" t="s">
        <v>8264</v>
      </c>
      <c r="N167" s="246" t="s">
        <v>374</v>
      </c>
      <c r="O167" s="246" t="s">
        <v>12354</v>
      </c>
      <c r="P167" s="246" t="s">
        <v>12354</v>
      </c>
      <c r="Q167" s="246" t="s">
        <v>12354</v>
      </c>
      <c r="R167" s="246" t="s">
        <v>14690</v>
      </c>
      <c r="S167" s="246" t="s">
        <v>14761</v>
      </c>
      <c r="T167" s="246" t="s">
        <v>14985</v>
      </c>
      <c r="U167" s="246" t="s">
        <v>14986</v>
      </c>
    </row>
    <row r="168" spans="1:21" ht="13.5" customHeight="1">
      <c r="A168" s="125" t="s">
        <v>376</v>
      </c>
      <c r="B168" s="125" t="s">
        <v>10375</v>
      </c>
      <c r="C168" s="246" t="s">
        <v>5034</v>
      </c>
      <c r="D168" s="246" t="s">
        <v>4804</v>
      </c>
      <c r="E168" s="246" t="s">
        <v>5035</v>
      </c>
      <c r="F168" s="246" t="s">
        <v>5036</v>
      </c>
      <c r="G168" s="246" t="s">
        <v>8389</v>
      </c>
      <c r="H168" s="247">
        <v>0</v>
      </c>
      <c r="I168" s="246" t="s">
        <v>10372</v>
      </c>
      <c r="J168" s="247">
        <v>264000</v>
      </c>
      <c r="K168" s="247">
        <v>666</v>
      </c>
      <c r="L168" s="246" t="s">
        <v>12676</v>
      </c>
      <c r="M168" s="246" t="s">
        <v>8264</v>
      </c>
      <c r="N168" s="246" t="s">
        <v>376</v>
      </c>
      <c r="O168" s="246" t="s">
        <v>12354</v>
      </c>
      <c r="P168" s="246" t="s">
        <v>12354</v>
      </c>
      <c r="Q168" s="246" t="s">
        <v>12354</v>
      </c>
      <c r="R168" s="246" t="s">
        <v>14694</v>
      </c>
      <c r="S168" s="246" t="s">
        <v>14868</v>
      </c>
      <c r="T168" s="246" t="s">
        <v>14987</v>
      </c>
      <c r="U168" s="246" t="s">
        <v>14817</v>
      </c>
    </row>
    <row r="169" spans="1:21" ht="13.5" customHeight="1">
      <c r="A169" s="125" t="s">
        <v>377</v>
      </c>
      <c r="B169" s="125" t="s">
        <v>10375</v>
      </c>
      <c r="C169" s="246" t="s">
        <v>378</v>
      </c>
      <c r="D169" s="246" t="s">
        <v>4902</v>
      </c>
      <c r="E169" s="246" t="s">
        <v>5040</v>
      </c>
      <c r="F169" s="246" t="s">
        <v>5041</v>
      </c>
      <c r="G169" s="246" t="s">
        <v>8420</v>
      </c>
      <c r="H169" s="247">
        <v>0</v>
      </c>
      <c r="I169" s="246" t="s">
        <v>10372</v>
      </c>
      <c r="J169" s="247">
        <v>264000</v>
      </c>
      <c r="K169" s="247">
        <v>668</v>
      </c>
      <c r="L169" s="246" t="s">
        <v>12893</v>
      </c>
      <c r="M169" s="246" t="s">
        <v>8264</v>
      </c>
      <c r="N169" s="246" t="s">
        <v>377</v>
      </c>
      <c r="O169" s="246" t="s">
        <v>12354</v>
      </c>
      <c r="P169" s="246" t="s">
        <v>12354</v>
      </c>
      <c r="Q169" s="246" t="s">
        <v>12354</v>
      </c>
      <c r="R169" s="246" t="s">
        <v>14694</v>
      </c>
      <c r="S169" s="246" t="s">
        <v>14784</v>
      </c>
      <c r="T169" s="246" t="s">
        <v>14988</v>
      </c>
      <c r="U169" s="246" t="s">
        <v>14989</v>
      </c>
    </row>
    <row r="170" spans="1:21" ht="13.5" customHeight="1">
      <c r="A170" s="125" t="s">
        <v>379</v>
      </c>
      <c r="B170" s="125" t="s">
        <v>10375</v>
      </c>
      <c r="C170" s="246" t="s">
        <v>380</v>
      </c>
      <c r="D170" s="246" t="s">
        <v>5037</v>
      </c>
      <c r="E170" s="246" t="s">
        <v>5038</v>
      </c>
      <c r="F170" s="246" t="s">
        <v>5039</v>
      </c>
      <c r="G170" s="246" t="s">
        <v>8421</v>
      </c>
      <c r="H170" s="247">
        <v>0</v>
      </c>
      <c r="I170" s="246" t="s">
        <v>10372</v>
      </c>
      <c r="J170" s="247">
        <v>264000</v>
      </c>
      <c r="K170" s="247">
        <v>667</v>
      </c>
      <c r="L170" s="246" t="s">
        <v>12557</v>
      </c>
      <c r="M170" s="246" t="s">
        <v>8264</v>
      </c>
      <c r="N170" s="246" t="s">
        <v>379</v>
      </c>
      <c r="O170" s="246" t="s">
        <v>12354</v>
      </c>
      <c r="P170" s="246" t="s">
        <v>12354</v>
      </c>
      <c r="Q170" s="246" t="s">
        <v>12354</v>
      </c>
      <c r="R170" s="246" t="s">
        <v>14694</v>
      </c>
      <c r="S170" s="246" t="s">
        <v>14844</v>
      </c>
      <c r="T170" s="246" t="s">
        <v>14990</v>
      </c>
      <c r="U170" s="246" t="s">
        <v>14991</v>
      </c>
    </row>
    <row r="171" spans="1:21" ht="13.5" customHeight="1">
      <c r="A171" s="125" t="s">
        <v>383</v>
      </c>
      <c r="B171" s="125" t="s">
        <v>10375</v>
      </c>
      <c r="C171" s="246" t="s">
        <v>384</v>
      </c>
      <c r="D171" s="246" t="s">
        <v>5006</v>
      </c>
      <c r="E171" s="246" t="s">
        <v>5042</v>
      </c>
      <c r="F171" s="246" t="s">
        <v>5043</v>
      </c>
      <c r="G171" s="246" t="s">
        <v>8422</v>
      </c>
      <c r="H171" s="247">
        <v>0</v>
      </c>
      <c r="I171" s="246" t="s">
        <v>10372</v>
      </c>
      <c r="J171" s="247">
        <v>264000</v>
      </c>
      <c r="K171" s="247">
        <v>669</v>
      </c>
      <c r="L171" s="246" t="s">
        <v>12381</v>
      </c>
      <c r="M171" s="246" t="s">
        <v>8264</v>
      </c>
      <c r="N171" s="246" t="s">
        <v>383</v>
      </c>
      <c r="O171" s="246" t="s">
        <v>12354</v>
      </c>
      <c r="P171" s="246" t="s">
        <v>12354</v>
      </c>
      <c r="Q171" s="246" t="s">
        <v>12354</v>
      </c>
      <c r="R171" s="246" t="s">
        <v>14690</v>
      </c>
      <c r="S171" s="246" t="s">
        <v>14721</v>
      </c>
      <c r="T171" s="246" t="s">
        <v>14992</v>
      </c>
      <c r="U171" s="246" t="s">
        <v>14993</v>
      </c>
    </row>
    <row r="172" spans="1:21" ht="13.5" customHeight="1">
      <c r="A172" s="125" t="s">
        <v>385</v>
      </c>
      <c r="B172" s="125" t="s">
        <v>10375</v>
      </c>
      <c r="C172" s="246" t="s">
        <v>5049</v>
      </c>
      <c r="D172" s="246" t="s">
        <v>5050</v>
      </c>
      <c r="E172" s="246" t="s">
        <v>5051</v>
      </c>
      <c r="F172" s="246" t="s">
        <v>5052</v>
      </c>
      <c r="G172" s="246" t="s">
        <v>8423</v>
      </c>
      <c r="H172" s="247">
        <v>0</v>
      </c>
      <c r="I172" s="246" t="s">
        <v>10372</v>
      </c>
      <c r="J172" s="247">
        <v>264000</v>
      </c>
      <c r="K172" s="247">
        <v>672</v>
      </c>
      <c r="L172" s="246" t="s">
        <v>12559</v>
      </c>
      <c r="M172" s="246" t="s">
        <v>8264</v>
      </c>
      <c r="N172" s="246" t="s">
        <v>385</v>
      </c>
      <c r="O172" s="246" t="s">
        <v>12354</v>
      </c>
      <c r="P172" s="246" t="s">
        <v>12354</v>
      </c>
      <c r="Q172" s="246" t="s">
        <v>12354</v>
      </c>
      <c r="R172" s="246" t="s">
        <v>14690</v>
      </c>
      <c r="S172" s="246" t="s">
        <v>14734</v>
      </c>
      <c r="T172" s="246" t="s">
        <v>14757</v>
      </c>
      <c r="U172" s="246" t="s">
        <v>14994</v>
      </c>
    </row>
    <row r="173" spans="1:21" ht="13.5" customHeight="1">
      <c r="A173" s="125" t="s">
        <v>386</v>
      </c>
      <c r="B173" s="125" t="s">
        <v>10375</v>
      </c>
      <c r="C173" s="246" t="s">
        <v>387</v>
      </c>
      <c r="D173" s="246" t="s">
        <v>5046</v>
      </c>
      <c r="E173" s="246" t="s">
        <v>5047</v>
      </c>
      <c r="F173" s="246" t="s">
        <v>5048</v>
      </c>
      <c r="G173" s="246" t="s">
        <v>8424</v>
      </c>
      <c r="H173" s="247">
        <v>0</v>
      </c>
      <c r="I173" s="246" t="s">
        <v>10372</v>
      </c>
      <c r="J173" s="247">
        <v>264000</v>
      </c>
      <c r="K173" s="247">
        <v>671</v>
      </c>
      <c r="L173" s="246" t="s">
        <v>12453</v>
      </c>
      <c r="M173" s="246" t="s">
        <v>8264</v>
      </c>
      <c r="N173" s="246" t="s">
        <v>386</v>
      </c>
      <c r="O173" s="246" t="s">
        <v>12354</v>
      </c>
      <c r="P173" s="246" t="s">
        <v>12354</v>
      </c>
      <c r="Q173" s="246" t="s">
        <v>12354</v>
      </c>
      <c r="R173" s="246" t="s">
        <v>14694</v>
      </c>
      <c r="S173" s="246" t="s">
        <v>14721</v>
      </c>
      <c r="T173" s="246" t="s">
        <v>14995</v>
      </c>
      <c r="U173" s="246" t="s">
        <v>14996</v>
      </c>
    </row>
    <row r="174" spans="1:21" ht="13.5" customHeight="1">
      <c r="A174" s="125" t="s">
        <v>389</v>
      </c>
      <c r="B174" s="125" t="s">
        <v>10375</v>
      </c>
      <c r="C174" s="246" t="s">
        <v>5053</v>
      </c>
      <c r="D174" s="246" t="s">
        <v>5054</v>
      </c>
      <c r="E174" s="246" t="s">
        <v>5055</v>
      </c>
      <c r="F174" s="246" t="s">
        <v>5056</v>
      </c>
      <c r="G174" s="246" t="s">
        <v>8425</v>
      </c>
      <c r="H174" s="247">
        <v>0</v>
      </c>
      <c r="I174" s="246" t="s">
        <v>10372</v>
      </c>
      <c r="J174" s="247">
        <v>264000</v>
      </c>
      <c r="K174" s="247">
        <v>673</v>
      </c>
      <c r="L174" s="246" t="s">
        <v>12895</v>
      </c>
      <c r="M174" s="246" t="s">
        <v>8264</v>
      </c>
      <c r="N174" s="246" t="s">
        <v>389</v>
      </c>
      <c r="O174" s="246" t="s">
        <v>12354</v>
      </c>
      <c r="P174" s="246" t="s">
        <v>12354</v>
      </c>
      <c r="Q174" s="246" t="s">
        <v>12354</v>
      </c>
      <c r="R174" s="246" t="s">
        <v>14694</v>
      </c>
      <c r="S174" s="246" t="s">
        <v>14695</v>
      </c>
      <c r="T174" s="246" t="s">
        <v>14997</v>
      </c>
      <c r="U174" s="246" t="s">
        <v>14998</v>
      </c>
    </row>
    <row r="175" spans="1:21" ht="13.5" customHeight="1">
      <c r="A175" s="125" t="s">
        <v>390</v>
      </c>
      <c r="B175" s="125" t="s">
        <v>10375</v>
      </c>
      <c r="C175" s="246" t="s">
        <v>391</v>
      </c>
      <c r="D175" s="246" t="s">
        <v>4816</v>
      </c>
      <c r="E175" s="246" t="s">
        <v>5057</v>
      </c>
      <c r="F175" s="246" t="s">
        <v>5058</v>
      </c>
      <c r="G175" s="246" t="s">
        <v>8409</v>
      </c>
      <c r="H175" s="247">
        <v>0</v>
      </c>
      <c r="I175" s="246" t="s">
        <v>10372</v>
      </c>
      <c r="J175" s="247">
        <v>264000</v>
      </c>
      <c r="K175" s="247">
        <v>674</v>
      </c>
      <c r="L175" s="246" t="s">
        <v>12896</v>
      </c>
      <c r="M175" s="246" t="s">
        <v>8264</v>
      </c>
      <c r="N175" s="246" t="s">
        <v>390</v>
      </c>
      <c r="O175" s="246" t="s">
        <v>12354</v>
      </c>
      <c r="P175" s="246" t="s">
        <v>12354</v>
      </c>
      <c r="Q175" s="246" t="s">
        <v>12354</v>
      </c>
      <c r="R175" s="246" t="s">
        <v>14694</v>
      </c>
      <c r="S175" s="246" t="s">
        <v>14713</v>
      </c>
      <c r="T175" s="246" t="s">
        <v>14968</v>
      </c>
      <c r="U175" s="246" t="s">
        <v>14863</v>
      </c>
    </row>
    <row r="176" spans="1:21" ht="13.5" customHeight="1">
      <c r="A176" s="125" t="s">
        <v>392</v>
      </c>
      <c r="B176" s="125" t="s">
        <v>10375</v>
      </c>
      <c r="C176" s="246" t="s">
        <v>393</v>
      </c>
      <c r="D176" s="246" t="s">
        <v>4955</v>
      </c>
      <c r="E176" s="246" t="s">
        <v>5044</v>
      </c>
      <c r="F176" s="246" t="s">
        <v>5045</v>
      </c>
      <c r="G176" s="246" t="s">
        <v>8426</v>
      </c>
      <c r="H176" s="247">
        <v>0</v>
      </c>
      <c r="I176" s="246" t="s">
        <v>10372</v>
      </c>
      <c r="J176" s="247">
        <v>264000</v>
      </c>
      <c r="K176" s="247">
        <v>670</v>
      </c>
      <c r="L176" s="246" t="s">
        <v>12894</v>
      </c>
      <c r="M176" s="246" t="s">
        <v>8264</v>
      </c>
      <c r="N176" s="246" t="s">
        <v>392</v>
      </c>
      <c r="O176" s="246" t="s">
        <v>12354</v>
      </c>
      <c r="P176" s="246" t="s">
        <v>12354</v>
      </c>
      <c r="Q176" s="246" t="s">
        <v>12354</v>
      </c>
      <c r="R176" s="246" t="s">
        <v>14694</v>
      </c>
      <c r="S176" s="246" t="s">
        <v>14750</v>
      </c>
      <c r="T176" s="246" t="s">
        <v>14999</v>
      </c>
      <c r="U176" s="246" t="s">
        <v>15000</v>
      </c>
    </row>
    <row r="177" spans="1:21" ht="13.5" customHeight="1">
      <c r="A177" s="125" t="s">
        <v>394</v>
      </c>
      <c r="B177" s="125" t="s">
        <v>10375</v>
      </c>
      <c r="C177" s="246" t="s">
        <v>395</v>
      </c>
      <c r="D177" s="246" t="s">
        <v>5037</v>
      </c>
      <c r="E177" s="246" t="s">
        <v>5059</v>
      </c>
      <c r="F177" s="246" t="s">
        <v>5060</v>
      </c>
      <c r="G177" s="246" t="s">
        <v>8427</v>
      </c>
      <c r="H177" s="247">
        <v>0</v>
      </c>
      <c r="I177" s="246" t="s">
        <v>10372</v>
      </c>
      <c r="J177" s="247">
        <v>264000</v>
      </c>
      <c r="K177" s="247">
        <v>675</v>
      </c>
      <c r="L177" s="246" t="s">
        <v>12894</v>
      </c>
      <c r="M177" s="246" t="s">
        <v>8264</v>
      </c>
      <c r="N177" s="246" t="s">
        <v>394</v>
      </c>
      <c r="O177" s="246" t="s">
        <v>12354</v>
      </c>
      <c r="P177" s="246" t="s">
        <v>12354</v>
      </c>
      <c r="Q177" s="246" t="s">
        <v>12354</v>
      </c>
      <c r="R177" s="246" t="s">
        <v>14694</v>
      </c>
      <c r="S177" s="246" t="s">
        <v>14701</v>
      </c>
      <c r="T177" s="246" t="s">
        <v>15001</v>
      </c>
      <c r="U177" s="246" t="s">
        <v>15002</v>
      </c>
    </row>
    <row r="178" spans="1:21" ht="13.5" customHeight="1">
      <c r="A178" s="125" t="s">
        <v>396</v>
      </c>
      <c r="B178" s="125" t="s">
        <v>10375</v>
      </c>
      <c r="C178" s="246" t="s">
        <v>397</v>
      </c>
      <c r="D178" s="246" t="s">
        <v>4850</v>
      </c>
      <c r="E178" s="246" t="s">
        <v>5061</v>
      </c>
      <c r="F178" s="246" t="s">
        <v>5062</v>
      </c>
      <c r="G178" s="246" t="s">
        <v>8428</v>
      </c>
      <c r="H178" s="247">
        <v>0</v>
      </c>
      <c r="I178" s="246" t="s">
        <v>10372</v>
      </c>
      <c r="J178" s="247">
        <v>264000</v>
      </c>
      <c r="K178" s="247">
        <v>676</v>
      </c>
      <c r="L178" s="246" t="s">
        <v>12432</v>
      </c>
      <c r="M178" s="246" t="s">
        <v>8264</v>
      </c>
      <c r="N178" s="246" t="s">
        <v>396</v>
      </c>
      <c r="O178" s="246" t="s">
        <v>12354</v>
      </c>
      <c r="P178" s="246" t="s">
        <v>12354</v>
      </c>
      <c r="Q178" s="246" t="s">
        <v>12354</v>
      </c>
      <c r="R178" s="246" t="s">
        <v>14694</v>
      </c>
      <c r="S178" s="246" t="s">
        <v>14704</v>
      </c>
      <c r="T178" s="246" t="s">
        <v>15003</v>
      </c>
      <c r="U178" s="246" t="s">
        <v>14703</v>
      </c>
    </row>
    <row r="179" spans="1:21" ht="13.5" customHeight="1">
      <c r="A179" s="125" t="s">
        <v>398</v>
      </c>
      <c r="B179" s="125" t="s">
        <v>10375</v>
      </c>
      <c r="C179" s="246" t="s">
        <v>399</v>
      </c>
      <c r="D179" s="246" t="s">
        <v>5037</v>
      </c>
      <c r="E179" s="246" t="s">
        <v>5063</v>
      </c>
      <c r="F179" s="246" t="s">
        <v>5064</v>
      </c>
      <c r="G179" s="246" t="s">
        <v>8429</v>
      </c>
      <c r="H179" s="247">
        <v>0</v>
      </c>
      <c r="I179" s="246" t="s">
        <v>10372</v>
      </c>
      <c r="J179" s="247">
        <v>264000</v>
      </c>
      <c r="K179" s="247">
        <v>677</v>
      </c>
      <c r="L179" s="246" t="s">
        <v>12432</v>
      </c>
      <c r="M179" s="246" t="s">
        <v>8264</v>
      </c>
      <c r="N179" s="246" t="s">
        <v>398</v>
      </c>
      <c r="O179" s="246" t="s">
        <v>12354</v>
      </c>
      <c r="P179" s="246" t="s">
        <v>12354</v>
      </c>
      <c r="Q179" s="246" t="s">
        <v>12354</v>
      </c>
      <c r="R179" s="246" t="s">
        <v>14730</v>
      </c>
      <c r="S179" s="246" t="s">
        <v>15004</v>
      </c>
      <c r="T179" s="246" t="s">
        <v>15005</v>
      </c>
      <c r="U179" s="246" t="s">
        <v>15006</v>
      </c>
    </row>
    <row r="180" spans="1:21" ht="13.5" customHeight="1">
      <c r="A180" s="125" t="s">
        <v>400</v>
      </c>
      <c r="B180" s="125" t="s">
        <v>10375</v>
      </c>
      <c r="C180" s="246" t="s">
        <v>5065</v>
      </c>
      <c r="D180" s="246" t="s">
        <v>4810</v>
      </c>
      <c r="E180" s="246" t="s">
        <v>5066</v>
      </c>
      <c r="F180" s="246" t="s">
        <v>5067</v>
      </c>
      <c r="G180" s="246" t="s">
        <v>8430</v>
      </c>
      <c r="H180" s="247">
        <v>0</v>
      </c>
      <c r="I180" s="246" t="s">
        <v>10372</v>
      </c>
      <c r="J180" s="247">
        <v>264000</v>
      </c>
      <c r="K180" s="247">
        <v>678</v>
      </c>
      <c r="L180" s="246" t="s">
        <v>12432</v>
      </c>
      <c r="M180" s="246" t="s">
        <v>8264</v>
      </c>
      <c r="N180" s="246" t="s">
        <v>400</v>
      </c>
      <c r="O180" s="246" t="s">
        <v>12354</v>
      </c>
      <c r="P180" s="246" t="s">
        <v>12354</v>
      </c>
      <c r="Q180" s="246" t="s">
        <v>12354</v>
      </c>
      <c r="R180" s="246" t="s">
        <v>14694</v>
      </c>
      <c r="S180" s="246" t="s">
        <v>14713</v>
      </c>
      <c r="T180" s="246" t="s">
        <v>15007</v>
      </c>
      <c r="U180" s="246" t="s">
        <v>15008</v>
      </c>
    </row>
    <row r="181" spans="1:21" ht="13.5" customHeight="1">
      <c r="A181" s="125" t="s">
        <v>401</v>
      </c>
      <c r="B181" s="125" t="s">
        <v>10375</v>
      </c>
      <c r="C181" s="246" t="s">
        <v>402</v>
      </c>
      <c r="D181" s="246" t="s">
        <v>5037</v>
      </c>
      <c r="E181" s="246" t="s">
        <v>5079</v>
      </c>
      <c r="F181" s="246" t="s">
        <v>5080</v>
      </c>
      <c r="G181" s="246" t="s">
        <v>8431</v>
      </c>
      <c r="H181" s="247">
        <v>0</v>
      </c>
      <c r="I181" s="246" t="s">
        <v>10372</v>
      </c>
      <c r="J181" s="247">
        <v>264000</v>
      </c>
      <c r="K181" s="247">
        <v>683</v>
      </c>
      <c r="L181" s="246" t="s">
        <v>12564</v>
      </c>
      <c r="M181" s="246" t="s">
        <v>8264</v>
      </c>
      <c r="N181" s="246" t="s">
        <v>401</v>
      </c>
      <c r="O181" s="246" t="s">
        <v>12354</v>
      </c>
      <c r="P181" s="246" t="s">
        <v>12354</v>
      </c>
      <c r="Q181" s="246" t="s">
        <v>12354</v>
      </c>
      <c r="R181" s="246" t="s">
        <v>14694</v>
      </c>
      <c r="S181" s="246" t="s">
        <v>14695</v>
      </c>
      <c r="T181" s="246" t="s">
        <v>15009</v>
      </c>
      <c r="U181" s="246" t="s">
        <v>15010</v>
      </c>
    </row>
    <row r="182" spans="1:21" ht="13.5" customHeight="1">
      <c r="A182" s="125" t="s">
        <v>403</v>
      </c>
      <c r="B182" s="125" t="s">
        <v>10375</v>
      </c>
      <c r="C182" s="246" t="s">
        <v>404</v>
      </c>
      <c r="D182" s="246" t="s">
        <v>4807</v>
      </c>
      <c r="E182" s="246" t="s">
        <v>5068</v>
      </c>
      <c r="F182" s="246" t="s">
        <v>5069</v>
      </c>
      <c r="G182" s="246" t="s">
        <v>8432</v>
      </c>
      <c r="H182" s="247">
        <v>0</v>
      </c>
      <c r="I182" s="246" t="s">
        <v>10372</v>
      </c>
      <c r="J182" s="247">
        <v>264000</v>
      </c>
      <c r="K182" s="247">
        <v>679</v>
      </c>
      <c r="L182" s="246" t="s">
        <v>12432</v>
      </c>
      <c r="M182" s="246" t="s">
        <v>8264</v>
      </c>
      <c r="N182" s="246" t="s">
        <v>403</v>
      </c>
      <c r="O182" s="246" t="s">
        <v>12354</v>
      </c>
      <c r="P182" s="246" t="s">
        <v>12354</v>
      </c>
      <c r="Q182" s="246" t="s">
        <v>12354</v>
      </c>
      <c r="R182" s="246" t="s">
        <v>14690</v>
      </c>
      <c r="S182" s="246" t="s">
        <v>14884</v>
      </c>
      <c r="T182" s="246" t="s">
        <v>14793</v>
      </c>
      <c r="U182" s="246" t="s">
        <v>14796</v>
      </c>
    </row>
    <row r="183" spans="1:21" ht="13.5" customHeight="1">
      <c r="A183" s="125" t="s">
        <v>405</v>
      </c>
      <c r="B183" s="125" t="s">
        <v>10375</v>
      </c>
      <c r="C183" s="246" t="s">
        <v>5073</v>
      </c>
      <c r="D183" s="246" t="s">
        <v>4823</v>
      </c>
      <c r="E183" s="246" t="s">
        <v>5074</v>
      </c>
      <c r="F183" s="246" t="s">
        <v>5075</v>
      </c>
      <c r="G183" s="246" t="s">
        <v>8433</v>
      </c>
      <c r="H183" s="247">
        <v>0</v>
      </c>
      <c r="I183" s="246" t="s">
        <v>10372</v>
      </c>
      <c r="J183" s="247">
        <v>264000</v>
      </c>
      <c r="K183" s="247">
        <v>681</v>
      </c>
      <c r="L183" s="246" t="s">
        <v>12564</v>
      </c>
      <c r="M183" s="246" t="s">
        <v>8264</v>
      </c>
      <c r="N183" s="246" t="s">
        <v>405</v>
      </c>
      <c r="O183" s="246" t="s">
        <v>12354</v>
      </c>
      <c r="P183" s="246" t="s">
        <v>12354</v>
      </c>
      <c r="Q183" s="246" t="s">
        <v>12354</v>
      </c>
      <c r="R183" s="246" t="s">
        <v>14690</v>
      </c>
      <c r="S183" s="246" t="s">
        <v>14936</v>
      </c>
      <c r="T183" s="246" t="s">
        <v>14905</v>
      </c>
      <c r="U183" s="246" t="s">
        <v>14976</v>
      </c>
    </row>
    <row r="184" spans="1:21" ht="13.5" customHeight="1">
      <c r="A184" s="125" t="s">
        <v>406</v>
      </c>
      <c r="B184" s="125" t="s">
        <v>10375</v>
      </c>
      <c r="C184" s="246" t="s">
        <v>5070</v>
      </c>
      <c r="D184" s="246" t="s">
        <v>4871</v>
      </c>
      <c r="E184" s="246" t="s">
        <v>5071</v>
      </c>
      <c r="F184" s="246" t="s">
        <v>5072</v>
      </c>
      <c r="G184" s="246" t="s">
        <v>8434</v>
      </c>
      <c r="H184" s="247">
        <v>0</v>
      </c>
      <c r="I184" s="246" t="s">
        <v>10372</v>
      </c>
      <c r="J184" s="247">
        <v>264000</v>
      </c>
      <c r="K184" s="247">
        <v>680</v>
      </c>
      <c r="L184" s="246" t="s">
        <v>12564</v>
      </c>
      <c r="M184" s="246" t="s">
        <v>8264</v>
      </c>
      <c r="N184" s="246" t="s">
        <v>406</v>
      </c>
      <c r="O184" s="246" t="s">
        <v>12354</v>
      </c>
      <c r="P184" s="246" t="s">
        <v>12354</v>
      </c>
      <c r="Q184" s="246" t="s">
        <v>12354</v>
      </c>
      <c r="R184" s="246" t="s">
        <v>14690</v>
      </c>
      <c r="S184" s="246" t="s">
        <v>15011</v>
      </c>
      <c r="T184" s="246" t="s">
        <v>15012</v>
      </c>
      <c r="U184" s="246" t="s">
        <v>14703</v>
      </c>
    </row>
    <row r="185" spans="1:21" ht="13.5" customHeight="1">
      <c r="A185" s="125" t="s">
        <v>407</v>
      </c>
      <c r="B185" s="125" t="s">
        <v>10375</v>
      </c>
      <c r="C185" s="246" t="s">
        <v>5076</v>
      </c>
      <c r="D185" s="246" t="s">
        <v>4885</v>
      </c>
      <c r="E185" s="246" t="s">
        <v>5077</v>
      </c>
      <c r="F185" s="246" t="s">
        <v>5078</v>
      </c>
      <c r="G185" s="246" t="s">
        <v>8435</v>
      </c>
      <c r="H185" s="247">
        <v>0</v>
      </c>
      <c r="I185" s="246" t="s">
        <v>10372</v>
      </c>
      <c r="J185" s="247">
        <v>264000</v>
      </c>
      <c r="K185" s="247">
        <v>682</v>
      </c>
      <c r="L185" s="246" t="s">
        <v>12564</v>
      </c>
      <c r="M185" s="246" t="s">
        <v>8264</v>
      </c>
      <c r="N185" s="246" t="s">
        <v>407</v>
      </c>
      <c r="O185" s="246" t="s">
        <v>12354</v>
      </c>
      <c r="P185" s="246" t="s">
        <v>12354</v>
      </c>
      <c r="Q185" s="246" t="s">
        <v>12354</v>
      </c>
      <c r="R185" s="246" t="s">
        <v>14690</v>
      </c>
      <c r="S185" s="246" t="s">
        <v>15011</v>
      </c>
      <c r="T185" s="246" t="s">
        <v>15013</v>
      </c>
      <c r="U185" s="246" t="s">
        <v>15014</v>
      </c>
    </row>
    <row r="186" spans="1:21" ht="13.5" customHeight="1">
      <c r="A186" s="125" t="s">
        <v>408</v>
      </c>
      <c r="B186" s="125" t="s">
        <v>10375</v>
      </c>
      <c r="C186" s="246" t="s">
        <v>409</v>
      </c>
      <c r="D186" s="246" t="s">
        <v>5000</v>
      </c>
      <c r="E186" s="246" t="s">
        <v>5001</v>
      </c>
      <c r="F186" s="246" t="s">
        <v>5002</v>
      </c>
      <c r="G186" s="246" t="s">
        <v>8436</v>
      </c>
      <c r="H186" s="247">
        <v>0</v>
      </c>
      <c r="I186" s="246" t="s">
        <v>10372</v>
      </c>
      <c r="J186" s="247">
        <v>264000</v>
      </c>
      <c r="K186" s="247">
        <v>650</v>
      </c>
      <c r="L186" s="246" t="s">
        <v>12393</v>
      </c>
      <c r="M186" s="246" t="s">
        <v>8264</v>
      </c>
      <c r="N186" s="246" t="s">
        <v>408</v>
      </c>
      <c r="O186" s="246" t="s">
        <v>12354</v>
      </c>
      <c r="P186" s="246" t="s">
        <v>12354</v>
      </c>
      <c r="Q186" s="246" t="s">
        <v>12354</v>
      </c>
      <c r="R186" s="246" t="s">
        <v>14690</v>
      </c>
      <c r="S186" s="246" t="s">
        <v>14876</v>
      </c>
      <c r="T186" s="246" t="s">
        <v>15015</v>
      </c>
      <c r="U186" s="246" t="s">
        <v>15016</v>
      </c>
    </row>
    <row r="187" spans="1:21" ht="13.5" customHeight="1">
      <c r="A187" s="125" t="s">
        <v>410</v>
      </c>
      <c r="B187" s="125" t="s">
        <v>10375</v>
      </c>
      <c r="C187" s="246" t="s">
        <v>411</v>
      </c>
      <c r="D187" s="246" t="s">
        <v>5021</v>
      </c>
      <c r="E187" s="246" t="s">
        <v>5081</v>
      </c>
      <c r="F187" s="246" t="s">
        <v>5082</v>
      </c>
      <c r="G187" s="246" t="s">
        <v>8437</v>
      </c>
      <c r="H187" s="247">
        <v>0</v>
      </c>
      <c r="I187" s="246" t="s">
        <v>10372</v>
      </c>
      <c r="J187" s="247">
        <v>264000</v>
      </c>
      <c r="K187" s="247">
        <v>684</v>
      </c>
      <c r="L187" s="246" t="s">
        <v>12393</v>
      </c>
      <c r="M187" s="246" t="s">
        <v>8264</v>
      </c>
      <c r="N187" s="246" t="s">
        <v>410</v>
      </c>
      <c r="O187" s="246" t="s">
        <v>12354</v>
      </c>
      <c r="P187" s="246" t="s">
        <v>12354</v>
      </c>
      <c r="Q187" s="246" t="s">
        <v>12354</v>
      </c>
      <c r="R187" s="246" t="s">
        <v>14694</v>
      </c>
      <c r="S187" s="246" t="s">
        <v>14707</v>
      </c>
      <c r="T187" s="246" t="s">
        <v>15017</v>
      </c>
      <c r="U187" s="246" t="s">
        <v>15018</v>
      </c>
    </row>
    <row r="188" spans="1:21" ht="13.5" customHeight="1">
      <c r="A188" s="125" t="s">
        <v>412</v>
      </c>
      <c r="B188" s="125" t="s">
        <v>10375</v>
      </c>
      <c r="C188" s="246" t="s">
        <v>413</v>
      </c>
      <c r="D188" s="246" t="s">
        <v>4807</v>
      </c>
      <c r="E188" s="246" t="s">
        <v>4808</v>
      </c>
      <c r="F188" s="246" t="s">
        <v>4809</v>
      </c>
      <c r="G188" s="246" t="s">
        <v>8438</v>
      </c>
      <c r="H188" s="247">
        <v>0</v>
      </c>
      <c r="I188" s="246" t="s">
        <v>10372</v>
      </c>
      <c r="J188" s="247">
        <v>264000</v>
      </c>
      <c r="K188" s="247">
        <v>577</v>
      </c>
      <c r="L188" s="246" t="s">
        <v>12847</v>
      </c>
      <c r="M188" s="246" t="s">
        <v>8264</v>
      </c>
      <c r="N188" s="246" t="s">
        <v>412</v>
      </c>
      <c r="O188" s="246" t="s">
        <v>12354</v>
      </c>
      <c r="P188" s="246" t="s">
        <v>12354</v>
      </c>
      <c r="Q188" s="246" t="s">
        <v>12354</v>
      </c>
      <c r="R188" s="246" t="s">
        <v>14690</v>
      </c>
      <c r="S188" s="246" t="s">
        <v>14884</v>
      </c>
      <c r="T188" s="246" t="s">
        <v>15019</v>
      </c>
      <c r="U188" s="246" t="s">
        <v>14703</v>
      </c>
    </row>
    <row r="189" spans="1:21" ht="13.5" customHeight="1">
      <c r="A189" s="125" t="s">
        <v>414</v>
      </c>
      <c r="B189" s="125" t="s">
        <v>10375</v>
      </c>
      <c r="C189" s="246" t="s">
        <v>4822</v>
      </c>
      <c r="D189" s="246" t="s">
        <v>4823</v>
      </c>
      <c r="E189" s="246" t="s">
        <v>4824</v>
      </c>
      <c r="F189" s="246" t="s">
        <v>4825</v>
      </c>
      <c r="G189" s="246" t="s">
        <v>8439</v>
      </c>
      <c r="H189" s="247">
        <v>0</v>
      </c>
      <c r="I189" s="246" t="s">
        <v>10372</v>
      </c>
      <c r="J189" s="247">
        <v>264000</v>
      </c>
      <c r="K189" s="247">
        <v>582</v>
      </c>
      <c r="L189" s="246" t="s">
        <v>12847</v>
      </c>
      <c r="M189" s="246" t="s">
        <v>8264</v>
      </c>
      <c r="N189" s="246" t="s">
        <v>414</v>
      </c>
      <c r="O189" s="246" t="s">
        <v>12354</v>
      </c>
      <c r="P189" s="246" t="s">
        <v>12354</v>
      </c>
      <c r="Q189" s="246" t="s">
        <v>12354</v>
      </c>
      <c r="R189" s="246" t="s">
        <v>14690</v>
      </c>
      <c r="S189" s="246" t="s">
        <v>14936</v>
      </c>
      <c r="T189" s="246" t="s">
        <v>15020</v>
      </c>
      <c r="U189" s="246" t="s">
        <v>15021</v>
      </c>
    </row>
    <row r="190" spans="1:21" ht="13.5" customHeight="1">
      <c r="A190" s="125" t="s">
        <v>415</v>
      </c>
      <c r="B190" s="125" t="s">
        <v>10375</v>
      </c>
      <c r="C190" s="246" t="s">
        <v>416</v>
      </c>
      <c r="D190" s="246" t="s">
        <v>4990</v>
      </c>
      <c r="E190" s="246" t="s">
        <v>5083</v>
      </c>
      <c r="F190" s="246" t="s">
        <v>5084</v>
      </c>
      <c r="G190" s="246" t="s">
        <v>8440</v>
      </c>
      <c r="H190" s="247">
        <v>0</v>
      </c>
      <c r="I190" s="246" t="s">
        <v>10372</v>
      </c>
      <c r="J190" s="247">
        <v>264000</v>
      </c>
      <c r="K190" s="247">
        <v>685</v>
      </c>
      <c r="L190" s="246" t="s">
        <v>12689</v>
      </c>
      <c r="M190" s="246" t="s">
        <v>8264</v>
      </c>
      <c r="N190" s="246" t="s">
        <v>415</v>
      </c>
      <c r="O190" s="246" t="s">
        <v>12354</v>
      </c>
      <c r="P190" s="246" t="s">
        <v>12354</v>
      </c>
      <c r="Q190" s="246" t="s">
        <v>12354</v>
      </c>
      <c r="R190" s="246" t="s">
        <v>14694</v>
      </c>
      <c r="S190" s="246" t="s">
        <v>14892</v>
      </c>
      <c r="T190" s="246" t="s">
        <v>15022</v>
      </c>
      <c r="U190" s="246" t="s">
        <v>14747</v>
      </c>
    </row>
    <row r="191" spans="1:21" ht="13.5" customHeight="1">
      <c r="A191" s="125" t="s">
        <v>419</v>
      </c>
      <c r="B191" s="125" t="s">
        <v>10375</v>
      </c>
      <c r="C191" s="246" t="s">
        <v>420</v>
      </c>
      <c r="D191" s="246" t="s">
        <v>4911</v>
      </c>
      <c r="E191" s="246" t="s">
        <v>5085</v>
      </c>
      <c r="F191" s="246" t="s">
        <v>5086</v>
      </c>
      <c r="G191" s="246" t="s">
        <v>8441</v>
      </c>
      <c r="H191" s="247">
        <v>0</v>
      </c>
      <c r="I191" s="246" t="s">
        <v>10372</v>
      </c>
      <c r="J191" s="247">
        <v>264000</v>
      </c>
      <c r="K191" s="247">
        <v>686</v>
      </c>
      <c r="L191" s="246" t="s">
        <v>12690</v>
      </c>
      <c r="M191" s="246" t="s">
        <v>8264</v>
      </c>
      <c r="N191" s="246" t="s">
        <v>419</v>
      </c>
      <c r="O191" s="246" t="s">
        <v>12354</v>
      </c>
      <c r="P191" s="246" t="s">
        <v>12354</v>
      </c>
      <c r="Q191" s="246" t="s">
        <v>12354</v>
      </c>
      <c r="R191" s="246" t="s">
        <v>14694</v>
      </c>
      <c r="S191" s="246" t="s">
        <v>14784</v>
      </c>
      <c r="T191" s="246" t="s">
        <v>15023</v>
      </c>
      <c r="U191" s="246" t="s">
        <v>14881</v>
      </c>
    </row>
    <row r="192" spans="1:21" ht="13.5" customHeight="1">
      <c r="A192" s="125" t="s">
        <v>422</v>
      </c>
      <c r="B192" s="125" t="s">
        <v>10375</v>
      </c>
      <c r="C192" s="246" t="s">
        <v>423</v>
      </c>
      <c r="D192" s="246" t="s">
        <v>4807</v>
      </c>
      <c r="E192" s="246" t="s">
        <v>5087</v>
      </c>
      <c r="F192" s="246" t="s">
        <v>5088</v>
      </c>
      <c r="G192" s="246" t="s">
        <v>8442</v>
      </c>
      <c r="H192" s="247">
        <v>0</v>
      </c>
      <c r="I192" s="246" t="s">
        <v>10372</v>
      </c>
      <c r="J192" s="247">
        <v>264000</v>
      </c>
      <c r="K192" s="247">
        <v>687</v>
      </c>
      <c r="L192" s="246" t="s">
        <v>12897</v>
      </c>
      <c r="M192" s="246" t="s">
        <v>8264</v>
      </c>
      <c r="N192" s="246" t="s">
        <v>422</v>
      </c>
      <c r="O192" s="246" t="s">
        <v>12354</v>
      </c>
      <c r="P192" s="246" t="s">
        <v>12354</v>
      </c>
      <c r="Q192" s="246" t="s">
        <v>12354</v>
      </c>
      <c r="R192" s="246" t="s">
        <v>14694</v>
      </c>
      <c r="S192" s="246" t="s">
        <v>14868</v>
      </c>
      <c r="T192" s="246" t="s">
        <v>14835</v>
      </c>
      <c r="U192" s="246" t="s">
        <v>15024</v>
      </c>
    </row>
    <row r="193" spans="1:21" ht="13.5" customHeight="1">
      <c r="A193" s="125" t="s">
        <v>424</v>
      </c>
      <c r="B193" s="125" t="s">
        <v>10375</v>
      </c>
      <c r="C193" s="246" t="s">
        <v>425</v>
      </c>
      <c r="D193" s="246" t="s">
        <v>4819</v>
      </c>
      <c r="E193" s="246" t="s">
        <v>5089</v>
      </c>
      <c r="F193" s="246" t="s">
        <v>5090</v>
      </c>
      <c r="G193" s="246" t="s">
        <v>8443</v>
      </c>
      <c r="H193" s="247">
        <v>0</v>
      </c>
      <c r="I193" s="246" t="s">
        <v>10372</v>
      </c>
      <c r="J193" s="247">
        <v>264000</v>
      </c>
      <c r="K193" s="247">
        <v>688</v>
      </c>
      <c r="L193" s="246" t="s">
        <v>12417</v>
      </c>
      <c r="M193" s="246" t="s">
        <v>8264</v>
      </c>
      <c r="N193" s="246" t="s">
        <v>424</v>
      </c>
      <c r="O193" s="246" t="s">
        <v>12354</v>
      </c>
      <c r="P193" s="246" t="s">
        <v>12354</v>
      </c>
      <c r="Q193" s="246" t="s">
        <v>12354</v>
      </c>
      <c r="R193" s="246" t="s">
        <v>14694</v>
      </c>
      <c r="S193" s="246" t="s">
        <v>14701</v>
      </c>
      <c r="T193" s="246" t="s">
        <v>15025</v>
      </c>
      <c r="U193" s="246" t="s">
        <v>15026</v>
      </c>
    </row>
    <row r="194" spans="1:21" ht="13.5" customHeight="1">
      <c r="A194" s="125" t="s">
        <v>426</v>
      </c>
      <c r="B194" s="125" t="s">
        <v>10375</v>
      </c>
      <c r="C194" s="246" t="s">
        <v>5091</v>
      </c>
      <c r="D194" s="246" t="s">
        <v>4823</v>
      </c>
      <c r="E194" s="246" t="s">
        <v>5092</v>
      </c>
      <c r="F194" s="246" t="s">
        <v>5093</v>
      </c>
      <c r="G194" s="246" t="s">
        <v>8379</v>
      </c>
      <c r="H194" s="247">
        <v>0</v>
      </c>
      <c r="I194" s="246" t="s">
        <v>10372</v>
      </c>
      <c r="J194" s="247">
        <v>264000</v>
      </c>
      <c r="K194" s="247">
        <v>689</v>
      </c>
      <c r="L194" s="246" t="s">
        <v>12898</v>
      </c>
      <c r="M194" s="246" t="s">
        <v>8264</v>
      </c>
      <c r="N194" s="246" t="s">
        <v>426</v>
      </c>
      <c r="O194" s="246" t="s">
        <v>12354</v>
      </c>
      <c r="P194" s="246" t="s">
        <v>12354</v>
      </c>
      <c r="Q194" s="246" t="s">
        <v>12354</v>
      </c>
      <c r="R194" s="246" t="s">
        <v>14765</v>
      </c>
      <c r="S194" s="246" t="s">
        <v>14766</v>
      </c>
      <c r="T194" s="246" t="s">
        <v>15027</v>
      </c>
      <c r="U194" s="246" t="s">
        <v>14764</v>
      </c>
    </row>
    <row r="195" spans="1:21" ht="13.5" customHeight="1">
      <c r="A195" s="125" t="s">
        <v>427</v>
      </c>
      <c r="B195" s="125" t="s">
        <v>10375</v>
      </c>
      <c r="C195" s="246" t="s">
        <v>428</v>
      </c>
      <c r="D195" s="246" t="s">
        <v>4911</v>
      </c>
      <c r="E195" s="246" t="s">
        <v>5094</v>
      </c>
      <c r="F195" s="246" t="s">
        <v>5095</v>
      </c>
      <c r="G195" s="246" t="s">
        <v>8444</v>
      </c>
      <c r="H195" s="247">
        <v>0</v>
      </c>
      <c r="I195" s="246" t="s">
        <v>10372</v>
      </c>
      <c r="J195" s="247">
        <v>264000</v>
      </c>
      <c r="K195" s="247">
        <v>690</v>
      </c>
      <c r="L195" s="246" t="s">
        <v>12899</v>
      </c>
      <c r="M195" s="246" t="s">
        <v>8264</v>
      </c>
      <c r="N195" s="246" t="s">
        <v>427</v>
      </c>
      <c r="O195" s="246" t="s">
        <v>12354</v>
      </c>
      <c r="P195" s="246" t="s">
        <v>12354</v>
      </c>
      <c r="Q195" s="246" t="s">
        <v>12354</v>
      </c>
      <c r="R195" s="246" t="s">
        <v>14694</v>
      </c>
      <c r="S195" s="246" t="s">
        <v>14781</v>
      </c>
      <c r="T195" s="246" t="s">
        <v>15028</v>
      </c>
      <c r="U195" s="246" t="s">
        <v>15029</v>
      </c>
    </row>
    <row r="196" spans="1:21" ht="13.5" customHeight="1">
      <c r="A196" s="125" t="s">
        <v>431</v>
      </c>
      <c r="B196" s="125" t="s">
        <v>10375</v>
      </c>
      <c r="C196" s="246" t="s">
        <v>432</v>
      </c>
      <c r="D196" s="246" t="s">
        <v>5037</v>
      </c>
      <c r="E196" s="246" t="s">
        <v>5096</v>
      </c>
      <c r="F196" s="246" t="s">
        <v>5097</v>
      </c>
      <c r="G196" s="246" t="s">
        <v>8445</v>
      </c>
      <c r="H196" s="247">
        <v>0</v>
      </c>
      <c r="I196" s="246" t="s">
        <v>10372</v>
      </c>
      <c r="J196" s="247">
        <v>264000</v>
      </c>
      <c r="K196" s="247">
        <v>691</v>
      </c>
      <c r="L196" s="246" t="s">
        <v>12568</v>
      </c>
      <c r="M196" s="246" t="s">
        <v>8264</v>
      </c>
      <c r="N196" s="246" t="s">
        <v>431</v>
      </c>
      <c r="O196" s="246" t="s">
        <v>12354</v>
      </c>
      <c r="P196" s="246" t="s">
        <v>12354</v>
      </c>
      <c r="Q196" s="246" t="s">
        <v>12354</v>
      </c>
      <c r="R196" s="246" t="s">
        <v>14694</v>
      </c>
      <c r="S196" s="246" t="s">
        <v>14818</v>
      </c>
      <c r="T196" s="246" t="s">
        <v>15030</v>
      </c>
      <c r="U196" s="246" t="s">
        <v>14872</v>
      </c>
    </row>
    <row r="197" spans="1:21" ht="13.5" customHeight="1">
      <c r="A197" s="125" t="s">
        <v>433</v>
      </c>
      <c r="B197" s="125" t="s">
        <v>10375</v>
      </c>
      <c r="C197" s="246" t="s">
        <v>434</v>
      </c>
      <c r="D197" s="246" t="s">
        <v>4816</v>
      </c>
      <c r="E197" s="246" t="s">
        <v>5098</v>
      </c>
      <c r="F197" s="246" t="s">
        <v>5099</v>
      </c>
      <c r="G197" s="246" t="s">
        <v>8446</v>
      </c>
      <c r="H197" s="247">
        <v>0</v>
      </c>
      <c r="I197" s="246" t="s">
        <v>10372</v>
      </c>
      <c r="J197" s="247">
        <v>264000</v>
      </c>
      <c r="K197" s="247">
        <v>692</v>
      </c>
      <c r="L197" s="246" t="s">
        <v>12734</v>
      </c>
      <c r="M197" s="246" t="s">
        <v>8264</v>
      </c>
      <c r="N197" s="246" t="s">
        <v>433</v>
      </c>
      <c r="O197" s="246" t="s">
        <v>12354</v>
      </c>
      <c r="P197" s="246" t="s">
        <v>12354</v>
      </c>
      <c r="Q197" s="246" t="s">
        <v>12354</v>
      </c>
      <c r="R197" s="246" t="s">
        <v>14694</v>
      </c>
      <c r="S197" s="246" t="s">
        <v>14784</v>
      </c>
      <c r="T197" s="246" t="s">
        <v>15031</v>
      </c>
      <c r="U197" s="246" t="s">
        <v>15032</v>
      </c>
    </row>
    <row r="198" spans="1:21" ht="13.5" customHeight="1">
      <c r="A198" s="125" t="s">
        <v>436</v>
      </c>
      <c r="B198" s="125" t="s">
        <v>10375</v>
      </c>
      <c r="C198" s="246" t="s">
        <v>5100</v>
      </c>
      <c r="D198" s="246" t="s">
        <v>4833</v>
      </c>
      <c r="E198" s="246" t="s">
        <v>5101</v>
      </c>
      <c r="F198" s="246" t="s">
        <v>5102</v>
      </c>
      <c r="G198" s="246" t="s">
        <v>8447</v>
      </c>
      <c r="H198" s="247">
        <v>0</v>
      </c>
      <c r="I198" s="246" t="s">
        <v>10372</v>
      </c>
      <c r="J198" s="247">
        <v>264000</v>
      </c>
      <c r="K198" s="247">
        <v>693</v>
      </c>
      <c r="L198" s="246" t="s">
        <v>12382</v>
      </c>
      <c r="M198" s="246" t="s">
        <v>8264</v>
      </c>
      <c r="N198" s="246" t="s">
        <v>436</v>
      </c>
      <c r="O198" s="246" t="s">
        <v>12354</v>
      </c>
      <c r="P198" s="246" t="s">
        <v>12354</v>
      </c>
      <c r="Q198" s="246" t="s">
        <v>12354</v>
      </c>
      <c r="R198" s="246" t="s">
        <v>14694</v>
      </c>
      <c r="S198" s="246" t="s">
        <v>14718</v>
      </c>
      <c r="T198" s="246" t="s">
        <v>14977</v>
      </c>
      <c r="U198" s="246" t="s">
        <v>14729</v>
      </c>
    </row>
    <row r="199" spans="1:21" ht="13.5" customHeight="1">
      <c r="A199" s="125" t="s">
        <v>437</v>
      </c>
      <c r="B199" s="125" t="s">
        <v>10375</v>
      </c>
      <c r="C199" s="246" t="s">
        <v>438</v>
      </c>
      <c r="D199" s="246" t="s">
        <v>4842</v>
      </c>
      <c r="E199" s="246" t="s">
        <v>5103</v>
      </c>
      <c r="F199" s="246" t="s">
        <v>5104</v>
      </c>
      <c r="G199" s="246" t="s">
        <v>8448</v>
      </c>
      <c r="H199" s="247">
        <v>0</v>
      </c>
      <c r="I199" s="246" t="s">
        <v>10372</v>
      </c>
      <c r="J199" s="247">
        <v>264000</v>
      </c>
      <c r="K199" s="247">
        <v>694</v>
      </c>
      <c r="L199" s="246" t="s">
        <v>12900</v>
      </c>
      <c r="M199" s="246" t="s">
        <v>8264</v>
      </c>
      <c r="N199" s="246" t="s">
        <v>437</v>
      </c>
      <c r="O199" s="246" t="s">
        <v>12354</v>
      </c>
      <c r="P199" s="246" t="s">
        <v>12354</v>
      </c>
      <c r="Q199" s="246" t="s">
        <v>12354</v>
      </c>
      <c r="R199" s="246" t="s">
        <v>14694</v>
      </c>
      <c r="S199" s="246" t="s">
        <v>14718</v>
      </c>
      <c r="T199" s="246" t="s">
        <v>15033</v>
      </c>
      <c r="U199" s="246" t="s">
        <v>14796</v>
      </c>
    </row>
    <row r="200" spans="1:21" ht="13.5" customHeight="1">
      <c r="A200" s="125" t="s">
        <v>439</v>
      </c>
      <c r="B200" s="125" t="s">
        <v>10375</v>
      </c>
      <c r="C200" s="246" t="s">
        <v>440</v>
      </c>
      <c r="D200" s="246" t="s">
        <v>4804</v>
      </c>
      <c r="E200" s="246" t="s">
        <v>5105</v>
      </c>
      <c r="F200" s="246" t="s">
        <v>5106</v>
      </c>
      <c r="G200" s="246" t="s">
        <v>8449</v>
      </c>
      <c r="H200" s="247">
        <v>0</v>
      </c>
      <c r="I200" s="246" t="s">
        <v>10372</v>
      </c>
      <c r="J200" s="247">
        <v>264000</v>
      </c>
      <c r="K200" s="247">
        <v>695</v>
      </c>
      <c r="L200" s="246" t="s">
        <v>12457</v>
      </c>
      <c r="M200" s="246" t="s">
        <v>8264</v>
      </c>
      <c r="N200" s="246" t="s">
        <v>439</v>
      </c>
      <c r="O200" s="246" t="s">
        <v>12354</v>
      </c>
      <c r="P200" s="246" t="s">
        <v>12354</v>
      </c>
      <c r="Q200" s="246" t="s">
        <v>12354</v>
      </c>
      <c r="R200" s="246" t="s">
        <v>14694</v>
      </c>
      <c r="S200" s="246" t="s">
        <v>14784</v>
      </c>
      <c r="T200" s="246" t="s">
        <v>15034</v>
      </c>
      <c r="U200" s="246" t="s">
        <v>15035</v>
      </c>
    </row>
    <row r="201" spans="1:21" ht="13.5" customHeight="1">
      <c r="A201" s="125" t="s">
        <v>441</v>
      </c>
      <c r="B201" s="125" t="s">
        <v>10375</v>
      </c>
      <c r="C201" s="246" t="s">
        <v>442</v>
      </c>
      <c r="D201" s="246" t="s">
        <v>4978</v>
      </c>
      <c r="E201" s="246" t="s">
        <v>5107</v>
      </c>
      <c r="F201" s="246" t="s">
        <v>5108</v>
      </c>
      <c r="G201" s="246" t="s">
        <v>8450</v>
      </c>
      <c r="H201" s="247">
        <v>0</v>
      </c>
      <c r="I201" s="246" t="s">
        <v>10372</v>
      </c>
      <c r="J201" s="247">
        <v>264000</v>
      </c>
      <c r="K201" s="247">
        <v>696</v>
      </c>
      <c r="L201" s="246" t="s">
        <v>12901</v>
      </c>
      <c r="M201" s="246" t="s">
        <v>8264</v>
      </c>
      <c r="N201" s="246" t="s">
        <v>441</v>
      </c>
      <c r="O201" s="246" t="s">
        <v>12354</v>
      </c>
      <c r="P201" s="246" t="s">
        <v>12354</v>
      </c>
      <c r="Q201" s="246" t="s">
        <v>12354</v>
      </c>
      <c r="R201" s="246" t="s">
        <v>14694</v>
      </c>
      <c r="S201" s="246" t="s">
        <v>14868</v>
      </c>
      <c r="T201" s="246" t="s">
        <v>15036</v>
      </c>
      <c r="U201" s="246" t="s">
        <v>15037</v>
      </c>
    </row>
    <row r="202" spans="1:21" ht="13.5" customHeight="1">
      <c r="A202" s="125" t="s">
        <v>443</v>
      </c>
      <c r="B202" s="125" t="s">
        <v>10375</v>
      </c>
      <c r="C202" s="246" t="s">
        <v>444</v>
      </c>
      <c r="D202" s="246" t="s">
        <v>4819</v>
      </c>
      <c r="E202" s="246" t="s">
        <v>5114</v>
      </c>
      <c r="F202" s="246" t="s">
        <v>5115</v>
      </c>
      <c r="G202" s="246" t="s">
        <v>8451</v>
      </c>
      <c r="H202" s="247">
        <v>0</v>
      </c>
      <c r="I202" s="246" t="s">
        <v>10372</v>
      </c>
      <c r="J202" s="247">
        <v>264000</v>
      </c>
      <c r="K202" s="247">
        <v>699</v>
      </c>
      <c r="L202" s="246" t="s">
        <v>12735</v>
      </c>
      <c r="M202" s="246" t="s">
        <v>8264</v>
      </c>
      <c r="N202" s="246" t="s">
        <v>443</v>
      </c>
      <c r="O202" s="246" t="s">
        <v>12354</v>
      </c>
      <c r="P202" s="246" t="s">
        <v>12354</v>
      </c>
      <c r="Q202" s="246" t="s">
        <v>12354</v>
      </c>
      <c r="R202" s="246" t="s">
        <v>14730</v>
      </c>
      <c r="S202" s="246" t="s">
        <v>14713</v>
      </c>
      <c r="T202" s="246" t="s">
        <v>15038</v>
      </c>
      <c r="U202" s="246" t="s">
        <v>14945</v>
      </c>
    </row>
    <row r="203" spans="1:21" ht="13.5" customHeight="1">
      <c r="A203" s="125" t="s">
        <v>445</v>
      </c>
      <c r="B203" s="125" t="s">
        <v>10375</v>
      </c>
      <c r="C203" s="246" t="s">
        <v>446</v>
      </c>
      <c r="D203" s="246" t="s">
        <v>4823</v>
      </c>
      <c r="E203" s="246" t="s">
        <v>5112</v>
      </c>
      <c r="F203" s="246" t="s">
        <v>5113</v>
      </c>
      <c r="G203" s="246" t="s">
        <v>8452</v>
      </c>
      <c r="H203" s="247">
        <v>0</v>
      </c>
      <c r="I203" s="246" t="s">
        <v>10372</v>
      </c>
      <c r="J203" s="247">
        <v>264000</v>
      </c>
      <c r="K203" s="247">
        <v>698</v>
      </c>
      <c r="L203" s="246" t="s">
        <v>12458</v>
      </c>
      <c r="M203" s="246" t="s">
        <v>8264</v>
      </c>
      <c r="N203" s="246" t="s">
        <v>445</v>
      </c>
      <c r="O203" s="246" t="s">
        <v>12354</v>
      </c>
      <c r="P203" s="246" t="s">
        <v>12354</v>
      </c>
      <c r="Q203" s="246" t="s">
        <v>12354</v>
      </c>
      <c r="R203" s="246" t="s">
        <v>14690</v>
      </c>
      <c r="S203" s="246" t="s">
        <v>14936</v>
      </c>
      <c r="T203" s="246" t="s">
        <v>15039</v>
      </c>
      <c r="U203" s="246" t="s">
        <v>15040</v>
      </c>
    </row>
    <row r="204" spans="1:21" ht="13.5" customHeight="1">
      <c r="A204" s="125" t="s">
        <v>447</v>
      </c>
      <c r="B204" s="125" t="s">
        <v>10375</v>
      </c>
      <c r="C204" s="246" t="s">
        <v>448</v>
      </c>
      <c r="D204" s="246" t="s">
        <v>5109</v>
      </c>
      <c r="E204" s="246" t="s">
        <v>5110</v>
      </c>
      <c r="F204" s="246" t="s">
        <v>5111</v>
      </c>
      <c r="G204" s="246" t="s">
        <v>8453</v>
      </c>
      <c r="H204" s="247">
        <v>8</v>
      </c>
      <c r="I204" s="246" t="s">
        <v>10406</v>
      </c>
      <c r="J204" s="247">
        <v>384000</v>
      </c>
      <c r="K204" s="247">
        <v>697</v>
      </c>
      <c r="L204" s="246" t="s">
        <v>12902</v>
      </c>
      <c r="M204" s="246" t="s">
        <v>8264</v>
      </c>
      <c r="N204" s="246" t="s">
        <v>447</v>
      </c>
      <c r="O204" s="246" t="s">
        <v>12354</v>
      </c>
      <c r="P204" s="246" t="s">
        <v>12354</v>
      </c>
      <c r="Q204" s="246" t="s">
        <v>12354</v>
      </c>
      <c r="R204" s="246" t="s">
        <v>14694</v>
      </c>
      <c r="S204" s="246" t="s">
        <v>15041</v>
      </c>
      <c r="T204" s="246" t="s">
        <v>15042</v>
      </c>
      <c r="U204" s="246" t="s">
        <v>14703</v>
      </c>
    </row>
    <row r="205" spans="1:21" ht="13.5" customHeight="1">
      <c r="A205" s="125" t="s">
        <v>449</v>
      </c>
      <c r="B205" s="125" t="s">
        <v>10375</v>
      </c>
      <c r="C205" s="246" t="s">
        <v>450</v>
      </c>
      <c r="D205" s="246" t="s">
        <v>5116</v>
      </c>
      <c r="E205" s="246" t="s">
        <v>5117</v>
      </c>
      <c r="F205" s="246" t="s">
        <v>5118</v>
      </c>
      <c r="G205" s="246" t="s">
        <v>8454</v>
      </c>
      <c r="H205" s="247">
        <v>0</v>
      </c>
      <c r="I205" s="246" t="s">
        <v>10372</v>
      </c>
      <c r="J205" s="247">
        <v>264000</v>
      </c>
      <c r="K205" s="247">
        <v>700</v>
      </c>
      <c r="L205" s="246" t="s">
        <v>12903</v>
      </c>
      <c r="M205" s="246" t="s">
        <v>8264</v>
      </c>
      <c r="N205" s="246" t="s">
        <v>449</v>
      </c>
      <c r="O205" s="246" t="s">
        <v>12354</v>
      </c>
      <c r="P205" s="246" t="s">
        <v>12354</v>
      </c>
      <c r="Q205" s="246" t="s">
        <v>12354</v>
      </c>
      <c r="R205" s="246" t="s">
        <v>14690</v>
      </c>
      <c r="S205" s="246" t="s">
        <v>14761</v>
      </c>
      <c r="T205" s="246" t="s">
        <v>15043</v>
      </c>
      <c r="U205" s="246" t="s">
        <v>14703</v>
      </c>
    </row>
    <row r="206" spans="1:21" ht="13.5" customHeight="1">
      <c r="A206" s="125" t="s">
        <v>451</v>
      </c>
      <c r="B206" s="125" t="s">
        <v>10375</v>
      </c>
      <c r="C206" s="246" t="s">
        <v>452</v>
      </c>
      <c r="D206" s="246" t="s">
        <v>4941</v>
      </c>
      <c r="E206" s="246" t="s">
        <v>5119</v>
      </c>
      <c r="F206" s="246" t="s">
        <v>5120</v>
      </c>
      <c r="G206" s="246" t="s">
        <v>8455</v>
      </c>
      <c r="H206" s="247">
        <v>0</v>
      </c>
      <c r="I206" s="246" t="s">
        <v>10372</v>
      </c>
      <c r="J206" s="247">
        <v>264000</v>
      </c>
      <c r="K206" s="247">
        <v>701</v>
      </c>
      <c r="L206" s="246" t="s">
        <v>12574</v>
      </c>
      <c r="M206" s="246" t="s">
        <v>8264</v>
      </c>
      <c r="N206" s="246" t="s">
        <v>451</v>
      </c>
      <c r="O206" s="246" t="s">
        <v>12354</v>
      </c>
      <c r="P206" s="246" t="s">
        <v>12354</v>
      </c>
      <c r="Q206" s="246" t="s">
        <v>12354</v>
      </c>
      <c r="R206" s="246" t="s">
        <v>14694</v>
      </c>
      <c r="S206" s="246" t="s">
        <v>14892</v>
      </c>
      <c r="T206" s="246" t="s">
        <v>15044</v>
      </c>
      <c r="U206" s="246" t="s">
        <v>15045</v>
      </c>
    </row>
    <row r="207" spans="1:21" ht="13.5" customHeight="1">
      <c r="A207" s="125" t="s">
        <v>453</v>
      </c>
      <c r="B207" s="125" t="s">
        <v>10375</v>
      </c>
      <c r="C207" s="246" t="s">
        <v>454</v>
      </c>
      <c r="D207" s="246" t="s">
        <v>4868</v>
      </c>
      <c r="E207" s="246" t="s">
        <v>5121</v>
      </c>
      <c r="F207" s="246" t="s">
        <v>5122</v>
      </c>
      <c r="G207" s="246" t="s">
        <v>8456</v>
      </c>
      <c r="H207" s="247">
        <v>0</v>
      </c>
      <c r="I207" s="246" t="s">
        <v>10372</v>
      </c>
      <c r="J207" s="247">
        <v>264000</v>
      </c>
      <c r="K207" s="247">
        <v>702</v>
      </c>
      <c r="L207" s="246" t="s">
        <v>12459</v>
      </c>
      <c r="M207" s="246" t="s">
        <v>8264</v>
      </c>
      <c r="N207" s="246" t="s">
        <v>453</v>
      </c>
      <c r="O207" s="246" t="s">
        <v>12354</v>
      </c>
      <c r="P207" s="246" t="s">
        <v>12354</v>
      </c>
      <c r="Q207" s="246" t="s">
        <v>12354</v>
      </c>
      <c r="R207" s="246" t="s">
        <v>14690</v>
      </c>
      <c r="S207" s="246" t="s">
        <v>14710</v>
      </c>
      <c r="T207" s="246" t="s">
        <v>15046</v>
      </c>
      <c r="U207" s="246" t="s">
        <v>15047</v>
      </c>
    </row>
    <row r="208" spans="1:21" ht="13.5" customHeight="1">
      <c r="A208" s="125" t="s">
        <v>456</v>
      </c>
      <c r="B208" s="125" t="s">
        <v>10375</v>
      </c>
      <c r="C208" s="246" t="s">
        <v>457</v>
      </c>
      <c r="D208" s="246" t="s">
        <v>5109</v>
      </c>
      <c r="E208" s="246" t="s">
        <v>5128</v>
      </c>
      <c r="F208" s="246" t="s">
        <v>5129</v>
      </c>
      <c r="G208" s="246" t="s">
        <v>8457</v>
      </c>
      <c r="H208" s="247">
        <v>0</v>
      </c>
      <c r="I208" s="246" t="s">
        <v>10372</v>
      </c>
      <c r="J208" s="247">
        <v>264000</v>
      </c>
      <c r="K208" s="247">
        <v>705</v>
      </c>
      <c r="L208" s="246" t="s">
        <v>12904</v>
      </c>
      <c r="M208" s="246" t="s">
        <v>8264</v>
      </c>
      <c r="N208" s="246" t="s">
        <v>456</v>
      </c>
      <c r="O208" s="246" t="s">
        <v>12354</v>
      </c>
      <c r="P208" s="246" t="s">
        <v>12354</v>
      </c>
      <c r="Q208" s="246" t="s">
        <v>12354</v>
      </c>
      <c r="R208" s="246" t="s">
        <v>14694</v>
      </c>
      <c r="S208" s="246" t="s">
        <v>14784</v>
      </c>
      <c r="T208" s="246" t="s">
        <v>15048</v>
      </c>
      <c r="U208" s="246" t="s">
        <v>15049</v>
      </c>
    </row>
    <row r="209" spans="1:21" ht="13.5" customHeight="1">
      <c r="A209" s="125" t="s">
        <v>458</v>
      </c>
      <c r="B209" s="125" t="s">
        <v>10375</v>
      </c>
      <c r="C209" s="246" t="s">
        <v>459</v>
      </c>
      <c r="D209" s="246" t="s">
        <v>4902</v>
      </c>
      <c r="E209" s="246" t="s">
        <v>5126</v>
      </c>
      <c r="F209" s="246" t="s">
        <v>5127</v>
      </c>
      <c r="G209" s="246" t="s">
        <v>8458</v>
      </c>
      <c r="H209" s="247">
        <v>0</v>
      </c>
      <c r="I209" s="246" t="s">
        <v>10372</v>
      </c>
      <c r="J209" s="247">
        <v>264000</v>
      </c>
      <c r="K209" s="247">
        <v>704</v>
      </c>
      <c r="L209" s="246" t="s">
        <v>12692</v>
      </c>
      <c r="M209" s="246" t="s">
        <v>8264</v>
      </c>
      <c r="N209" s="246" t="s">
        <v>458</v>
      </c>
      <c r="O209" s="246" t="s">
        <v>12354</v>
      </c>
      <c r="P209" s="246" t="s">
        <v>12354</v>
      </c>
      <c r="Q209" s="246" t="s">
        <v>12354</v>
      </c>
      <c r="R209" s="246" t="s">
        <v>14694</v>
      </c>
      <c r="S209" s="246" t="s">
        <v>14784</v>
      </c>
      <c r="T209" s="246" t="s">
        <v>15050</v>
      </c>
      <c r="U209" s="246" t="s">
        <v>15051</v>
      </c>
    </row>
    <row r="210" spans="1:21" ht="13.5" customHeight="1">
      <c r="A210" s="125" t="s">
        <v>460</v>
      </c>
      <c r="B210" s="125" t="s">
        <v>10375</v>
      </c>
      <c r="C210" s="246" t="s">
        <v>5123</v>
      </c>
      <c r="D210" s="246" t="s">
        <v>5116</v>
      </c>
      <c r="E210" s="246" t="s">
        <v>5124</v>
      </c>
      <c r="F210" s="246" t="s">
        <v>5125</v>
      </c>
      <c r="G210" s="246" t="s">
        <v>8459</v>
      </c>
      <c r="H210" s="247">
        <v>0</v>
      </c>
      <c r="I210" s="246" t="s">
        <v>10372</v>
      </c>
      <c r="J210" s="247">
        <v>264000</v>
      </c>
      <c r="K210" s="247">
        <v>703</v>
      </c>
      <c r="L210" s="246" t="s">
        <v>12904</v>
      </c>
      <c r="M210" s="246" t="s">
        <v>8264</v>
      </c>
      <c r="N210" s="246" t="s">
        <v>460</v>
      </c>
      <c r="O210" s="246" t="s">
        <v>12354</v>
      </c>
      <c r="P210" s="246" t="s">
        <v>12354</v>
      </c>
      <c r="Q210" s="246" t="s">
        <v>12354</v>
      </c>
      <c r="R210" s="246" t="s">
        <v>14694</v>
      </c>
      <c r="S210" s="246" t="s">
        <v>14707</v>
      </c>
      <c r="T210" s="246" t="s">
        <v>14708</v>
      </c>
      <c r="U210" s="246" t="s">
        <v>14703</v>
      </c>
    </row>
    <row r="211" spans="1:21" ht="13.5" customHeight="1">
      <c r="A211" s="125" t="s">
        <v>461</v>
      </c>
      <c r="B211" s="125" t="s">
        <v>10375</v>
      </c>
      <c r="C211" s="246" t="s">
        <v>462</v>
      </c>
      <c r="D211" s="246" t="s">
        <v>5109</v>
      </c>
      <c r="E211" s="246" t="s">
        <v>5135</v>
      </c>
      <c r="F211" s="246" t="s">
        <v>5136</v>
      </c>
      <c r="G211" s="246" t="s">
        <v>8460</v>
      </c>
      <c r="H211" s="247">
        <v>0</v>
      </c>
      <c r="I211" s="246" t="s">
        <v>10372</v>
      </c>
      <c r="J211" s="247">
        <v>264000</v>
      </c>
      <c r="K211" s="247">
        <v>708</v>
      </c>
      <c r="L211" s="246" t="s">
        <v>12575</v>
      </c>
      <c r="M211" s="246" t="s">
        <v>8264</v>
      </c>
      <c r="N211" s="246" t="s">
        <v>461</v>
      </c>
      <c r="O211" s="246" t="s">
        <v>12354</v>
      </c>
      <c r="P211" s="246" t="s">
        <v>12354</v>
      </c>
      <c r="Q211" s="246" t="s">
        <v>12354</v>
      </c>
      <c r="R211" s="246" t="s">
        <v>14694</v>
      </c>
      <c r="S211" s="246" t="s">
        <v>14784</v>
      </c>
      <c r="T211" s="246" t="s">
        <v>14988</v>
      </c>
      <c r="U211" s="246" t="s">
        <v>14831</v>
      </c>
    </row>
    <row r="212" spans="1:21" ht="13.5" customHeight="1">
      <c r="A212" s="125" t="s">
        <v>463</v>
      </c>
      <c r="B212" s="125" t="s">
        <v>10375</v>
      </c>
      <c r="C212" s="246" t="s">
        <v>464</v>
      </c>
      <c r="D212" s="246" t="s">
        <v>172</v>
      </c>
      <c r="E212" s="246" t="s">
        <v>5137</v>
      </c>
      <c r="F212" s="246" t="s">
        <v>5138</v>
      </c>
      <c r="G212" s="246" t="s">
        <v>8461</v>
      </c>
      <c r="H212" s="247">
        <v>0</v>
      </c>
      <c r="I212" s="246" t="s">
        <v>10372</v>
      </c>
      <c r="J212" s="247">
        <v>264000</v>
      </c>
      <c r="K212" s="247">
        <v>709</v>
      </c>
      <c r="L212" s="246" t="s">
        <v>12461</v>
      </c>
      <c r="M212" s="246" t="s">
        <v>8264</v>
      </c>
      <c r="N212" s="246" t="s">
        <v>463</v>
      </c>
      <c r="O212" s="246" t="s">
        <v>12354</v>
      </c>
      <c r="P212" s="246" t="s">
        <v>12354</v>
      </c>
      <c r="Q212" s="246" t="s">
        <v>12354</v>
      </c>
      <c r="R212" s="246" t="s">
        <v>14690</v>
      </c>
      <c r="S212" s="246" t="s">
        <v>14734</v>
      </c>
      <c r="T212" s="246" t="s">
        <v>15052</v>
      </c>
      <c r="U212" s="246" t="s">
        <v>15053</v>
      </c>
    </row>
    <row r="213" spans="1:21" ht="13.5" customHeight="1">
      <c r="A213" s="125" t="s">
        <v>465</v>
      </c>
      <c r="B213" s="125" t="s">
        <v>10375</v>
      </c>
      <c r="C213" s="246" t="s">
        <v>466</v>
      </c>
      <c r="D213" s="246" t="s">
        <v>109</v>
      </c>
      <c r="E213" s="246" t="s">
        <v>5141</v>
      </c>
      <c r="F213" s="246" t="s">
        <v>5142</v>
      </c>
      <c r="G213" s="246" t="s">
        <v>8462</v>
      </c>
      <c r="H213" s="247">
        <v>0</v>
      </c>
      <c r="I213" s="246" t="s">
        <v>10372</v>
      </c>
      <c r="J213" s="247">
        <v>264000</v>
      </c>
      <c r="K213" s="247">
        <v>711</v>
      </c>
      <c r="L213" s="246" t="s">
        <v>12905</v>
      </c>
      <c r="M213" s="246" t="s">
        <v>8264</v>
      </c>
      <c r="N213" s="246" t="s">
        <v>465</v>
      </c>
      <c r="O213" s="246" t="s">
        <v>12354</v>
      </c>
      <c r="P213" s="246" t="s">
        <v>12354</v>
      </c>
      <c r="Q213" s="246" t="s">
        <v>12354</v>
      </c>
      <c r="R213" s="246" t="s">
        <v>14694</v>
      </c>
      <c r="S213" s="246" t="s">
        <v>14791</v>
      </c>
      <c r="T213" s="246" t="s">
        <v>15054</v>
      </c>
      <c r="U213" s="246" t="s">
        <v>15055</v>
      </c>
    </row>
    <row r="214" spans="1:21" ht="13.5" customHeight="1">
      <c r="A214" s="125" t="s">
        <v>467</v>
      </c>
      <c r="B214" s="125" t="s">
        <v>10375</v>
      </c>
      <c r="C214" s="246" t="s">
        <v>468</v>
      </c>
      <c r="D214" s="246" t="s">
        <v>4842</v>
      </c>
      <c r="E214" s="246" t="s">
        <v>5139</v>
      </c>
      <c r="F214" s="246" t="s">
        <v>5140</v>
      </c>
      <c r="G214" s="246" t="s">
        <v>8463</v>
      </c>
      <c r="H214" s="247">
        <v>0</v>
      </c>
      <c r="I214" s="246" t="s">
        <v>10372</v>
      </c>
      <c r="J214" s="247">
        <v>264000</v>
      </c>
      <c r="K214" s="247">
        <v>710</v>
      </c>
      <c r="L214" s="246" t="s">
        <v>12905</v>
      </c>
      <c r="M214" s="246" t="s">
        <v>8264</v>
      </c>
      <c r="N214" s="246" t="s">
        <v>467</v>
      </c>
      <c r="O214" s="246" t="s">
        <v>12354</v>
      </c>
      <c r="P214" s="246" t="s">
        <v>12354</v>
      </c>
      <c r="Q214" s="246" t="s">
        <v>12354</v>
      </c>
      <c r="R214" s="246" t="s">
        <v>14694</v>
      </c>
      <c r="S214" s="246" t="s">
        <v>14718</v>
      </c>
      <c r="T214" s="246" t="s">
        <v>15056</v>
      </c>
      <c r="U214" s="246" t="s">
        <v>15057</v>
      </c>
    </row>
    <row r="215" spans="1:21" ht="13.5" customHeight="1">
      <c r="A215" s="125" t="s">
        <v>469</v>
      </c>
      <c r="B215" s="125" t="s">
        <v>10375</v>
      </c>
      <c r="C215" s="246" t="s">
        <v>470</v>
      </c>
      <c r="D215" s="246" t="s">
        <v>4813</v>
      </c>
      <c r="E215" s="246" t="s">
        <v>5146</v>
      </c>
      <c r="F215" s="246" t="s">
        <v>5147</v>
      </c>
      <c r="G215" s="246" t="s">
        <v>8464</v>
      </c>
      <c r="H215" s="247">
        <v>0</v>
      </c>
      <c r="I215" s="246" t="s">
        <v>10372</v>
      </c>
      <c r="J215" s="247">
        <v>264000</v>
      </c>
      <c r="K215" s="247">
        <v>713</v>
      </c>
      <c r="L215" s="246" t="s">
        <v>12906</v>
      </c>
      <c r="M215" s="246" t="s">
        <v>8264</v>
      </c>
      <c r="N215" s="246" t="s">
        <v>469</v>
      </c>
      <c r="O215" s="246" t="s">
        <v>12354</v>
      </c>
      <c r="P215" s="246" t="s">
        <v>12354</v>
      </c>
      <c r="Q215" s="246" t="s">
        <v>12354</v>
      </c>
      <c r="R215" s="246" t="s">
        <v>14694</v>
      </c>
      <c r="S215" s="246" t="s">
        <v>15041</v>
      </c>
      <c r="T215" s="246" t="s">
        <v>15058</v>
      </c>
      <c r="U215" s="246" t="s">
        <v>15059</v>
      </c>
    </row>
    <row r="216" spans="1:21" ht="13.5" customHeight="1">
      <c r="A216" s="125" t="s">
        <v>471</v>
      </c>
      <c r="B216" s="125" t="s">
        <v>10375</v>
      </c>
      <c r="C216" s="246" t="s">
        <v>5148</v>
      </c>
      <c r="D216" s="246" t="s">
        <v>139</v>
      </c>
      <c r="E216" s="246" t="s">
        <v>5149</v>
      </c>
      <c r="F216" s="246" t="s">
        <v>5150</v>
      </c>
      <c r="G216" s="246" t="s">
        <v>8465</v>
      </c>
      <c r="H216" s="247">
        <v>0</v>
      </c>
      <c r="I216" s="246" t="s">
        <v>10372</v>
      </c>
      <c r="J216" s="247">
        <v>264000</v>
      </c>
      <c r="K216" s="247">
        <v>714</v>
      </c>
      <c r="L216" s="246" t="s">
        <v>12906</v>
      </c>
      <c r="M216" s="246" t="s">
        <v>8264</v>
      </c>
      <c r="N216" s="246" t="s">
        <v>471</v>
      </c>
      <c r="O216" s="246" t="s">
        <v>12354</v>
      </c>
      <c r="P216" s="246" t="s">
        <v>12354</v>
      </c>
      <c r="Q216" s="246" t="s">
        <v>12354</v>
      </c>
      <c r="R216" s="246" t="s">
        <v>14694</v>
      </c>
      <c r="S216" s="246" t="s">
        <v>14701</v>
      </c>
      <c r="T216" s="246" t="s">
        <v>15060</v>
      </c>
      <c r="U216" s="246" t="s">
        <v>14994</v>
      </c>
    </row>
    <row r="217" spans="1:21" ht="13.5" customHeight="1">
      <c r="A217" s="125" t="s">
        <v>472</v>
      </c>
      <c r="B217" s="125" t="s">
        <v>10375</v>
      </c>
      <c r="C217" s="246" t="s">
        <v>5143</v>
      </c>
      <c r="D217" s="246" t="s">
        <v>65</v>
      </c>
      <c r="E217" s="246" t="s">
        <v>5144</v>
      </c>
      <c r="F217" s="246" t="s">
        <v>5145</v>
      </c>
      <c r="G217" s="246" t="s">
        <v>8466</v>
      </c>
      <c r="H217" s="247">
        <v>19</v>
      </c>
      <c r="I217" s="246" t="s">
        <v>10406</v>
      </c>
      <c r="J217" s="247">
        <v>384000</v>
      </c>
      <c r="K217" s="247">
        <v>712</v>
      </c>
      <c r="L217" s="246" t="s">
        <v>12906</v>
      </c>
      <c r="M217" s="246" t="s">
        <v>8264</v>
      </c>
      <c r="N217" s="246" t="s">
        <v>472</v>
      </c>
      <c r="O217" s="246" t="s">
        <v>12354</v>
      </c>
      <c r="P217" s="246" t="s">
        <v>12354</v>
      </c>
      <c r="Q217" s="246" t="s">
        <v>12354</v>
      </c>
      <c r="R217" s="246" t="s">
        <v>14690</v>
      </c>
      <c r="S217" s="246" t="s">
        <v>14727</v>
      </c>
      <c r="T217" s="246" t="s">
        <v>14918</v>
      </c>
      <c r="U217" s="246" t="s">
        <v>15061</v>
      </c>
    </row>
    <row r="218" spans="1:21" ht="13.5" customHeight="1">
      <c r="A218" s="125" t="s">
        <v>473</v>
      </c>
      <c r="B218" s="125" t="s">
        <v>10375</v>
      </c>
      <c r="C218" s="246" t="s">
        <v>5151</v>
      </c>
      <c r="D218" s="246" t="s">
        <v>210</v>
      </c>
      <c r="E218" s="246" t="s">
        <v>5152</v>
      </c>
      <c r="F218" s="246" t="s">
        <v>5153</v>
      </c>
      <c r="G218" s="246" t="s">
        <v>8467</v>
      </c>
      <c r="H218" s="247">
        <v>0</v>
      </c>
      <c r="I218" s="246" t="s">
        <v>10372</v>
      </c>
      <c r="J218" s="247">
        <v>264000</v>
      </c>
      <c r="K218" s="247">
        <v>715</v>
      </c>
      <c r="L218" s="246" t="s">
        <v>12906</v>
      </c>
      <c r="M218" s="246" t="s">
        <v>8264</v>
      </c>
      <c r="N218" s="246" t="s">
        <v>473</v>
      </c>
      <c r="O218" s="246" t="s">
        <v>12354</v>
      </c>
      <c r="P218" s="246" t="s">
        <v>12354</v>
      </c>
      <c r="Q218" s="246" t="s">
        <v>12354</v>
      </c>
      <c r="R218" s="246" t="s">
        <v>14690</v>
      </c>
      <c r="S218" s="246" t="s">
        <v>14884</v>
      </c>
      <c r="T218" s="246" t="s">
        <v>14829</v>
      </c>
      <c r="U218" s="246" t="s">
        <v>15062</v>
      </c>
    </row>
    <row r="219" spans="1:21" ht="13.5" customHeight="1">
      <c r="A219" s="125" t="s">
        <v>474</v>
      </c>
      <c r="B219" s="125" t="s">
        <v>10375</v>
      </c>
      <c r="C219" s="246" t="s">
        <v>475</v>
      </c>
      <c r="D219" s="246" t="s">
        <v>4819</v>
      </c>
      <c r="E219" s="246" t="s">
        <v>5154</v>
      </c>
      <c r="F219" s="246" t="s">
        <v>5155</v>
      </c>
      <c r="G219" s="246" t="s">
        <v>8468</v>
      </c>
      <c r="H219" s="247">
        <v>0</v>
      </c>
      <c r="I219" s="246" t="s">
        <v>10372</v>
      </c>
      <c r="J219" s="247">
        <v>264000</v>
      </c>
      <c r="K219" s="247">
        <v>716</v>
      </c>
      <c r="L219" s="246" t="s">
        <v>12907</v>
      </c>
      <c r="M219" s="246" t="s">
        <v>8264</v>
      </c>
      <c r="N219" s="246" t="s">
        <v>474</v>
      </c>
      <c r="O219" s="246" t="s">
        <v>12354</v>
      </c>
      <c r="P219" s="246" t="s">
        <v>12354</v>
      </c>
      <c r="Q219" s="246" t="s">
        <v>12354</v>
      </c>
      <c r="R219" s="246" t="s">
        <v>14690</v>
      </c>
      <c r="S219" s="246" t="s">
        <v>14761</v>
      </c>
      <c r="T219" s="246" t="s">
        <v>15063</v>
      </c>
      <c r="U219" s="246" t="s">
        <v>15064</v>
      </c>
    </row>
    <row r="220" spans="1:21" ht="13.5" customHeight="1">
      <c r="A220" s="125" t="s">
        <v>476</v>
      </c>
      <c r="B220" s="125" t="s">
        <v>10375</v>
      </c>
      <c r="C220" s="246" t="s">
        <v>477</v>
      </c>
      <c r="D220" s="246" t="s">
        <v>4877</v>
      </c>
      <c r="E220" s="246" t="s">
        <v>5156</v>
      </c>
      <c r="F220" s="246" t="s">
        <v>5157</v>
      </c>
      <c r="G220" s="246" t="s">
        <v>8469</v>
      </c>
      <c r="H220" s="247">
        <v>0</v>
      </c>
      <c r="I220" s="246" t="s">
        <v>10372</v>
      </c>
      <c r="J220" s="247">
        <v>264000</v>
      </c>
      <c r="K220" s="247">
        <v>717</v>
      </c>
      <c r="L220" s="246" t="s">
        <v>12738</v>
      </c>
      <c r="M220" s="246" t="s">
        <v>8264</v>
      </c>
      <c r="N220" s="246" t="s">
        <v>476</v>
      </c>
      <c r="O220" s="246" t="s">
        <v>12354</v>
      </c>
      <c r="P220" s="246" t="s">
        <v>12354</v>
      </c>
      <c r="Q220" s="246" t="s">
        <v>12354</v>
      </c>
      <c r="R220" s="246" t="s">
        <v>14690</v>
      </c>
      <c r="S220" s="246" t="s">
        <v>14718</v>
      </c>
      <c r="T220" s="246" t="s">
        <v>14939</v>
      </c>
      <c r="U220" s="246" t="s">
        <v>14938</v>
      </c>
    </row>
    <row r="221" spans="1:21" ht="13.5" customHeight="1">
      <c r="A221" s="125" t="s">
        <v>478</v>
      </c>
      <c r="B221" s="125" t="s">
        <v>10375</v>
      </c>
      <c r="C221" s="246" t="s">
        <v>5158</v>
      </c>
      <c r="D221" s="246" t="s">
        <v>4842</v>
      </c>
      <c r="E221" s="246" t="s">
        <v>5159</v>
      </c>
      <c r="F221" s="246" t="s">
        <v>5160</v>
      </c>
      <c r="G221" s="246" t="s">
        <v>8470</v>
      </c>
      <c r="H221" s="247">
        <v>0</v>
      </c>
      <c r="I221" s="246" t="s">
        <v>10372</v>
      </c>
      <c r="J221" s="247">
        <v>264000</v>
      </c>
      <c r="K221" s="247">
        <v>718</v>
      </c>
      <c r="L221" s="246" t="s">
        <v>12908</v>
      </c>
      <c r="M221" s="246" t="s">
        <v>8264</v>
      </c>
      <c r="N221" s="246" t="s">
        <v>478</v>
      </c>
      <c r="O221" s="246" t="s">
        <v>12354</v>
      </c>
      <c r="P221" s="246" t="s">
        <v>12354</v>
      </c>
      <c r="Q221" s="246" t="s">
        <v>12354</v>
      </c>
      <c r="R221" s="246" t="s">
        <v>14694</v>
      </c>
      <c r="S221" s="246" t="s">
        <v>14718</v>
      </c>
      <c r="T221" s="246" t="s">
        <v>15065</v>
      </c>
      <c r="U221" s="246" t="s">
        <v>14805</v>
      </c>
    </row>
    <row r="222" spans="1:21" ht="13.5" customHeight="1">
      <c r="A222" s="125" t="s">
        <v>479</v>
      </c>
      <c r="B222" s="125" t="s">
        <v>10375</v>
      </c>
      <c r="C222" s="246" t="s">
        <v>480</v>
      </c>
      <c r="D222" s="246" t="s">
        <v>5021</v>
      </c>
      <c r="E222" s="246" t="s">
        <v>5161</v>
      </c>
      <c r="F222" s="246" t="s">
        <v>5162</v>
      </c>
      <c r="G222" s="246" t="s">
        <v>8471</v>
      </c>
      <c r="H222" s="247">
        <v>0</v>
      </c>
      <c r="I222" s="246" t="s">
        <v>10372</v>
      </c>
      <c r="J222" s="247">
        <v>264000</v>
      </c>
      <c r="K222" s="247">
        <v>719</v>
      </c>
      <c r="L222" s="246" t="s">
        <v>12404</v>
      </c>
      <c r="M222" s="246" t="s">
        <v>8264</v>
      </c>
      <c r="N222" s="246" t="s">
        <v>479</v>
      </c>
      <c r="O222" s="246" t="s">
        <v>12354</v>
      </c>
      <c r="P222" s="246" t="s">
        <v>12354</v>
      </c>
      <c r="Q222" s="246" t="s">
        <v>12354</v>
      </c>
      <c r="R222" s="246" t="s">
        <v>14690</v>
      </c>
      <c r="S222" s="246" t="s">
        <v>15066</v>
      </c>
      <c r="T222" s="246" t="s">
        <v>14967</v>
      </c>
      <c r="U222" s="246" t="s">
        <v>14982</v>
      </c>
    </row>
    <row r="223" spans="1:21" ht="13.5" customHeight="1">
      <c r="A223" s="125" t="s">
        <v>481</v>
      </c>
      <c r="B223" s="125" t="s">
        <v>10375</v>
      </c>
      <c r="C223" s="246" t="s">
        <v>5163</v>
      </c>
      <c r="D223" s="246" t="s">
        <v>4929</v>
      </c>
      <c r="E223" s="246" t="s">
        <v>5164</v>
      </c>
      <c r="F223" s="246" t="s">
        <v>5165</v>
      </c>
      <c r="G223" s="246" t="s">
        <v>8472</v>
      </c>
      <c r="H223" s="247">
        <v>0</v>
      </c>
      <c r="I223" s="246" t="s">
        <v>10372</v>
      </c>
      <c r="J223" s="247">
        <v>264000</v>
      </c>
      <c r="K223" s="247">
        <v>720</v>
      </c>
      <c r="L223" s="246" t="s">
        <v>12404</v>
      </c>
      <c r="M223" s="246" t="s">
        <v>8264</v>
      </c>
      <c r="N223" s="246" t="s">
        <v>481</v>
      </c>
      <c r="O223" s="246" t="s">
        <v>12354</v>
      </c>
      <c r="P223" s="246" t="s">
        <v>12354</v>
      </c>
      <c r="Q223" s="246" t="s">
        <v>12354</v>
      </c>
      <c r="R223" s="246" t="s">
        <v>14694</v>
      </c>
      <c r="S223" s="246" t="s">
        <v>14707</v>
      </c>
      <c r="T223" s="246" t="s">
        <v>15067</v>
      </c>
      <c r="U223" s="246" t="s">
        <v>15068</v>
      </c>
    </row>
    <row r="224" spans="1:21" ht="13.5" customHeight="1">
      <c r="A224" s="125" t="s">
        <v>482</v>
      </c>
      <c r="B224" s="125" t="s">
        <v>10375</v>
      </c>
      <c r="C224" s="246" t="s">
        <v>483</v>
      </c>
      <c r="D224" s="246" t="s">
        <v>5046</v>
      </c>
      <c r="E224" s="246" t="s">
        <v>5166</v>
      </c>
      <c r="F224" s="246" t="s">
        <v>5167</v>
      </c>
      <c r="G224" s="246" t="s">
        <v>8473</v>
      </c>
      <c r="H224" s="247">
        <v>0</v>
      </c>
      <c r="I224" s="246" t="s">
        <v>10372</v>
      </c>
      <c r="J224" s="247">
        <v>264000</v>
      </c>
      <c r="K224" s="247">
        <v>721</v>
      </c>
      <c r="L224" s="246" t="s">
        <v>12418</v>
      </c>
      <c r="M224" s="246" t="s">
        <v>8264</v>
      </c>
      <c r="N224" s="246" t="s">
        <v>482</v>
      </c>
      <c r="O224" s="246" t="s">
        <v>12354</v>
      </c>
      <c r="P224" s="246" t="s">
        <v>12354</v>
      </c>
      <c r="Q224" s="246" t="s">
        <v>12354</v>
      </c>
      <c r="R224" s="246" t="s">
        <v>14694</v>
      </c>
      <c r="S224" s="246" t="s">
        <v>14718</v>
      </c>
      <c r="T224" s="246" t="s">
        <v>15069</v>
      </c>
      <c r="U224" s="246" t="s">
        <v>15070</v>
      </c>
    </row>
    <row r="225" spans="1:21" ht="13.5" customHeight="1">
      <c r="A225" s="125" t="s">
        <v>484</v>
      </c>
      <c r="B225" s="125" t="s">
        <v>10375</v>
      </c>
      <c r="C225" s="246" t="s">
        <v>5168</v>
      </c>
      <c r="D225" s="246" t="s">
        <v>5006</v>
      </c>
      <c r="E225" s="246" t="s">
        <v>5169</v>
      </c>
      <c r="F225" s="246" t="s">
        <v>5170</v>
      </c>
      <c r="G225" s="246" t="s">
        <v>8474</v>
      </c>
      <c r="H225" s="247">
        <v>0</v>
      </c>
      <c r="I225" s="246" t="s">
        <v>10372</v>
      </c>
      <c r="J225" s="247">
        <v>264000</v>
      </c>
      <c r="K225" s="247">
        <v>722</v>
      </c>
      <c r="L225" s="246" t="s">
        <v>12701</v>
      </c>
      <c r="M225" s="246" t="s">
        <v>8264</v>
      </c>
      <c r="N225" s="246" t="s">
        <v>484</v>
      </c>
      <c r="O225" s="246" t="s">
        <v>12354</v>
      </c>
      <c r="P225" s="246" t="s">
        <v>12354</v>
      </c>
      <c r="Q225" s="246" t="s">
        <v>12354</v>
      </c>
      <c r="R225" s="246" t="s">
        <v>14694</v>
      </c>
      <c r="S225" s="246" t="s">
        <v>14820</v>
      </c>
      <c r="T225" s="246" t="s">
        <v>15071</v>
      </c>
      <c r="U225" s="246" t="s">
        <v>14906</v>
      </c>
    </row>
    <row r="226" spans="1:21" ht="13.5" customHeight="1">
      <c r="A226" s="125" t="s">
        <v>485</v>
      </c>
      <c r="B226" s="125" t="s">
        <v>10375</v>
      </c>
      <c r="C226" s="246" t="s">
        <v>486</v>
      </c>
      <c r="D226" s="246" t="s">
        <v>4833</v>
      </c>
      <c r="E226" s="246" t="s">
        <v>5171</v>
      </c>
      <c r="F226" s="246" t="s">
        <v>5172</v>
      </c>
      <c r="G226" s="246" t="s">
        <v>8475</v>
      </c>
      <c r="H226" s="247">
        <v>0</v>
      </c>
      <c r="I226" s="246" t="s">
        <v>10372</v>
      </c>
      <c r="J226" s="247">
        <v>264000</v>
      </c>
      <c r="K226" s="247">
        <v>723</v>
      </c>
      <c r="L226" s="246" t="s">
        <v>12909</v>
      </c>
      <c r="M226" s="246" t="s">
        <v>8264</v>
      </c>
      <c r="N226" s="246" t="s">
        <v>485</v>
      </c>
      <c r="O226" s="246" t="s">
        <v>12354</v>
      </c>
      <c r="P226" s="246" t="s">
        <v>12354</v>
      </c>
      <c r="Q226" s="246" t="s">
        <v>12354</v>
      </c>
      <c r="R226" s="246" t="s">
        <v>14694</v>
      </c>
      <c r="S226" s="246" t="s">
        <v>14713</v>
      </c>
      <c r="T226" s="246" t="s">
        <v>15072</v>
      </c>
      <c r="U226" s="246" t="s">
        <v>15073</v>
      </c>
    </row>
    <row r="227" spans="1:21" ht="13.5" customHeight="1">
      <c r="A227" s="125" t="s">
        <v>487</v>
      </c>
      <c r="B227" s="125" t="s">
        <v>10375</v>
      </c>
      <c r="C227" s="246" t="s">
        <v>488</v>
      </c>
      <c r="D227" s="246" t="s">
        <v>4990</v>
      </c>
      <c r="E227" s="246" t="s">
        <v>5173</v>
      </c>
      <c r="F227" s="246" t="s">
        <v>5174</v>
      </c>
      <c r="G227" s="246" t="s">
        <v>8476</v>
      </c>
      <c r="H227" s="247">
        <v>0</v>
      </c>
      <c r="I227" s="246" t="s">
        <v>10372</v>
      </c>
      <c r="J227" s="247">
        <v>264000</v>
      </c>
      <c r="K227" s="247">
        <v>724</v>
      </c>
      <c r="L227" s="246" t="s">
        <v>12909</v>
      </c>
      <c r="M227" s="246" t="s">
        <v>8264</v>
      </c>
      <c r="N227" s="246" t="s">
        <v>487</v>
      </c>
      <c r="O227" s="246" t="s">
        <v>12354</v>
      </c>
      <c r="P227" s="246" t="s">
        <v>12354</v>
      </c>
      <c r="Q227" s="246" t="s">
        <v>12354</v>
      </c>
      <c r="R227" s="246" t="s">
        <v>14694</v>
      </c>
      <c r="S227" s="246" t="s">
        <v>14892</v>
      </c>
      <c r="T227" s="246" t="s">
        <v>15074</v>
      </c>
      <c r="U227" s="246" t="s">
        <v>15075</v>
      </c>
    </row>
    <row r="228" spans="1:21" ht="13.5" customHeight="1">
      <c r="A228" s="125" t="s">
        <v>489</v>
      </c>
      <c r="B228" s="125" t="s">
        <v>10375</v>
      </c>
      <c r="C228" s="246" t="s">
        <v>490</v>
      </c>
      <c r="D228" s="246" t="s">
        <v>4823</v>
      </c>
      <c r="E228" s="246" t="s">
        <v>5175</v>
      </c>
      <c r="F228" s="246" t="s">
        <v>5176</v>
      </c>
      <c r="G228" s="246" t="s">
        <v>8477</v>
      </c>
      <c r="H228" s="247">
        <v>0</v>
      </c>
      <c r="I228" s="246" t="s">
        <v>10372</v>
      </c>
      <c r="J228" s="247">
        <v>264000</v>
      </c>
      <c r="K228" s="247">
        <v>725</v>
      </c>
      <c r="L228" s="246" t="s">
        <v>12910</v>
      </c>
      <c r="M228" s="246" t="s">
        <v>8264</v>
      </c>
      <c r="N228" s="246" t="s">
        <v>489</v>
      </c>
      <c r="O228" s="246" t="s">
        <v>12354</v>
      </c>
      <c r="P228" s="246" t="s">
        <v>12354</v>
      </c>
      <c r="Q228" s="246" t="s">
        <v>12354</v>
      </c>
      <c r="R228" s="246" t="s">
        <v>14694</v>
      </c>
      <c r="S228" s="246" t="s">
        <v>14944</v>
      </c>
      <c r="T228" s="246" t="s">
        <v>15076</v>
      </c>
      <c r="U228" s="246" t="s">
        <v>15077</v>
      </c>
    </row>
    <row r="229" spans="1:21" ht="13.5" customHeight="1">
      <c r="A229" s="125" t="s">
        <v>491</v>
      </c>
      <c r="B229" s="125" t="s">
        <v>10375</v>
      </c>
      <c r="C229" s="246" t="s">
        <v>5179</v>
      </c>
      <c r="D229" s="246" t="s">
        <v>4929</v>
      </c>
      <c r="E229" s="246" t="s">
        <v>5180</v>
      </c>
      <c r="F229" s="246" t="s">
        <v>5181</v>
      </c>
      <c r="G229" s="246" t="s">
        <v>8478</v>
      </c>
      <c r="H229" s="247">
        <v>0</v>
      </c>
      <c r="I229" s="246" t="s">
        <v>10372</v>
      </c>
      <c r="J229" s="247">
        <v>264000</v>
      </c>
      <c r="K229" s="247">
        <v>727</v>
      </c>
      <c r="L229" s="246" t="s">
        <v>12911</v>
      </c>
      <c r="M229" s="246" t="s">
        <v>8264</v>
      </c>
      <c r="N229" s="246" t="s">
        <v>491</v>
      </c>
      <c r="O229" s="246" t="s">
        <v>12354</v>
      </c>
      <c r="P229" s="246" t="s">
        <v>12354</v>
      </c>
      <c r="Q229" s="246" t="s">
        <v>12354</v>
      </c>
      <c r="R229" s="246" t="s">
        <v>14694</v>
      </c>
      <c r="S229" s="246" t="s">
        <v>14707</v>
      </c>
      <c r="T229" s="246" t="s">
        <v>15078</v>
      </c>
      <c r="U229" s="246" t="s">
        <v>15079</v>
      </c>
    </row>
    <row r="230" spans="1:21" ht="13.5" customHeight="1">
      <c r="A230" s="125" t="s">
        <v>492</v>
      </c>
      <c r="B230" s="125" t="s">
        <v>10375</v>
      </c>
      <c r="C230" s="246" t="s">
        <v>5185</v>
      </c>
      <c r="D230" s="246" t="s">
        <v>5109</v>
      </c>
      <c r="E230" s="246" t="s">
        <v>5186</v>
      </c>
      <c r="F230" s="246" t="s">
        <v>5187</v>
      </c>
      <c r="G230" s="246" t="s">
        <v>8479</v>
      </c>
      <c r="H230" s="247">
        <v>0</v>
      </c>
      <c r="I230" s="246" t="s">
        <v>10372</v>
      </c>
      <c r="J230" s="247">
        <v>264000</v>
      </c>
      <c r="K230" s="247">
        <v>729</v>
      </c>
      <c r="L230" s="246" t="s">
        <v>12911</v>
      </c>
      <c r="M230" s="246" t="s">
        <v>8264</v>
      </c>
      <c r="N230" s="246" t="s">
        <v>492</v>
      </c>
      <c r="O230" s="246" t="s">
        <v>12354</v>
      </c>
      <c r="P230" s="246" t="s">
        <v>12354</v>
      </c>
      <c r="Q230" s="246" t="s">
        <v>12354</v>
      </c>
      <c r="R230" s="246" t="s">
        <v>14694</v>
      </c>
      <c r="S230" s="246" t="s">
        <v>14784</v>
      </c>
      <c r="T230" s="246" t="s">
        <v>15080</v>
      </c>
      <c r="U230" s="246" t="s">
        <v>15081</v>
      </c>
    </row>
    <row r="231" spans="1:21" ht="13.5" customHeight="1">
      <c r="A231" s="125" t="s">
        <v>493</v>
      </c>
      <c r="B231" s="125" t="s">
        <v>10375</v>
      </c>
      <c r="C231" s="246" t="s">
        <v>494</v>
      </c>
      <c r="D231" s="246" t="s">
        <v>4941</v>
      </c>
      <c r="E231" s="246" t="s">
        <v>5177</v>
      </c>
      <c r="F231" s="246" t="s">
        <v>5178</v>
      </c>
      <c r="G231" s="246" t="s">
        <v>8480</v>
      </c>
      <c r="H231" s="247">
        <v>0</v>
      </c>
      <c r="I231" s="246" t="s">
        <v>10372</v>
      </c>
      <c r="J231" s="247">
        <v>264000</v>
      </c>
      <c r="K231" s="247">
        <v>726</v>
      </c>
      <c r="L231" s="246" t="s">
        <v>12911</v>
      </c>
      <c r="M231" s="246" t="s">
        <v>8264</v>
      </c>
      <c r="N231" s="246" t="s">
        <v>493</v>
      </c>
      <c r="O231" s="246" t="s">
        <v>12354</v>
      </c>
      <c r="P231" s="246" t="s">
        <v>12354</v>
      </c>
      <c r="Q231" s="246" t="s">
        <v>12354</v>
      </c>
      <c r="R231" s="246" t="s">
        <v>14690</v>
      </c>
      <c r="S231" s="246" t="s">
        <v>15011</v>
      </c>
      <c r="T231" s="246" t="s">
        <v>15082</v>
      </c>
      <c r="U231" s="246" t="s">
        <v>15083</v>
      </c>
    </row>
    <row r="232" spans="1:21" ht="13.5" customHeight="1">
      <c r="A232" s="125" t="s">
        <v>495</v>
      </c>
      <c r="B232" s="125" t="s">
        <v>10375</v>
      </c>
      <c r="C232" s="246" t="s">
        <v>5182</v>
      </c>
      <c r="D232" s="246" t="s">
        <v>4850</v>
      </c>
      <c r="E232" s="246" t="s">
        <v>5183</v>
      </c>
      <c r="F232" s="246" t="s">
        <v>5184</v>
      </c>
      <c r="G232" s="246" t="s">
        <v>8481</v>
      </c>
      <c r="H232" s="247">
        <v>0</v>
      </c>
      <c r="I232" s="246" t="s">
        <v>10372</v>
      </c>
      <c r="J232" s="247">
        <v>264000</v>
      </c>
      <c r="K232" s="247">
        <v>728</v>
      </c>
      <c r="L232" s="246" t="s">
        <v>12911</v>
      </c>
      <c r="M232" s="246" t="s">
        <v>8264</v>
      </c>
      <c r="N232" s="246" t="s">
        <v>495</v>
      </c>
      <c r="O232" s="246" t="s">
        <v>12354</v>
      </c>
      <c r="P232" s="246" t="s">
        <v>12354</v>
      </c>
      <c r="Q232" s="246" t="s">
        <v>12354</v>
      </c>
      <c r="R232" s="246" t="s">
        <v>14690</v>
      </c>
      <c r="S232" s="246" t="s">
        <v>14707</v>
      </c>
      <c r="T232" s="246" t="s">
        <v>15084</v>
      </c>
      <c r="U232" s="246" t="s">
        <v>14805</v>
      </c>
    </row>
    <row r="233" spans="1:21" ht="13.5" customHeight="1">
      <c r="A233" s="125" t="s">
        <v>497</v>
      </c>
      <c r="B233" s="125" t="s">
        <v>10375</v>
      </c>
      <c r="C233" s="246" t="s">
        <v>498</v>
      </c>
      <c r="D233" s="246" t="s">
        <v>4929</v>
      </c>
      <c r="E233" s="246" t="s">
        <v>5188</v>
      </c>
      <c r="F233" s="246" t="s">
        <v>5189</v>
      </c>
      <c r="G233" s="246" t="s">
        <v>8360</v>
      </c>
      <c r="H233" s="247">
        <v>0</v>
      </c>
      <c r="I233" s="246" t="s">
        <v>10372</v>
      </c>
      <c r="J233" s="247">
        <v>264000</v>
      </c>
      <c r="K233" s="247">
        <v>730</v>
      </c>
      <c r="L233" s="246" t="s">
        <v>12912</v>
      </c>
      <c r="M233" s="246" t="s">
        <v>8264</v>
      </c>
      <c r="N233" s="246" t="s">
        <v>497</v>
      </c>
      <c r="O233" s="246" t="s">
        <v>12354</v>
      </c>
      <c r="P233" s="246" t="s">
        <v>12354</v>
      </c>
      <c r="Q233" s="246" t="s">
        <v>12354</v>
      </c>
      <c r="R233" s="246" t="s">
        <v>14690</v>
      </c>
      <c r="S233" s="246" t="s">
        <v>14724</v>
      </c>
      <c r="T233" s="246" t="s">
        <v>15085</v>
      </c>
      <c r="U233" s="246" t="s">
        <v>14726</v>
      </c>
    </row>
    <row r="234" spans="1:21" ht="13.5" customHeight="1">
      <c r="A234" s="125" t="s">
        <v>499</v>
      </c>
      <c r="B234" s="125" t="s">
        <v>10375</v>
      </c>
      <c r="C234" s="246" t="s">
        <v>500</v>
      </c>
      <c r="D234" s="246" t="s">
        <v>288</v>
      </c>
      <c r="E234" s="246" t="s">
        <v>5198</v>
      </c>
      <c r="F234" s="246" t="s">
        <v>5199</v>
      </c>
      <c r="G234" s="246" t="s">
        <v>8482</v>
      </c>
      <c r="H234" s="247">
        <v>0</v>
      </c>
      <c r="I234" s="246" t="s">
        <v>10372</v>
      </c>
      <c r="J234" s="247">
        <v>264000</v>
      </c>
      <c r="K234" s="247">
        <v>735</v>
      </c>
      <c r="L234" s="246" t="s">
        <v>12743</v>
      </c>
      <c r="M234" s="246" t="s">
        <v>8264</v>
      </c>
      <c r="N234" s="246" t="s">
        <v>499</v>
      </c>
      <c r="O234" s="246" t="s">
        <v>12354</v>
      </c>
      <c r="P234" s="246" t="s">
        <v>12354</v>
      </c>
      <c r="Q234" s="246" t="s">
        <v>12354</v>
      </c>
      <c r="R234" s="246" t="s">
        <v>14694</v>
      </c>
      <c r="S234" s="246" t="s">
        <v>14781</v>
      </c>
      <c r="T234" s="246" t="s">
        <v>15086</v>
      </c>
      <c r="U234" s="246" t="s">
        <v>15087</v>
      </c>
    </row>
    <row r="235" spans="1:21" ht="13.5" customHeight="1">
      <c r="A235" s="125" t="s">
        <v>501</v>
      </c>
      <c r="B235" s="125" t="s">
        <v>10375</v>
      </c>
      <c r="C235" s="246" t="s">
        <v>502</v>
      </c>
      <c r="D235" s="246" t="s">
        <v>1688</v>
      </c>
      <c r="E235" s="246" t="s">
        <v>5190</v>
      </c>
      <c r="F235" s="246" t="s">
        <v>5191</v>
      </c>
      <c r="G235" s="246" t="s">
        <v>8483</v>
      </c>
      <c r="H235" s="247">
        <v>0</v>
      </c>
      <c r="I235" s="246" t="s">
        <v>10372</v>
      </c>
      <c r="J235" s="247">
        <v>264000</v>
      </c>
      <c r="K235" s="247">
        <v>731</v>
      </c>
      <c r="L235" s="246" t="s">
        <v>12913</v>
      </c>
      <c r="M235" s="246" t="s">
        <v>8264</v>
      </c>
      <c r="N235" s="246" t="s">
        <v>501</v>
      </c>
      <c r="O235" s="246" t="s">
        <v>12354</v>
      </c>
      <c r="P235" s="246" t="s">
        <v>12354</v>
      </c>
      <c r="Q235" s="246" t="s">
        <v>12354</v>
      </c>
      <c r="R235" s="246" t="s">
        <v>14690</v>
      </c>
      <c r="S235" s="246" t="s">
        <v>15088</v>
      </c>
      <c r="T235" s="246" t="s">
        <v>15089</v>
      </c>
      <c r="U235" s="246" t="s">
        <v>15090</v>
      </c>
    </row>
    <row r="236" spans="1:21" ht="13.5" customHeight="1">
      <c r="A236" s="125" t="s">
        <v>503</v>
      </c>
      <c r="B236" s="125" t="s">
        <v>10375</v>
      </c>
      <c r="C236" s="246" t="s">
        <v>5200</v>
      </c>
      <c r="D236" s="246" t="s">
        <v>217</v>
      </c>
      <c r="E236" s="246" t="s">
        <v>5201</v>
      </c>
      <c r="F236" s="246" t="s">
        <v>5202</v>
      </c>
      <c r="G236" s="246" t="s">
        <v>8484</v>
      </c>
      <c r="H236" s="247">
        <v>0</v>
      </c>
      <c r="I236" s="246" t="s">
        <v>10372</v>
      </c>
      <c r="J236" s="247">
        <v>264000</v>
      </c>
      <c r="K236" s="247">
        <v>736</v>
      </c>
      <c r="L236" s="246" t="s">
        <v>12589</v>
      </c>
      <c r="M236" s="246" t="s">
        <v>8264</v>
      </c>
      <c r="N236" s="246" t="s">
        <v>503</v>
      </c>
      <c r="O236" s="246" t="s">
        <v>12354</v>
      </c>
      <c r="P236" s="246" t="s">
        <v>12354</v>
      </c>
      <c r="Q236" s="246" t="s">
        <v>12354</v>
      </c>
      <c r="R236" s="246" t="s">
        <v>14694</v>
      </c>
      <c r="S236" s="246" t="s">
        <v>14713</v>
      </c>
      <c r="T236" s="246" t="s">
        <v>15091</v>
      </c>
      <c r="U236" s="246" t="s">
        <v>14919</v>
      </c>
    </row>
    <row r="237" spans="1:21" ht="13.5" customHeight="1">
      <c r="A237" s="125" t="s">
        <v>504</v>
      </c>
      <c r="B237" s="125" t="s">
        <v>10375</v>
      </c>
      <c r="C237" s="246" t="s">
        <v>505</v>
      </c>
      <c r="D237" s="246" t="s">
        <v>217</v>
      </c>
      <c r="E237" s="246" t="s">
        <v>5194</v>
      </c>
      <c r="F237" s="246" t="s">
        <v>5195</v>
      </c>
      <c r="G237" s="246" t="s">
        <v>8485</v>
      </c>
      <c r="H237" s="247">
        <v>0</v>
      </c>
      <c r="I237" s="246" t="s">
        <v>10372</v>
      </c>
      <c r="J237" s="247">
        <v>264000</v>
      </c>
      <c r="K237" s="247">
        <v>733</v>
      </c>
      <c r="L237" s="246" t="s">
        <v>12914</v>
      </c>
      <c r="M237" s="246" t="s">
        <v>8264</v>
      </c>
      <c r="N237" s="246" t="s">
        <v>504</v>
      </c>
      <c r="O237" s="246" t="s">
        <v>12354</v>
      </c>
      <c r="P237" s="246" t="s">
        <v>12354</v>
      </c>
      <c r="Q237" s="246" t="s">
        <v>12354</v>
      </c>
      <c r="R237" s="246" t="s">
        <v>14690</v>
      </c>
      <c r="S237" s="246" t="s">
        <v>15041</v>
      </c>
      <c r="T237" s="246" t="s">
        <v>14958</v>
      </c>
      <c r="U237" s="246" t="s">
        <v>14865</v>
      </c>
    </row>
    <row r="238" spans="1:21" ht="13.5" customHeight="1">
      <c r="A238" s="125" t="s">
        <v>506</v>
      </c>
      <c r="B238" s="125" t="s">
        <v>10375</v>
      </c>
      <c r="C238" s="246" t="s">
        <v>507</v>
      </c>
      <c r="D238" s="246" t="s">
        <v>217</v>
      </c>
      <c r="E238" s="246" t="s">
        <v>5192</v>
      </c>
      <c r="F238" s="246" t="s">
        <v>5193</v>
      </c>
      <c r="G238" s="246" t="s">
        <v>8486</v>
      </c>
      <c r="H238" s="247">
        <v>0</v>
      </c>
      <c r="I238" s="246" t="s">
        <v>10372</v>
      </c>
      <c r="J238" s="247">
        <v>264000</v>
      </c>
      <c r="K238" s="247">
        <v>732</v>
      </c>
      <c r="L238" s="246" t="s">
        <v>12914</v>
      </c>
      <c r="M238" s="246" t="s">
        <v>8264</v>
      </c>
      <c r="N238" s="246" t="s">
        <v>506</v>
      </c>
      <c r="O238" s="246" t="s">
        <v>12354</v>
      </c>
      <c r="P238" s="246" t="s">
        <v>12354</v>
      </c>
      <c r="Q238" s="246" t="s">
        <v>12354</v>
      </c>
      <c r="R238" s="246" t="s">
        <v>14690</v>
      </c>
      <c r="S238" s="246" t="s">
        <v>14761</v>
      </c>
      <c r="T238" s="246" t="s">
        <v>15092</v>
      </c>
      <c r="U238" s="246" t="s">
        <v>15093</v>
      </c>
    </row>
    <row r="239" spans="1:21" ht="13.5" customHeight="1">
      <c r="A239" s="125" t="s">
        <v>509</v>
      </c>
      <c r="B239" s="125" t="s">
        <v>10375</v>
      </c>
      <c r="C239" s="246" t="s">
        <v>510</v>
      </c>
      <c r="D239" s="246" t="s">
        <v>199</v>
      </c>
      <c r="E239" s="246" t="s">
        <v>5203</v>
      </c>
      <c r="F239" s="246" t="s">
        <v>5204</v>
      </c>
      <c r="G239" s="246" t="s">
        <v>8488</v>
      </c>
      <c r="H239" s="247">
        <v>0</v>
      </c>
      <c r="I239" s="246" t="s">
        <v>10372</v>
      </c>
      <c r="J239" s="247">
        <v>264000</v>
      </c>
      <c r="K239" s="247">
        <v>737</v>
      </c>
      <c r="L239" s="246" t="s">
        <v>12595</v>
      </c>
      <c r="M239" s="246" t="s">
        <v>8264</v>
      </c>
      <c r="N239" s="246" t="s">
        <v>509</v>
      </c>
      <c r="O239" s="246" t="s">
        <v>12354</v>
      </c>
      <c r="P239" s="246" t="s">
        <v>12354</v>
      </c>
      <c r="Q239" s="246" t="s">
        <v>12354</v>
      </c>
      <c r="R239" s="246" t="s">
        <v>14690</v>
      </c>
      <c r="S239" s="246" t="s">
        <v>14721</v>
      </c>
      <c r="T239" s="246" t="s">
        <v>15095</v>
      </c>
      <c r="U239" s="246" t="s">
        <v>14919</v>
      </c>
    </row>
    <row r="240" spans="1:21" ht="13.5" customHeight="1">
      <c r="A240" s="125" t="s">
        <v>511</v>
      </c>
      <c r="B240" s="125" t="s">
        <v>10375</v>
      </c>
      <c r="C240" s="246" t="s">
        <v>512</v>
      </c>
      <c r="D240" s="246" t="s">
        <v>123</v>
      </c>
      <c r="E240" s="246" t="s">
        <v>5209</v>
      </c>
      <c r="F240" s="246" t="s">
        <v>5210</v>
      </c>
      <c r="G240" s="246" t="s">
        <v>8490</v>
      </c>
      <c r="H240" s="247">
        <v>16</v>
      </c>
      <c r="I240" s="246" t="s">
        <v>10406</v>
      </c>
      <c r="J240" s="247">
        <v>384000</v>
      </c>
      <c r="K240" s="247">
        <v>740</v>
      </c>
      <c r="L240" s="246" t="s">
        <v>12918</v>
      </c>
      <c r="M240" s="246" t="s">
        <v>8264</v>
      </c>
      <c r="N240" s="246" t="s">
        <v>511</v>
      </c>
      <c r="O240" s="246" t="s">
        <v>12354</v>
      </c>
      <c r="P240" s="246" t="s">
        <v>12354</v>
      </c>
      <c r="Q240" s="246" t="s">
        <v>12354</v>
      </c>
      <c r="R240" s="246" t="s">
        <v>14690</v>
      </c>
      <c r="S240" s="246" t="s">
        <v>15041</v>
      </c>
      <c r="T240" s="246" t="s">
        <v>15096</v>
      </c>
      <c r="U240" s="246" t="s">
        <v>15097</v>
      </c>
    </row>
    <row r="241" spans="1:21" ht="13.5" customHeight="1">
      <c r="A241" s="125" t="s">
        <v>513</v>
      </c>
      <c r="B241" s="125" t="s">
        <v>10375</v>
      </c>
      <c r="C241" s="246" t="s">
        <v>514</v>
      </c>
      <c r="D241" s="246" t="s">
        <v>76</v>
      </c>
      <c r="E241" s="246" t="s">
        <v>5211</v>
      </c>
      <c r="F241" s="246" t="s">
        <v>5212</v>
      </c>
      <c r="G241" s="246" t="s">
        <v>8491</v>
      </c>
      <c r="H241" s="247">
        <v>0</v>
      </c>
      <c r="I241" s="246" t="s">
        <v>10372</v>
      </c>
      <c r="J241" s="247">
        <v>264000</v>
      </c>
      <c r="K241" s="247">
        <v>741</v>
      </c>
      <c r="L241" s="246" t="s">
        <v>12599</v>
      </c>
      <c r="M241" s="246" t="s">
        <v>8264</v>
      </c>
      <c r="N241" s="246" t="s">
        <v>513</v>
      </c>
      <c r="O241" s="246" t="s">
        <v>12354</v>
      </c>
      <c r="P241" s="246" t="s">
        <v>12354</v>
      </c>
      <c r="Q241" s="246" t="s">
        <v>12354</v>
      </c>
      <c r="R241" s="246" t="s">
        <v>14694</v>
      </c>
      <c r="S241" s="246" t="s">
        <v>14876</v>
      </c>
      <c r="T241" s="246" t="s">
        <v>14891</v>
      </c>
      <c r="U241" s="246" t="s">
        <v>14703</v>
      </c>
    </row>
    <row r="242" spans="1:21" ht="13.5" customHeight="1">
      <c r="A242" s="125" t="s">
        <v>515</v>
      </c>
      <c r="B242" s="125" t="s">
        <v>10375</v>
      </c>
      <c r="C242" s="246" t="s">
        <v>516</v>
      </c>
      <c r="D242" s="246" t="s">
        <v>154</v>
      </c>
      <c r="E242" s="246" t="s">
        <v>5218</v>
      </c>
      <c r="F242" s="246" t="s">
        <v>5219</v>
      </c>
      <c r="G242" s="246" t="s">
        <v>8492</v>
      </c>
      <c r="H242" s="247">
        <v>0</v>
      </c>
      <c r="I242" s="246" t="s">
        <v>10372</v>
      </c>
      <c r="J242" s="247">
        <v>264000</v>
      </c>
      <c r="K242" s="247">
        <v>744</v>
      </c>
      <c r="L242" s="246" t="s">
        <v>12919</v>
      </c>
      <c r="M242" s="246" t="s">
        <v>8264</v>
      </c>
      <c r="N242" s="246" t="s">
        <v>515</v>
      </c>
      <c r="O242" s="246" t="s">
        <v>12354</v>
      </c>
      <c r="P242" s="246" t="s">
        <v>12354</v>
      </c>
      <c r="Q242" s="246" t="s">
        <v>12354</v>
      </c>
      <c r="R242" s="246" t="s">
        <v>14690</v>
      </c>
      <c r="S242" s="246" t="s">
        <v>14721</v>
      </c>
      <c r="T242" s="246" t="s">
        <v>15098</v>
      </c>
      <c r="U242" s="246" t="s">
        <v>15059</v>
      </c>
    </row>
    <row r="243" spans="1:21" ht="13.5" customHeight="1">
      <c r="A243" s="125" t="s">
        <v>517</v>
      </c>
      <c r="B243" s="125" t="s">
        <v>10375</v>
      </c>
      <c r="C243" s="246" t="s">
        <v>5215</v>
      </c>
      <c r="D243" s="246" t="s">
        <v>154</v>
      </c>
      <c r="E243" s="246" t="s">
        <v>5216</v>
      </c>
      <c r="F243" s="246" t="s">
        <v>5217</v>
      </c>
      <c r="G243" s="246" t="s">
        <v>8493</v>
      </c>
      <c r="H243" s="247">
        <v>0</v>
      </c>
      <c r="I243" s="246" t="s">
        <v>10372</v>
      </c>
      <c r="J243" s="247">
        <v>264000</v>
      </c>
      <c r="K243" s="247">
        <v>743</v>
      </c>
      <c r="L243" s="246" t="s">
        <v>12919</v>
      </c>
      <c r="M243" s="246" t="s">
        <v>8264</v>
      </c>
      <c r="N243" s="246" t="s">
        <v>517</v>
      </c>
      <c r="O243" s="246" t="s">
        <v>12354</v>
      </c>
      <c r="P243" s="246" t="s">
        <v>12354</v>
      </c>
      <c r="Q243" s="246" t="s">
        <v>12354</v>
      </c>
      <c r="R243" s="246" t="s">
        <v>14690</v>
      </c>
      <c r="S243" s="246" t="s">
        <v>14691</v>
      </c>
      <c r="T243" s="246" t="s">
        <v>14775</v>
      </c>
      <c r="U243" s="246" t="s">
        <v>14693</v>
      </c>
    </row>
    <row r="244" spans="1:21" ht="13.5" customHeight="1">
      <c r="A244" s="125" t="s">
        <v>518</v>
      </c>
      <c r="B244" s="125" t="s">
        <v>10375</v>
      </c>
      <c r="C244" s="246" t="s">
        <v>519</v>
      </c>
      <c r="D244" s="246" t="s">
        <v>140</v>
      </c>
      <c r="E244" s="246" t="s">
        <v>5213</v>
      </c>
      <c r="F244" s="246" t="s">
        <v>5214</v>
      </c>
      <c r="G244" s="246" t="s">
        <v>8494</v>
      </c>
      <c r="H244" s="247">
        <v>0</v>
      </c>
      <c r="I244" s="246" t="s">
        <v>10372</v>
      </c>
      <c r="J244" s="247">
        <v>264000</v>
      </c>
      <c r="K244" s="247">
        <v>742</v>
      </c>
      <c r="L244" s="246" t="s">
        <v>12755</v>
      </c>
      <c r="M244" s="246" t="s">
        <v>8264</v>
      </c>
      <c r="N244" s="246" t="s">
        <v>518</v>
      </c>
      <c r="O244" s="246" t="s">
        <v>12354</v>
      </c>
      <c r="P244" s="246" t="s">
        <v>12354</v>
      </c>
      <c r="Q244" s="246" t="s">
        <v>12354</v>
      </c>
      <c r="R244" s="246" t="s">
        <v>14690</v>
      </c>
      <c r="S244" s="246" t="s">
        <v>14936</v>
      </c>
      <c r="T244" s="246" t="s">
        <v>15099</v>
      </c>
      <c r="U244" s="246" t="s">
        <v>15100</v>
      </c>
    </row>
    <row r="245" spans="1:21" ht="13.5" customHeight="1">
      <c r="A245" s="125" t="s">
        <v>520</v>
      </c>
      <c r="B245" s="125" t="s">
        <v>10375</v>
      </c>
      <c r="C245" s="246" t="s">
        <v>5220</v>
      </c>
      <c r="D245" s="246" t="s">
        <v>42</v>
      </c>
      <c r="E245" s="246" t="s">
        <v>5221</v>
      </c>
      <c r="F245" s="246" t="s">
        <v>5222</v>
      </c>
      <c r="G245" s="246" t="s">
        <v>8495</v>
      </c>
      <c r="H245" s="247">
        <v>0</v>
      </c>
      <c r="I245" s="246" t="s">
        <v>10372</v>
      </c>
      <c r="J245" s="247">
        <v>264000</v>
      </c>
      <c r="K245" s="247">
        <v>745</v>
      </c>
      <c r="L245" s="246" t="s">
        <v>12756</v>
      </c>
      <c r="M245" s="246" t="s">
        <v>8264</v>
      </c>
      <c r="N245" s="246" t="s">
        <v>520</v>
      </c>
      <c r="O245" s="246" t="s">
        <v>12354</v>
      </c>
      <c r="P245" s="246" t="s">
        <v>12354</v>
      </c>
      <c r="Q245" s="246" t="s">
        <v>12354</v>
      </c>
      <c r="R245" s="246" t="s">
        <v>14694</v>
      </c>
      <c r="S245" s="246" t="s">
        <v>14718</v>
      </c>
      <c r="T245" s="246" t="s">
        <v>15069</v>
      </c>
      <c r="U245" s="246" t="s">
        <v>15101</v>
      </c>
    </row>
    <row r="246" spans="1:21" ht="13.5" customHeight="1">
      <c r="A246" s="125" t="s">
        <v>521</v>
      </c>
      <c r="B246" s="125" t="s">
        <v>10375</v>
      </c>
      <c r="C246" s="246" t="s">
        <v>5223</v>
      </c>
      <c r="D246" s="246" t="s">
        <v>522</v>
      </c>
      <c r="E246" s="246" t="s">
        <v>3637</v>
      </c>
      <c r="F246" s="246" t="s">
        <v>5224</v>
      </c>
      <c r="G246" s="246" t="s">
        <v>8496</v>
      </c>
      <c r="H246" s="247">
        <v>19</v>
      </c>
      <c r="I246" s="246" t="s">
        <v>10406</v>
      </c>
      <c r="J246" s="247">
        <v>384000</v>
      </c>
      <c r="K246" s="247">
        <v>746</v>
      </c>
      <c r="L246" s="246" t="s">
        <v>12386</v>
      </c>
      <c r="M246" s="246" t="s">
        <v>8264</v>
      </c>
      <c r="N246" s="246" t="s">
        <v>521</v>
      </c>
      <c r="O246" s="246" t="s">
        <v>12354</v>
      </c>
      <c r="P246" s="246" t="s">
        <v>12354</v>
      </c>
      <c r="Q246" s="246" t="s">
        <v>12354</v>
      </c>
      <c r="R246" s="246" t="s">
        <v>14690</v>
      </c>
      <c r="S246" s="246" t="s">
        <v>14707</v>
      </c>
      <c r="T246" s="246" t="s">
        <v>15102</v>
      </c>
      <c r="U246" s="246" t="s">
        <v>15103</v>
      </c>
    </row>
    <row r="247" spans="1:21" ht="13.5" customHeight="1">
      <c r="A247" s="125" t="s">
        <v>523</v>
      </c>
      <c r="B247" s="125" t="s">
        <v>10375</v>
      </c>
      <c r="C247" s="246" t="s">
        <v>524</v>
      </c>
      <c r="D247" s="246" t="s">
        <v>45</v>
      </c>
      <c r="E247" s="246" t="s">
        <v>5226</v>
      </c>
      <c r="F247" s="246" t="s">
        <v>5227</v>
      </c>
      <c r="G247" s="246" t="s">
        <v>8497</v>
      </c>
      <c r="H247" s="247">
        <v>0</v>
      </c>
      <c r="I247" s="246" t="s">
        <v>10372</v>
      </c>
      <c r="J247" s="247">
        <v>264000</v>
      </c>
      <c r="K247" s="247">
        <v>748</v>
      </c>
      <c r="L247" s="246" t="s">
        <v>12386</v>
      </c>
      <c r="M247" s="246" t="s">
        <v>8264</v>
      </c>
      <c r="N247" s="246" t="s">
        <v>523</v>
      </c>
      <c r="O247" s="246" t="s">
        <v>12354</v>
      </c>
      <c r="P247" s="246" t="s">
        <v>12354</v>
      </c>
      <c r="Q247" s="246" t="s">
        <v>12354</v>
      </c>
      <c r="R247" s="246" t="s">
        <v>14694</v>
      </c>
      <c r="S247" s="246" t="s">
        <v>14876</v>
      </c>
      <c r="T247" s="246" t="s">
        <v>14866</v>
      </c>
      <c r="U247" s="246" t="s">
        <v>15104</v>
      </c>
    </row>
    <row r="248" spans="1:21" ht="13.5" customHeight="1">
      <c r="A248" s="125" t="s">
        <v>525</v>
      </c>
      <c r="B248" s="125" t="s">
        <v>10375</v>
      </c>
      <c r="C248" s="246" t="s">
        <v>526</v>
      </c>
      <c r="D248" s="246" t="s">
        <v>522</v>
      </c>
      <c r="E248" s="246" t="s">
        <v>3638</v>
      </c>
      <c r="F248" s="246" t="s">
        <v>5225</v>
      </c>
      <c r="G248" s="246" t="s">
        <v>8498</v>
      </c>
      <c r="H248" s="247">
        <v>0</v>
      </c>
      <c r="I248" s="246" t="s">
        <v>10372</v>
      </c>
      <c r="J248" s="247">
        <v>264000</v>
      </c>
      <c r="K248" s="247">
        <v>747</v>
      </c>
      <c r="L248" s="246" t="s">
        <v>12386</v>
      </c>
      <c r="M248" s="246" t="s">
        <v>8264</v>
      </c>
      <c r="N248" s="246" t="s">
        <v>525</v>
      </c>
      <c r="O248" s="246" t="s">
        <v>12354</v>
      </c>
      <c r="P248" s="246" t="s">
        <v>12354</v>
      </c>
      <c r="Q248" s="246" t="s">
        <v>12354</v>
      </c>
      <c r="R248" s="246" t="s">
        <v>14694</v>
      </c>
      <c r="S248" s="246" t="s">
        <v>14771</v>
      </c>
      <c r="T248" s="246" t="s">
        <v>15105</v>
      </c>
      <c r="U248" s="246" t="s">
        <v>14729</v>
      </c>
    </row>
    <row r="249" spans="1:21" ht="13.5" customHeight="1">
      <c r="A249" s="125" t="s">
        <v>527</v>
      </c>
      <c r="B249" s="125" t="s">
        <v>10375</v>
      </c>
      <c r="C249" s="246" t="s">
        <v>528</v>
      </c>
      <c r="D249" s="246" t="s">
        <v>172</v>
      </c>
      <c r="E249" s="246" t="s">
        <v>5230</v>
      </c>
      <c r="F249" s="246" t="s">
        <v>5231</v>
      </c>
      <c r="G249" s="246" t="s">
        <v>8499</v>
      </c>
      <c r="H249" s="247">
        <v>0</v>
      </c>
      <c r="I249" s="246" t="s">
        <v>10372</v>
      </c>
      <c r="J249" s="247">
        <v>264000</v>
      </c>
      <c r="K249" s="247">
        <v>750</v>
      </c>
      <c r="L249" s="246" t="s">
        <v>12920</v>
      </c>
      <c r="M249" s="246" t="s">
        <v>8264</v>
      </c>
      <c r="N249" s="246" t="s">
        <v>527</v>
      </c>
      <c r="O249" s="246" t="s">
        <v>12354</v>
      </c>
      <c r="P249" s="246" t="s">
        <v>12354</v>
      </c>
      <c r="Q249" s="246" t="s">
        <v>12354</v>
      </c>
      <c r="R249" s="246" t="s">
        <v>14690</v>
      </c>
      <c r="S249" s="246" t="s">
        <v>14844</v>
      </c>
      <c r="T249" s="246" t="s">
        <v>14962</v>
      </c>
      <c r="U249" s="246" t="s">
        <v>15106</v>
      </c>
    </row>
    <row r="250" spans="1:21" ht="13.5" customHeight="1">
      <c r="A250" s="125" t="s">
        <v>529</v>
      </c>
      <c r="B250" s="125" t="s">
        <v>10375</v>
      </c>
      <c r="C250" s="246" t="s">
        <v>530</v>
      </c>
      <c r="D250" s="246" t="s">
        <v>455</v>
      </c>
      <c r="E250" s="246" t="s">
        <v>5228</v>
      </c>
      <c r="F250" s="246" t="s">
        <v>5229</v>
      </c>
      <c r="G250" s="246" t="s">
        <v>8500</v>
      </c>
      <c r="H250" s="247">
        <v>0</v>
      </c>
      <c r="I250" s="246" t="s">
        <v>10372</v>
      </c>
      <c r="J250" s="247">
        <v>264000</v>
      </c>
      <c r="K250" s="247">
        <v>749</v>
      </c>
      <c r="L250" s="246" t="s">
        <v>12386</v>
      </c>
      <c r="M250" s="246" t="s">
        <v>8264</v>
      </c>
      <c r="N250" s="246" t="s">
        <v>529</v>
      </c>
      <c r="O250" s="246" t="s">
        <v>12354</v>
      </c>
      <c r="P250" s="246" t="s">
        <v>12354</v>
      </c>
      <c r="Q250" s="246" t="s">
        <v>12354</v>
      </c>
      <c r="R250" s="246" t="s">
        <v>14730</v>
      </c>
      <c r="S250" s="246" t="s">
        <v>14838</v>
      </c>
      <c r="T250" s="246" t="s">
        <v>15107</v>
      </c>
      <c r="U250" s="246" t="s">
        <v>15108</v>
      </c>
    </row>
    <row r="251" spans="1:21" ht="13.5" customHeight="1">
      <c r="A251" s="125" t="s">
        <v>531</v>
      </c>
      <c r="B251" s="125" t="s">
        <v>10375</v>
      </c>
      <c r="C251" s="246" t="s">
        <v>532</v>
      </c>
      <c r="D251" s="246" t="s">
        <v>123</v>
      </c>
      <c r="E251" s="246" t="s">
        <v>5232</v>
      </c>
      <c r="F251" s="246" t="s">
        <v>5233</v>
      </c>
      <c r="G251" s="246" t="s">
        <v>8501</v>
      </c>
      <c r="H251" s="247">
        <v>0</v>
      </c>
      <c r="I251" s="246" t="s">
        <v>10372</v>
      </c>
      <c r="J251" s="247">
        <v>264000</v>
      </c>
      <c r="K251" s="247">
        <v>751</v>
      </c>
      <c r="L251" s="246" t="s">
        <v>12921</v>
      </c>
      <c r="M251" s="246" t="s">
        <v>8264</v>
      </c>
      <c r="N251" s="246" t="s">
        <v>531</v>
      </c>
      <c r="O251" s="246" t="s">
        <v>12354</v>
      </c>
      <c r="P251" s="246" t="s">
        <v>12354</v>
      </c>
      <c r="Q251" s="246" t="s">
        <v>12354</v>
      </c>
      <c r="R251" s="246" t="s">
        <v>14694</v>
      </c>
      <c r="S251" s="246" t="s">
        <v>14695</v>
      </c>
      <c r="T251" s="246" t="s">
        <v>15109</v>
      </c>
      <c r="U251" s="246" t="s">
        <v>14706</v>
      </c>
    </row>
    <row r="252" spans="1:21" ht="13.5" customHeight="1">
      <c r="A252" s="125" t="s">
        <v>533</v>
      </c>
      <c r="B252" s="125" t="s">
        <v>10375</v>
      </c>
      <c r="C252" s="246" t="s">
        <v>534</v>
      </c>
      <c r="D252" s="246" t="s">
        <v>388</v>
      </c>
      <c r="E252" s="246" t="s">
        <v>5234</v>
      </c>
      <c r="F252" s="246" t="s">
        <v>5235</v>
      </c>
      <c r="G252" s="246" t="s">
        <v>8502</v>
      </c>
      <c r="H252" s="247">
        <v>19</v>
      </c>
      <c r="I252" s="246" t="s">
        <v>10406</v>
      </c>
      <c r="J252" s="247">
        <v>384000</v>
      </c>
      <c r="K252" s="247">
        <v>752</v>
      </c>
      <c r="L252" s="246" t="s">
        <v>12922</v>
      </c>
      <c r="M252" s="246" t="s">
        <v>8264</v>
      </c>
      <c r="N252" s="246" t="s">
        <v>533</v>
      </c>
      <c r="O252" s="246" t="s">
        <v>12354</v>
      </c>
      <c r="P252" s="246" t="s">
        <v>12354</v>
      </c>
      <c r="Q252" s="246" t="s">
        <v>12354</v>
      </c>
      <c r="R252" s="246" t="s">
        <v>14694</v>
      </c>
      <c r="S252" s="246" t="s">
        <v>14844</v>
      </c>
      <c r="T252" s="246" t="s">
        <v>15110</v>
      </c>
      <c r="U252" s="246" t="s">
        <v>14693</v>
      </c>
    </row>
    <row r="253" spans="1:21" ht="13.5" customHeight="1">
      <c r="A253" s="125" t="s">
        <v>535</v>
      </c>
      <c r="B253" s="125" t="s">
        <v>10375</v>
      </c>
      <c r="C253" s="246" t="s">
        <v>536</v>
      </c>
      <c r="D253" s="246" t="s">
        <v>106</v>
      </c>
      <c r="E253" s="246" t="s">
        <v>5236</v>
      </c>
      <c r="F253" s="246" t="s">
        <v>5237</v>
      </c>
      <c r="G253" s="246" t="s">
        <v>8503</v>
      </c>
      <c r="H253" s="247">
        <v>0</v>
      </c>
      <c r="I253" s="246" t="s">
        <v>10372</v>
      </c>
      <c r="J253" s="247">
        <v>264000</v>
      </c>
      <c r="K253" s="247">
        <v>753</v>
      </c>
      <c r="L253" s="246" t="s">
        <v>12923</v>
      </c>
      <c r="M253" s="246" t="s">
        <v>8264</v>
      </c>
      <c r="N253" s="246" t="s">
        <v>535</v>
      </c>
      <c r="O253" s="246" t="s">
        <v>12354</v>
      </c>
      <c r="P253" s="246" t="s">
        <v>12354</v>
      </c>
      <c r="Q253" s="246" t="s">
        <v>12354</v>
      </c>
      <c r="R253" s="246" t="s">
        <v>14690</v>
      </c>
      <c r="S253" s="246" t="s">
        <v>14936</v>
      </c>
      <c r="T253" s="246" t="s">
        <v>15111</v>
      </c>
      <c r="U253" s="246" t="s">
        <v>15112</v>
      </c>
    </row>
    <row r="254" spans="1:21" ht="13.5" customHeight="1">
      <c r="A254" s="125" t="s">
        <v>537</v>
      </c>
      <c r="B254" s="125" t="s">
        <v>10375</v>
      </c>
      <c r="C254" s="246" t="s">
        <v>538</v>
      </c>
      <c r="D254" s="246" t="s">
        <v>139</v>
      </c>
      <c r="E254" s="246" t="s">
        <v>5238</v>
      </c>
      <c r="F254" s="246" t="s">
        <v>5239</v>
      </c>
      <c r="G254" s="246" t="s">
        <v>8504</v>
      </c>
      <c r="H254" s="247">
        <v>19</v>
      </c>
      <c r="I254" s="246" t="s">
        <v>10406</v>
      </c>
      <c r="J254" s="247">
        <v>384000</v>
      </c>
      <c r="K254" s="247">
        <v>754</v>
      </c>
      <c r="L254" s="246" t="s">
        <v>12447</v>
      </c>
      <c r="M254" s="246" t="s">
        <v>8264</v>
      </c>
      <c r="N254" s="246" t="s">
        <v>537</v>
      </c>
      <c r="O254" s="246" t="s">
        <v>12354</v>
      </c>
      <c r="P254" s="246" t="s">
        <v>12354</v>
      </c>
      <c r="Q254" s="246" t="s">
        <v>12354</v>
      </c>
      <c r="R254" s="246" t="s">
        <v>14694</v>
      </c>
      <c r="S254" s="246" t="s">
        <v>14701</v>
      </c>
      <c r="T254" s="246" t="s">
        <v>15113</v>
      </c>
      <c r="U254" s="246" t="s">
        <v>14693</v>
      </c>
    </row>
    <row r="255" spans="1:21" ht="13.5" customHeight="1">
      <c r="A255" s="125" t="s">
        <v>539</v>
      </c>
      <c r="B255" s="125" t="s">
        <v>10375</v>
      </c>
      <c r="C255" s="246" t="s">
        <v>540</v>
      </c>
      <c r="D255" s="246" t="s">
        <v>109</v>
      </c>
      <c r="E255" s="246" t="s">
        <v>5240</v>
      </c>
      <c r="F255" s="246" t="s">
        <v>5241</v>
      </c>
      <c r="G255" s="246" t="s">
        <v>8505</v>
      </c>
      <c r="H255" s="247">
        <v>0</v>
      </c>
      <c r="I255" s="246" t="s">
        <v>10372</v>
      </c>
      <c r="J255" s="247">
        <v>264000</v>
      </c>
      <c r="K255" s="247">
        <v>755</v>
      </c>
      <c r="L255" s="246" t="s">
        <v>12447</v>
      </c>
      <c r="M255" s="246" t="s">
        <v>8264</v>
      </c>
      <c r="N255" s="246" t="s">
        <v>539</v>
      </c>
      <c r="O255" s="246" t="s">
        <v>12354</v>
      </c>
      <c r="P255" s="246" t="s">
        <v>12354</v>
      </c>
      <c r="Q255" s="246" t="s">
        <v>12354</v>
      </c>
      <c r="R255" s="246" t="s">
        <v>14694</v>
      </c>
      <c r="S255" s="246" t="s">
        <v>14784</v>
      </c>
      <c r="T255" s="246" t="s">
        <v>15114</v>
      </c>
      <c r="U255" s="246" t="s">
        <v>15079</v>
      </c>
    </row>
    <row r="256" spans="1:21" ht="13.5" customHeight="1">
      <c r="A256" s="125" t="s">
        <v>541</v>
      </c>
      <c r="B256" s="125" t="s">
        <v>10375</v>
      </c>
      <c r="C256" s="246" t="s">
        <v>542</v>
      </c>
      <c r="D256" s="246" t="s">
        <v>382</v>
      </c>
      <c r="E256" s="246" t="s">
        <v>5242</v>
      </c>
      <c r="F256" s="246" t="s">
        <v>5243</v>
      </c>
      <c r="G256" s="246" t="s">
        <v>8506</v>
      </c>
      <c r="H256" s="247">
        <v>0</v>
      </c>
      <c r="I256" s="246" t="s">
        <v>10372</v>
      </c>
      <c r="J256" s="247">
        <v>264000</v>
      </c>
      <c r="K256" s="247">
        <v>756</v>
      </c>
      <c r="L256" s="246" t="s">
        <v>12924</v>
      </c>
      <c r="M256" s="246" t="s">
        <v>8264</v>
      </c>
      <c r="N256" s="246" t="s">
        <v>541</v>
      </c>
      <c r="O256" s="246" t="s">
        <v>12354</v>
      </c>
      <c r="P256" s="246" t="s">
        <v>12354</v>
      </c>
      <c r="Q256" s="246" t="s">
        <v>12354</v>
      </c>
      <c r="R256" s="246" t="s">
        <v>14690</v>
      </c>
      <c r="S256" s="246" t="s">
        <v>14936</v>
      </c>
      <c r="T256" s="246" t="s">
        <v>15115</v>
      </c>
      <c r="U256" s="246" t="s">
        <v>14865</v>
      </c>
    </row>
    <row r="257" spans="1:21" ht="13.5" customHeight="1">
      <c r="A257" s="125" t="s">
        <v>544</v>
      </c>
      <c r="B257" s="125" t="s">
        <v>10375</v>
      </c>
      <c r="C257" s="246" t="s">
        <v>545</v>
      </c>
      <c r="D257" s="246" t="s">
        <v>251</v>
      </c>
      <c r="E257" s="246" t="s">
        <v>5245</v>
      </c>
      <c r="F257" s="246" t="s">
        <v>5246</v>
      </c>
      <c r="G257" s="246" t="s">
        <v>8507</v>
      </c>
      <c r="H257" s="247">
        <v>0</v>
      </c>
      <c r="I257" s="246" t="s">
        <v>10372</v>
      </c>
      <c r="J257" s="247">
        <v>264000</v>
      </c>
      <c r="K257" s="247">
        <v>758</v>
      </c>
      <c r="L257" s="246" t="s">
        <v>12607</v>
      </c>
      <c r="M257" s="246" t="s">
        <v>8264</v>
      </c>
      <c r="N257" s="246" t="s">
        <v>544</v>
      </c>
      <c r="O257" s="246" t="s">
        <v>12354</v>
      </c>
      <c r="P257" s="246" t="s">
        <v>12354</v>
      </c>
      <c r="Q257" s="246" t="s">
        <v>12354</v>
      </c>
      <c r="R257" s="246" t="s">
        <v>14730</v>
      </c>
      <c r="S257" s="246" t="s">
        <v>14820</v>
      </c>
      <c r="T257" s="246" t="s">
        <v>15116</v>
      </c>
      <c r="U257" s="246" t="s">
        <v>14764</v>
      </c>
    </row>
    <row r="258" spans="1:21" ht="13.5" customHeight="1">
      <c r="A258" s="125" t="s">
        <v>546</v>
      </c>
      <c r="B258" s="125" t="s">
        <v>10375</v>
      </c>
      <c r="C258" s="246" t="s">
        <v>5247</v>
      </c>
      <c r="D258" s="246" t="s">
        <v>42</v>
      </c>
      <c r="E258" s="246" t="s">
        <v>5248</v>
      </c>
      <c r="F258" s="246" t="s">
        <v>5249</v>
      </c>
      <c r="G258" s="246" t="s">
        <v>8508</v>
      </c>
      <c r="H258" s="247">
        <v>19</v>
      </c>
      <c r="I258" s="246" t="s">
        <v>10406</v>
      </c>
      <c r="J258" s="247">
        <v>384000</v>
      </c>
      <c r="K258" s="247">
        <v>759</v>
      </c>
      <c r="L258" s="246" t="s">
        <v>12608</v>
      </c>
      <c r="M258" s="246" t="s">
        <v>8264</v>
      </c>
      <c r="N258" s="246" t="s">
        <v>546</v>
      </c>
      <c r="O258" s="246" t="s">
        <v>12354</v>
      </c>
      <c r="P258" s="246" t="s">
        <v>12354</v>
      </c>
      <c r="Q258" s="246" t="s">
        <v>12354</v>
      </c>
      <c r="R258" s="246" t="s">
        <v>14690</v>
      </c>
      <c r="S258" s="246" t="s">
        <v>14876</v>
      </c>
      <c r="T258" s="246" t="s">
        <v>15117</v>
      </c>
      <c r="U258" s="246" t="s">
        <v>14872</v>
      </c>
    </row>
    <row r="259" spans="1:21" ht="13.5" customHeight="1">
      <c r="A259" s="125" t="s">
        <v>547</v>
      </c>
      <c r="B259" s="125" t="s">
        <v>10375</v>
      </c>
      <c r="C259" s="246" t="s">
        <v>548</v>
      </c>
      <c r="D259" s="246" t="s">
        <v>147</v>
      </c>
      <c r="E259" s="246" t="s">
        <v>5256</v>
      </c>
      <c r="F259" s="246" t="s">
        <v>5257</v>
      </c>
      <c r="G259" s="246" t="s">
        <v>8509</v>
      </c>
      <c r="H259" s="247">
        <v>0</v>
      </c>
      <c r="I259" s="246" t="s">
        <v>10372</v>
      </c>
      <c r="J259" s="247">
        <v>264000</v>
      </c>
      <c r="K259" s="247">
        <v>763</v>
      </c>
      <c r="L259" s="246" t="s">
        <v>12926</v>
      </c>
      <c r="M259" s="246" t="s">
        <v>8264</v>
      </c>
      <c r="N259" s="246" t="s">
        <v>547</v>
      </c>
      <c r="O259" s="246" t="s">
        <v>12354</v>
      </c>
      <c r="P259" s="246" t="s">
        <v>12354</v>
      </c>
      <c r="Q259" s="246" t="s">
        <v>12354</v>
      </c>
      <c r="R259" s="246" t="s">
        <v>14690</v>
      </c>
      <c r="S259" s="246" t="s">
        <v>14844</v>
      </c>
      <c r="T259" s="246" t="s">
        <v>15118</v>
      </c>
      <c r="U259" s="246" t="s">
        <v>15108</v>
      </c>
    </row>
    <row r="260" spans="1:21" ht="13.5" customHeight="1">
      <c r="A260" s="125" t="s">
        <v>549</v>
      </c>
      <c r="B260" s="125" t="s">
        <v>10375</v>
      </c>
      <c r="C260" s="246" t="s">
        <v>550</v>
      </c>
      <c r="D260" s="246" t="s">
        <v>43</v>
      </c>
      <c r="E260" s="246" t="s">
        <v>5252</v>
      </c>
      <c r="F260" s="246" t="s">
        <v>5253</v>
      </c>
      <c r="G260" s="246" t="s">
        <v>8510</v>
      </c>
      <c r="H260" s="247">
        <v>0</v>
      </c>
      <c r="I260" s="246" t="s">
        <v>10372</v>
      </c>
      <c r="J260" s="247">
        <v>264000</v>
      </c>
      <c r="K260" s="247">
        <v>761</v>
      </c>
      <c r="L260" s="246" t="s">
        <v>12926</v>
      </c>
      <c r="M260" s="246" t="s">
        <v>8264</v>
      </c>
      <c r="N260" s="246" t="s">
        <v>549</v>
      </c>
      <c r="O260" s="246" t="s">
        <v>12354</v>
      </c>
      <c r="P260" s="246" t="s">
        <v>12354</v>
      </c>
      <c r="Q260" s="246" t="s">
        <v>12354</v>
      </c>
      <c r="R260" s="246" t="s">
        <v>14690</v>
      </c>
      <c r="S260" s="246" t="s">
        <v>14707</v>
      </c>
      <c r="T260" s="246" t="s">
        <v>14933</v>
      </c>
      <c r="U260" s="246" t="s">
        <v>15119</v>
      </c>
    </row>
    <row r="261" spans="1:21" ht="13.5" customHeight="1">
      <c r="A261" s="125" t="s">
        <v>551</v>
      </c>
      <c r="B261" s="125" t="s">
        <v>10375</v>
      </c>
      <c r="C261" s="246" t="s">
        <v>552</v>
      </c>
      <c r="D261" s="246" t="s">
        <v>553</v>
      </c>
      <c r="E261" s="246" t="s">
        <v>5254</v>
      </c>
      <c r="F261" s="246" t="s">
        <v>5255</v>
      </c>
      <c r="G261" s="246" t="s">
        <v>8511</v>
      </c>
      <c r="H261" s="247">
        <v>0</v>
      </c>
      <c r="I261" s="246" t="s">
        <v>10372</v>
      </c>
      <c r="J261" s="247">
        <v>264000</v>
      </c>
      <c r="K261" s="247">
        <v>762</v>
      </c>
      <c r="L261" s="246" t="s">
        <v>12467</v>
      </c>
      <c r="M261" s="246" t="s">
        <v>8264</v>
      </c>
      <c r="N261" s="246" t="s">
        <v>551</v>
      </c>
      <c r="O261" s="246" t="s">
        <v>12354</v>
      </c>
      <c r="P261" s="246" t="s">
        <v>12354</v>
      </c>
      <c r="Q261" s="246" t="s">
        <v>12354</v>
      </c>
      <c r="R261" s="246" t="s">
        <v>14690</v>
      </c>
      <c r="S261" s="246" t="s">
        <v>14876</v>
      </c>
      <c r="T261" s="246" t="s">
        <v>14823</v>
      </c>
      <c r="U261" s="246" t="s">
        <v>15120</v>
      </c>
    </row>
    <row r="262" spans="1:21" ht="13.5" customHeight="1">
      <c r="A262" s="125" t="s">
        <v>554</v>
      </c>
      <c r="B262" s="125" t="s">
        <v>10375</v>
      </c>
      <c r="C262" s="246" t="s">
        <v>555</v>
      </c>
      <c r="D262" s="246" t="s">
        <v>177</v>
      </c>
      <c r="E262" s="246" t="s">
        <v>5258</v>
      </c>
      <c r="F262" s="246" t="s">
        <v>5259</v>
      </c>
      <c r="G262" s="246" t="s">
        <v>8512</v>
      </c>
      <c r="H262" s="247">
        <v>0</v>
      </c>
      <c r="I262" s="246" t="s">
        <v>10372</v>
      </c>
      <c r="J262" s="247">
        <v>264000</v>
      </c>
      <c r="K262" s="247">
        <v>764</v>
      </c>
      <c r="L262" s="246" t="s">
        <v>12927</v>
      </c>
      <c r="M262" s="246" t="s">
        <v>8264</v>
      </c>
      <c r="N262" s="246" t="s">
        <v>554</v>
      </c>
      <c r="O262" s="246" t="s">
        <v>12354</v>
      </c>
      <c r="P262" s="246" t="s">
        <v>12354</v>
      </c>
      <c r="Q262" s="246" t="s">
        <v>12354</v>
      </c>
      <c r="R262" s="246" t="s">
        <v>14694</v>
      </c>
      <c r="S262" s="246" t="s">
        <v>14701</v>
      </c>
      <c r="T262" s="246" t="s">
        <v>15121</v>
      </c>
      <c r="U262" s="246" t="s">
        <v>14872</v>
      </c>
    </row>
    <row r="263" spans="1:21" ht="13.5" customHeight="1">
      <c r="A263" s="125" t="s">
        <v>556</v>
      </c>
      <c r="B263" s="125" t="s">
        <v>10375</v>
      </c>
      <c r="C263" s="246" t="s">
        <v>5260</v>
      </c>
      <c r="D263" s="246" t="s">
        <v>45</v>
      </c>
      <c r="E263" s="246" t="s">
        <v>5261</v>
      </c>
      <c r="F263" s="246" t="s">
        <v>5262</v>
      </c>
      <c r="G263" s="246" t="s">
        <v>8513</v>
      </c>
      <c r="H263" s="247">
        <v>1</v>
      </c>
      <c r="I263" s="246" t="s">
        <v>10372</v>
      </c>
      <c r="J263" s="247">
        <v>264000</v>
      </c>
      <c r="K263" s="247">
        <v>765</v>
      </c>
      <c r="L263" s="246" t="s">
        <v>12928</v>
      </c>
      <c r="M263" s="246" t="s">
        <v>8264</v>
      </c>
      <c r="N263" s="246" t="s">
        <v>556</v>
      </c>
      <c r="O263" s="246" t="s">
        <v>12354</v>
      </c>
      <c r="P263" s="246" t="s">
        <v>12354</v>
      </c>
      <c r="Q263" s="246" t="s">
        <v>12354</v>
      </c>
      <c r="R263" s="246" t="s">
        <v>14690</v>
      </c>
      <c r="S263" s="246" t="s">
        <v>14718</v>
      </c>
      <c r="T263" s="246" t="s">
        <v>15122</v>
      </c>
      <c r="U263" s="246" t="s">
        <v>14700</v>
      </c>
    </row>
    <row r="264" spans="1:21" ht="13.5" customHeight="1">
      <c r="A264" s="125" t="s">
        <v>557</v>
      </c>
      <c r="B264" s="125" t="s">
        <v>10375</v>
      </c>
      <c r="C264" s="246" t="s">
        <v>558</v>
      </c>
      <c r="D264" s="246" t="s">
        <v>132</v>
      </c>
      <c r="E264" s="246" t="s">
        <v>5263</v>
      </c>
      <c r="F264" s="246" t="s">
        <v>5264</v>
      </c>
      <c r="G264" s="246" t="s">
        <v>8514</v>
      </c>
      <c r="H264" s="247">
        <v>0</v>
      </c>
      <c r="I264" s="246" t="s">
        <v>10372</v>
      </c>
      <c r="J264" s="247">
        <v>264000</v>
      </c>
      <c r="K264" s="247">
        <v>767</v>
      </c>
      <c r="L264" s="246" t="s">
        <v>12930</v>
      </c>
      <c r="M264" s="246" t="s">
        <v>8264</v>
      </c>
      <c r="N264" s="246" t="s">
        <v>557</v>
      </c>
      <c r="O264" s="246" t="s">
        <v>12354</v>
      </c>
      <c r="P264" s="246" t="s">
        <v>12354</v>
      </c>
      <c r="Q264" s="246" t="s">
        <v>12354</v>
      </c>
      <c r="R264" s="246" t="s">
        <v>14694</v>
      </c>
      <c r="S264" s="246" t="s">
        <v>14718</v>
      </c>
      <c r="T264" s="246" t="s">
        <v>14869</v>
      </c>
      <c r="U264" s="246" t="s">
        <v>15124</v>
      </c>
    </row>
    <row r="265" spans="1:21" ht="13.5" customHeight="1">
      <c r="A265" s="125" t="s">
        <v>559</v>
      </c>
      <c r="B265" s="125" t="s">
        <v>10375</v>
      </c>
      <c r="C265" s="246" t="s">
        <v>5267</v>
      </c>
      <c r="D265" s="246" t="s">
        <v>288</v>
      </c>
      <c r="E265" s="246" t="s">
        <v>3639</v>
      </c>
      <c r="F265" s="246" t="s">
        <v>5268</v>
      </c>
      <c r="G265" s="246" t="s">
        <v>8515</v>
      </c>
      <c r="H265" s="247">
        <v>0</v>
      </c>
      <c r="I265" s="246" t="s">
        <v>10372</v>
      </c>
      <c r="J265" s="247">
        <v>264000</v>
      </c>
      <c r="K265" s="247">
        <v>769</v>
      </c>
      <c r="L265" s="246" t="s">
        <v>12613</v>
      </c>
      <c r="M265" s="246" t="s">
        <v>8264</v>
      </c>
      <c r="N265" s="246" t="s">
        <v>559</v>
      </c>
      <c r="O265" s="246" t="s">
        <v>12354</v>
      </c>
      <c r="P265" s="246" t="s">
        <v>12354</v>
      </c>
      <c r="Q265" s="246" t="s">
        <v>12354</v>
      </c>
      <c r="R265" s="246" t="s">
        <v>14690</v>
      </c>
      <c r="S265" s="246" t="s">
        <v>14818</v>
      </c>
      <c r="T265" s="246" t="s">
        <v>15125</v>
      </c>
      <c r="U265" s="246" t="s">
        <v>14733</v>
      </c>
    </row>
    <row r="266" spans="1:21" ht="13.5" customHeight="1">
      <c r="A266" s="125" t="s">
        <v>560</v>
      </c>
      <c r="B266" s="125" t="s">
        <v>10375</v>
      </c>
      <c r="C266" s="246" t="s">
        <v>561</v>
      </c>
      <c r="D266" s="246" t="s">
        <v>42</v>
      </c>
      <c r="E266" s="246" t="s">
        <v>5265</v>
      </c>
      <c r="F266" s="246" t="s">
        <v>5266</v>
      </c>
      <c r="G266" s="246" t="s">
        <v>8516</v>
      </c>
      <c r="H266" s="247">
        <v>0</v>
      </c>
      <c r="I266" s="246" t="s">
        <v>10372</v>
      </c>
      <c r="J266" s="247">
        <v>264000</v>
      </c>
      <c r="K266" s="247">
        <v>768</v>
      </c>
      <c r="L266" s="246" t="s">
        <v>12930</v>
      </c>
      <c r="M266" s="246" t="s">
        <v>8264</v>
      </c>
      <c r="N266" s="246" t="s">
        <v>560</v>
      </c>
      <c r="O266" s="246" t="s">
        <v>12354</v>
      </c>
      <c r="P266" s="246" t="s">
        <v>12354</v>
      </c>
      <c r="Q266" s="246" t="s">
        <v>12354</v>
      </c>
      <c r="R266" s="246" t="s">
        <v>14694</v>
      </c>
      <c r="S266" s="246" t="s">
        <v>14771</v>
      </c>
      <c r="T266" s="246" t="s">
        <v>15126</v>
      </c>
      <c r="U266" s="246" t="s">
        <v>15127</v>
      </c>
    </row>
    <row r="267" spans="1:21" ht="13.5" customHeight="1">
      <c r="A267" s="125" t="s">
        <v>562</v>
      </c>
      <c r="B267" s="125" t="s">
        <v>10375</v>
      </c>
      <c r="C267" s="246" t="s">
        <v>563</v>
      </c>
      <c r="D267" s="246" t="s">
        <v>4804</v>
      </c>
      <c r="E267" s="246" t="s">
        <v>5274</v>
      </c>
      <c r="F267" s="246" t="s">
        <v>5275</v>
      </c>
      <c r="G267" s="246" t="s">
        <v>8517</v>
      </c>
      <c r="H267" s="247">
        <v>0</v>
      </c>
      <c r="I267" s="246" t="s">
        <v>10372</v>
      </c>
      <c r="J267" s="247">
        <v>264000</v>
      </c>
      <c r="K267" s="247">
        <v>773</v>
      </c>
      <c r="L267" s="246" t="s">
        <v>12613</v>
      </c>
      <c r="M267" s="246" t="s">
        <v>8264</v>
      </c>
      <c r="N267" s="246" t="s">
        <v>562</v>
      </c>
      <c r="O267" s="246" t="s">
        <v>12354</v>
      </c>
      <c r="P267" s="246" t="s">
        <v>12354</v>
      </c>
      <c r="Q267" s="246" t="s">
        <v>12354</v>
      </c>
      <c r="R267" s="246" t="s">
        <v>14694</v>
      </c>
      <c r="S267" s="246" t="s">
        <v>14695</v>
      </c>
      <c r="T267" s="246" t="s">
        <v>15128</v>
      </c>
      <c r="U267" s="246" t="s">
        <v>14796</v>
      </c>
    </row>
    <row r="268" spans="1:21" ht="13.5" customHeight="1">
      <c r="A268" s="125" t="s">
        <v>564</v>
      </c>
      <c r="B268" s="125" t="s">
        <v>10375</v>
      </c>
      <c r="C268" s="246" t="s">
        <v>565</v>
      </c>
      <c r="D268" s="246" t="s">
        <v>48</v>
      </c>
      <c r="E268" s="246" t="s">
        <v>5269</v>
      </c>
      <c r="F268" s="246" t="s">
        <v>5270</v>
      </c>
      <c r="G268" s="246" t="s">
        <v>8518</v>
      </c>
      <c r="H268" s="247">
        <v>0</v>
      </c>
      <c r="I268" s="246" t="s">
        <v>10372</v>
      </c>
      <c r="J268" s="247">
        <v>264000</v>
      </c>
      <c r="K268" s="247">
        <v>770</v>
      </c>
      <c r="L268" s="246" t="s">
        <v>12931</v>
      </c>
      <c r="M268" s="246" t="s">
        <v>8264</v>
      </c>
      <c r="N268" s="246" t="s">
        <v>564</v>
      </c>
      <c r="O268" s="246" t="s">
        <v>12354</v>
      </c>
      <c r="P268" s="246" t="s">
        <v>12354</v>
      </c>
      <c r="Q268" s="246" t="s">
        <v>12354</v>
      </c>
      <c r="R268" s="246" t="s">
        <v>14690</v>
      </c>
      <c r="S268" s="246" t="s">
        <v>14727</v>
      </c>
      <c r="T268" s="246" t="s">
        <v>14955</v>
      </c>
      <c r="U268" s="246" t="s">
        <v>15120</v>
      </c>
    </row>
    <row r="269" spans="1:21" ht="13.5" customHeight="1">
      <c r="A269" s="125" t="s">
        <v>566</v>
      </c>
      <c r="B269" s="125" t="s">
        <v>10375</v>
      </c>
      <c r="C269" s="246" t="s">
        <v>567</v>
      </c>
      <c r="D269" s="246" t="s">
        <v>154</v>
      </c>
      <c r="E269" s="246" t="s">
        <v>5218</v>
      </c>
      <c r="F269" s="246" t="s">
        <v>5271</v>
      </c>
      <c r="G269" s="246" t="s">
        <v>8519</v>
      </c>
      <c r="H269" s="247">
        <v>0</v>
      </c>
      <c r="I269" s="246" t="s">
        <v>10372</v>
      </c>
      <c r="J269" s="247">
        <v>264000</v>
      </c>
      <c r="K269" s="247">
        <v>771</v>
      </c>
      <c r="L269" s="246" t="s">
        <v>12618</v>
      </c>
      <c r="M269" s="246" t="s">
        <v>8264</v>
      </c>
      <c r="N269" s="246" t="s">
        <v>566</v>
      </c>
      <c r="O269" s="246" t="s">
        <v>12354</v>
      </c>
      <c r="P269" s="246" t="s">
        <v>12354</v>
      </c>
      <c r="Q269" s="246" t="s">
        <v>12354</v>
      </c>
      <c r="R269" s="246" t="s">
        <v>14694</v>
      </c>
      <c r="S269" s="246" t="s">
        <v>14794</v>
      </c>
      <c r="T269" s="246" t="s">
        <v>14950</v>
      </c>
      <c r="U269" s="246" t="s">
        <v>15129</v>
      </c>
    </row>
    <row r="270" spans="1:21" ht="13.5" customHeight="1">
      <c r="A270" s="125" t="s">
        <v>568</v>
      </c>
      <c r="B270" s="125" t="s">
        <v>10375</v>
      </c>
      <c r="C270" s="246" t="s">
        <v>5276</v>
      </c>
      <c r="D270" s="246" t="s">
        <v>4810</v>
      </c>
      <c r="E270" s="246" t="s">
        <v>5277</v>
      </c>
      <c r="F270" s="246" t="s">
        <v>5278</v>
      </c>
      <c r="G270" s="246" t="s">
        <v>8392</v>
      </c>
      <c r="H270" s="247">
        <v>0</v>
      </c>
      <c r="I270" s="246" t="s">
        <v>10372</v>
      </c>
      <c r="J270" s="247">
        <v>264000</v>
      </c>
      <c r="K270" s="247">
        <v>774</v>
      </c>
      <c r="L270" s="246" t="s">
        <v>12618</v>
      </c>
      <c r="M270" s="246" t="s">
        <v>8264</v>
      </c>
      <c r="N270" s="246" t="s">
        <v>568</v>
      </c>
      <c r="O270" s="246" t="s">
        <v>12354</v>
      </c>
      <c r="P270" s="246" t="s">
        <v>12354</v>
      </c>
      <c r="Q270" s="246" t="s">
        <v>12354</v>
      </c>
      <c r="R270" s="246" t="s">
        <v>14690</v>
      </c>
      <c r="S270" s="246" t="s">
        <v>14761</v>
      </c>
      <c r="T270" s="246" t="s">
        <v>14941</v>
      </c>
      <c r="U270" s="246" t="s">
        <v>14703</v>
      </c>
    </row>
    <row r="271" spans="1:21" ht="13.5" customHeight="1">
      <c r="A271" s="125" t="s">
        <v>569</v>
      </c>
      <c r="B271" s="125" t="s">
        <v>10375</v>
      </c>
      <c r="C271" s="246" t="s">
        <v>570</v>
      </c>
      <c r="D271" s="246" t="s">
        <v>4990</v>
      </c>
      <c r="E271" s="246" t="s">
        <v>3640</v>
      </c>
      <c r="F271" s="246" t="s">
        <v>5279</v>
      </c>
      <c r="G271" s="246" t="s">
        <v>8520</v>
      </c>
      <c r="H271" s="247">
        <v>0</v>
      </c>
      <c r="I271" s="246" t="s">
        <v>10372</v>
      </c>
      <c r="J271" s="247">
        <v>264000</v>
      </c>
      <c r="K271" s="247">
        <v>776</v>
      </c>
      <c r="L271" s="246" t="s">
        <v>12744</v>
      </c>
      <c r="M271" s="246" t="s">
        <v>8264</v>
      </c>
      <c r="N271" s="246" t="s">
        <v>569</v>
      </c>
      <c r="O271" s="246" t="s">
        <v>12354</v>
      </c>
      <c r="P271" s="246" t="s">
        <v>12354</v>
      </c>
      <c r="Q271" s="246" t="s">
        <v>12354</v>
      </c>
      <c r="R271" s="246" t="s">
        <v>14690</v>
      </c>
      <c r="S271" s="246" t="s">
        <v>15041</v>
      </c>
      <c r="T271" s="246" t="s">
        <v>15130</v>
      </c>
      <c r="U271" s="246" t="s">
        <v>15131</v>
      </c>
    </row>
    <row r="272" spans="1:21" ht="13.5" customHeight="1">
      <c r="A272" s="125" t="s">
        <v>571</v>
      </c>
      <c r="B272" s="125" t="s">
        <v>10375</v>
      </c>
      <c r="C272" s="246" t="s">
        <v>572</v>
      </c>
      <c r="D272" s="246" t="s">
        <v>172</v>
      </c>
      <c r="E272" s="246" t="s">
        <v>5280</v>
      </c>
      <c r="F272" s="246" t="s">
        <v>5281</v>
      </c>
      <c r="G272" s="246" t="s">
        <v>8521</v>
      </c>
      <c r="H272" s="247">
        <v>0</v>
      </c>
      <c r="I272" s="246" t="s">
        <v>10372</v>
      </c>
      <c r="J272" s="247">
        <v>264000</v>
      </c>
      <c r="K272" s="247">
        <v>777</v>
      </c>
      <c r="L272" s="246" t="s">
        <v>12619</v>
      </c>
      <c r="M272" s="246" t="s">
        <v>8264</v>
      </c>
      <c r="N272" s="246" t="s">
        <v>571</v>
      </c>
      <c r="O272" s="246" t="s">
        <v>12354</v>
      </c>
      <c r="P272" s="246" t="s">
        <v>12354</v>
      </c>
      <c r="Q272" s="246" t="s">
        <v>12354</v>
      </c>
      <c r="R272" s="246" t="s">
        <v>14694</v>
      </c>
      <c r="S272" s="246" t="s">
        <v>14701</v>
      </c>
      <c r="T272" s="246" t="s">
        <v>15133</v>
      </c>
      <c r="U272" s="246" t="s">
        <v>14700</v>
      </c>
    </row>
    <row r="273" spans="1:21" ht="13.5" customHeight="1">
      <c r="A273" s="125" t="s">
        <v>573</v>
      </c>
      <c r="B273" s="125" t="s">
        <v>10375</v>
      </c>
      <c r="C273" s="246" t="s">
        <v>574</v>
      </c>
      <c r="D273" s="246" t="s">
        <v>382</v>
      </c>
      <c r="E273" s="246" t="s">
        <v>5282</v>
      </c>
      <c r="F273" s="246" t="s">
        <v>5283</v>
      </c>
      <c r="G273" s="246" t="s">
        <v>8522</v>
      </c>
      <c r="H273" s="247">
        <v>0</v>
      </c>
      <c r="I273" s="246" t="s">
        <v>10372</v>
      </c>
      <c r="J273" s="247">
        <v>264000</v>
      </c>
      <c r="K273" s="247">
        <v>778</v>
      </c>
      <c r="L273" s="246" t="s">
        <v>12933</v>
      </c>
      <c r="M273" s="246" t="s">
        <v>8264</v>
      </c>
      <c r="N273" s="246" t="s">
        <v>573</v>
      </c>
      <c r="O273" s="246" t="s">
        <v>12354</v>
      </c>
      <c r="P273" s="246" t="s">
        <v>12354</v>
      </c>
      <c r="Q273" s="246" t="s">
        <v>12354</v>
      </c>
      <c r="R273" s="246" t="s">
        <v>15134</v>
      </c>
      <c r="S273" s="246" t="s">
        <v>15135</v>
      </c>
      <c r="T273" s="246" t="s">
        <v>14824</v>
      </c>
      <c r="U273" s="246" t="s">
        <v>14700</v>
      </c>
    </row>
    <row r="274" spans="1:21" ht="13.5" customHeight="1">
      <c r="A274" s="125" t="s">
        <v>575</v>
      </c>
      <c r="B274" s="125" t="s">
        <v>10375</v>
      </c>
      <c r="C274" s="246" t="s">
        <v>576</v>
      </c>
      <c r="D274" s="246" t="s">
        <v>68</v>
      </c>
      <c r="E274" s="246" t="s">
        <v>5272</v>
      </c>
      <c r="F274" s="246" t="s">
        <v>5273</v>
      </c>
      <c r="G274" s="246" t="s">
        <v>8523</v>
      </c>
      <c r="H274" s="247">
        <v>0</v>
      </c>
      <c r="I274" s="246" t="s">
        <v>10372</v>
      </c>
      <c r="J274" s="247">
        <v>264000</v>
      </c>
      <c r="K274" s="247">
        <v>772</v>
      </c>
      <c r="L274" s="246" t="s">
        <v>12932</v>
      </c>
      <c r="M274" s="246" t="s">
        <v>8264</v>
      </c>
      <c r="N274" s="246" t="s">
        <v>575</v>
      </c>
      <c r="O274" s="246" t="s">
        <v>12354</v>
      </c>
      <c r="P274" s="246" t="s">
        <v>12354</v>
      </c>
      <c r="Q274" s="246" t="s">
        <v>12354</v>
      </c>
      <c r="R274" s="246" t="s">
        <v>15134</v>
      </c>
      <c r="S274" s="246" t="s">
        <v>15136</v>
      </c>
      <c r="T274" s="246" t="s">
        <v>15137</v>
      </c>
      <c r="U274" s="246" t="s">
        <v>15138</v>
      </c>
    </row>
    <row r="275" spans="1:21" ht="13.5" customHeight="1">
      <c r="A275" s="125" t="s">
        <v>577</v>
      </c>
      <c r="B275" s="125" t="s">
        <v>10375</v>
      </c>
      <c r="C275" s="246" t="s">
        <v>5284</v>
      </c>
      <c r="D275" s="246" t="s">
        <v>185</v>
      </c>
      <c r="E275" s="246" t="s">
        <v>5285</v>
      </c>
      <c r="F275" s="246" t="s">
        <v>5286</v>
      </c>
      <c r="G275" s="246" t="s">
        <v>8524</v>
      </c>
      <c r="H275" s="247">
        <v>0</v>
      </c>
      <c r="I275" s="246" t="s">
        <v>10372</v>
      </c>
      <c r="J275" s="247">
        <v>264000</v>
      </c>
      <c r="K275" s="247">
        <v>779</v>
      </c>
      <c r="L275" s="246" t="s">
        <v>12620</v>
      </c>
      <c r="M275" s="246" t="s">
        <v>8264</v>
      </c>
      <c r="N275" s="246" t="s">
        <v>577</v>
      </c>
      <c r="O275" s="246" t="s">
        <v>12354</v>
      </c>
      <c r="P275" s="246" t="s">
        <v>12354</v>
      </c>
      <c r="Q275" s="246" t="s">
        <v>12354</v>
      </c>
      <c r="R275" s="246" t="s">
        <v>14690</v>
      </c>
      <c r="S275" s="246" t="s">
        <v>14844</v>
      </c>
      <c r="T275" s="246" t="s">
        <v>15139</v>
      </c>
      <c r="U275" s="246" t="s">
        <v>14706</v>
      </c>
    </row>
    <row r="276" spans="1:21" ht="13.5" customHeight="1">
      <c r="A276" s="125" t="s">
        <v>578</v>
      </c>
      <c r="B276" s="125" t="s">
        <v>10375</v>
      </c>
      <c r="C276" s="246" t="s">
        <v>5287</v>
      </c>
      <c r="D276" s="246" t="s">
        <v>210</v>
      </c>
      <c r="E276" s="246" t="s">
        <v>5288</v>
      </c>
      <c r="F276" s="246" t="s">
        <v>5289</v>
      </c>
      <c r="G276" s="246" t="s">
        <v>8525</v>
      </c>
      <c r="H276" s="247">
        <v>0</v>
      </c>
      <c r="I276" s="246" t="s">
        <v>10372</v>
      </c>
      <c r="J276" s="247">
        <v>264000</v>
      </c>
      <c r="K276" s="247">
        <v>780</v>
      </c>
      <c r="L276" s="246" t="s">
        <v>12470</v>
      </c>
      <c r="M276" s="246" t="s">
        <v>8264</v>
      </c>
      <c r="N276" s="246" t="s">
        <v>578</v>
      </c>
      <c r="O276" s="246" t="s">
        <v>12354</v>
      </c>
      <c r="P276" s="246" t="s">
        <v>12354</v>
      </c>
      <c r="Q276" s="246" t="s">
        <v>12354</v>
      </c>
      <c r="R276" s="246" t="s">
        <v>14694</v>
      </c>
      <c r="S276" s="246" t="s">
        <v>14868</v>
      </c>
      <c r="T276" s="246" t="s">
        <v>15140</v>
      </c>
      <c r="U276" s="246" t="s">
        <v>14805</v>
      </c>
    </row>
    <row r="277" spans="1:21" ht="13.5" customHeight="1">
      <c r="A277" s="125" t="s">
        <v>579</v>
      </c>
      <c r="B277" s="125" t="s">
        <v>10375</v>
      </c>
      <c r="C277" s="246" t="s">
        <v>580</v>
      </c>
      <c r="D277" s="246" t="s">
        <v>76</v>
      </c>
      <c r="E277" s="246" t="s">
        <v>5300</v>
      </c>
      <c r="F277" s="246" t="s">
        <v>5301</v>
      </c>
      <c r="G277" s="246" t="s">
        <v>8526</v>
      </c>
      <c r="H277" s="247">
        <v>0</v>
      </c>
      <c r="I277" s="246" t="s">
        <v>10372</v>
      </c>
      <c r="J277" s="247">
        <v>264000</v>
      </c>
      <c r="K277" s="247">
        <v>786</v>
      </c>
      <c r="L277" s="246" t="s">
        <v>12623</v>
      </c>
      <c r="M277" s="246" t="s">
        <v>8264</v>
      </c>
      <c r="N277" s="246" t="s">
        <v>579</v>
      </c>
      <c r="O277" s="246" t="s">
        <v>12354</v>
      </c>
      <c r="P277" s="246" t="s">
        <v>12354</v>
      </c>
      <c r="Q277" s="246" t="s">
        <v>12354</v>
      </c>
      <c r="R277" s="246" t="s">
        <v>14730</v>
      </c>
      <c r="S277" s="246" t="s">
        <v>14731</v>
      </c>
      <c r="T277" s="246" t="s">
        <v>14923</v>
      </c>
      <c r="U277" s="246" t="s">
        <v>14831</v>
      </c>
    </row>
    <row r="278" spans="1:21" ht="13.5" customHeight="1">
      <c r="A278" s="125" t="s">
        <v>581</v>
      </c>
      <c r="B278" s="125" t="s">
        <v>10375</v>
      </c>
      <c r="C278" s="246" t="s">
        <v>582</v>
      </c>
      <c r="D278" s="246" t="s">
        <v>123</v>
      </c>
      <c r="E278" s="246" t="s">
        <v>5304</v>
      </c>
      <c r="F278" s="246" t="s">
        <v>5305</v>
      </c>
      <c r="G278" s="246" t="s">
        <v>8527</v>
      </c>
      <c r="H278" s="247">
        <v>0</v>
      </c>
      <c r="I278" s="246" t="s">
        <v>10372</v>
      </c>
      <c r="J278" s="247">
        <v>264000</v>
      </c>
      <c r="K278" s="247">
        <v>788</v>
      </c>
      <c r="L278" s="246" t="s">
        <v>12917</v>
      </c>
      <c r="M278" s="246" t="s">
        <v>8264</v>
      </c>
      <c r="N278" s="246" t="s">
        <v>581</v>
      </c>
      <c r="O278" s="246" t="s">
        <v>12354</v>
      </c>
      <c r="P278" s="246" t="s">
        <v>12354</v>
      </c>
      <c r="Q278" s="246" t="s">
        <v>12354</v>
      </c>
      <c r="R278" s="246" t="s">
        <v>14690</v>
      </c>
      <c r="S278" s="246" t="s">
        <v>14707</v>
      </c>
      <c r="T278" s="246" t="s">
        <v>15141</v>
      </c>
      <c r="U278" s="246" t="s">
        <v>15068</v>
      </c>
    </row>
    <row r="279" spans="1:21" ht="13.5" customHeight="1">
      <c r="A279" s="125" t="s">
        <v>583</v>
      </c>
      <c r="B279" s="125" t="s">
        <v>10375</v>
      </c>
      <c r="C279" s="246" t="s">
        <v>584</v>
      </c>
      <c r="D279" s="246" t="s">
        <v>123</v>
      </c>
      <c r="E279" s="246" t="s">
        <v>5302</v>
      </c>
      <c r="F279" s="246" t="s">
        <v>5303</v>
      </c>
      <c r="G279" s="246" t="s">
        <v>8528</v>
      </c>
      <c r="H279" s="247">
        <v>0</v>
      </c>
      <c r="I279" s="246" t="s">
        <v>10372</v>
      </c>
      <c r="J279" s="247">
        <v>264000</v>
      </c>
      <c r="K279" s="247">
        <v>787</v>
      </c>
      <c r="L279" s="246" t="s">
        <v>12917</v>
      </c>
      <c r="M279" s="246" t="s">
        <v>8264</v>
      </c>
      <c r="N279" s="246" t="s">
        <v>583</v>
      </c>
      <c r="O279" s="246" t="s">
        <v>12354</v>
      </c>
      <c r="P279" s="246" t="s">
        <v>12354</v>
      </c>
      <c r="Q279" s="246" t="s">
        <v>12354</v>
      </c>
      <c r="R279" s="246" t="s">
        <v>15134</v>
      </c>
      <c r="S279" s="246" t="s">
        <v>15135</v>
      </c>
      <c r="T279" s="246" t="s">
        <v>15142</v>
      </c>
      <c r="U279" s="246" t="s">
        <v>15143</v>
      </c>
    </row>
    <row r="280" spans="1:21" ht="13.5" customHeight="1">
      <c r="A280" s="125" t="s">
        <v>585</v>
      </c>
      <c r="B280" s="125" t="s">
        <v>10375</v>
      </c>
      <c r="C280" s="246" t="s">
        <v>5206</v>
      </c>
      <c r="D280" s="246" t="s">
        <v>48</v>
      </c>
      <c r="E280" s="246" t="s">
        <v>5207</v>
      </c>
      <c r="F280" s="246" t="s">
        <v>5208</v>
      </c>
      <c r="G280" s="246" t="s">
        <v>8529</v>
      </c>
      <c r="H280" s="247">
        <v>0</v>
      </c>
      <c r="I280" s="246" t="s">
        <v>10372</v>
      </c>
      <c r="J280" s="247">
        <v>264000</v>
      </c>
      <c r="K280" s="247">
        <v>739</v>
      </c>
      <c r="L280" s="246" t="s">
        <v>12917</v>
      </c>
      <c r="M280" s="246" t="s">
        <v>8264</v>
      </c>
      <c r="N280" s="246" t="s">
        <v>585</v>
      </c>
      <c r="O280" s="246" t="s">
        <v>12354</v>
      </c>
      <c r="P280" s="246" t="s">
        <v>12354</v>
      </c>
      <c r="Q280" s="246" t="s">
        <v>12354</v>
      </c>
      <c r="R280" s="246" t="s">
        <v>14814</v>
      </c>
      <c r="S280" s="246" t="s">
        <v>15144</v>
      </c>
      <c r="T280" s="246" t="s">
        <v>15145</v>
      </c>
      <c r="U280" s="246" t="s">
        <v>14812</v>
      </c>
    </row>
    <row r="281" spans="1:21" ht="13.5" customHeight="1">
      <c r="A281" s="125" t="s">
        <v>587</v>
      </c>
      <c r="B281" s="125" t="s">
        <v>10375</v>
      </c>
      <c r="C281" s="246" t="s">
        <v>5290</v>
      </c>
      <c r="D281" s="246" t="s">
        <v>323</v>
      </c>
      <c r="E281" s="246" t="s">
        <v>5291</v>
      </c>
      <c r="F281" s="246" t="s">
        <v>5292</v>
      </c>
      <c r="G281" s="246" t="s">
        <v>8530</v>
      </c>
      <c r="H281" s="247">
        <v>5</v>
      </c>
      <c r="I281" s="246" t="s">
        <v>10406</v>
      </c>
      <c r="J281" s="247">
        <v>384000</v>
      </c>
      <c r="K281" s="247">
        <v>781</v>
      </c>
      <c r="L281" s="246" t="s">
        <v>12934</v>
      </c>
      <c r="M281" s="246" t="s">
        <v>8264</v>
      </c>
      <c r="N281" s="246" t="s">
        <v>587</v>
      </c>
      <c r="O281" s="246" t="s">
        <v>12354</v>
      </c>
      <c r="P281" s="246" t="s">
        <v>12354</v>
      </c>
      <c r="Q281" s="246" t="s">
        <v>12354</v>
      </c>
      <c r="R281" s="246" t="s">
        <v>14690</v>
      </c>
      <c r="S281" s="246" t="s">
        <v>15011</v>
      </c>
      <c r="T281" s="246" t="s">
        <v>15146</v>
      </c>
      <c r="U281" s="246" t="s">
        <v>15147</v>
      </c>
    </row>
    <row r="282" spans="1:21" ht="13.5" customHeight="1">
      <c r="A282" s="125" t="s">
        <v>10791</v>
      </c>
      <c r="B282" s="125" t="s">
        <v>10375</v>
      </c>
      <c r="C282" s="246" t="s">
        <v>10792</v>
      </c>
      <c r="D282" s="246" t="s">
        <v>588</v>
      </c>
      <c r="E282" s="246" t="s">
        <v>11215</v>
      </c>
      <c r="F282" s="246" t="s">
        <v>12354</v>
      </c>
      <c r="G282" s="246" t="s">
        <v>10793</v>
      </c>
      <c r="H282" s="247">
        <v>0</v>
      </c>
      <c r="I282" s="246" t="s">
        <v>10372</v>
      </c>
      <c r="J282" s="247">
        <v>264000</v>
      </c>
      <c r="K282" s="247">
        <v>804</v>
      </c>
      <c r="L282" s="246" t="s">
        <v>12934</v>
      </c>
      <c r="M282" s="246" t="s">
        <v>8264</v>
      </c>
      <c r="N282" s="246" t="s">
        <v>10791</v>
      </c>
      <c r="O282" s="246" t="s">
        <v>12354</v>
      </c>
      <c r="P282" s="246" t="s">
        <v>12354</v>
      </c>
      <c r="Q282" s="246" t="s">
        <v>12354</v>
      </c>
      <c r="R282" s="246" t="s">
        <v>14694</v>
      </c>
      <c r="S282" s="246" t="s">
        <v>14781</v>
      </c>
      <c r="T282" s="246" t="s">
        <v>15148</v>
      </c>
      <c r="U282" s="246" t="s">
        <v>15149</v>
      </c>
    </row>
    <row r="283" spans="1:21" ht="13.5" customHeight="1">
      <c r="A283" s="125" t="s">
        <v>590</v>
      </c>
      <c r="B283" s="125" t="s">
        <v>10375</v>
      </c>
      <c r="C283" s="246" t="s">
        <v>591</v>
      </c>
      <c r="D283" s="246" t="s">
        <v>45</v>
      </c>
      <c r="E283" s="246" t="s">
        <v>5310</v>
      </c>
      <c r="F283" s="246" t="s">
        <v>5311</v>
      </c>
      <c r="G283" s="246" t="s">
        <v>8531</v>
      </c>
      <c r="H283" s="247">
        <v>0</v>
      </c>
      <c r="I283" s="246" t="s">
        <v>10372</v>
      </c>
      <c r="J283" s="247">
        <v>264000</v>
      </c>
      <c r="K283" s="247">
        <v>791</v>
      </c>
      <c r="L283" s="246" t="s">
        <v>12388</v>
      </c>
      <c r="M283" s="246" t="s">
        <v>8264</v>
      </c>
      <c r="N283" s="246" t="s">
        <v>590</v>
      </c>
      <c r="O283" s="246" t="s">
        <v>12354</v>
      </c>
      <c r="P283" s="246" t="s">
        <v>12354</v>
      </c>
      <c r="Q283" s="246" t="s">
        <v>12354</v>
      </c>
      <c r="R283" s="246" t="s">
        <v>14690</v>
      </c>
      <c r="S283" s="246" t="s">
        <v>14761</v>
      </c>
      <c r="T283" s="246" t="s">
        <v>15122</v>
      </c>
      <c r="U283" s="246" t="s">
        <v>15150</v>
      </c>
    </row>
    <row r="284" spans="1:21" ht="13.5" customHeight="1">
      <c r="A284" s="125" t="s">
        <v>592</v>
      </c>
      <c r="B284" s="125" t="s">
        <v>10375</v>
      </c>
      <c r="C284" s="246" t="s">
        <v>593</v>
      </c>
      <c r="D284" s="246" t="s">
        <v>5293</v>
      </c>
      <c r="E284" s="246" t="s">
        <v>5294</v>
      </c>
      <c r="F284" s="246" t="s">
        <v>5295</v>
      </c>
      <c r="G284" s="246" t="s">
        <v>8532</v>
      </c>
      <c r="H284" s="247">
        <v>0</v>
      </c>
      <c r="I284" s="246" t="s">
        <v>10372</v>
      </c>
      <c r="J284" s="247">
        <v>264000</v>
      </c>
      <c r="K284" s="247">
        <v>782</v>
      </c>
      <c r="L284" s="246" t="s">
        <v>12625</v>
      </c>
      <c r="M284" s="246" t="s">
        <v>8264</v>
      </c>
      <c r="N284" s="246" t="s">
        <v>592</v>
      </c>
      <c r="O284" s="246" t="s">
        <v>12354</v>
      </c>
      <c r="P284" s="246" t="s">
        <v>12354</v>
      </c>
      <c r="Q284" s="246" t="s">
        <v>12354</v>
      </c>
      <c r="R284" s="246" t="s">
        <v>14694</v>
      </c>
      <c r="S284" s="246" t="s">
        <v>14701</v>
      </c>
      <c r="T284" s="246" t="s">
        <v>15094</v>
      </c>
      <c r="U284" s="246" t="s">
        <v>14755</v>
      </c>
    </row>
    <row r="285" spans="1:21" ht="13.5" customHeight="1">
      <c r="A285" s="125" t="s">
        <v>594</v>
      </c>
      <c r="B285" s="125" t="s">
        <v>10375</v>
      </c>
      <c r="C285" s="246" t="s">
        <v>595</v>
      </c>
      <c r="D285" s="246" t="s">
        <v>45</v>
      </c>
      <c r="E285" s="246" t="s">
        <v>5296</v>
      </c>
      <c r="F285" s="246" t="s">
        <v>5297</v>
      </c>
      <c r="G285" s="246" t="s">
        <v>8513</v>
      </c>
      <c r="H285" s="247">
        <v>0</v>
      </c>
      <c r="I285" s="246" t="s">
        <v>10372</v>
      </c>
      <c r="J285" s="247">
        <v>264000</v>
      </c>
      <c r="K285" s="247">
        <v>783</v>
      </c>
      <c r="L285" s="246" t="s">
        <v>12935</v>
      </c>
      <c r="M285" s="246" t="s">
        <v>8264</v>
      </c>
      <c r="N285" s="246" t="s">
        <v>594</v>
      </c>
      <c r="O285" s="246" t="s">
        <v>12354</v>
      </c>
      <c r="P285" s="246" t="s">
        <v>12354</v>
      </c>
      <c r="Q285" s="246" t="s">
        <v>12354</v>
      </c>
      <c r="R285" s="246" t="s">
        <v>14690</v>
      </c>
      <c r="S285" s="246" t="s">
        <v>14718</v>
      </c>
      <c r="T285" s="246" t="s">
        <v>15151</v>
      </c>
      <c r="U285" s="246" t="s">
        <v>14700</v>
      </c>
    </row>
    <row r="286" spans="1:21" ht="13.5" customHeight="1">
      <c r="A286" s="125" t="s">
        <v>596</v>
      </c>
      <c r="B286" s="125" t="s">
        <v>10375</v>
      </c>
      <c r="C286" s="246" t="s">
        <v>597</v>
      </c>
      <c r="D286" s="246" t="s">
        <v>154</v>
      </c>
      <c r="E286" s="246" t="s">
        <v>5312</v>
      </c>
      <c r="F286" s="246" t="s">
        <v>5313</v>
      </c>
      <c r="G286" s="246" t="s">
        <v>8533</v>
      </c>
      <c r="H286" s="247">
        <v>0</v>
      </c>
      <c r="I286" s="246" t="s">
        <v>10372</v>
      </c>
      <c r="J286" s="247">
        <v>264000</v>
      </c>
      <c r="K286" s="247">
        <v>792</v>
      </c>
      <c r="L286" s="246" t="s">
        <v>12773</v>
      </c>
      <c r="M286" s="246" t="s">
        <v>8264</v>
      </c>
      <c r="N286" s="246" t="s">
        <v>596</v>
      </c>
      <c r="O286" s="246" t="s">
        <v>12354</v>
      </c>
      <c r="P286" s="246" t="s">
        <v>12354</v>
      </c>
      <c r="Q286" s="246" t="s">
        <v>12354</v>
      </c>
      <c r="R286" s="246" t="s">
        <v>14694</v>
      </c>
      <c r="S286" s="246" t="s">
        <v>14784</v>
      </c>
      <c r="T286" s="246" t="s">
        <v>15152</v>
      </c>
      <c r="U286" s="246" t="s">
        <v>15153</v>
      </c>
    </row>
    <row r="287" spans="1:21" ht="13.5" customHeight="1">
      <c r="A287" s="125" t="s">
        <v>598</v>
      </c>
      <c r="B287" s="125" t="s">
        <v>10375</v>
      </c>
      <c r="C287" s="246" t="s">
        <v>599</v>
      </c>
      <c r="D287" s="246" t="s">
        <v>4829</v>
      </c>
      <c r="E287" s="246" t="s">
        <v>5298</v>
      </c>
      <c r="F287" s="246" t="s">
        <v>5299</v>
      </c>
      <c r="G287" s="246" t="s">
        <v>8534</v>
      </c>
      <c r="H287" s="247">
        <v>0</v>
      </c>
      <c r="I287" s="246" t="s">
        <v>10372</v>
      </c>
      <c r="J287" s="247">
        <v>264000</v>
      </c>
      <c r="K287" s="247">
        <v>784</v>
      </c>
      <c r="L287" s="246" t="s">
        <v>12936</v>
      </c>
      <c r="M287" s="246" t="s">
        <v>8264</v>
      </c>
      <c r="N287" s="246" t="s">
        <v>598</v>
      </c>
      <c r="O287" s="246" t="s">
        <v>12354</v>
      </c>
      <c r="P287" s="246" t="s">
        <v>12354</v>
      </c>
      <c r="Q287" s="246" t="s">
        <v>12354</v>
      </c>
      <c r="R287" s="246" t="s">
        <v>14694</v>
      </c>
      <c r="S287" s="246" t="s">
        <v>14718</v>
      </c>
      <c r="T287" s="246" t="s">
        <v>14849</v>
      </c>
      <c r="U287" s="246" t="s">
        <v>15154</v>
      </c>
    </row>
    <row r="288" spans="1:21" ht="13.5" customHeight="1">
      <c r="A288" s="125" t="s">
        <v>600</v>
      </c>
      <c r="B288" s="125" t="s">
        <v>10375</v>
      </c>
      <c r="C288" s="246" t="s">
        <v>601</v>
      </c>
      <c r="D288" s="246" t="s">
        <v>68</v>
      </c>
      <c r="E288" s="246" t="s">
        <v>5314</v>
      </c>
      <c r="F288" s="246" t="s">
        <v>5315</v>
      </c>
      <c r="G288" s="246" t="s">
        <v>8535</v>
      </c>
      <c r="H288" s="247">
        <v>0</v>
      </c>
      <c r="I288" s="246" t="s">
        <v>10372</v>
      </c>
      <c r="J288" s="247">
        <v>264000</v>
      </c>
      <c r="K288" s="247">
        <v>793</v>
      </c>
      <c r="L288" s="246" t="s">
        <v>12939</v>
      </c>
      <c r="M288" s="246" t="s">
        <v>8264</v>
      </c>
      <c r="N288" s="246" t="s">
        <v>600</v>
      </c>
      <c r="O288" s="246" t="s">
        <v>12354</v>
      </c>
      <c r="P288" s="246" t="s">
        <v>12354</v>
      </c>
      <c r="Q288" s="246" t="s">
        <v>12354</v>
      </c>
      <c r="R288" s="246" t="s">
        <v>14690</v>
      </c>
      <c r="S288" s="246" t="s">
        <v>14761</v>
      </c>
      <c r="T288" s="246" t="s">
        <v>15155</v>
      </c>
      <c r="U288" s="246" t="s">
        <v>15156</v>
      </c>
    </row>
    <row r="289" spans="1:21" ht="13.5" customHeight="1">
      <c r="A289" s="125" t="s">
        <v>10794</v>
      </c>
      <c r="B289" s="125" t="s">
        <v>10375</v>
      </c>
      <c r="C289" s="246" t="s">
        <v>10795</v>
      </c>
      <c r="D289" s="246" t="s">
        <v>65</v>
      </c>
      <c r="E289" s="246" t="s">
        <v>10796</v>
      </c>
      <c r="F289" s="246" t="s">
        <v>10797</v>
      </c>
      <c r="G289" s="246" t="s">
        <v>10798</v>
      </c>
      <c r="H289" s="247">
        <v>0</v>
      </c>
      <c r="I289" s="246" t="s">
        <v>10372</v>
      </c>
      <c r="J289" s="247">
        <v>264000</v>
      </c>
      <c r="K289" s="247">
        <v>496</v>
      </c>
      <c r="L289" s="246" t="s">
        <v>12787</v>
      </c>
      <c r="M289" s="246" t="s">
        <v>8265</v>
      </c>
      <c r="N289" s="246" t="s">
        <v>10794</v>
      </c>
      <c r="O289" s="246" t="s">
        <v>12354</v>
      </c>
      <c r="P289" s="246" t="s">
        <v>12354</v>
      </c>
      <c r="Q289" s="246" t="s">
        <v>12354</v>
      </c>
      <c r="R289" s="246" t="s">
        <v>15134</v>
      </c>
      <c r="S289" s="246" t="s">
        <v>15136</v>
      </c>
      <c r="T289" s="246" t="s">
        <v>15157</v>
      </c>
      <c r="U289" s="246" t="s">
        <v>15158</v>
      </c>
    </row>
    <row r="290" spans="1:21" ht="13.5" customHeight="1">
      <c r="A290" s="125" t="s">
        <v>602</v>
      </c>
      <c r="B290" s="125" t="s">
        <v>10375</v>
      </c>
      <c r="C290" s="246" t="s">
        <v>603</v>
      </c>
      <c r="D290" s="246" t="s">
        <v>199</v>
      </c>
      <c r="E290" s="246" t="s">
        <v>5319</v>
      </c>
      <c r="F290" s="246" t="s">
        <v>5320</v>
      </c>
      <c r="G290" s="246" t="s">
        <v>8536</v>
      </c>
      <c r="H290" s="247">
        <v>0</v>
      </c>
      <c r="I290" s="246" t="s">
        <v>10372</v>
      </c>
      <c r="J290" s="247">
        <v>264000</v>
      </c>
      <c r="K290" s="247">
        <v>795</v>
      </c>
      <c r="L290" s="246" t="s">
        <v>12777</v>
      </c>
      <c r="M290" s="246" t="s">
        <v>8264</v>
      </c>
      <c r="N290" s="246" t="s">
        <v>602</v>
      </c>
      <c r="O290" s="246" t="s">
        <v>12354</v>
      </c>
      <c r="P290" s="246" t="s">
        <v>12354</v>
      </c>
      <c r="Q290" s="246" t="s">
        <v>12354</v>
      </c>
      <c r="R290" s="246" t="s">
        <v>14694</v>
      </c>
      <c r="S290" s="246" t="s">
        <v>14892</v>
      </c>
      <c r="T290" s="246" t="s">
        <v>15159</v>
      </c>
      <c r="U290" s="246" t="s">
        <v>14812</v>
      </c>
    </row>
    <row r="291" spans="1:21" ht="13.5" customHeight="1">
      <c r="A291" s="125" t="s">
        <v>604</v>
      </c>
      <c r="B291" s="125" t="s">
        <v>10375</v>
      </c>
      <c r="C291" s="246" t="s">
        <v>605</v>
      </c>
      <c r="D291" s="246" t="s">
        <v>48</v>
      </c>
      <c r="E291" s="246" t="s">
        <v>5323</v>
      </c>
      <c r="F291" s="246" t="s">
        <v>5324</v>
      </c>
      <c r="G291" s="246" t="s">
        <v>8537</v>
      </c>
      <c r="H291" s="247">
        <v>0</v>
      </c>
      <c r="I291" s="246" t="s">
        <v>10372</v>
      </c>
      <c r="J291" s="247">
        <v>264000</v>
      </c>
      <c r="K291" s="247">
        <v>797</v>
      </c>
      <c r="L291" s="246" t="s">
        <v>12628</v>
      </c>
      <c r="M291" s="246" t="s">
        <v>8264</v>
      </c>
      <c r="N291" s="246" t="s">
        <v>604</v>
      </c>
      <c r="O291" s="246" t="s">
        <v>12354</v>
      </c>
      <c r="P291" s="246" t="s">
        <v>12354</v>
      </c>
      <c r="Q291" s="246" t="s">
        <v>12354</v>
      </c>
      <c r="R291" s="246" t="s">
        <v>14690</v>
      </c>
      <c r="S291" s="246" t="s">
        <v>14721</v>
      </c>
      <c r="T291" s="246" t="s">
        <v>15160</v>
      </c>
      <c r="U291" s="246" t="s">
        <v>14945</v>
      </c>
    </row>
    <row r="292" spans="1:21" ht="13.5" customHeight="1">
      <c r="A292" s="125" t="s">
        <v>606</v>
      </c>
      <c r="B292" s="125" t="s">
        <v>10375</v>
      </c>
      <c r="C292" s="246" t="s">
        <v>5316</v>
      </c>
      <c r="D292" s="246" t="s">
        <v>109</v>
      </c>
      <c r="E292" s="246" t="s">
        <v>5317</v>
      </c>
      <c r="F292" s="246" t="s">
        <v>5318</v>
      </c>
      <c r="G292" s="246" t="s">
        <v>8538</v>
      </c>
      <c r="H292" s="247">
        <v>0</v>
      </c>
      <c r="I292" s="246" t="s">
        <v>10372</v>
      </c>
      <c r="J292" s="247">
        <v>264000</v>
      </c>
      <c r="K292" s="247">
        <v>794</v>
      </c>
      <c r="L292" s="246" t="s">
        <v>12777</v>
      </c>
      <c r="M292" s="246" t="s">
        <v>8264</v>
      </c>
      <c r="N292" s="246" t="s">
        <v>606</v>
      </c>
      <c r="O292" s="246" t="s">
        <v>12354</v>
      </c>
      <c r="P292" s="246" t="s">
        <v>12354</v>
      </c>
      <c r="Q292" s="246" t="s">
        <v>12354</v>
      </c>
      <c r="R292" s="246" t="s">
        <v>14694</v>
      </c>
      <c r="S292" s="246" t="s">
        <v>15041</v>
      </c>
      <c r="T292" s="246" t="s">
        <v>15161</v>
      </c>
      <c r="U292" s="246" t="s">
        <v>14693</v>
      </c>
    </row>
    <row r="293" spans="1:21" ht="13.5" customHeight="1">
      <c r="A293" s="125" t="s">
        <v>607</v>
      </c>
      <c r="B293" s="125" t="s">
        <v>10375</v>
      </c>
      <c r="C293" s="246" t="s">
        <v>608</v>
      </c>
      <c r="D293" s="246" t="s">
        <v>45</v>
      </c>
      <c r="E293" s="246" t="s">
        <v>5325</v>
      </c>
      <c r="F293" s="246" t="s">
        <v>5326</v>
      </c>
      <c r="G293" s="246" t="s">
        <v>8539</v>
      </c>
      <c r="H293" s="247">
        <v>0</v>
      </c>
      <c r="I293" s="246" t="s">
        <v>10372</v>
      </c>
      <c r="J293" s="247">
        <v>264000</v>
      </c>
      <c r="K293" s="247">
        <v>798</v>
      </c>
      <c r="L293" s="246" t="s">
        <v>12778</v>
      </c>
      <c r="M293" s="246" t="s">
        <v>8264</v>
      </c>
      <c r="N293" s="246" t="s">
        <v>607</v>
      </c>
      <c r="O293" s="246" t="s">
        <v>12354</v>
      </c>
      <c r="P293" s="246" t="s">
        <v>12354</v>
      </c>
      <c r="Q293" s="246" t="s">
        <v>12354</v>
      </c>
      <c r="R293" s="246" t="s">
        <v>14730</v>
      </c>
      <c r="S293" s="246" t="s">
        <v>14727</v>
      </c>
      <c r="T293" s="246" t="s">
        <v>14800</v>
      </c>
      <c r="U293" s="246" t="s">
        <v>15162</v>
      </c>
    </row>
    <row r="294" spans="1:21" ht="13.5" customHeight="1">
      <c r="A294" s="125" t="s">
        <v>609</v>
      </c>
      <c r="B294" s="125" t="s">
        <v>10375</v>
      </c>
      <c r="C294" s="246" t="s">
        <v>610</v>
      </c>
      <c r="D294" s="246" t="s">
        <v>230</v>
      </c>
      <c r="E294" s="246" t="s">
        <v>5321</v>
      </c>
      <c r="F294" s="246" t="s">
        <v>5322</v>
      </c>
      <c r="G294" s="246" t="s">
        <v>8540</v>
      </c>
      <c r="H294" s="247">
        <v>0</v>
      </c>
      <c r="I294" s="246" t="s">
        <v>10372</v>
      </c>
      <c r="J294" s="247">
        <v>264000</v>
      </c>
      <c r="K294" s="247">
        <v>796</v>
      </c>
      <c r="L294" s="246" t="s">
        <v>12940</v>
      </c>
      <c r="M294" s="246" t="s">
        <v>8264</v>
      </c>
      <c r="N294" s="246" t="s">
        <v>609</v>
      </c>
      <c r="O294" s="246" t="s">
        <v>12354</v>
      </c>
      <c r="P294" s="246" t="s">
        <v>12354</v>
      </c>
      <c r="Q294" s="246" t="s">
        <v>12354</v>
      </c>
      <c r="R294" s="246" t="s">
        <v>14690</v>
      </c>
      <c r="S294" s="246" t="s">
        <v>14734</v>
      </c>
      <c r="T294" s="246" t="s">
        <v>15163</v>
      </c>
      <c r="U294" s="246" t="s">
        <v>14703</v>
      </c>
    </row>
    <row r="295" spans="1:21" ht="13.5" customHeight="1">
      <c r="A295" s="125" t="s">
        <v>611</v>
      </c>
      <c r="B295" s="125" t="s">
        <v>10375</v>
      </c>
      <c r="C295" s="246" t="s">
        <v>612</v>
      </c>
      <c r="D295" s="246" t="s">
        <v>199</v>
      </c>
      <c r="E295" s="246" t="s">
        <v>5327</v>
      </c>
      <c r="F295" s="246" t="s">
        <v>5328</v>
      </c>
      <c r="G295" s="246" t="s">
        <v>8541</v>
      </c>
      <c r="H295" s="247">
        <v>0</v>
      </c>
      <c r="I295" s="246" t="s">
        <v>10372</v>
      </c>
      <c r="J295" s="247">
        <v>264000</v>
      </c>
      <c r="K295" s="247">
        <v>799</v>
      </c>
      <c r="L295" s="246" t="s">
        <v>12940</v>
      </c>
      <c r="M295" s="246" t="s">
        <v>8264</v>
      </c>
      <c r="N295" s="246" t="s">
        <v>611</v>
      </c>
      <c r="O295" s="246" t="s">
        <v>12354</v>
      </c>
      <c r="P295" s="246" t="s">
        <v>12354</v>
      </c>
      <c r="Q295" s="246" t="s">
        <v>12354</v>
      </c>
      <c r="R295" s="246" t="s">
        <v>14690</v>
      </c>
      <c r="S295" s="246" t="s">
        <v>14721</v>
      </c>
      <c r="T295" s="246" t="s">
        <v>14754</v>
      </c>
      <c r="U295" s="246" t="s">
        <v>15150</v>
      </c>
    </row>
    <row r="296" spans="1:21" ht="13.5" customHeight="1">
      <c r="A296" s="125" t="s">
        <v>614</v>
      </c>
      <c r="B296" s="125" t="s">
        <v>10375</v>
      </c>
      <c r="C296" s="246" t="s">
        <v>615</v>
      </c>
      <c r="D296" s="246" t="s">
        <v>168</v>
      </c>
      <c r="E296" s="246" t="s">
        <v>5250</v>
      </c>
      <c r="F296" s="246" t="s">
        <v>5251</v>
      </c>
      <c r="G296" s="246" t="s">
        <v>8543</v>
      </c>
      <c r="H296" s="247">
        <v>0</v>
      </c>
      <c r="I296" s="246" t="s">
        <v>10372</v>
      </c>
      <c r="J296" s="247">
        <v>264000</v>
      </c>
      <c r="K296" s="247">
        <v>760</v>
      </c>
      <c r="L296" s="246" t="s">
        <v>12814</v>
      </c>
      <c r="M296" s="246" t="s">
        <v>8264</v>
      </c>
      <c r="N296" s="246" t="s">
        <v>614</v>
      </c>
      <c r="O296" s="246" t="s">
        <v>12354</v>
      </c>
      <c r="P296" s="246" t="s">
        <v>12354</v>
      </c>
      <c r="Q296" s="246" t="s">
        <v>12354</v>
      </c>
      <c r="R296" s="246" t="s">
        <v>14773</v>
      </c>
      <c r="S296" s="246" t="s">
        <v>15168</v>
      </c>
      <c r="T296" s="246" t="s">
        <v>15169</v>
      </c>
      <c r="U296" s="246" t="s">
        <v>15156</v>
      </c>
    </row>
    <row r="297" spans="1:21" ht="13.5" customHeight="1">
      <c r="A297" s="125" t="s">
        <v>616</v>
      </c>
      <c r="B297" s="125" t="s">
        <v>10375</v>
      </c>
      <c r="C297" s="246" t="s">
        <v>617</v>
      </c>
      <c r="D297" s="246" t="s">
        <v>65</v>
      </c>
      <c r="E297" s="246" t="s">
        <v>5334</v>
      </c>
      <c r="F297" s="246" t="s">
        <v>5335</v>
      </c>
      <c r="G297" s="246" t="s">
        <v>8544</v>
      </c>
      <c r="H297" s="247">
        <v>0</v>
      </c>
      <c r="I297" s="246" t="s">
        <v>10372</v>
      </c>
      <c r="J297" s="247">
        <v>264000</v>
      </c>
      <c r="K297" s="247">
        <v>803</v>
      </c>
      <c r="L297" s="246" t="s">
        <v>12638</v>
      </c>
      <c r="M297" s="246" t="s">
        <v>8264</v>
      </c>
      <c r="N297" s="246" t="s">
        <v>616</v>
      </c>
      <c r="O297" s="246" t="s">
        <v>12354</v>
      </c>
      <c r="P297" s="246" t="s">
        <v>12354</v>
      </c>
      <c r="Q297" s="246" t="s">
        <v>12354</v>
      </c>
      <c r="R297" s="246" t="s">
        <v>14690</v>
      </c>
      <c r="S297" s="246" t="s">
        <v>14707</v>
      </c>
      <c r="T297" s="246" t="s">
        <v>15170</v>
      </c>
      <c r="U297" s="246" t="s">
        <v>15171</v>
      </c>
    </row>
    <row r="298" spans="1:21" ht="13.5" customHeight="1">
      <c r="A298" s="125" t="s">
        <v>618</v>
      </c>
      <c r="B298" s="125" t="s">
        <v>10375</v>
      </c>
      <c r="C298" s="246" t="s">
        <v>320</v>
      </c>
      <c r="D298" s="246" t="s">
        <v>4819</v>
      </c>
      <c r="E298" s="246" t="s">
        <v>4976</v>
      </c>
      <c r="F298" s="246" t="s">
        <v>4977</v>
      </c>
      <c r="G298" s="246" t="s">
        <v>8545</v>
      </c>
      <c r="H298" s="247">
        <v>0</v>
      </c>
      <c r="I298" s="246" t="s">
        <v>10372</v>
      </c>
      <c r="J298" s="247">
        <v>264000</v>
      </c>
      <c r="K298" s="247">
        <v>641</v>
      </c>
      <c r="L298" s="246" t="s">
        <v>12882</v>
      </c>
      <c r="M298" s="246" t="s">
        <v>8264</v>
      </c>
      <c r="N298" s="246" t="s">
        <v>618</v>
      </c>
      <c r="O298" s="246" t="s">
        <v>12354</v>
      </c>
      <c r="P298" s="246" t="s">
        <v>12354</v>
      </c>
      <c r="Q298" s="246" t="s">
        <v>12354</v>
      </c>
      <c r="R298" s="246" t="s">
        <v>14690</v>
      </c>
      <c r="S298" s="246" t="s">
        <v>14936</v>
      </c>
      <c r="T298" s="246" t="s">
        <v>15172</v>
      </c>
      <c r="U298" s="246" t="s">
        <v>14729</v>
      </c>
    </row>
    <row r="299" spans="1:21" ht="13.5" customHeight="1">
      <c r="A299" s="125" t="s">
        <v>619</v>
      </c>
      <c r="B299" s="125" t="s">
        <v>10375</v>
      </c>
      <c r="C299" s="246" t="s">
        <v>589</v>
      </c>
      <c r="D299" s="246" t="s">
        <v>154</v>
      </c>
      <c r="E299" s="246" t="s">
        <v>5308</v>
      </c>
      <c r="F299" s="246" t="s">
        <v>5309</v>
      </c>
      <c r="G299" s="246" t="s">
        <v>8546</v>
      </c>
      <c r="H299" s="247">
        <v>0</v>
      </c>
      <c r="I299" s="246" t="s">
        <v>10372</v>
      </c>
      <c r="J299" s="247">
        <v>264000</v>
      </c>
      <c r="K299" s="247">
        <v>790</v>
      </c>
      <c r="L299" s="246" t="s">
        <v>12938</v>
      </c>
      <c r="M299" s="246" t="s">
        <v>8264</v>
      </c>
      <c r="N299" s="246" t="s">
        <v>619</v>
      </c>
      <c r="O299" s="246" t="s">
        <v>12354</v>
      </c>
      <c r="P299" s="246" t="s">
        <v>12354</v>
      </c>
      <c r="Q299" s="246" t="s">
        <v>12354</v>
      </c>
      <c r="R299" s="246" t="s">
        <v>14694</v>
      </c>
      <c r="S299" s="246" t="s">
        <v>14695</v>
      </c>
      <c r="T299" s="246" t="s">
        <v>15173</v>
      </c>
      <c r="U299" s="246" t="s">
        <v>14831</v>
      </c>
    </row>
    <row r="300" spans="1:21" ht="13.5" customHeight="1">
      <c r="A300" s="125" t="s">
        <v>620</v>
      </c>
      <c r="B300" s="125" t="s">
        <v>10375</v>
      </c>
      <c r="C300" s="246" t="s">
        <v>543</v>
      </c>
      <c r="D300" s="246" t="s">
        <v>140</v>
      </c>
      <c r="E300" s="246" t="s">
        <v>11451</v>
      </c>
      <c r="F300" s="246" t="s">
        <v>5244</v>
      </c>
      <c r="G300" s="246" t="s">
        <v>8547</v>
      </c>
      <c r="H300" s="247">
        <v>15</v>
      </c>
      <c r="I300" s="246" t="s">
        <v>10406</v>
      </c>
      <c r="J300" s="247">
        <v>384000</v>
      </c>
      <c r="K300" s="247">
        <v>757</v>
      </c>
      <c r="L300" s="246" t="s">
        <v>12925</v>
      </c>
      <c r="M300" s="246" t="s">
        <v>8264</v>
      </c>
      <c r="N300" s="246" t="s">
        <v>620</v>
      </c>
      <c r="O300" s="246" t="s">
        <v>12354</v>
      </c>
      <c r="P300" s="246" t="s">
        <v>12354</v>
      </c>
      <c r="Q300" s="246" t="s">
        <v>12354</v>
      </c>
      <c r="R300" s="246" t="s">
        <v>14690</v>
      </c>
      <c r="S300" s="246" t="s">
        <v>14734</v>
      </c>
      <c r="T300" s="246" t="s">
        <v>14999</v>
      </c>
      <c r="U300" s="246" t="s">
        <v>15037</v>
      </c>
    </row>
    <row r="301" spans="1:21" ht="13.5" customHeight="1">
      <c r="A301" s="125" t="s">
        <v>12943</v>
      </c>
      <c r="B301" s="125" t="s">
        <v>10375</v>
      </c>
      <c r="C301" s="246" t="s">
        <v>11452</v>
      </c>
      <c r="D301" s="246" t="s">
        <v>45</v>
      </c>
      <c r="E301" s="246" t="s">
        <v>11453</v>
      </c>
      <c r="F301" s="246" t="s">
        <v>11454</v>
      </c>
      <c r="G301" s="246" t="s">
        <v>11455</v>
      </c>
      <c r="H301" s="247">
        <v>0</v>
      </c>
      <c r="I301" s="246" t="s">
        <v>10372</v>
      </c>
      <c r="J301" s="247">
        <v>264000</v>
      </c>
      <c r="K301" s="247">
        <v>805</v>
      </c>
      <c r="L301" s="246" t="s">
        <v>12944</v>
      </c>
      <c r="M301" s="246" t="s">
        <v>8264</v>
      </c>
      <c r="N301" s="246" t="s">
        <v>12943</v>
      </c>
      <c r="O301" s="246" t="s">
        <v>12354</v>
      </c>
      <c r="P301" s="246" t="s">
        <v>12354</v>
      </c>
      <c r="Q301" s="246" t="s">
        <v>12354</v>
      </c>
      <c r="R301" s="246" t="s">
        <v>14694</v>
      </c>
      <c r="S301" s="246" t="s">
        <v>14701</v>
      </c>
      <c r="T301" s="246" t="s">
        <v>15174</v>
      </c>
      <c r="U301" s="246" t="s">
        <v>14700</v>
      </c>
    </row>
    <row r="302" spans="1:21" ht="13.5" customHeight="1">
      <c r="A302" s="125" t="s">
        <v>12945</v>
      </c>
      <c r="B302" s="125" t="s">
        <v>10375</v>
      </c>
      <c r="C302" s="246" t="s">
        <v>11456</v>
      </c>
      <c r="D302" s="246" t="s">
        <v>168</v>
      </c>
      <c r="E302" s="246" t="s">
        <v>11457</v>
      </c>
      <c r="F302" s="246" t="s">
        <v>11458</v>
      </c>
      <c r="G302" s="246" t="s">
        <v>11459</v>
      </c>
      <c r="H302" s="247">
        <v>0</v>
      </c>
      <c r="I302" s="246" t="s">
        <v>10372</v>
      </c>
      <c r="J302" s="247">
        <v>264000</v>
      </c>
      <c r="K302" s="247">
        <v>807</v>
      </c>
      <c r="L302" s="246" t="s">
        <v>12937</v>
      </c>
      <c r="M302" s="246" t="s">
        <v>8264</v>
      </c>
      <c r="N302" s="246" t="s">
        <v>12945</v>
      </c>
      <c r="O302" s="246" t="s">
        <v>12354</v>
      </c>
      <c r="P302" s="246" t="s">
        <v>12354</v>
      </c>
      <c r="Q302" s="246" t="s">
        <v>12354</v>
      </c>
      <c r="R302" s="246" t="s">
        <v>14694</v>
      </c>
      <c r="S302" s="246" t="s">
        <v>14929</v>
      </c>
      <c r="T302" s="246" t="s">
        <v>15175</v>
      </c>
      <c r="U302" s="246" t="s">
        <v>14872</v>
      </c>
    </row>
    <row r="303" spans="1:21" ht="13.5" customHeight="1">
      <c r="A303" s="125" t="s">
        <v>621</v>
      </c>
      <c r="B303" s="125" t="s">
        <v>10375</v>
      </c>
      <c r="C303" s="246" t="s">
        <v>586</v>
      </c>
      <c r="D303" s="246" t="s">
        <v>46</v>
      </c>
      <c r="E303" s="246" t="s">
        <v>5306</v>
      </c>
      <c r="F303" s="246" t="s">
        <v>5307</v>
      </c>
      <c r="G303" s="246" t="s">
        <v>8548</v>
      </c>
      <c r="H303" s="247">
        <v>0</v>
      </c>
      <c r="I303" s="246" t="s">
        <v>10372</v>
      </c>
      <c r="J303" s="247">
        <v>264000</v>
      </c>
      <c r="K303" s="247">
        <v>789</v>
      </c>
      <c r="L303" s="246" t="s">
        <v>12937</v>
      </c>
      <c r="M303" s="246" t="s">
        <v>8264</v>
      </c>
      <c r="N303" s="246" t="s">
        <v>621</v>
      </c>
      <c r="O303" s="246" t="s">
        <v>12354</v>
      </c>
      <c r="P303" s="246" t="s">
        <v>12354</v>
      </c>
      <c r="Q303" s="246" t="s">
        <v>12354</v>
      </c>
      <c r="R303" s="246" t="s">
        <v>14730</v>
      </c>
      <c r="S303" s="246" t="s">
        <v>14727</v>
      </c>
      <c r="T303" s="246" t="s">
        <v>15176</v>
      </c>
      <c r="U303" s="246" t="s">
        <v>15079</v>
      </c>
    </row>
    <row r="304" spans="1:21" ht="13.5" customHeight="1">
      <c r="A304" s="125" t="s">
        <v>12916</v>
      </c>
      <c r="B304" s="125" t="s">
        <v>10375</v>
      </c>
      <c r="C304" s="246" t="s">
        <v>11460</v>
      </c>
      <c r="D304" s="246" t="s">
        <v>8489</v>
      </c>
      <c r="E304" s="246" t="s">
        <v>12956</v>
      </c>
      <c r="F304" s="246" t="s">
        <v>5205</v>
      </c>
      <c r="G304" s="246" t="s">
        <v>11461</v>
      </c>
      <c r="H304" s="247">
        <v>0</v>
      </c>
      <c r="I304" s="246" t="s">
        <v>10372</v>
      </c>
      <c r="J304" s="247">
        <v>264000</v>
      </c>
      <c r="K304" s="247">
        <v>815</v>
      </c>
      <c r="L304" s="246" t="s">
        <v>12484</v>
      </c>
      <c r="M304" s="246" t="s">
        <v>8264</v>
      </c>
      <c r="N304" s="246" t="s">
        <v>12916</v>
      </c>
      <c r="O304" s="246" t="s">
        <v>12354</v>
      </c>
      <c r="P304" s="246" t="s">
        <v>12354</v>
      </c>
      <c r="Q304" s="246" t="s">
        <v>12354</v>
      </c>
      <c r="R304" s="246" t="s">
        <v>14730</v>
      </c>
      <c r="S304" s="246" t="s">
        <v>14929</v>
      </c>
      <c r="T304" s="246" t="s">
        <v>15110</v>
      </c>
      <c r="U304" s="246" t="s">
        <v>14863</v>
      </c>
    </row>
    <row r="305" spans="1:21" ht="13.5" customHeight="1">
      <c r="A305" s="125" t="s">
        <v>12957</v>
      </c>
      <c r="B305" s="125" t="s">
        <v>10375</v>
      </c>
      <c r="C305" s="246" t="s">
        <v>11462</v>
      </c>
      <c r="D305" s="246" t="s">
        <v>65</v>
      </c>
      <c r="E305" s="246" t="s">
        <v>11463</v>
      </c>
      <c r="F305" s="246" t="s">
        <v>11464</v>
      </c>
      <c r="G305" s="246" t="s">
        <v>11465</v>
      </c>
      <c r="H305" s="247">
        <v>0</v>
      </c>
      <c r="I305" s="246" t="s">
        <v>10372</v>
      </c>
      <c r="J305" s="247">
        <v>264000</v>
      </c>
      <c r="K305" s="247">
        <v>817</v>
      </c>
      <c r="L305" s="246" t="s">
        <v>12958</v>
      </c>
      <c r="M305" s="246" t="s">
        <v>8264</v>
      </c>
      <c r="N305" s="246" t="s">
        <v>12957</v>
      </c>
      <c r="O305" s="246" t="s">
        <v>12354</v>
      </c>
      <c r="P305" s="246" t="s">
        <v>12354</v>
      </c>
      <c r="Q305" s="246" t="s">
        <v>12354</v>
      </c>
      <c r="R305" s="246" t="s">
        <v>14694</v>
      </c>
      <c r="S305" s="246" t="s">
        <v>14701</v>
      </c>
      <c r="T305" s="246" t="s">
        <v>15177</v>
      </c>
      <c r="U305" s="246" t="s">
        <v>15178</v>
      </c>
    </row>
    <row r="306" spans="1:21" ht="13.5" customHeight="1">
      <c r="A306" s="125" t="s">
        <v>12877</v>
      </c>
      <c r="B306" s="125" t="s">
        <v>10375</v>
      </c>
      <c r="C306" s="246" t="s">
        <v>11466</v>
      </c>
      <c r="D306" s="246" t="s">
        <v>4892</v>
      </c>
      <c r="E306" s="246" t="s">
        <v>4962</v>
      </c>
      <c r="F306" s="246" t="s">
        <v>4963</v>
      </c>
      <c r="G306" s="246" t="s">
        <v>8345</v>
      </c>
      <c r="H306" s="247">
        <v>19</v>
      </c>
      <c r="I306" s="246" t="s">
        <v>10406</v>
      </c>
      <c r="J306" s="247">
        <v>384000</v>
      </c>
      <c r="K306" s="247">
        <v>635</v>
      </c>
      <c r="L306" s="246" t="s">
        <v>12630</v>
      </c>
      <c r="M306" s="246" t="s">
        <v>8264</v>
      </c>
      <c r="N306" s="246" t="s">
        <v>12877</v>
      </c>
      <c r="O306" s="246" t="s">
        <v>12354</v>
      </c>
      <c r="P306" s="246" t="s">
        <v>12354</v>
      </c>
      <c r="Q306" s="246" t="s">
        <v>12354</v>
      </c>
      <c r="R306" s="246" t="s">
        <v>14730</v>
      </c>
      <c r="S306" s="246" t="s">
        <v>14731</v>
      </c>
      <c r="T306" s="246" t="s">
        <v>15179</v>
      </c>
      <c r="U306" s="246" t="s">
        <v>15180</v>
      </c>
    </row>
    <row r="307" spans="1:21" ht="13.5" customHeight="1">
      <c r="A307" s="125" t="s">
        <v>16575</v>
      </c>
      <c r="B307" s="125" t="s">
        <v>10375</v>
      </c>
      <c r="C307" s="246" t="s">
        <v>5329</v>
      </c>
      <c r="D307" s="246" t="s">
        <v>277</v>
      </c>
      <c r="E307" s="246" t="s">
        <v>5330</v>
      </c>
      <c r="F307" s="246" t="s">
        <v>5331</v>
      </c>
      <c r="G307" s="246" t="s">
        <v>8542</v>
      </c>
      <c r="H307" s="247">
        <v>0</v>
      </c>
      <c r="I307" s="246" t="s">
        <v>10372</v>
      </c>
      <c r="J307" s="247">
        <v>264000</v>
      </c>
      <c r="K307" s="247">
        <v>801</v>
      </c>
      <c r="L307" s="246" t="s">
        <v>12474</v>
      </c>
      <c r="M307" s="246" t="s">
        <v>8264</v>
      </c>
      <c r="N307" s="246" t="s">
        <v>16575</v>
      </c>
      <c r="O307" s="246" t="s">
        <v>12354</v>
      </c>
      <c r="P307" s="246" t="s">
        <v>12354</v>
      </c>
      <c r="Q307" s="246" t="s">
        <v>12354</v>
      </c>
      <c r="R307" s="246" t="s">
        <v>14694</v>
      </c>
      <c r="S307" s="246" t="s">
        <v>14718</v>
      </c>
      <c r="T307" s="246" t="s">
        <v>15166</v>
      </c>
      <c r="U307" s="246" t="s">
        <v>15167</v>
      </c>
    </row>
    <row r="308" spans="1:21" ht="13.5" customHeight="1">
      <c r="A308" s="125" t="s">
        <v>12942</v>
      </c>
      <c r="B308" s="125" t="s">
        <v>10375</v>
      </c>
      <c r="C308" s="246" t="s">
        <v>613</v>
      </c>
      <c r="D308" s="246" t="s">
        <v>199</v>
      </c>
      <c r="E308" s="246" t="s">
        <v>5332</v>
      </c>
      <c r="F308" s="246" t="s">
        <v>5333</v>
      </c>
      <c r="G308" s="246" t="s">
        <v>11467</v>
      </c>
      <c r="H308" s="247">
        <v>0</v>
      </c>
      <c r="I308" s="246" t="s">
        <v>10372</v>
      </c>
      <c r="J308" s="247">
        <v>264000</v>
      </c>
      <c r="K308" s="247">
        <v>802</v>
      </c>
      <c r="L308" s="246" t="s">
        <v>12534</v>
      </c>
      <c r="M308" s="246" t="s">
        <v>8264</v>
      </c>
      <c r="N308" s="246" t="s">
        <v>12942</v>
      </c>
      <c r="O308" s="246" t="s">
        <v>12354</v>
      </c>
      <c r="P308" s="246" t="s">
        <v>12354</v>
      </c>
      <c r="Q308" s="246" t="s">
        <v>12354</v>
      </c>
      <c r="R308" s="246" t="s">
        <v>14690</v>
      </c>
      <c r="S308" s="246" t="s">
        <v>14721</v>
      </c>
      <c r="T308" s="246" t="s">
        <v>15181</v>
      </c>
      <c r="U308" s="246" t="s">
        <v>15182</v>
      </c>
    </row>
    <row r="309" spans="1:21" ht="13.5" customHeight="1">
      <c r="A309" s="125" t="s">
        <v>12883</v>
      </c>
      <c r="B309" s="125" t="s">
        <v>10375</v>
      </c>
      <c r="C309" s="246" t="s">
        <v>304</v>
      </c>
      <c r="D309" s="246" t="s">
        <v>4978</v>
      </c>
      <c r="E309" s="246" t="s">
        <v>4981</v>
      </c>
      <c r="F309" s="246" t="s">
        <v>4982</v>
      </c>
      <c r="G309" s="246" t="s">
        <v>11468</v>
      </c>
      <c r="H309" s="247">
        <v>0</v>
      </c>
      <c r="I309" s="246" t="s">
        <v>10372</v>
      </c>
      <c r="J309" s="247">
        <v>264000</v>
      </c>
      <c r="K309" s="247">
        <v>643</v>
      </c>
      <c r="L309" s="246" t="s">
        <v>12534</v>
      </c>
      <c r="M309" s="246" t="s">
        <v>8264</v>
      </c>
      <c r="N309" s="246" t="s">
        <v>12883</v>
      </c>
      <c r="O309" s="246" t="s">
        <v>12354</v>
      </c>
      <c r="P309" s="246" t="s">
        <v>12354</v>
      </c>
      <c r="Q309" s="246" t="s">
        <v>12354</v>
      </c>
      <c r="R309" s="246" t="s">
        <v>14694</v>
      </c>
      <c r="S309" s="246" t="s">
        <v>14868</v>
      </c>
      <c r="T309" s="246" t="s">
        <v>15183</v>
      </c>
      <c r="U309" s="246" t="s">
        <v>15184</v>
      </c>
    </row>
    <row r="310" spans="1:21" ht="13.5" customHeight="1">
      <c r="A310" s="125" t="s">
        <v>12946</v>
      </c>
      <c r="B310" s="125" t="s">
        <v>10375</v>
      </c>
      <c r="C310" s="246" t="s">
        <v>11469</v>
      </c>
      <c r="D310" s="246" t="s">
        <v>110</v>
      </c>
      <c r="E310" s="246" t="s">
        <v>11470</v>
      </c>
      <c r="F310" s="246" t="s">
        <v>11471</v>
      </c>
      <c r="G310" s="246" t="s">
        <v>11472</v>
      </c>
      <c r="H310" s="247">
        <v>0</v>
      </c>
      <c r="I310" s="246" t="s">
        <v>10372</v>
      </c>
      <c r="J310" s="247">
        <v>264000</v>
      </c>
      <c r="K310" s="247">
        <v>808</v>
      </c>
      <c r="L310" s="246" t="s">
        <v>12947</v>
      </c>
      <c r="M310" s="246" t="s">
        <v>8264</v>
      </c>
      <c r="N310" s="246" t="s">
        <v>12946</v>
      </c>
      <c r="O310" s="246" t="s">
        <v>12354</v>
      </c>
      <c r="P310" s="246" t="s">
        <v>12354</v>
      </c>
      <c r="Q310" s="246" t="s">
        <v>12354</v>
      </c>
      <c r="R310" s="246" t="s">
        <v>14694</v>
      </c>
      <c r="S310" s="246" t="s">
        <v>14701</v>
      </c>
      <c r="T310" s="246" t="s">
        <v>14931</v>
      </c>
      <c r="U310" s="246" t="s">
        <v>15185</v>
      </c>
    </row>
    <row r="311" spans="1:21" ht="13.5" customHeight="1">
      <c r="A311" s="125" t="s">
        <v>16573</v>
      </c>
      <c r="B311" s="125" t="s">
        <v>10375</v>
      </c>
      <c r="C311" s="246" t="s">
        <v>4994</v>
      </c>
      <c r="D311" s="246" t="s">
        <v>4990</v>
      </c>
      <c r="E311" s="246" t="s">
        <v>4995</v>
      </c>
      <c r="F311" s="246" t="s">
        <v>4996</v>
      </c>
      <c r="G311" s="246" t="s">
        <v>8361</v>
      </c>
      <c r="H311" s="247">
        <v>0</v>
      </c>
      <c r="I311" s="246" t="s">
        <v>10372</v>
      </c>
      <c r="J311" s="247">
        <v>264000</v>
      </c>
      <c r="K311" s="247">
        <v>648</v>
      </c>
      <c r="L311" s="246" t="s">
        <v>12506</v>
      </c>
      <c r="M311" s="246" t="s">
        <v>8264</v>
      </c>
      <c r="N311" s="246" t="s">
        <v>16573</v>
      </c>
      <c r="O311" s="246" t="s">
        <v>12354</v>
      </c>
      <c r="P311" s="246" t="s">
        <v>12354</v>
      </c>
      <c r="Q311" s="246" t="s">
        <v>12354</v>
      </c>
      <c r="R311" s="246" t="s">
        <v>14694</v>
      </c>
      <c r="S311" s="246" t="s">
        <v>14844</v>
      </c>
      <c r="T311" s="246" t="s">
        <v>15183</v>
      </c>
      <c r="U311" s="246" t="s">
        <v>14922</v>
      </c>
    </row>
    <row r="312" spans="1:21" ht="13.5" customHeight="1">
      <c r="A312" s="125" t="s">
        <v>16574</v>
      </c>
      <c r="B312" s="125" t="s">
        <v>10375</v>
      </c>
      <c r="C312" s="246" t="s">
        <v>508</v>
      </c>
      <c r="D312" s="246" t="s">
        <v>1688</v>
      </c>
      <c r="E312" s="246" t="s">
        <v>5196</v>
      </c>
      <c r="F312" s="246" t="s">
        <v>5197</v>
      </c>
      <c r="G312" s="246" t="s">
        <v>8487</v>
      </c>
      <c r="H312" s="247">
        <v>0</v>
      </c>
      <c r="I312" s="246" t="s">
        <v>10372</v>
      </c>
      <c r="J312" s="247">
        <v>264000</v>
      </c>
      <c r="K312" s="247">
        <v>734</v>
      </c>
      <c r="L312" s="246" t="s">
        <v>12915</v>
      </c>
      <c r="M312" s="246" t="s">
        <v>8264</v>
      </c>
      <c r="N312" s="246" t="s">
        <v>16574</v>
      </c>
      <c r="O312" s="246" t="s">
        <v>12354</v>
      </c>
      <c r="P312" s="246" t="s">
        <v>12354</v>
      </c>
      <c r="Q312" s="246" t="s">
        <v>12354</v>
      </c>
      <c r="R312" s="246" t="s">
        <v>14694</v>
      </c>
      <c r="S312" s="246" t="s">
        <v>14701</v>
      </c>
      <c r="T312" s="246" t="s">
        <v>15307</v>
      </c>
      <c r="U312" s="246" t="s">
        <v>16585</v>
      </c>
    </row>
    <row r="313" spans="1:21" ht="13.5" customHeight="1">
      <c r="A313" s="125" t="s">
        <v>624</v>
      </c>
      <c r="B313" s="125" t="s">
        <v>10375</v>
      </c>
      <c r="C313" s="246" t="s">
        <v>625</v>
      </c>
      <c r="D313" s="246" t="s">
        <v>89</v>
      </c>
      <c r="E313" s="246" t="s">
        <v>4011</v>
      </c>
      <c r="F313" s="246" t="s">
        <v>4012</v>
      </c>
      <c r="G313" s="246" t="s">
        <v>8549</v>
      </c>
      <c r="H313" s="247">
        <v>0</v>
      </c>
      <c r="I313" s="246" t="s">
        <v>10372</v>
      </c>
      <c r="J313" s="247">
        <v>264000</v>
      </c>
      <c r="K313" s="247">
        <v>68</v>
      </c>
      <c r="L313" s="246" t="s">
        <v>12488</v>
      </c>
      <c r="M313" s="246" t="s">
        <v>8269</v>
      </c>
      <c r="N313" s="246" t="s">
        <v>624</v>
      </c>
      <c r="O313" s="246" t="s">
        <v>12354</v>
      </c>
      <c r="P313" s="246" t="s">
        <v>12354</v>
      </c>
      <c r="Q313" s="246" t="s">
        <v>12354</v>
      </c>
      <c r="R313" s="246" t="s">
        <v>14690</v>
      </c>
      <c r="S313" s="246" t="s">
        <v>14734</v>
      </c>
      <c r="T313" s="246" t="s">
        <v>15186</v>
      </c>
      <c r="U313" s="246" t="s">
        <v>15187</v>
      </c>
    </row>
    <row r="314" spans="1:21" ht="13.5" customHeight="1">
      <c r="A314" s="125" t="s">
        <v>626</v>
      </c>
      <c r="B314" s="125" t="s">
        <v>10375</v>
      </c>
      <c r="C314" s="246" t="s">
        <v>4017</v>
      </c>
      <c r="D314" s="246" t="s">
        <v>40</v>
      </c>
      <c r="E314" s="246" t="s">
        <v>4018</v>
      </c>
      <c r="F314" s="246" t="s">
        <v>4019</v>
      </c>
      <c r="G314" s="246" t="s">
        <v>8550</v>
      </c>
      <c r="H314" s="247">
        <v>0</v>
      </c>
      <c r="I314" s="246" t="s">
        <v>10372</v>
      </c>
      <c r="J314" s="247">
        <v>264000</v>
      </c>
      <c r="K314" s="247">
        <v>71</v>
      </c>
      <c r="L314" s="246" t="s">
        <v>12490</v>
      </c>
      <c r="M314" s="246" t="s">
        <v>8269</v>
      </c>
      <c r="N314" s="246" t="s">
        <v>626</v>
      </c>
      <c r="O314" s="246" t="s">
        <v>12354</v>
      </c>
      <c r="P314" s="246" t="s">
        <v>12354</v>
      </c>
      <c r="Q314" s="246" t="s">
        <v>12354</v>
      </c>
      <c r="R314" s="246" t="s">
        <v>14694</v>
      </c>
      <c r="S314" s="246" t="s">
        <v>14876</v>
      </c>
      <c r="T314" s="246" t="s">
        <v>15188</v>
      </c>
      <c r="U314" s="246" t="s">
        <v>15189</v>
      </c>
    </row>
    <row r="315" spans="1:21" ht="13.5" customHeight="1">
      <c r="A315" s="125" t="s">
        <v>630</v>
      </c>
      <c r="B315" s="125" t="s">
        <v>10375</v>
      </c>
      <c r="C315" s="246" t="s">
        <v>631</v>
      </c>
      <c r="D315" s="246" t="s">
        <v>40</v>
      </c>
      <c r="E315" s="246" t="s">
        <v>4032</v>
      </c>
      <c r="F315" s="246" t="s">
        <v>4033</v>
      </c>
      <c r="G315" s="246" t="s">
        <v>8551</v>
      </c>
      <c r="H315" s="247">
        <v>0</v>
      </c>
      <c r="I315" s="246" t="s">
        <v>10372</v>
      </c>
      <c r="J315" s="247">
        <v>264000</v>
      </c>
      <c r="K315" s="247">
        <v>77</v>
      </c>
      <c r="L315" s="246" t="s">
        <v>12496</v>
      </c>
      <c r="M315" s="246" t="s">
        <v>8269</v>
      </c>
      <c r="N315" s="246" t="s">
        <v>630</v>
      </c>
      <c r="O315" s="246" t="s">
        <v>12354</v>
      </c>
      <c r="P315" s="246" t="s">
        <v>12354</v>
      </c>
      <c r="Q315" s="246" t="s">
        <v>12354</v>
      </c>
      <c r="R315" s="246" t="s">
        <v>14694</v>
      </c>
      <c r="S315" s="246" t="s">
        <v>14876</v>
      </c>
      <c r="T315" s="246" t="s">
        <v>15190</v>
      </c>
      <c r="U315" s="246" t="s">
        <v>15191</v>
      </c>
    </row>
    <row r="316" spans="1:21" ht="13.5" customHeight="1">
      <c r="A316" s="125" t="s">
        <v>632</v>
      </c>
      <c r="B316" s="125" t="s">
        <v>10375</v>
      </c>
      <c r="C316" s="246" t="s">
        <v>633</v>
      </c>
      <c r="D316" s="246" t="s">
        <v>40</v>
      </c>
      <c r="E316" s="246" t="s">
        <v>4034</v>
      </c>
      <c r="F316" s="246" t="s">
        <v>4035</v>
      </c>
      <c r="G316" s="246" t="s">
        <v>8552</v>
      </c>
      <c r="H316" s="247">
        <v>0</v>
      </c>
      <c r="I316" s="246" t="s">
        <v>10372</v>
      </c>
      <c r="J316" s="247">
        <v>264000</v>
      </c>
      <c r="K316" s="247">
        <v>78</v>
      </c>
      <c r="L316" s="246" t="s">
        <v>12497</v>
      </c>
      <c r="M316" s="246" t="s">
        <v>8269</v>
      </c>
      <c r="N316" s="246" t="s">
        <v>632</v>
      </c>
      <c r="O316" s="246" t="s">
        <v>12354</v>
      </c>
      <c r="P316" s="246" t="s">
        <v>12354</v>
      </c>
      <c r="Q316" s="246" t="s">
        <v>12354</v>
      </c>
      <c r="R316" s="246" t="s">
        <v>14694</v>
      </c>
      <c r="S316" s="246" t="s">
        <v>14876</v>
      </c>
      <c r="T316" s="246" t="s">
        <v>15192</v>
      </c>
      <c r="U316" s="246" t="s">
        <v>15193</v>
      </c>
    </row>
    <row r="317" spans="1:21" ht="13.5" customHeight="1">
      <c r="A317" s="125" t="s">
        <v>634</v>
      </c>
      <c r="B317" s="125" t="s">
        <v>10375</v>
      </c>
      <c r="C317" s="246" t="s">
        <v>635</v>
      </c>
      <c r="D317" s="246" t="s">
        <v>40</v>
      </c>
      <c r="E317" s="246" t="s">
        <v>4043</v>
      </c>
      <c r="F317" s="246" t="s">
        <v>4044</v>
      </c>
      <c r="G317" s="246" t="s">
        <v>8553</v>
      </c>
      <c r="H317" s="247">
        <v>0</v>
      </c>
      <c r="I317" s="246" t="s">
        <v>10372</v>
      </c>
      <c r="J317" s="247">
        <v>264000</v>
      </c>
      <c r="K317" s="247">
        <v>82</v>
      </c>
      <c r="L317" s="246" t="s">
        <v>12501</v>
      </c>
      <c r="M317" s="246" t="s">
        <v>8269</v>
      </c>
      <c r="N317" s="246" t="s">
        <v>634</v>
      </c>
      <c r="O317" s="246" t="s">
        <v>12354</v>
      </c>
      <c r="P317" s="246" t="s">
        <v>12354</v>
      </c>
      <c r="Q317" s="246" t="s">
        <v>12354</v>
      </c>
      <c r="R317" s="246" t="s">
        <v>14694</v>
      </c>
      <c r="S317" s="246" t="s">
        <v>14778</v>
      </c>
      <c r="T317" s="246" t="s">
        <v>15054</v>
      </c>
      <c r="U317" s="246" t="s">
        <v>15194</v>
      </c>
    </row>
    <row r="318" spans="1:21" ht="13.5" customHeight="1">
      <c r="A318" s="125" t="s">
        <v>636</v>
      </c>
      <c r="B318" s="125" t="s">
        <v>10375</v>
      </c>
      <c r="C318" s="246" t="s">
        <v>637</v>
      </c>
      <c r="D318" s="246" t="s">
        <v>638</v>
      </c>
      <c r="E318" s="246" t="s">
        <v>4058</v>
      </c>
      <c r="F318" s="246" t="s">
        <v>4059</v>
      </c>
      <c r="G318" s="246" t="s">
        <v>8554</v>
      </c>
      <c r="H318" s="247">
        <v>0</v>
      </c>
      <c r="I318" s="246" t="s">
        <v>10372</v>
      </c>
      <c r="J318" s="247">
        <v>264000</v>
      </c>
      <c r="K318" s="247">
        <v>89</v>
      </c>
      <c r="L318" s="246" t="s">
        <v>12507</v>
      </c>
      <c r="M318" s="246" t="s">
        <v>8269</v>
      </c>
      <c r="N318" s="246" t="s">
        <v>636</v>
      </c>
      <c r="O318" s="246" t="s">
        <v>12354</v>
      </c>
      <c r="P318" s="246" t="s">
        <v>12354</v>
      </c>
      <c r="Q318" s="246" t="s">
        <v>12354</v>
      </c>
      <c r="R318" s="246" t="s">
        <v>14694</v>
      </c>
      <c r="S318" s="246" t="s">
        <v>14876</v>
      </c>
      <c r="T318" s="246" t="s">
        <v>14931</v>
      </c>
      <c r="U318" s="246" t="s">
        <v>14915</v>
      </c>
    </row>
    <row r="319" spans="1:21" ht="13.5" customHeight="1">
      <c r="A319" s="125" t="s">
        <v>642</v>
      </c>
      <c r="B319" s="125" t="s">
        <v>10375</v>
      </c>
      <c r="C319" s="246" t="s">
        <v>4101</v>
      </c>
      <c r="D319" s="246" t="s">
        <v>40</v>
      </c>
      <c r="E319" s="246" t="s">
        <v>4102</v>
      </c>
      <c r="F319" s="246" t="s">
        <v>4103</v>
      </c>
      <c r="G319" s="246" t="s">
        <v>8555</v>
      </c>
      <c r="H319" s="247">
        <v>0</v>
      </c>
      <c r="I319" s="246" t="s">
        <v>10372</v>
      </c>
      <c r="J319" s="247">
        <v>264000</v>
      </c>
      <c r="K319" s="247">
        <v>110</v>
      </c>
      <c r="L319" s="246" t="s">
        <v>12522</v>
      </c>
      <c r="M319" s="246" t="s">
        <v>8269</v>
      </c>
      <c r="N319" s="246" t="s">
        <v>642</v>
      </c>
      <c r="O319" s="246" t="s">
        <v>12354</v>
      </c>
      <c r="P319" s="246" t="s">
        <v>12354</v>
      </c>
      <c r="Q319" s="246" t="s">
        <v>12354</v>
      </c>
      <c r="R319" s="246" t="s">
        <v>14690</v>
      </c>
      <c r="S319" s="246" t="s">
        <v>14844</v>
      </c>
      <c r="T319" s="246" t="s">
        <v>15195</v>
      </c>
      <c r="U319" s="246" t="s">
        <v>14981</v>
      </c>
    </row>
    <row r="320" spans="1:21" ht="13.5" customHeight="1">
      <c r="A320" s="125" t="s">
        <v>643</v>
      </c>
      <c r="B320" s="125" t="s">
        <v>10375</v>
      </c>
      <c r="C320" s="246" t="s">
        <v>644</v>
      </c>
      <c r="D320" s="246" t="s">
        <v>40</v>
      </c>
      <c r="E320" s="246" t="s">
        <v>4144</v>
      </c>
      <c r="F320" s="246" t="s">
        <v>4145</v>
      </c>
      <c r="G320" s="246" t="s">
        <v>8556</v>
      </c>
      <c r="H320" s="247">
        <v>0</v>
      </c>
      <c r="I320" s="246" t="s">
        <v>10372</v>
      </c>
      <c r="J320" s="247">
        <v>264000</v>
      </c>
      <c r="K320" s="247">
        <v>128</v>
      </c>
      <c r="L320" s="246" t="s">
        <v>12537</v>
      </c>
      <c r="M320" s="246" t="s">
        <v>8269</v>
      </c>
      <c r="N320" s="246" t="s">
        <v>643</v>
      </c>
      <c r="O320" s="246" t="s">
        <v>12354</v>
      </c>
      <c r="P320" s="246" t="s">
        <v>12354</v>
      </c>
      <c r="Q320" s="246" t="s">
        <v>12354</v>
      </c>
      <c r="R320" s="246" t="s">
        <v>14730</v>
      </c>
      <c r="S320" s="246" t="s">
        <v>15196</v>
      </c>
      <c r="T320" s="246" t="s">
        <v>15197</v>
      </c>
      <c r="U320" s="246" t="s">
        <v>15198</v>
      </c>
    </row>
    <row r="321" spans="1:21" ht="13.5" customHeight="1">
      <c r="A321" s="125" t="s">
        <v>645</v>
      </c>
      <c r="B321" s="125" t="s">
        <v>10375</v>
      </c>
      <c r="C321" s="246" t="s">
        <v>646</v>
      </c>
      <c r="D321" s="246" t="s">
        <v>201</v>
      </c>
      <c r="E321" s="246" t="s">
        <v>4180</v>
      </c>
      <c r="F321" s="246" t="s">
        <v>4181</v>
      </c>
      <c r="G321" s="246" t="s">
        <v>8557</v>
      </c>
      <c r="H321" s="247">
        <v>0</v>
      </c>
      <c r="I321" s="246" t="s">
        <v>10372</v>
      </c>
      <c r="J321" s="247">
        <v>264000</v>
      </c>
      <c r="K321" s="247">
        <v>144</v>
      </c>
      <c r="L321" s="246" t="s">
        <v>12546</v>
      </c>
      <c r="M321" s="246" t="s">
        <v>8269</v>
      </c>
      <c r="N321" s="246" t="s">
        <v>645</v>
      </c>
      <c r="O321" s="246" t="s">
        <v>12354</v>
      </c>
      <c r="P321" s="246" t="s">
        <v>12354</v>
      </c>
      <c r="Q321" s="246" t="s">
        <v>12354</v>
      </c>
      <c r="R321" s="246" t="s">
        <v>14690</v>
      </c>
      <c r="S321" s="246" t="s">
        <v>14736</v>
      </c>
      <c r="T321" s="246" t="s">
        <v>15199</v>
      </c>
      <c r="U321" s="246" t="s">
        <v>14700</v>
      </c>
    </row>
    <row r="322" spans="1:21" ht="13.5" customHeight="1">
      <c r="A322" s="125" t="s">
        <v>647</v>
      </c>
      <c r="B322" s="125" t="s">
        <v>10375</v>
      </c>
      <c r="C322" s="246" t="s">
        <v>648</v>
      </c>
      <c r="D322" s="246" t="s">
        <v>89</v>
      </c>
      <c r="E322" s="246" t="s">
        <v>4187</v>
      </c>
      <c r="F322" s="246" t="s">
        <v>4188</v>
      </c>
      <c r="G322" s="246" t="s">
        <v>8558</v>
      </c>
      <c r="H322" s="247">
        <v>0</v>
      </c>
      <c r="I322" s="246" t="s">
        <v>10372</v>
      </c>
      <c r="J322" s="247">
        <v>264000</v>
      </c>
      <c r="K322" s="247">
        <v>147</v>
      </c>
      <c r="L322" s="246" t="s">
        <v>12549</v>
      </c>
      <c r="M322" s="246" t="s">
        <v>8269</v>
      </c>
      <c r="N322" s="246" t="s">
        <v>647</v>
      </c>
      <c r="O322" s="246" t="s">
        <v>12354</v>
      </c>
      <c r="P322" s="246" t="s">
        <v>12354</v>
      </c>
      <c r="Q322" s="246" t="s">
        <v>12354</v>
      </c>
      <c r="R322" s="246" t="s">
        <v>14694</v>
      </c>
      <c r="S322" s="246" t="s">
        <v>14734</v>
      </c>
      <c r="T322" s="246" t="s">
        <v>14939</v>
      </c>
      <c r="U322" s="246" t="s">
        <v>15200</v>
      </c>
    </row>
    <row r="323" spans="1:21" ht="13.5" customHeight="1">
      <c r="A323" s="125" t="s">
        <v>649</v>
      </c>
      <c r="B323" s="125" t="s">
        <v>10375</v>
      </c>
      <c r="C323" s="246" t="s">
        <v>650</v>
      </c>
      <c r="D323" s="246" t="s">
        <v>651</v>
      </c>
      <c r="E323" s="246" t="s">
        <v>4000</v>
      </c>
      <c r="F323" s="246" t="s">
        <v>4001</v>
      </c>
      <c r="G323" s="246" t="s">
        <v>8559</v>
      </c>
      <c r="H323" s="247">
        <v>0</v>
      </c>
      <c r="I323" s="246" t="s">
        <v>10372</v>
      </c>
      <c r="J323" s="247">
        <v>264000</v>
      </c>
      <c r="K323" s="247">
        <v>63</v>
      </c>
      <c r="L323" s="246" t="s">
        <v>12482</v>
      </c>
      <c r="M323" s="246" t="s">
        <v>8269</v>
      </c>
      <c r="N323" s="246" t="s">
        <v>649</v>
      </c>
      <c r="O323" s="246" t="s">
        <v>12354</v>
      </c>
      <c r="P323" s="246" t="s">
        <v>12354</v>
      </c>
      <c r="Q323" s="246" t="s">
        <v>12354</v>
      </c>
      <c r="R323" s="246" t="s">
        <v>14694</v>
      </c>
      <c r="S323" s="246" t="s">
        <v>15201</v>
      </c>
      <c r="T323" s="246" t="s">
        <v>14894</v>
      </c>
      <c r="U323" s="246" t="s">
        <v>14807</v>
      </c>
    </row>
    <row r="324" spans="1:21" ht="13.5" customHeight="1">
      <c r="A324" s="125" t="s">
        <v>652</v>
      </c>
      <c r="B324" s="125" t="s">
        <v>10375</v>
      </c>
      <c r="C324" s="246" t="s">
        <v>653</v>
      </c>
      <c r="D324" s="246" t="s">
        <v>651</v>
      </c>
      <c r="E324" s="246" t="s">
        <v>4009</v>
      </c>
      <c r="F324" s="246" t="s">
        <v>4010</v>
      </c>
      <c r="G324" s="246" t="s">
        <v>8560</v>
      </c>
      <c r="H324" s="247">
        <v>0</v>
      </c>
      <c r="I324" s="246" t="s">
        <v>10372</v>
      </c>
      <c r="J324" s="247">
        <v>264000</v>
      </c>
      <c r="K324" s="247">
        <v>67</v>
      </c>
      <c r="L324" s="246" t="s">
        <v>12487</v>
      </c>
      <c r="M324" s="246" t="s">
        <v>8269</v>
      </c>
      <c r="N324" s="246" t="s">
        <v>652</v>
      </c>
      <c r="O324" s="246" t="s">
        <v>12354</v>
      </c>
      <c r="P324" s="246" t="s">
        <v>12354</v>
      </c>
      <c r="Q324" s="246" t="s">
        <v>12354</v>
      </c>
      <c r="R324" s="246" t="s">
        <v>14690</v>
      </c>
      <c r="S324" s="246" t="s">
        <v>14718</v>
      </c>
      <c r="T324" s="246" t="s">
        <v>15115</v>
      </c>
      <c r="U324" s="246" t="s">
        <v>15171</v>
      </c>
    </row>
    <row r="325" spans="1:21" ht="13.5" customHeight="1">
      <c r="A325" s="125" t="s">
        <v>654</v>
      </c>
      <c r="B325" s="125" t="s">
        <v>10375</v>
      </c>
      <c r="C325" s="246" t="s">
        <v>655</v>
      </c>
      <c r="D325" s="246" t="s">
        <v>656</v>
      </c>
      <c r="E325" s="246" t="s">
        <v>4170</v>
      </c>
      <c r="F325" s="246" t="s">
        <v>4171</v>
      </c>
      <c r="G325" s="246" t="s">
        <v>8561</v>
      </c>
      <c r="H325" s="247">
        <v>0</v>
      </c>
      <c r="I325" s="246" t="s">
        <v>10372</v>
      </c>
      <c r="J325" s="247">
        <v>264000</v>
      </c>
      <c r="K325" s="247">
        <v>139</v>
      </c>
      <c r="L325" s="246" t="s">
        <v>12542</v>
      </c>
      <c r="M325" s="246" t="s">
        <v>8269</v>
      </c>
      <c r="N325" s="246" t="s">
        <v>654</v>
      </c>
      <c r="O325" s="246" t="s">
        <v>12354</v>
      </c>
      <c r="P325" s="246" t="s">
        <v>12354</v>
      </c>
      <c r="Q325" s="246" t="s">
        <v>12354</v>
      </c>
      <c r="R325" s="246" t="s">
        <v>14690</v>
      </c>
      <c r="S325" s="246" t="s">
        <v>14718</v>
      </c>
      <c r="T325" s="246" t="s">
        <v>15202</v>
      </c>
      <c r="U325" s="246" t="s">
        <v>14764</v>
      </c>
    </row>
    <row r="326" spans="1:21" ht="13.5" customHeight="1">
      <c r="A326" s="125" t="s">
        <v>657</v>
      </c>
      <c r="B326" s="125" t="s">
        <v>10375</v>
      </c>
      <c r="C326" s="246" t="s">
        <v>658</v>
      </c>
      <c r="D326" s="246" t="s">
        <v>164</v>
      </c>
      <c r="E326" s="246" t="s">
        <v>4194</v>
      </c>
      <c r="F326" s="246" t="s">
        <v>4195</v>
      </c>
      <c r="G326" s="246" t="s">
        <v>11473</v>
      </c>
      <c r="H326" s="247">
        <v>0</v>
      </c>
      <c r="I326" s="246" t="s">
        <v>10372</v>
      </c>
      <c r="J326" s="247">
        <v>264000</v>
      </c>
      <c r="K326" s="247">
        <v>150</v>
      </c>
      <c r="L326" s="246" t="s">
        <v>12552</v>
      </c>
      <c r="M326" s="246" t="s">
        <v>8269</v>
      </c>
      <c r="N326" s="246" t="s">
        <v>657</v>
      </c>
      <c r="O326" s="246" t="s">
        <v>12354</v>
      </c>
      <c r="P326" s="246" t="s">
        <v>12354</v>
      </c>
      <c r="Q326" s="246" t="s">
        <v>12354</v>
      </c>
      <c r="R326" s="246" t="s">
        <v>14694</v>
      </c>
      <c r="S326" s="246" t="s">
        <v>14734</v>
      </c>
      <c r="T326" s="246" t="s">
        <v>15203</v>
      </c>
      <c r="U326" s="246" t="s">
        <v>15204</v>
      </c>
    </row>
    <row r="327" spans="1:21" ht="13.5" customHeight="1">
      <c r="A327" s="125" t="s">
        <v>659</v>
      </c>
      <c r="B327" s="125" t="s">
        <v>10375</v>
      </c>
      <c r="C327" s="246" t="s">
        <v>4027</v>
      </c>
      <c r="D327" s="246" t="s">
        <v>8562</v>
      </c>
      <c r="E327" s="246" t="s">
        <v>4028</v>
      </c>
      <c r="F327" s="246" t="s">
        <v>4029</v>
      </c>
      <c r="G327" s="246" t="s">
        <v>8332</v>
      </c>
      <c r="H327" s="247">
        <v>0</v>
      </c>
      <c r="I327" s="246" t="s">
        <v>10372</v>
      </c>
      <c r="J327" s="247">
        <v>264000</v>
      </c>
      <c r="K327" s="247">
        <v>75</v>
      </c>
      <c r="L327" s="246" t="s">
        <v>12494</v>
      </c>
      <c r="M327" s="246" t="s">
        <v>8269</v>
      </c>
      <c r="N327" s="246" t="s">
        <v>659</v>
      </c>
      <c r="O327" s="246" t="s">
        <v>12354</v>
      </c>
      <c r="P327" s="246" t="s">
        <v>12354</v>
      </c>
      <c r="Q327" s="246" t="s">
        <v>12354</v>
      </c>
      <c r="R327" s="246" t="s">
        <v>14690</v>
      </c>
      <c r="S327" s="246" t="s">
        <v>14734</v>
      </c>
      <c r="T327" s="246" t="s">
        <v>14843</v>
      </c>
      <c r="U327" s="246" t="s">
        <v>14696</v>
      </c>
    </row>
    <row r="328" spans="1:21" ht="13.5" customHeight="1">
      <c r="A328" s="125" t="s">
        <v>661</v>
      </c>
      <c r="B328" s="125" t="s">
        <v>10375</v>
      </c>
      <c r="C328" s="246" t="s">
        <v>662</v>
      </c>
      <c r="D328" s="246" t="s">
        <v>164</v>
      </c>
      <c r="E328" s="246" t="s">
        <v>4198</v>
      </c>
      <c r="F328" s="246" t="s">
        <v>4199</v>
      </c>
      <c r="G328" s="246" t="s">
        <v>8563</v>
      </c>
      <c r="H328" s="247">
        <v>0</v>
      </c>
      <c r="I328" s="246" t="s">
        <v>10372</v>
      </c>
      <c r="J328" s="247">
        <v>264000</v>
      </c>
      <c r="K328" s="247">
        <v>152</v>
      </c>
      <c r="L328" s="246" t="s">
        <v>12554</v>
      </c>
      <c r="M328" s="246" t="s">
        <v>8269</v>
      </c>
      <c r="N328" s="246" t="s">
        <v>661</v>
      </c>
      <c r="O328" s="246" t="s">
        <v>12354</v>
      </c>
      <c r="P328" s="246" t="s">
        <v>12354</v>
      </c>
      <c r="Q328" s="246" t="s">
        <v>12354</v>
      </c>
      <c r="R328" s="246" t="s">
        <v>14694</v>
      </c>
      <c r="S328" s="246" t="s">
        <v>14776</v>
      </c>
      <c r="T328" s="246" t="s">
        <v>15205</v>
      </c>
      <c r="U328" s="246" t="s">
        <v>15206</v>
      </c>
    </row>
    <row r="329" spans="1:21" ht="13.5" customHeight="1">
      <c r="A329" s="125" t="s">
        <v>663</v>
      </c>
      <c r="B329" s="125" t="s">
        <v>10375</v>
      </c>
      <c r="C329" s="246" t="s">
        <v>664</v>
      </c>
      <c r="D329" s="246" t="s">
        <v>665</v>
      </c>
      <c r="E329" s="246" t="s">
        <v>4202</v>
      </c>
      <c r="F329" s="246" t="s">
        <v>4203</v>
      </c>
      <c r="G329" s="246" t="s">
        <v>8564</v>
      </c>
      <c r="H329" s="247">
        <v>0</v>
      </c>
      <c r="I329" s="246" t="s">
        <v>10372</v>
      </c>
      <c r="J329" s="247">
        <v>264000</v>
      </c>
      <c r="K329" s="247">
        <v>154</v>
      </c>
      <c r="L329" s="246" t="s">
        <v>12555</v>
      </c>
      <c r="M329" s="246" t="s">
        <v>8269</v>
      </c>
      <c r="N329" s="246" t="s">
        <v>663</v>
      </c>
      <c r="O329" s="246" t="s">
        <v>12354</v>
      </c>
      <c r="P329" s="246" t="s">
        <v>12354</v>
      </c>
      <c r="Q329" s="246" t="s">
        <v>12354</v>
      </c>
      <c r="R329" s="246" t="s">
        <v>14694</v>
      </c>
      <c r="S329" s="246" t="s">
        <v>14876</v>
      </c>
      <c r="T329" s="246" t="s">
        <v>15199</v>
      </c>
      <c r="U329" s="246" t="s">
        <v>15207</v>
      </c>
    </row>
    <row r="330" spans="1:21" ht="13.5" customHeight="1">
      <c r="A330" s="125" t="s">
        <v>666</v>
      </c>
      <c r="B330" s="125" t="s">
        <v>10375</v>
      </c>
      <c r="C330" s="246" t="s">
        <v>667</v>
      </c>
      <c r="D330" s="246" t="s">
        <v>668</v>
      </c>
      <c r="E330" s="246" t="s">
        <v>4200</v>
      </c>
      <c r="F330" s="246" t="s">
        <v>4201</v>
      </c>
      <c r="G330" s="246" t="s">
        <v>8565</v>
      </c>
      <c r="H330" s="247">
        <v>0</v>
      </c>
      <c r="I330" s="246" t="s">
        <v>10372</v>
      </c>
      <c r="J330" s="247">
        <v>264000</v>
      </c>
      <c r="K330" s="247">
        <v>153</v>
      </c>
      <c r="L330" s="246" t="s">
        <v>12555</v>
      </c>
      <c r="M330" s="246" t="s">
        <v>8269</v>
      </c>
      <c r="N330" s="246" t="s">
        <v>666</v>
      </c>
      <c r="O330" s="246" t="s">
        <v>12354</v>
      </c>
      <c r="P330" s="246" t="s">
        <v>12354</v>
      </c>
      <c r="Q330" s="246" t="s">
        <v>12354</v>
      </c>
      <c r="R330" s="246" t="s">
        <v>14694</v>
      </c>
      <c r="S330" s="246" t="s">
        <v>14771</v>
      </c>
      <c r="T330" s="246" t="s">
        <v>14800</v>
      </c>
      <c r="U330" s="246" t="s">
        <v>15208</v>
      </c>
    </row>
    <row r="331" spans="1:21" ht="13.5" customHeight="1">
      <c r="A331" s="125" t="s">
        <v>669</v>
      </c>
      <c r="B331" s="125" t="s">
        <v>10375</v>
      </c>
      <c r="C331" s="246" t="s">
        <v>4237</v>
      </c>
      <c r="D331" s="246" t="s">
        <v>187</v>
      </c>
      <c r="E331" s="246" t="s">
        <v>4238</v>
      </c>
      <c r="F331" s="246" t="s">
        <v>4239</v>
      </c>
      <c r="G331" s="246" t="s">
        <v>8292</v>
      </c>
      <c r="H331" s="247">
        <v>0</v>
      </c>
      <c r="I331" s="246" t="s">
        <v>10372</v>
      </c>
      <c r="J331" s="247">
        <v>264000</v>
      </c>
      <c r="K331" s="247">
        <v>171</v>
      </c>
      <c r="L331" s="246" t="s">
        <v>12417</v>
      </c>
      <c r="M331" s="246" t="s">
        <v>8269</v>
      </c>
      <c r="N331" s="246" t="s">
        <v>669</v>
      </c>
      <c r="O331" s="246" t="s">
        <v>12354</v>
      </c>
      <c r="P331" s="246" t="s">
        <v>12354</v>
      </c>
      <c r="Q331" s="246" t="s">
        <v>12354</v>
      </c>
      <c r="R331" s="246" t="s">
        <v>14765</v>
      </c>
      <c r="S331" s="246" t="s">
        <v>14766</v>
      </c>
      <c r="T331" s="246" t="s">
        <v>14723</v>
      </c>
      <c r="U331" s="246" t="s">
        <v>14764</v>
      </c>
    </row>
    <row r="332" spans="1:21" ht="13.5" customHeight="1">
      <c r="A332" s="125" t="s">
        <v>670</v>
      </c>
      <c r="B332" s="125" t="s">
        <v>10375</v>
      </c>
      <c r="C332" s="246" t="s">
        <v>671</v>
      </c>
      <c r="D332" s="246" t="s">
        <v>164</v>
      </c>
      <c r="E332" s="246" t="s">
        <v>4267</v>
      </c>
      <c r="F332" s="246" t="s">
        <v>4268</v>
      </c>
      <c r="G332" s="246" t="s">
        <v>8566</v>
      </c>
      <c r="H332" s="247">
        <v>0</v>
      </c>
      <c r="I332" s="246" t="s">
        <v>10372</v>
      </c>
      <c r="J332" s="247">
        <v>264000</v>
      </c>
      <c r="K332" s="247">
        <v>185</v>
      </c>
      <c r="L332" s="246" t="s">
        <v>12459</v>
      </c>
      <c r="M332" s="246" t="s">
        <v>8269</v>
      </c>
      <c r="N332" s="246" t="s">
        <v>670</v>
      </c>
      <c r="O332" s="246" t="s">
        <v>12354</v>
      </c>
      <c r="P332" s="246" t="s">
        <v>12354</v>
      </c>
      <c r="Q332" s="246" t="s">
        <v>12354</v>
      </c>
      <c r="R332" s="246" t="s">
        <v>14694</v>
      </c>
      <c r="S332" s="246" t="s">
        <v>15201</v>
      </c>
      <c r="T332" s="246" t="s">
        <v>15209</v>
      </c>
      <c r="U332" s="246" t="s">
        <v>15210</v>
      </c>
    </row>
    <row r="333" spans="1:21" ht="13.5" customHeight="1">
      <c r="A333" s="125" t="s">
        <v>672</v>
      </c>
      <c r="B333" s="125" t="s">
        <v>10375</v>
      </c>
      <c r="C333" s="246" t="s">
        <v>4264</v>
      </c>
      <c r="D333" s="246" t="s">
        <v>673</v>
      </c>
      <c r="E333" s="246" t="s">
        <v>4265</v>
      </c>
      <c r="F333" s="246" t="s">
        <v>4266</v>
      </c>
      <c r="G333" s="246" t="s">
        <v>8567</v>
      </c>
      <c r="H333" s="247">
        <v>0</v>
      </c>
      <c r="I333" s="246" t="s">
        <v>10372</v>
      </c>
      <c r="J333" s="247">
        <v>264000</v>
      </c>
      <c r="K333" s="247">
        <v>184</v>
      </c>
      <c r="L333" s="246" t="s">
        <v>12459</v>
      </c>
      <c r="M333" s="246" t="s">
        <v>8269</v>
      </c>
      <c r="N333" s="246" t="s">
        <v>672</v>
      </c>
      <c r="O333" s="246" t="s">
        <v>12354</v>
      </c>
      <c r="P333" s="246" t="s">
        <v>12354</v>
      </c>
      <c r="Q333" s="246" t="s">
        <v>12354</v>
      </c>
      <c r="R333" s="246" t="s">
        <v>14690</v>
      </c>
      <c r="S333" s="246" t="s">
        <v>14791</v>
      </c>
      <c r="T333" s="246" t="s">
        <v>15211</v>
      </c>
      <c r="U333" s="246" t="s">
        <v>14872</v>
      </c>
    </row>
    <row r="334" spans="1:21" ht="13.5" customHeight="1">
      <c r="A334" s="125" t="s">
        <v>674</v>
      </c>
      <c r="B334" s="125" t="s">
        <v>10375</v>
      </c>
      <c r="C334" s="246" t="s">
        <v>675</v>
      </c>
      <c r="D334" s="246" t="s">
        <v>651</v>
      </c>
      <c r="E334" s="246" t="s">
        <v>4278</v>
      </c>
      <c r="F334" s="246" t="s">
        <v>4279</v>
      </c>
      <c r="G334" s="246" t="s">
        <v>8568</v>
      </c>
      <c r="H334" s="247">
        <v>0</v>
      </c>
      <c r="I334" s="246" t="s">
        <v>10372</v>
      </c>
      <c r="J334" s="247">
        <v>264000</v>
      </c>
      <c r="K334" s="247">
        <v>190</v>
      </c>
      <c r="L334" s="246" t="s">
        <v>12579</v>
      </c>
      <c r="M334" s="246" t="s">
        <v>8269</v>
      </c>
      <c r="N334" s="246" t="s">
        <v>674</v>
      </c>
      <c r="O334" s="246" t="s">
        <v>12354</v>
      </c>
      <c r="P334" s="246" t="s">
        <v>12354</v>
      </c>
      <c r="Q334" s="246" t="s">
        <v>12354</v>
      </c>
      <c r="R334" s="246" t="s">
        <v>14690</v>
      </c>
      <c r="S334" s="246" t="s">
        <v>14718</v>
      </c>
      <c r="T334" s="246" t="s">
        <v>15212</v>
      </c>
      <c r="U334" s="246" t="s">
        <v>14764</v>
      </c>
    </row>
    <row r="335" spans="1:21" ht="13.5" customHeight="1">
      <c r="A335" s="125" t="s">
        <v>676</v>
      </c>
      <c r="B335" s="125" t="s">
        <v>10375</v>
      </c>
      <c r="C335" s="246" t="s">
        <v>677</v>
      </c>
      <c r="D335" s="246" t="s">
        <v>89</v>
      </c>
      <c r="E335" s="246" t="s">
        <v>4285</v>
      </c>
      <c r="F335" s="246" t="s">
        <v>4286</v>
      </c>
      <c r="G335" s="246" t="s">
        <v>8569</v>
      </c>
      <c r="H335" s="247">
        <v>0</v>
      </c>
      <c r="I335" s="246" t="s">
        <v>10372</v>
      </c>
      <c r="J335" s="247">
        <v>264000</v>
      </c>
      <c r="K335" s="247">
        <v>194</v>
      </c>
      <c r="L335" s="246" t="s">
        <v>12582</v>
      </c>
      <c r="M335" s="246" t="s">
        <v>8269</v>
      </c>
      <c r="N335" s="246" t="s">
        <v>676</v>
      </c>
      <c r="O335" s="246" t="s">
        <v>12354</v>
      </c>
      <c r="P335" s="246" t="s">
        <v>12354</v>
      </c>
      <c r="Q335" s="246" t="s">
        <v>12354</v>
      </c>
      <c r="R335" s="246" t="s">
        <v>14690</v>
      </c>
      <c r="S335" s="246" t="s">
        <v>14734</v>
      </c>
      <c r="T335" s="246" t="s">
        <v>15213</v>
      </c>
      <c r="U335" s="246" t="s">
        <v>15214</v>
      </c>
    </row>
    <row r="336" spans="1:21" ht="13.5" customHeight="1">
      <c r="A336" s="125" t="s">
        <v>678</v>
      </c>
      <c r="B336" s="125" t="s">
        <v>10375</v>
      </c>
      <c r="C336" s="246" t="s">
        <v>679</v>
      </c>
      <c r="D336" s="246" t="s">
        <v>665</v>
      </c>
      <c r="E336" s="246" t="s">
        <v>4287</v>
      </c>
      <c r="F336" s="246" t="s">
        <v>4288</v>
      </c>
      <c r="G336" s="246" t="s">
        <v>8570</v>
      </c>
      <c r="H336" s="247">
        <v>0</v>
      </c>
      <c r="I336" s="246" t="s">
        <v>10372</v>
      </c>
      <c r="J336" s="247">
        <v>264000</v>
      </c>
      <c r="K336" s="247">
        <v>195</v>
      </c>
      <c r="L336" s="246" t="s">
        <v>12583</v>
      </c>
      <c r="M336" s="246" t="s">
        <v>8269</v>
      </c>
      <c r="N336" s="246" t="s">
        <v>678</v>
      </c>
      <c r="O336" s="246" t="s">
        <v>12354</v>
      </c>
      <c r="P336" s="246" t="s">
        <v>12354</v>
      </c>
      <c r="Q336" s="246" t="s">
        <v>12354</v>
      </c>
      <c r="R336" s="246" t="s">
        <v>14694</v>
      </c>
      <c r="S336" s="246" t="s">
        <v>14876</v>
      </c>
      <c r="T336" s="246" t="s">
        <v>15215</v>
      </c>
      <c r="U336" s="246" t="s">
        <v>14890</v>
      </c>
    </row>
    <row r="337" spans="1:21" ht="13.5" customHeight="1">
      <c r="A337" s="125" t="s">
        <v>680</v>
      </c>
      <c r="B337" s="125" t="s">
        <v>10375</v>
      </c>
      <c r="C337" s="246" t="s">
        <v>681</v>
      </c>
      <c r="D337" s="246" t="s">
        <v>665</v>
      </c>
      <c r="E337" s="246" t="s">
        <v>4292</v>
      </c>
      <c r="F337" s="246" t="s">
        <v>4293</v>
      </c>
      <c r="G337" s="246" t="s">
        <v>8571</v>
      </c>
      <c r="H337" s="247">
        <v>0</v>
      </c>
      <c r="I337" s="246" t="s">
        <v>10372</v>
      </c>
      <c r="J337" s="247">
        <v>264000</v>
      </c>
      <c r="K337" s="247">
        <v>197</v>
      </c>
      <c r="L337" s="246" t="s">
        <v>12585</v>
      </c>
      <c r="M337" s="246" t="s">
        <v>8269</v>
      </c>
      <c r="N337" s="246" t="s">
        <v>680</v>
      </c>
      <c r="O337" s="246" t="s">
        <v>12354</v>
      </c>
      <c r="P337" s="246" t="s">
        <v>12354</v>
      </c>
      <c r="Q337" s="246" t="s">
        <v>12354</v>
      </c>
      <c r="R337" s="246" t="s">
        <v>14730</v>
      </c>
      <c r="S337" s="246" t="s">
        <v>15196</v>
      </c>
      <c r="T337" s="246" t="s">
        <v>15216</v>
      </c>
      <c r="U337" s="246" t="s">
        <v>15217</v>
      </c>
    </row>
    <row r="338" spans="1:21" ht="13.5" customHeight="1">
      <c r="A338" s="125" t="s">
        <v>682</v>
      </c>
      <c r="B338" s="125" t="s">
        <v>10375</v>
      </c>
      <c r="C338" s="246" t="s">
        <v>683</v>
      </c>
      <c r="D338" s="246" t="s">
        <v>84</v>
      </c>
      <c r="E338" s="246" t="s">
        <v>4310</v>
      </c>
      <c r="F338" s="246" t="s">
        <v>4311</v>
      </c>
      <c r="G338" s="246" t="s">
        <v>8572</v>
      </c>
      <c r="H338" s="247">
        <v>0</v>
      </c>
      <c r="I338" s="246" t="s">
        <v>10372</v>
      </c>
      <c r="J338" s="247">
        <v>264000</v>
      </c>
      <c r="K338" s="247">
        <v>206</v>
      </c>
      <c r="L338" s="246" t="s">
        <v>12589</v>
      </c>
      <c r="M338" s="246" t="s">
        <v>8269</v>
      </c>
      <c r="N338" s="246" t="s">
        <v>682</v>
      </c>
      <c r="O338" s="246" t="s">
        <v>12354</v>
      </c>
      <c r="P338" s="246" t="s">
        <v>12354</v>
      </c>
      <c r="Q338" s="246" t="s">
        <v>12354</v>
      </c>
      <c r="R338" s="246" t="s">
        <v>14690</v>
      </c>
      <c r="S338" s="246" t="s">
        <v>14734</v>
      </c>
      <c r="T338" s="246" t="s">
        <v>15218</v>
      </c>
      <c r="U338" s="246" t="s">
        <v>14693</v>
      </c>
    </row>
    <row r="339" spans="1:21" ht="13.5" customHeight="1">
      <c r="A339" s="125" t="s">
        <v>684</v>
      </c>
      <c r="B339" s="125" t="s">
        <v>10375</v>
      </c>
      <c r="C339" s="246" t="s">
        <v>685</v>
      </c>
      <c r="D339" s="246" t="s">
        <v>84</v>
      </c>
      <c r="E339" s="246" t="s">
        <v>4312</v>
      </c>
      <c r="F339" s="246" t="s">
        <v>4313</v>
      </c>
      <c r="G339" s="246" t="s">
        <v>8573</v>
      </c>
      <c r="H339" s="247">
        <v>0</v>
      </c>
      <c r="I339" s="246" t="s">
        <v>10372</v>
      </c>
      <c r="J339" s="247">
        <v>264000</v>
      </c>
      <c r="K339" s="247">
        <v>207</v>
      </c>
      <c r="L339" s="246" t="s">
        <v>12590</v>
      </c>
      <c r="M339" s="246" t="s">
        <v>8269</v>
      </c>
      <c r="N339" s="246" t="s">
        <v>684</v>
      </c>
      <c r="O339" s="246" t="s">
        <v>12354</v>
      </c>
      <c r="P339" s="246" t="s">
        <v>12354</v>
      </c>
      <c r="Q339" s="246" t="s">
        <v>12354</v>
      </c>
      <c r="R339" s="246" t="s">
        <v>14694</v>
      </c>
      <c r="S339" s="246" t="s">
        <v>14818</v>
      </c>
      <c r="T339" s="246" t="s">
        <v>15219</v>
      </c>
      <c r="U339" s="246" t="s">
        <v>15124</v>
      </c>
    </row>
    <row r="340" spans="1:21" ht="13.5" customHeight="1">
      <c r="A340" s="125" t="s">
        <v>686</v>
      </c>
      <c r="B340" s="125" t="s">
        <v>10375</v>
      </c>
      <c r="C340" s="246" t="s">
        <v>687</v>
      </c>
      <c r="D340" s="246" t="s">
        <v>158</v>
      </c>
      <c r="E340" s="246" t="s">
        <v>4335</v>
      </c>
      <c r="F340" s="246" t="s">
        <v>4336</v>
      </c>
      <c r="G340" s="246" t="s">
        <v>8574</v>
      </c>
      <c r="H340" s="247">
        <v>0</v>
      </c>
      <c r="I340" s="246" t="s">
        <v>10372</v>
      </c>
      <c r="J340" s="247">
        <v>264000</v>
      </c>
      <c r="K340" s="247">
        <v>218</v>
      </c>
      <c r="L340" s="246" t="s">
        <v>12599</v>
      </c>
      <c r="M340" s="246" t="s">
        <v>8269</v>
      </c>
      <c r="N340" s="246" t="s">
        <v>686</v>
      </c>
      <c r="O340" s="246" t="s">
        <v>12354</v>
      </c>
      <c r="P340" s="246" t="s">
        <v>12354</v>
      </c>
      <c r="Q340" s="246" t="s">
        <v>12354</v>
      </c>
      <c r="R340" s="246" t="s">
        <v>14690</v>
      </c>
      <c r="S340" s="246" t="s">
        <v>14844</v>
      </c>
      <c r="T340" s="246" t="s">
        <v>15220</v>
      </c>
      <c r="U340" s="246" t="s">
        <v>14700</v>
      </c>
    </row>
    <row r="341" spans="1:21" ht="13.5" customHeight="1">
      <c r="A341" s="125" t="s">
        <v>690</v>
      </c>
      <c r="B341" s="125" t="s">
        <v>10375</v>
      </c>
      <c r="C341" s="246" t="s">
        <v>691</v>
      </c>
      <c r="D341" s="246" t="s">
        <v>201</v>
      </c>
      <c r="E341" s="246" t="s">
        <v>4350</v>
      </c>
      <c r="F341" s="246" t="s">
        <v>4351</v>
      </c>
      <c r="G341" s="246" t="s">
        <v>8575</v>
      </c>
      <c r="H341" s="247">
        <v>0</v>
      </c>
      <c r="I341" s="246" t="s">
        <v>10372</v>
      </c>
      <c r="J341" s="247">
        <v>264000</v>
      </c>
      <c r="K341" s="247">
        <v>225</v>
      </c>
      <c r="L341" s="246" t="s">
        <v>12604</v>
      </c>
      <c r="M341" s="246" t="s">
        <v>8269</v>
      </c>
      <c r="N341" s="246" t="s">
        <v>690</v>
      </c>
      <c r="O341" s="246" t="s">
        <v>12354</v>
      </c>
      <c r="P341" s="246" t="s">
        <v>12354</v>
      </c>
      <c r="Q341" s="246" t="s">
        <v>12354</v>
      </c>
      <c r="R341" s="246" t="s">
        <v>14694</v>
      </c>
      <c r="S341" s="246" t="s">
        <v>14818</v>
      </c>
      <c r="T341" s="246" t="s">
        <v>15221</v>
      </c>
      <c r="U341" s="246" t="s">
        <v>14863</v>
      </c>
    </row>
    <row r="342" spans="1:21" ht="13.5" customHeight="1">
      <c r="A342" s="125" t="s">
        <v>692</v>
      </c>
      <c r="B342" s="125" t="s">
        <v>10375</v>
      </c>
      <c r="C342" s="246" t="s">
        <v>693</v>
      </c>
      <c r="D342" s="246" t="s">
        <v>694</v>
      </c>
      <c r="E342" s="246" t="s">
        <v>4360</v>
      </c>
      <c r="F342" s="246" t="s">
        <v>4361</v>
      </c>
      <c r="G342" s="246" t="s">
        <v>8576</v>
      </c>
      <c r="H342" s="247">
        <v>0</v>
      </c>
      <c r="I342" s="246" t="s">
        <v>10372</v>
      </c>
      <c r="J342" s="247">
        <v>264000</v>
      </c>
      <c r="K342" s="247">
        <v>231</v>
      </c>
      <c r="L342" s="246" t="s">
        <v>12609</v>
      </c>
      <c r="M342" s="246" t="s">
        <v>8269</v>
      </c>
      <c r="N342" s="246" t="s">
        <v>692</v>
      </c>
      <c r="O342" s="246" t="s">
        <v>12354</v>
      </c>
      <c r="P342" s="246" t="s">
        <v>12354</v>
      </c>
      <c r="Q342" s="246" t="s">
        <v>12354</v>
      </c>
      <c r="R342" s="246" t="s">
        <v>14694</v>
      </c>
      <c r="S342" s="246" t="s">
        <v>15201</v>
      </c>
      <c r="T342" s="246" t="s">
        <v>15222</v>
      </c>
      <c r="U342" s="246" t="s">
        <v>15223</v>
      </c>
    </row>
    <row r="343" spans="1:21" ht="13.5" customHeight="1">
      <c r="A343" s="125" t="s">
        <v>695</v>
      </c>
      <c r="B343" s="125" t="s">
        <v>10375</v>
      </c>
      <c r="C343" s="246" t="s">
        <v>696</v>
      </c>
      <c r="D343" s="246" t="s">
        <v>201</v>
      </c>
      <c r="E343" s="246" t="s">
        <v>4350</v>
      </c>
      <c r="F343" s="246" t="s">
        <v>4362</v>
      </c>
      <c r="G343" s="246" t="s">
        <v>8577</v>
      </c>
      <c r="H343" s="247">
        <v>0</v>
      </c>
      <c r="I343" s="246" t="s">
        <v>10372</v>
      </c>
      <c r="J343" s="247">
        <v>264000</v>
      </c>
      <c r="K343" s="247">
        <v>232</v>
      </c>
      <c r="L343" s="246" t="s">
        <v>12610</v>
      </c>
      <c r="M343" s="246" t="s">
        <v>8269</v>
      </c>
      <c r="N343" s="246" t="s">
        <v>695</v>
      </c>
      <c r="O343" s="246" t="s">
        <v>12354</v>
      </c>
      <c r="P343" s="246" t="s">
        <v>12354</v>
      </c>
      <c r="Q343" s="246" t="s">
        <v>12354</v>
      </c>
      <c r="R343" s="246" t="s">
        <v>14690</v>
      </c>
      <c r="S343" s="246" t="s">
        <v>14734</v>
      </c>
      <c r="T343" s="246" t="s">
        <v>15224</v>
      </c>
      <c r="U343" s="246" t="s">
        <v>14764</v>
      </c>
    </row>
    <row r="344" spans="1:21" ht="13.5" customHeight="1">
      <c r="A344" s="125" t="s">
        <v>697</v>
      </c>
      <c r="B344" s="125" t="s">
        <v>10375</v>
      </c>
      <c r="C344" s="246" t="s">
        <v>698</v>
      </c>
      <c r="D344" s="246" t="s">
        <v>164</v>
      </c>
      <c r="E344" s="246" t="s">
        <v>4374</v>
      </c>
      <c r="F344" s="246" t="s">
        <v>4375</v>
      </c>
      <c r="G344" s="246" t="s">
        <v>8578</v>
      </c>
      <c r="H344" s="247">
        <v>0</v>
      </c>
      <c r="I344" s="246" t="s">
        <v>10372</v>
      </c>
      <c r="J344" s="247">
        <v>264000</v>
      </c>
      <c r="K344" s="247">
        <v>238</v>
      </c>
      <c r="L344" s="246" t="s">
        <v>12614</v>
      </c>
      <c r="M344" s="246" t="s">
        <v>8269</v>
      </c>
      <c r="N344" s="246" t="s">
        <v>697</v>
      </c>
      <c r="O344" s="246" t="s">
        <v>12354</v>
      </c>
      <c r="P344" s="246" t="s">
        <v>12354</v>
      </c>
      <c r="Q344" s="246" t="s">
        <v>12354</v>
      </c>
      <c r="R344" s="246" t="s">
        <v>14694</v>
      </c>
      <c r="S344" s="246" t="s">
        <v>15201</v>
      </c>
      <c r="T344" s="246" t="s">
        <v>15001</v>
      </c>
      <c r="U344" s="246" t="s">
        <v>14703</v>
      </c>
    </row>
    <row r="345" spans="1:21" ht="13.5" customHeight="1">
      <c r="A345" s="125" t="s">
        <v>699</v>
      </c>
      <c r="B345" s="125" t="s">
        <v>10375</v>
      </c>
      <c r="C345" s="246" t="s">
        <v>700</v>
      </c>
      <c r="D345" s="246" t="s">
        <v>164</v>
      </c>
      <c r="E345" s="246" t="s">
        <v>4390</v>
      </c>
      <c r="F345" s="246" t="s">
        <v>4391</v>
      </c>
      <c r="G345" s="246" t="s">
        <v>8579</v>
      </c>
      <c r="H345" s="247">
        <v>0</v>
      </c>
      <c r="I345" s="246" t="s">
        <v>10372</v>
      </c>
      <c r="J345" s="247">
        <v>264000</v>
      </c>
      <c r="K345" s="247">
        <v>247</v>
      </c>
      <c r="L345" s="246" t="s">
        <v>12622</v>
      </c>
      <c r="M345" s="246" t="s">
        <v>8269</v>
      </c>
      <c r="N345" s="246" t="s">
        <v>699</v>
      </c>
      <c r="O345" s="246" t="s">
        <v>12354</v>
      </c>
      <c r="P345" s="246" t="s">
        <v>12354</v>
      </c>
      <c r="Q345" s="246" t="s">
        <v>12354</v>
      </c>
      <c r="R345" s="246" t="s">
        <v>15225</v>
      </c>
      <c r="S345" s="246" t="s">
        <v>15226</v>
      </c>
      <c r="T345" s="246" t="s">
        <v>15227</v>
      </c>
      <c r="U345" s="246" t="s">
        <v>15228</v>
      </c>
    </row>
    <row r="346" spans="1:21" ht="13.5" customHeight="1">
      <c r="A346" s="125" t="s">
        <v>701</v>
      </c>
      <c r="B346" s="125" t="s">
        <v>10375</v>
      </c>
      <c r="C346" s="246" t="s">
        <v>702</v>
      </c>
      <c r="D346" s="246" t="s">
        <v>84</v>
      </c>
      <c r="E346" s="246" t="s">
        <v>3641</v>
      </c>
      <c r="F346" s="246" t="s">
        <v>4396</v>
      </c>
      <c r="G346" s="246" t="s">
        <v>8580</v>
      </c>
      <c r="H346" s="247">
        <v>0</v>
      </c>
      <c r="I346" s="246" t="s">
        <v>10372</v>
      </c>
      <c r="J346" s="247">
        <v>264000</v>
      </c>
      <c r="K346" s="247">
        <v>250</v>
      </c>
      <c r="L346" s="246" t="s">
        <v>12625</v>
      </c>
      <c r="M346" s="246" t="s">
        <v>8269</v>
      </c>
      <c r="N346" s="246" t="s">
        <v>701</v>
      </c>
      <c r="O346" s="246" t="s">
        <v>12354</v>
      </c>
      <c r="P346" s="246" t="s">
        <v>12354</v>
      </c>
      <c r="Q346" s="246" t="s">
        <v>12354</v>
      </c>
      <c r="R346" s="246" t="s">
        <v>14694</v>
      </c>
      <c r="S346" s="246" t="s">
        <v>14818</v>
      </c>
      <c r="T346" s="246" t="s">
        <v>15229</v>
      </c>
      <c r="U346" s="246" t="s">
        <v>15230</v>
      </c>
    </row>
    <row r="347" spans="1:21" ht="13.5" customHeight="1">
      <c r="A347" s="125" t="s">
        <v>703</v>
      </c>
      <c r="B347" s="125" t="s">
        <v>10375</v>
      </c>
      <c r="C347" s="246" t="s">
        <v>4347</v>
      </c>
      <c r="D347" s="246" t="s">
        <v>694</v>
      </c>
      <c r="E347" s="246" t="s">
        <v>4348</v>
      </c>
      <c r="F347" s="246" t="s">
        <v>4349</v>
      </c>
      <c r="G347" s="246" t="s">
        <v>8581</v>
      </c>
      <c r="H347" s="247">
        <v>0</v>
      </c>
      <c r="I347" s="246" t="s">
        <v>10372</v>
      </c>
      <c r="J347" s="247">
        <v>264000</v>
      </c>
      <c r="K347" s="247">
        <v>251</v>
      </c>
      <c r="L347" s="246" t="s">
        <v>12388</v>
      </c>
      <c r="M347" s="246" t="s">
        <v>8269</v>
      </c>
      <c r="N347" s="246" t="s">
        <v>703</v>
      </c>
      <c r="O347" s="246" t="s">
        <v>12354</v>
      </c>
      <c r="P347" s="246" t="s">
        <v>12354</v>
      </c>
      <c r="Q347" s="246" t="s">
        <v>12354</v>
      </c>
      <c r="R347" s="246" t="s">
        <v>14694</v>
      </c>
      <c r="S347" s="246" t="s">
        <v>15201</v>
      </c>
      <c r="T347" s="246" t="s">
        <v>15231</v>
      </c>
      <c r="U347" s="246" t="s">
        <v>15232</v>
      </c>
    </row>
    <row r="348" spans="1:21" ht="13.5" customHeight="1">
      <c r="A348" s="125" t="s">
        <v>704</v>
      </c>
      <c r="B348" s="125" t="s">
        <v>10375</v>
      </c>
      <c r="C348" s="246" t="s">
        <v>705</v>
      </c>
      <c r="D348" s="246" t="s">
        <v>89</v>
      </c>
      <c r="E348" s="246" t="s">
        <v>4403</v>
      </c>
      <c r="F348" s="246" t="s">
        <v>4404</v>
      </c>
      <c r="G348" s="246" t="s">
        <v>8283</v>
      </c>
      <c r="H348" s="247">
        <v>0</v>
      </c>
      <c r="I348" s="246" t="s">
        <v>10372</v>
      </c>
      <c r="J348" s="247">
        <v>264000</v>
      </c>
      <c r="K348" s="247">
        <v>255</v>
      </c>
      <c r="L348" s="246" t="s">
        <v>12628</v>
      </c>
      <c r="M348" s="246" t="s">
        <v>8269</v>
      </c>
      <c r="N348" s="246" t="s">
        <v>704</v>
      </c>
      <c r="O348" s="246" t="s">
        <v>12354</v>
      </c>
      <c r="P348" s="246" t="s">
        <v>12354</v>
      </c>
      <c r="Q348" s="246" t="s">
        <v>12354</v>
      </c>
      <c r="R348" s="246" t="s">
        <v>14730</v>
      </c>
      <c r="S348" s="246" t="s">
        <v>14740</v>
      </c>
      <c r="T348" s="246" t="s">
        <v>14743</v>
      </c>
      <c r="U348" s="246" t="s">
        <v>15233</v>
      </c>
    </row>
    <row r="349" spans="1:21" ht="13.5" customHeight="1">
      <c r="A349" s="125" t="s">
        <v>706</v>
      </c>
      <c r="B349" s="125" t="s">
        <v>10375</v>
      </c>
      <c r="C349" s="246" t="s">
        <v>707</v>
      </c>
      <c r="D349" s="246" t="s">
        <v>84</v>
      </c>
      <c r="E349" s="246" t="s">
        <v>4407</v>
      </c>
      <c r="F349" s="246" t="s">
        <v>4408</v>
      </c>
      <c r="G349" s="246" t="s">
        <v>8582</v>
      </c>
      <c r="H349" s="247">
        <v>0</v>
      </c>
      <c r="I349" s="246" t="s">
        <v>10372</v>
      </c>
      <c r="J349" s="247">
        <v>264000</v>
      </c>
      <c r="K349" s="247">
        <v>257</v>
      </c>
      <c r="L349" s="246" t="s">
        <v>12416</v>
      </c>
      <c r="M349" s="246" t="s">
        <v>8269</v>
      </c>
      <c r="N349" s="246" t="s">
        <v>706</v>
      </c>
      <c r="O349" s="246" t="s">
        <v>12354</v>
      </c>
      <c r="P349" s="246" t="s">
        <v>12354</v>
      </c>
      <c r="Q349" s="246" t="s">
        <v>12354</v>
      </c>
      <c r="R349" s="246" t="s">
        <v>14694</v>
      </c>
      <c r="S349" s="246" t="s">
        <v>14734</v>
      </c>
      <c r="T349" s="246" t="s">
        <v>15234</v>
      </c>
      <c r="U349" s="246" t="s">
        <v>14872</v>
      </c>
    </row>
    <row r="350" spans="1:21" ht="13.5" customHeight="1">
      <c r="A350" s="125" t="s">
        <v>709</v>
      </c>
      <c r="B350" s="125" t="s">
        <v>10375</v>
      </c>
      <c r="C350" s="246" t="s">
        <v>710</v>
      </c>
      <c r="D350" s="246" t="s">
        <v>108</v>
      </c>
      <c r="E350" s="246" t="s">
        <v>4418</v>
      </c>
      <c r="F350" s="246" t="s">
        <v>4419</v>
      </c>
      <c r="G350" s="246" t="s">
        <v>8584</v>
      </c>
      <c r="H350" s="247">
        <v>0</v>
      </c>
      <c r="I350" s="246" t="s">
        <v>10372</v>
      </c>
      <c r="J350" s="247">
        <v>264000</v>
      </c>
      <c r="K350" s="247">
        <v>262</v>
      </c>
      <c r="L350" s="246" t="s">
        <v>12634</v>
      </c>
      <c r="M350" s="246" t="s">
        <v>8269</v>
      </c>
      <c r="N350" s="246" t="s">
        <v>709</v>
      </c>
      <c r="O350" s="246" t="s">
        <v>12354</v>
      </c>
      <c r="P350" s="246" t="s">
        <v>12354</v>
      </c>
      <c r="Q350" s="246" t="s">
        <v>12354</v>
      </c>
      <c r="R350" s="246" t="s">
        <v>14730</v>
      </c>
      <c r="S350" s="246" t="s">
        <v>14740</v>
      </c>
      <c r="T350" s="246" t="s">
        <v>14861</v>
      </c>
      <c r="U350" s="246" t="s">
        <v>15236</v>
      </c>
    </row>
    <row r="351" spans="1:21" ht="13.5" customHeight="1">
      <c r="A351" s="125" t="s">
        <v>711</v>
      </c>
      <c r="B351" s="125" t="s">
        <v>10375</v>
      </c>
      <c r="C351" s="246" t="s">
        <v>712</v>
      </c>
      <c r="D351" s="246" t="s">
        <v>150</v>
      </c>
      <c r="E351" s="246" t="s">
        <v>4420</v>
      </c>
      <c r="F351" s="246" t="s">
        <v>4421</v>
      </c>
      <c r="G351" s="246" t="s">
        <v>8585</v>
      </c>
      <c r="H351" s="247">
        <v>0</v>
      </c>
      <c r="I351" s="246" t="s">
        <v>10372</v>
      </c>
      <c r="J351" s="247">
        <v>264000</v>
      </c>
      <c r="K351" s="247">
        <v>263</v>
      </c>
      <c r="L351" s="246" t="s">
        <v>12634</v>
      </c>
      <c r="M351" s="246" t="s">
        <v>8269</v>
      </c>
      <c r="N351" s="246" t="s">
        <v>711</v>
      </c>
      <c r="O351" s="246" t="s">
        <v>12354</v>
      </c>
      <c r="P351" s="246" t="s">
        <v>12354</v>
      </c>
      <c r="Q351" s="246" t="s">
        <v>12354</v>
      </c>
      <c r="R351" s="246" t="s">
        <v>14694</v>
      </c>
      <c r="S351" s="246" t="s">
        <v>14838</v>
      </c>
      <c r="T351" s="246" t="s">
        <v>15237</v>
      </c>
      <c r="U351" s="246" t="s">
        <v>15010</v>
      </c>
    </row>
    <row r="352" spans="1:21" ht="13.5" customHeight="1">
      <c r="A352" s="125" t="s">
        <v>713</v>
      </c>
      <c r="B352" s="125" t="s">
        <v>10375</v>
      </c>
      <c r="C352" s="246" t="s">
        <v>714</v>
      </c>
      <c r="D352" s="246" t="s">
        <v>715</v>
      </c>
      <c r="E352" s="246" t="s">
        <v>4428</v>
      </c>
      <c r="F352" s="246" t="s">
        <v>4429</v>
      </c>
      <c r="G352" s="246" t="s">
        <v>8586</v>
      </c>
      <c r="H352" s="247">
        <v>0</v>
      </c>
      <c r="I352" s="246" t="s">
        <v>10372</v>
      </c>
      <c r="J352" s="247">
        <v>264000</v>
      </c>
      <c r="K352" s="247">
        <v>267</v>
      </c>
      <c r="L352" s="246" t="s">
        <v>12474</v>
      </c>
      <c r="M352" s="246" t="s">
        <v>8269</v>
      </c>
      <c r="N352" s="246" t="s">
        <v>713</v>
      </c>
      <c r="O352" s="246" t="s">
        <v>12354</v>
      </c>
      <c r="P352" s="246" t="s">
        <v>12354</v>
      </c>
      <c r="Q352" s="246" t="s">
        <v>12354</v>
      </c>
      <c r="R352" s="246" t="s">
        <v>14694</v>
      </c>
      <c r="S352" s="246" t="s">
        <v>14838</v>
      </c>
      <c r="T352" s="246" t="s">
        <v>15238</v>
      </c>
      <c r="U352" s="246" t="s">
        <v>14805</v>
      </c>
    </row>
    <row r="353" spans="1:21" ht="13.5" customHeight="1">
      <c r="A353" s="125" t="s">
        <v>716</v>
      </c>
      <c r="B353" s="125" t="s">
        <v>10375</v>
      </c>
      <c r="C353" s="246" t="s">
        <v>717</v>
      </c>
      <c r="D353" s="246" t="s">
        <v>665</v>
      </c>
      <c r="E353" s="246" t="s">
        <v>4433</v>
      </c>
      <c r="F353" s="246" t="s">
        <v>4434</v>
      </c>
      <c r="G353" s="246" t="s">
        <v>8587</v>
      </c>
      <c r="H353" s="247">
        <v>0</v>
      </c>
      <c r="I353" s="246" t="s">
        <v>10372</v>
      </c>
      <c r="J353" s="247">
        <v>264000</v>
      </c>
      <c r="K353" s="247">
        <v>270</v>
      </c>
      <c r="L353" s="246" t="s">
        <v>12637</v>
      </c>
      <c r="M353" s="246" t="s">
        <v>8269</v>
      </c>
      <c r="N353" s="246" t="s">
        <v>716</v>
      </c>
      <c r="O353" s="246" t="s">
        <v>12354</v>
      </c>
      <c r="P353" s="246" t="s">
        <v>12354</v>
      </c>
      <c r="Q353" s="246" t="s">
        <v>12354</v>
      </c>
      <c r="R353" s="246" t="s">
        <v>14694</v>
      </c>
      <c r="S353" s="246" t="s">
        <v>14876</v>
      </c>
      <c r="T353" s="246" t="s">
        <v>15239</v>
      </c>
      <c r="U353" s="246" t="s">
        <v>15240</v>
      </c>
    </row>
    <row r="354" spans="1:21" ht="13.5" customHeight="1">
      <c r="A354" s="125" t="s">
        <v>12645</v>
      </c>
      <c r="B354" s="125" t="s">
        <v>10375</v>
      </c>
      <c r="C354" s="246" t="s">
        <v>11477</v>
      </c>
      <c r="D354" s="246" t="s">
        <v>201</v>
      </c>
      <c r="E354" s="246" t="s">
        <v>11478</v>
      </c>
      <c r="F354" s="246" t="s">
        <v>12354</v>
      </c>
      <c r="G354" s="246" t="s">
        <v>11479</v>
      </c>
      <c r="H354" s="247">
        <v>0</v>
      </c>
      <c r="I354" s="246" t="s">
        <v>10372</v>
      </c>
      <c r="J354" s="247">
        <v>264000</v>
      </c>
      <c r="K354" s="247">
        <v>279</v>
      </c>
      <c r="L354" s="246" t="s">
        <v>12354</v>
      </c>
      <c r="M354" s="246" t="s">
        <v>8269</v>
      </c>
      <c r="N354" s="246" t="s">
        <v>12645</v>
      </c>
      <c r="O354" s="246" t="s">
        <v>12354</v>
      </c>
      <c r="P354" s="246" t="s">
        <v>12354</v>
      </c>
      <c r="Q354" s="246" t="s">
        <v>12354</v>
      </c>
      <c r="R354" s="246" t="s">
        <v>14694</v>
      </c>
      <c r="S354" s="246" t="s">
        <v>14818</v>
      </c>
      <c r="T354" s="246" t="s">
        <v>15242</v>
      </c>
      <c r="U354" s="246" t="s">
        <v>15243</v>
      </c>
    </row>
    <row r="355" spans="1:21" ht="13.5" customHeight="1">
      <c r="A355" s="125" t="s">
        <v>12646</v>
      </c>
      <c r="B355" s="125" t="s">
        <v>10375</v>
      </c>
      <c r="C355" s="246" t="s">
        <v>11480</v>
      </c>
      <c r="D355" s="246" t="s">
        <v>201</v>
      </c>
      <c r="E355" s="246" t="s">
        <v>11481</v>
      </c>
      <c r="F355" s="246" t="s">
        <v>12354</v>
      </c>
      <c r="G355" s="246" t="s">
        <v>11482</v>
      </c>
      <c r="H355" s="247">
        <v>0</v>
      </c>
      <c r="I355" s="246" t="s">
        <v>10372</v>
      </c>
      <c r="J355" s="247">
        <v>264000</v>
      </c>
      <c r="K355" s="247">
        <v>280</v>
      </c>
      <c r="L355" s="246" t="s">
        <v>12354</v>
      </c>
      <c r="M355" s="246" t="s">
        <v>8269</v>
      </c>
      <c r="N355" s="246" t="s">
        <v>12646</v>
      </c>
      <c r="O355" s="246" t="s">
        <v>12354</v>
      </c>
      <c r="P355" s="246" t="s">
        <v>12354</v>
      </c>
      <c r="Q355" s="246" t="s">
        <v>12354</v>
      </c>
      <c r="R355" s="246" t="s">
        <v>14694</v>
      </c>
      <c r="S355" s="246" t="s">
        <v>14818</v>
      </c>
      <c r="T355" s="246" t="s">
        <v>15244</v>
      </c>
      <c r="U355" s="246" t="s">
        <v>15245</v>
      </c>
    </row>
    <row r="356" spans="1:21" ht="13.5" customHeight="1">
      <c r="A356" s="125" t="s">
        <v>12647</v>
      </c>
      <c r="B356" s="125" t="s">
        <v>10375</v>
      </c>
      <c r="C356" s="246" t="s">
        <v>11483</v>
      </c>
      <c r="D356" s="246" t="s">
        <v>201</v>
      </c>
      <c r="E356" s="246" t="s">
        <v>11484</v>
      </c>
      <c r="F356" s="246" t="s">
        <v>11485</v>
      </c>
      <c r="G356" s="246" t="s">
        <v>11486</v>
      </c>
      <c r="H356" s="247">
        <v>0</v>
      </c>
      <c r="I356" s="246" t="s">
        <v>10372</v>
      </c>
      <c r="J356" s="247">
        <v>264000</v>
      </c>
      <c r="K356" s="247">
        <v>809</v>
      </c>
      <c r="L356" s="246" t="s">
        <v>12948</v>
      </c>
      <c r="M356" s="246" t="s">
        <v>8269</v>
      </c>
      <c r="N356" s="246" t="s">
        <v>12647</v>
      </c>
      <c r="O356" s="246" t="s">
        <v>12354</v>
      </c>
      <c r="P356" s="246" t="s">
        <v>12354</v>
      </c>
      <c r="Q356" s="246" t="s">
        <v>12354</v>
      </c>
      <c r="R356" s="246" t="s">
        <v>14694</v>
      </c>
      <c r="S356" s="246" t="s">
        <v>14818</v>
      </c>
      <c r="T356" s="246" t="s">
        <v>15246</v>
      </c>
      <c r="U356" s="246" t="s">
        <v>15247</v>
      </c>
    </row>
    <row r="357" spans="1:21" ht="13.5" customHeight="1">
      <c r="A357" s="125" t="s">
        <v>16569</v>
      </c>
      <c r="B357" s="125" t="s">
        <v>10375</v>
      </c>
      <c r="C357" s="246" t="s">
        <v>11474</v>
      </c>
      <c r="D357" s="246" t="s">
        <v>89</v>
      </c>
      <c r="E357" s="246" t="s">
        <v>11475</v>
      </c>
      <c r="F357" s="246" t="s">
        <v>12354</v>
      </c>
      <c r="G357" s="246" t="s">
        <v>11476</v>
      </c>
      <c r="H357" s="247">
        <v>0</v>
      </c>
      <c r="I357" s="246" t="s">
        <v>10372</v>
      </c>
      <c r="J357" s="247">
        <v>264000</v>
      </c>
      <c r="K357" s="247">
        <v>277</v>
      </c>
      <c r="L357" s="246" t="s">
        <v>12354</v>
      </c>
      <c r="M357" s="246" t="s">
        <v>8269</v>
      </c>
      <c r="N357" s="246" t="s">
        <v>16569</v>
      </c>
      <c r="O357" s="246" t="s">
        <v>12354</v>
      </c>
      <c r="P357" s="246" t="s">
        <v>12354</v>
      </c>
      <c r="Q357" s="246" t="s">
        <v>12354</v>
      </c>
      <c r="R357" s="246" t="s">
        <v>14690</v>
      </c>
      <c r="S357" s="246" t="s">
        <v>14734</v>
      </c>
      <c r="T357" s="246" t="s">
        <v>15338</v>
      </c>
      <c r="U357" s="246" t="s">
        <v>16586</v>
      </c>
    </row>
    <row r="358" spans="1:21" ht="13.5" customHeight="1">
      <c r="A358" s="125" t="s">
        <v>16568</v>
      </c>
      <c r="B358" s="125" t="s">
        <v>10375</v>
      </c>
      <c r="C358" s="246" t="s">
        <v>708</v>
      </c>
      <c r="D358" s="246" t="s">
        <v>89</v>
      </c>
      <c r="E358" s="246" t="s">
        <v>4414</v>
      </c>
      <c r="F358" s="246" t="s">
        <v>4415</v>
      </c>
      <c r="G358" s="246" t="s">
        <v>8583</v>
      </c>
      <c r="H358" s="247">
        <v>0</v>
      </c>
      <c r="I358" s="246" t="s">
        <v>10372</v>
      </c>
      <c r="J358" s="247">
        <v>264000</v>
      </c>
      <c r="K358" s="247">
        <v>260</v>
      </c>
      <c r="L358" s="246" t="s">
        <v>12633</v>
      </c>
      <c r="M358" s="246" t="s">
        <v>8269</v>
      </c>
      <c r="N358" s="246" t="s">
        <v>16568</v>
      </c>
      <c r="O358" s="246" t="s">
        <v>12354</v>
      </c>
      <c r="P358" s="246" t="s">
        <v>12354</v>
      </c>
      <c r="Q358" s="246" t="s">
        <v>12354</v>
      </c>
      <c r="R358" s="246" t="s">
        <v>14690</v>
      </c>
      <c r="S358" s="246" t="s">
        <v>14734</v>
      </c>
      <c r="T358" s="246" t="s">
        <v>15250</v>
      </c>
      <c r="U358" s="246" t="s">
        <v>14693</v>
      </c>
    </row>
    <row r="359" spans="1:21" ht="13.5" customHeight="1">
      <c r="A359" s="125" t="s">
        <v>720</v>
      </c>
      <c r="B359" s="125" t="s">
        <v>10375</v>
      </c>
      <c r="C359" s="246" t="s">
        <v>721</v>
      </c>
      <c r="D359" s="246" t="s">
        <v>141</v>
      </c>
      <c r="E359" s="246" t="s">
        <v>3998</v>
      </c>
      <c r="F359" s="246" t="s">
        <v>3999</v>
      </c>
      <c r="G359" s="246" t="s">
        <v>8588</v>
      </c>
      <c r="H359" s="247">
        <v>0</v>
      </c>
      <c r="I359" s="246" t="s">
        <v>10372</v>
      </c>
      <c r="J359" s="247">
        <v>264000</v>
      </c>
      <c r="K359" s="247">
        <v>62</v>
      </c>
      <c r="L359" s="246" t="s">
        <v>12481</v>
      </c>
      <c r="M359" s="246" t="s">
        <v>8269</v>
      </c>
      <c r="N359" s="246" t="s">
        <v>720</v>
      </c>
      <c r="O359" s="246" t="s">
        <v>12354</v>
      </c>
      <c r="P359" s="246" t="s">
        <v>12354</v>
      </c>
      <c r="Q359" s="246" t="s">
        <v>12354</v>
      </c>
      <c r="R359" s="246" t="s">
        <v>14690</v>
      </c>
      <c r="S359" s="246" t="s">
        <v>14820</v>
      </c>
      <c r="T359" s="246" t="s">
        <v>15248</v>
      </c>
      <c r="U359" s="246" t="s">
        <v>14747</v>
      </c>
    </row>
    <row r="360" spans="1:21" ht="13.5" customHeight="1">
      <c r="A360" s="125" t="s">
        <v>722</v>
      </c>
      <c r="B360" s="125" t="s">
        <v>10375</v>
      </c>
      <c r="C360" s="246" t="s">
        <v>4004</v>
      </c>
      <c r="D360" s="246" t="s">
        <v>723</v>
      </c>
      <c r="E360" s="246" t="s">
        <v>4005</v>
      </c>
      <c r="F360" s="246" t="s">
        <v>4006</v>
      </c>
      <c r="G360" s="246" t="s">
        <v>8589</v>
      </c>
      <c r="H360" s="247">
        <v>14</v>
      </c>
      <c r="I360" s="246" t="s">
        <v>10406</v>
      </c>
      <c r="J360" s="247">
        <v>384000</v>
      </c>
      <c r="K360" s="247">
        <v>65</v>
      </c>
      <c r="L360" s="246" t="s">
        <v>12485</v>
      </c>
      <c r="M360" s="246" t="s">
        <v>8269</v>
      </c>
      <c r="N360" s="246" t="s">
        <v>722</v>
      </c>
      <c r="O360" s="246" t="s">
        <v>12354</v>
      </c>
      <c r="P360" s="246" t="s">
        <v>12354</v>
      </c>
      <c r="Q360" s="246" t="s">
        <v>12354</v>
      </c>
      <c r="R360" s="246" t="s">
        <v>14690</v>
      </c>
      <c r="S360" s="246" t="s">
        <v>14844</v>
      </c>
      <c r="T360" s="246" t="s">
        <v>15249</v>
      </c>
      <c r="U360" s="246" t="s">
        <v>14805</v>
      </c>
    </row>
    <row r="361" spans="1:21" ht="13.5" customHeight="1">
      <c r="A361" s="125" t="s">
        <v>725</v>
      </c>
      <c r="B361" s="125" t="s">
        <v>10375</v>
      </c>
      <c r="C361" s="246" t="s">
        <v>1064</v>
      </c>
      <c r="D361" s="246" t="s">
        <v>41</v>
      </c>
      <c r="E361" s="246" t="s">
        <v>4007</v>
      </c>
      <c r="F361" s="246" t="s">
        <v>4008</v>
      </c>
      <c r="G361" s="246" t="s">
        <v>8590</v>
      </c>
      <c r="H361" s="247">
        <v>0</v>
      </c>
      <c r="I361" s="246" t="s">
        <v>10372</v>
      </c>
      <c r="J361" s="247">
        <v>264000</v>
      </c>
      <c r="K361" s="247">
        <v>66</v>
      </c>
      <c r="L361" s="246" t="s">
        <v>12486</v>
      </c>
      <c r="M361" s="246" t="s">
        <v>8269</v>
      </c>
      <c r="N361" s="246" t="s">
        <v>725</v>
      </c>
      <c r="O361" s="246" t="s">
        <v>12354</v>
      </c>
      <c r="P361" s="246" t="s">
        <v>12354</v>
      </c>
      <c r="Q361" s="246" t="s">
        <v>12354</v>
      </c>
      <c r="R361" s="246" t="s">
        <v>14690</v>
      </c>
      <c r="S361" s="246" t="s">
        <v>14750</v>
      </c>
      <c r="T361" s="246" t="s">
        <v>15250</v>
      </c>
      <c r="U361" s="246" t="s">
        <v>14878</v>
      </c>
    </row>
    <row r="362" spans="1:21" ht="13.5" customHeight="1">
      <c r="A362" s="125" t="s">
        <v>726</v>
      </c>
      <c r="B362" s="125" t="s">
        <v>10375</v>
      </c>
      <c r="C362" s="246" t="s">
        <v>727</v>
      </c>
      <c r="D362" s="246" t="s">
        <v>174</v>
      </c>
      <c r="E362" s="246" t="s">
        <v>4013</v>
      </c>
      <c r="F362" s="246" t="s">
        <v>4014</v>
      </c>
      <c r="G362" s="246" t="s">
        <v>8591</v>
      </c>
      <c r="H362" s="247">
        <v>19</v>
      </c>
      <c r="I362" s="246" t="s">
        <v>10406</v>
      </c>
      <c r="J362" s="247">
        <v>384000</v>
      </c>
      <c r="K362" s="247">
        <v>69</v>
      </c>
      <c r="L362" s="246" t="s">
        <v>12489</v>
      </c>
      <c r="M362" s="246" t="s">
        <v>8269</v>
      </c>
      <c r="N362" s="246" t="s">
        <v>726</v>
      </c>
      <c r="O362" s="246" t="s">
        <v>12354</v>
      </c>
      <c r="P362" s="246" t="s">
        <v>12354</v>
      </c>
      <c r="Q362" s="246" t="s">
        <v>12354</v>
      </c>
      <c r="R362" s="246" t="s">
        <v>15251</v>
      </c>
      <c r="S362" s="246" t="s">
        <v>14718</v>
      </c>
      <c r="T362" s="246" t="s">
        <v>15252</v>
      </c>
      <c r="U362" s="246" t="s">
        <v>14969</v>
      </c>
    </row>
    <row r="363" spans="1:21" ht="13.5" customHeight="1">
      <c r="A363" s="125" t="s">
        <v>728</v>
      </c>
      <c r="B363" s="125" t="s">
        <v>10375</v>
      </c>
      <c r="C363" s="246" t="s">
        <v>729</v>
      </c>
      <c r="D363" s="246" t="s">
        <v>141</v>
      </c>
      <c r="E363" s="246" t="s">
        <v>4030</v>
      </c>
      <c r="F363" s="246" t="s">
        <v>4031</v>
      </c>
      <c r="G363" s="246" t="s">
        <v>8592</v>
      </c>
      <c r="H363" s="247">
        <v>0</v>
      </c>
      <c r="I363" s="246" t="s">
        <v>10372</v>
      </c>
      <c r="J363" s="247">
        <v>264000</v>
      </c>
      <c r="K363" s="247">
        <v>76</v>
      </c>
      <c r="L363" s="246" t="s">
        <v>12495</v>
      </c>
      <c r="M363" s="246" t="s">
        <v>8269</v>
      </c>
      <c r="N363" s="246" t="s">
        <v>728</v>
      </c>
      <c r="O363" s="246" t="s">
        <v>12354</v>
      </c>
      <c r="P363" s="246" t="s">
        <v>12354</v>
      </c>
      <c r="Q363" s="246" t="s">
        <v>12354</v>
      </c>
      <c r="R363" s="246" t="s">
        <v>14694</v>
      </c>
      <c r="S363" s="246" t="s">
        <v>14776</v>
      </c>
      <c r="T363" s="246" t="s">
        <v>15253</v>
      </c>
      <c r="U363" s="246" t="s">
        <v>15254</v>
      </c>
    </row>
    <row r="364" spans="1:21" ht="13.5" customHeight="1">
      <c r="A364" s="125" t="s">
        <v>730</v>
      </c>
      <c r="B364" s="125" t="s">
        <v>10375</v>
      </c>
      <c r="C364" s="246" t="s">
        <v>4040</v>
      </c>
      <c r="D364" s="246" t="s">
        <v>205</v>
      </c>
      <c r="E364" s="246" t="s">
        <v>4041</v>
      </c>
      <c r="F364" s="246" t="s">
        <v>4042</v>
      </c>
      <c r="G364" s="246" t="s">
        <v>8593</v>
      </c>
      <c r="H364" s="247">
        <v>0</v>
      </c>
      <c r="I364" s="246" t="s">
        <v>10372</v>
      </c>
      <c r="J364" s="247">
        <v>264000</v>
      </c>
      <c r="K364" s="247">
        <v>81</v>
      </c>
      <c r="L364" s="246" t="s">
        <v>12500</v>
      </c>
      <c r="M364" s="246" t="s">
        <v>8269</v>
      </c>
      <c r="N364" s="246" t="s">
        <v>730</v>
      </c>
      <c r="O364" s="246" t="s">
        <v>12354</v>
      </c>
      <c r="P364" s="246" t="s">
        <v>12354</v>
      </c>
      <c r="Q364" s="246" t="s">
        <v>12354</v>
      </c>
      <c r="R364" s="246" t="s">
        <v>14694</v>
      </c>
      <c r="S364" s="246" t="s">
        <v>14791</v>
      </c>
      <c r="T364" s="246" t="s">
        <v>15132</v>
      </c>
      <c r="U364" s="246" t="s">
        <v>14890</v>
      </c>
    </row>
    <row r="365" spans="1:21" ht="13.5" customHeight="1">
      <c r="A365" s="125" t="s">
        <v>731</v>
      </c>
      <c r="B365" s="125" t="s">
        <v>10375</v>
      </c>
      <c r="C365" s="246" t="s">
        <v>732</v>
      </c>
      <c r="D365" s="246" t="s">
        <v>141</v>
      </c>
      <c r="E365" s="246" t="s">
        <v>4047</v>
      </c>
      <c r="F365" s="246" t="s">
        <v>4048</v>
      </c>
      <c r="G365" s="246" t="s">
        <v>8594</v>
      </c>
      <c r="H365" s="247">
        <v>0</v>
      </c>
      <c r="I365" s="246" t="s">
        <v>10372</v>
      </c>
      <c r="J365" s="247">
        <v>264000</v>
      </c>
      <c r="K365" s="247">
        <v>85</v>
      </c>
      <c r="L365" s="246" t="s">
        <v>12504</v>
      </c>
      <c r="M365" s="246" t="s">
        <v>8269</v>
      </c>
      <c r="N365" s="246" t="s">
        <v>731</v>
      </c>
      <c r="O365" s="246" t="s">
        <v>12354</v>
      </c>
      <c r="P365" s="246" t="s">
        <v>12354</v>
      </c>
      <c r="Q365" s="246" t="s">
        <v>12354</v>
      </c>
      <c r="R365" s="246" t="s">
        <v>14690</v>
      </c>
      <c r="S365" s="246" t="s">
        <v>14820</v>
      </c>
      <c r="T365" s="246" t="s">
        <v>14968</v>
      </c>
      <c r="U365" s="246" t="s">
        <v>14712</v>
      </c>
    </row>
    <row r="366" spans="1:21" ht="13.5" customHeight="1">
      <c r="A366" s="125" t="s">
        <v>733</v>
      </c>
      <c r="B366" s="125" t="s">
        <v>10375</v>
      </c>
      <c r="C366" s="246" t="s">
        <v>4049</v>
      </c>
      <c r="D366" s="246" t="s">
        <v>734</v>
      </c>
      <c r="E366" s="246" t="s">
        <v>4050</v>
      </c>
      <c r="F366" s="246" t="s">
        <v>4051</v>
      </c>
      <c r="G366" s="246" t="s">
        <v>8595</v>
      </c>
      <c r="H366" s="247">
        <v>0</v>
      </c>
      <c r="I366" s="246" t="s">
        <v>10372</v>
      </c>
      <c r="J366" s="247">
        <v>264000</v>
      </c>
      <c r="K366" s="247">
        <v>86</v>
      </c>
      <c r="L366" s="246" t="s">
        <v>12505</v>
      </c>
      <c r="M366" s="246" t="s">
        <v>8269</v>
      </c>
      <c r="N366" s="246" t="s">
        <v>733</v>
      </c>
      <c r="O366" s="246" t="s">
        <v>12354</v>
      </c>
      <c r="P366" s="246" t="s">
        <v>12354</v>
      </c>
      <c r="Q366" s="246" t="s">
        <v>12354</v>
      </c>
      <c r="R366" s="246" t="s">
        <v>14694</v>
      </c>
      <c r="S366" s="246" t="s">
        <v>14734</v>
      </c>
      <c r="T366" s="246" t="s">
        <v>15046</v>
      </c>
      <c r="U366" s="246" t="s">
        <v>15255</v>
      </c>
    </row>
    <row r="367" spans="1:21" ht="13.5" customHeight="1">
      <c r="A367" s="125" t="s">
        <v>735</v>
      </c>
      <c r="B367" s="125" t="s">
        <v>10375</v>
      </c>
      <c r="C367" s="246" t="s">
        <v>4052</v>
      </c>
      <c r="D367" s="246" t="s">
        <v>125</v>
      </c>
      <c r="E367" s="246" t="s">
        <v>4053</v>
      </c>
      <c r="F367" s="246" t="s">
        <v>4054</v>
      </c>
      <c r="G367" s="246" t="s">
        <v>8596</v>
      </c>
      <c r="H367" s="247">
        <v>0</v>
      </c>
      <c r="I367" s="246" t="s">
        <v>10372</v>
      </c>
      <c r="J367" s="247">
        <v>264000</v>
      </c>
      <c r="K367" s="247">
        <v>87</v>
      </c>
      <c r="L367" s="246" t="s">
        <v>12372</v>
      </c>
      <c r="M367" s="246" t="s">
        <v>8269</v>
      </c>
      <c r="N367" s="246" t="s">
        <v>735</v>
      </c>
      <c r="O367" s="246" t="s">
        <v>12354</v>
      </c>
      <c r="P367" s="246" t="s">
        <v>12354</v>
      </c>
      <c r="Q367" s="246" t="s">
        <v>12354</v>
      </c>
      <c r="R367" s="246" t="s">
        <v>14730</v>
      </c>
      <c r="S367" s="246" t="s">
        <v>14784</v>
      </c>
      <c r="T367" s="246" t="s">
        <v>14777</v>
      </c>
      <c r="U367" s="246" t="s">
        <v>15256</v>
      </c>
    </row>
    <row r="368" spans="1:21" ht="13.5" customHeight="1">
      <c r="A368" s="125" t="s">
        <v>740</v>
      </c>
      <c r="B368" s="125" t="s">
        <v>10375</v>
      </c>
      <c r="C368" s="246" t="s">
        <v>741</v>
      </c>
      <c r="D368" s="246" t="s">
        <v>218</v>
      </c>
      <c r="E368" s="246" t="s">
        <v>4068</v>
      </c>
      <c r="F368" s="246" t="s">
        <v>4069</v>
      </c>
      <c r="G368" s="246" t="s">
        <v>8597</v>
      </c>
      <c r="H368" s="247">
        <v>0</v>
      </c>
      <c r="I368" s="246" t="s">
        <v>10372</v>
      </c>
      <c r="J368" s="247">
        <v>264000</v>
      </c>
      <c r="K368" s="247">
        <v>94</v>
      </c>
      <c r="L368" s="246" t="s">
        <v>12512</v>
      </c>
      <c r="M368" s="246" t="s">
        <v>8269</v>
      </c>
      <c r="N368" s="246" t="s">
        <v>740</v>
      </c>
      <c r="O368" s="246" t="s">
        <v>12354</v>
      </c>
      <c r="P368" s="246" t="s">
        <v>12354</v>
      </c>
      <c r="Q368" s="246" t="s">
        <v>12354</v>
      </c>
      <c r="R368" s="246" t="s">
        <v>14690</v>
      </c>
      <c r="S368" s="246" t="s">
        <v>14818</v>
      </c>
      <c r="T368" s="246" t="s">
        <v>15257</v>
      </c>
      <c r="U368" s="246" t="s">
        <v>15258</v>
      </c>
    </row>
    <row r="369" spans="1:21" ht="13.5" customHeight="1">
      <c r="A369" s="125" t="s">
        <v>742</v>
      </c>
      <c r="B369" s="125" t="s">
        <v>10375</v>
      </c>
      <c r="C369" s="246" t="s">
        <v>743</v>
      </c>
      <c r="D369" s="246" t="s">
        <v>159</v>
      </c>
      <c r="E369" s="246" t="s">
        <v>4070</v>
      </c>
      <c r="F369" s="246" t="s">
        <v>4071</v>
      </c>
      <c r="G369" s="246" t="s">
        <v>8598</v>
      </c>
      <c r="H369" s="247">
        <v>0</v>
      </c>
      <c r="I369" s="246" t="s">
        <v>10372</v>
      </c>
      <c r="J369" s="247">
        <v>264000</v>
      </c>
      <c r="K369" s="247">
        <v>95</v>
      </c>
      <c r="L369" s="246" t="s">
        <v>12513</v>
      </c>
      <c r="M369" s="246" t="s">
        <v>8269</v>
      </c>
      <c r="N369" s="246" t="s">
        <v>742</v>
      </c>
      <c r="O369" s="246" t="s">
        <v>12354</v>
      </c>
      <c r="P369" s="246" t="s">
        <v>12354</v>
      </c>
      <c r="Q369" s="246" t="s">
        <v>12354</v>
      </c>
      <c r="R369" s="246" t="s">
        <v>14690</v>
      </c>
      <c r="S369" s="246" t="s">
        <v>14756</v>
      </c>
      <c r="T369" s="246" t="s">
        <v>15042</v>
      </c>
      <c r="U369" s="246" t="s">
        <v>15259</v>
      </c>
    </row>
    <row r="370" spans="1:21" ht="13.5" customHeight="1">
      <c r="A370" s="125" t="s">
        <v>744</v>
      </c>
      <c r="B370" s="125" t="s">
        <v>10375</v>
      </c>
      <c r="C370" s="246" t="s">
        <v>4072</v>
      </c>
      <c r="D370" s="246" t="s">
        <v>58</v>
      </c>
      <c r="E370" s="246" t="s">
        <v>11216</v>
      </c>
      <c r="F370" s="246" t="s">
        <v>4073</v>
      </c>
      <c r="G370" s="246" t="s">
        <v>8599</v>
      </c>
      <c r="H370" s="247">
        <v>0</v>
      </c>
      <c r="I370" s="246" t="s">
        <v>10372</v>
      </c>
      <c r="J370" s="247">
        <v>264000</v>
      </c>
      <c r="K370" s="247">
        <v>96</v>
      </c>
      <c r="L370" s="248" t="s">
        <v>12514</v>
      </c>
      <c r="M370" s="246" t="s">
        <v>8269</v>
      </c>
      <c r="N370" s="246" t="s">
        <v>744</v>
      </c>
      <c r="O370" s="246" t="s">
        <v>12354</v>
      </c>
      <c r="P370" s="246" t="s">
        <v>12354</v>
      </c>
      <c r="Q370" s="246" t="s">
        <v>12354</v>
      </c>
      <c r="R370" s="246" t="s">
        <v>14694</v>
      </c>
      <c r="S370" s="246" t="s">
        <v>14791</v>
      </c>
      <c r="T370" s="246" t="s">
        <v>15260</v>
      </c>
      <c r="U370" s="246" t="s">
        <v>14945</v>
      </c>
    </row>
    <row r="371" spans="1:21" ht="13.5" customHeight="1">
      <c r="A371" s="125" t="s">
        <v>745</v>
      </c>
      <c r="B371" s="125" t="s">
        <v>10375</v>
      </c>
      <c r="C371" s="246" t="s">
        <v>746</v>
      </c>
      <c r="D371" s="246" t="s">
        <v>131</v>
      </c>
      <c r="E371" s="246" t="s">
        <v>4082</v>
      </c>
      <c r="F371" s="246" t="s">
        <v>4083</v>
      </c>
      <c r="G371" s="246" t="s">
        <v>8600</v>
      </c>
      <c r="H371" s="247">
        <v>0</v>
      </c>
      <c r="I371" s="246" t="s">
        <v>10372</v>
      </c>
      <c r="J371" s="247">
        <v>264000</v>
      </c>
      <c r="K371" s="247">
        <v>100</v>
      </c>
      <c r="L371" s="248" t="s">
        <v>12516</v>
      </c>
      <c r="M371" s="246" t="s">
        <v>8269</v>
      </c>
      <c r="N371" s="246" t="s">
        <v>745</v>
      </c>
      <c r="O371" s="246" t="s">
        <v>12354</v>
      </c>
      <c r="P371" s="246" t="s">
        <v>12354</v>
      </c>
      <c r="Q371" s="246" t="s">
        <v>12354</v>
      </c>
      <c r="R371" s="246" t="s">
        <v>14694</v>
      </c>
      <c r="S371" s="246" t="s">
        <v>14820</v>
      </c>
      <c r="T371" s="246" t="s">
        <v>15261</v>
      </c>
      <c r="U371" s="246" t="s">
        <v>14703</v>
      </c>
    </row>
    <row r="372" spans="1:21" ht="13.5" customHeight="1">
      <c r="A372" s="125" t="s">
        <v>747</v>
      </c>
      <c r="B372" s="125" t="s">
        <v>10375</v>
      </c>
      <c r="C372" s="246" t="s">
        <v>748</v>
      </c>
      <c r="D372" s="246" t="s">
        <v>37</v>
      </c>
      <c r="E372" s="246" t="s">
        <v>4088</v>
      </c>
      <c r="F372" s="246" t="s">
        <v>4089</v>
      </c>
      <c r="G372" s="246" t="s">
        <v>8601</v>
      </c>
      <c r="H372" s="247">
        <v>0</v>
      </c>
      <c r="I372" s="246" t="s">
        <v>10372</v>
      </c>
      <c r="J372" s="247">
        <v>264000</v>
      </c>
      <c r="K372" s="247">
        <v>103</v>
      </c>
      <c r="L372" s="248" t="s">
        <v>12413</v>
      </c>
      <c r="M372" s="246" t="s">
        <v>8269</v>
      </c>
      <c r="N372" s="246" t="s">
        <v>747</v>
      </c>
      <c r="O372" s="246" t="s">
        <v>12354</v>
      </c>
      <c r="P372" s="246" t="s">
        <v>12354</v>
      </c>
      <c r="Q372" s="246" t="s">
        <v>12354</v>
      </c>
      <c r="R372" s="246" t="s">
        <v>14690</v>
      </c>
      <c r="S372" s="246" t="s">
        <v>14820</v>
      </c>
      <c r="T372" s="246" t="s">
        <v>15262</v>
      </c>
      <c r="U372" s="246" t="s">
        <v>14703</v>
      </c>
    </row>
    <row r="373" spans="1:21" ht="13.5" customHeight="1">
      <c r="A373" s="125" t="s">
        <v>749</v>
      </c>
      <c r="B373" s="125" t="s">
        <v>10375</v>
      </c>
      <c r="C373" s="246" t="s">
        <v>4090</v>
      </c>
      <c r="D373" s="246" t="s">
        <v>126</v>
      </c>
      <c r="E373" s="246" t="s">
        <v>4091</v>
      </c>
      <c r="F373" s="246" t="s">
        <v>4092</v>
      </c>
      <c r="G373" s="246" t="s">
        <v>8602</v>
      </c>
      <c r="H373" s="247">
        <v>0</v>
      </c>
      <c r="I373" s="246" t="s">
        <v>10372</v>
      </c>
      <c r="J373" s="247">
        <v>264000</v>
      </c>
      <c r="K373" s="247">
        <v>104</v>
      </c>
      <c r="L373" s="248" t="s">
        <v>12519</v>
      </c>
      <c r="M373" s="246" t="s">
        <v>8269</v>
      </c>
      <c r="N373" s="246" t="s">
        <v>749</v>
      </c>
      <c r="O373" s="246" t="s">
        <v>12354</v>
      </c>
      <c r="P373" s="246" t="s">
        <v>12354</v>
      </c>
      <c r="Q373" s="246" t="s">
        <v>12354</v>
      </c>
      <c r="R373" s="246" t="s">
        <v>14694</v>
      </c>
      <c r="S373" s="246" t="s">
        <v>14734</v>
      </c>
      <c r="T373" s="246" t="s">
        <v>14891</v>
      </c>
      <c r="U373" s="246" t="s">
        <v>15263</v>
      </c>
    </row>
    <row r="374" spans="1:21" ht="13.5" customHeight="1">
      <c r="A374" s="125" t="s">
        <v>750</v>
      </c>
      <c r="B374" s="125" t="s">
        <v>10375</v>
      </c>
      <c r="C374" s="246" t="s">
        <v>751</v>
      </c>
      <c r="D374" s="246" t="s">
        <v>734</v>
      </c>
      <c r="E374" s="246" t="s">
        <v>4093</v>
      </c>
      <c r="F374" s="246" t="s">
        <v>4094</v>
      </c>
      <c r="G374" s="246" t="s">
        <v>8603</v>
      </c>
      <c r="H374" s="247">
        <v>0</v>
      </c>
      <c r="I374" s="246" t="s">
        <v>10372</v>
      </c>
      <c r="J374" s="247">
        <v>264000</v>
      </c>
      <c r="K374" s="247">
        <v>105</v>
      </c>
      <c r="L374" s="246" t="s">
        <v>12520</v>
      </c>
      <c r="M374" s="246" t="s">
        <v>8269</v>
      </c>
      <c r="N374" s="246" t="s">
        <v>750</v>
      </c>
      <c r="O374" s="246" t="s">
        <v>12354</v>
      </c>
      <c r="P374" s="246" t="s">
        <v>12354</v>
      </c>
      <c r="Q374" s="246" t="s">
        <v>12354</v>
      </c>
      <c r="R374" s="246" t="s">
        <v>14694</v>
      </c>
      <c r="S374" s="246" t="s">
        <v>14734</v>
      </c>
      <c r="T374" s="246" t="s">
        <v>14909</v>
      </c>
      <c r="U374" s="246" t="s">
        <v>15264</v>
      </c>
    </row>
    <row r="375" spans="1:21" ht="13.5" customHeight="1">
      <c r="A375" s="125" t="s">
        <v>752</v>
      </c>
      <c r="B375" s="125" t="s">
        <v>10375</v>
      </c>
      <c r="C375" s="246" t="s">
        <v>753</v>
      </c>
      <c r="D375" s="246" t="s">
        <v>37</v>
      </c>
      <c r="E375" s="246" t="s">
        <v>4060</v>
      </c>
      <c r="F375" s="246" t="s">
        <v>4061</v>
      </c>
      <c r="G375" s="246" t="s">
        <v>8604</v>
      </c>
      <c r="H375" s="247">
        <v>0</v>
      </c>
      <c r="I375" s="246" t="s">
        <v>10372</v>
      </c>
      <c r="J375" s="247">
        <v>264000</v>
      </c>
      <c r="K375" s="247">
        <v>90</v>
      </c>
      <c r="L375" s="246" t="s">
        <v>12508</v>
      </c>
      <c r="M375" s="246" t="s">
        <v>8269</v>
      </c>
      <c r="N375" s="246" t="s">
        <v>752</v>
      </c>
      <c r="O375" s="246" t="s">
        <v>12354</v>
      </c>
      <c r="P375" s="246" t="s">
        <v>12354</v>
      </c>
      <c r="Q375" s="246" t="s">
        <v>12354</v>
      </c>
      <c r="R375" s="246" t="s">
        <v>14730</v>
      </c>
      <c r="S375" s="246" t="s">
        <v>14745</v>
      </c>
      <c r="T375" s="246" t="s">
        <v>15265</v>
      </c>
      <c r="U375" s="246" t="s">
        <v>15266</v>
      </c>
    </row>
    <row r="376" spans="1:21" ht="13.5" customHeight="1">
      <c r="A376" s="125" t="s">
        <v>754</v>
      </c>
      <c r="B376" s="125" t="s">
        <v>10375</v>
      </c>
      <c r="C376" s="246" t="s">
        <v>755</v>
      </c>
      <c r="D376" s="246" t="s">
        <v>764</v>
      </c>
      <c r="E376" s="246" t="s">
        <v>4095</v>
      </c>
      <c r="F376" s="246" t="s">
        <v>4096</v>
      </c>
      <c r="G376" s="246" t="s">
        <v>8605</v>
      </c>
      <c r="H376" s="247">
        <v>0</v>
      </c>
      <c r="I376" s="246" t="s">
        <v>10372</v>
      </c>
      <c r="J376" s="247">
        <v>264000</v>
      </c>
      <c r="K376" s="247">
        <v>106</v>
      </c>
      <c r="L376" s="246" t="s">
        <v>12520</v>
      </c>
      <c r="M376" s="246" t="s">
        <v>8269</v>
      </c>
      <c r="N376" s="246" t="s">
        <v>754</v>
      </c>
      <c r="O376" s="246" t="s">
        <v>12354</v>
      </c>
      <c r="P376" s="246" t="s">
        <v>12354</v>
      </c>
      <c r="Q376" s="246" t="s">
        <v>12354</v>
      </c>
      <c r="R376" s="246" t="s">
        <v>15134</v>
      </c>
      <c r="S376" s="246" t="s">
        <v>15135</v>
      </c>
      <c r="T376" s="246" t="s">
        <v>15267</v>
      </c>
      <c r="U376" s="246" t="s">
        <v>14700</v>
      </c>
    </row>
    <row r="377" spans="1:21" ht="13.5" customHeight="1">
      <c r="A377" s="125" t="s">
        <v>757</v>
      </c>
      <c r="B377" s="125" t="s">
        <v>10375</v>
      </c>
      <c r="C377" s="246" t="s">
        <v>758</v>
      </c>
      <c r="D377" s="246" t="s">
        <v>70</v>
      </c>
      <c r="E377" s="246" t="s">
        <v>4107</v>
      </c>
      <c r="F377" s="246" t="s">
        <v>4108</v>
      </c>
      <c r="G377" s="246" t="s">
        <v>8606</v>
      </c>
      <c r="H377" s="247">
        <v>0</v>
      </c>
      <c r="I377" s="246" t="s">
        <v>10372</v>
      </c>
      <c r="J377" s="247">
        <v>264000</v>
      </c>
      <c r="K377" s="247">
        <v>112</v>
      </c>
      <c r="L377" s="246" t="s">
        <v>12523</v>
      </c>
      <c r="M377" s="246" t="s">
        <v>8269</v>
      </c>
      <c r="N377" s="246" t="s">
        <v>757</v>
      </c>
      <c r="O377" s="246" t="s">
        <v>12354</v>
      </c>
      <c r="P377" s="246" t="s">
        <v>12354</v>
      </c>
      <c r="Q377" s="246" t="s">
        <v>12354</v>
      </c>
      <c r="R377" s="246" t="s">
        <v>14694</v>
      </c>
      <c r="S377" s="246" t="s">
        <v>14734</v>
      </c>
      <c r="T377" s="246" t="s">
        <v>15268</v>
      </c>
      <c r="U377" s="246" t="s">
        <v>15269</v>
      </c>
    </row>
    <row r="378" spans="1:21" ht="13.5" customHeight="1">
      <c r="A378" s="125" t="s">
        <v>759</v>
      </c>
      <c r="B378" s="125" t="s">
        <v>10375</v>
      </c>
      <c r="C378" s="246" t="s">
        <v>4104</v>
      </c>
      <c r="D378" s="246" t="s">
        <v>37</v>
      </c>
      <c r="E378" s="246" t="s">
        <v>4105</v>
      </c>
      <c r="F378" s="246" t="s">
        <v>4106</v>
      </c>
      <c r="G378" s="246" t="s">
        <v>8607</v>
      </c>
      <c r="H378" s="247">
        <v>0</v>
      </c>
      <c r="I378" s="246" t="s">
        <v>10372</v>
      </c>
      <c r="J378" s="247">
        <v>264000</v>
      </c>
      <c r="K378" s="247">
        <v>111</v>
      </c>
      <c r="L378" s="246" t="s">
        <v>12523</v>
      </c>
      <c r="M378" s="246" t="s">
        <v>8269</v>
      </c>
      <c r="N378" s="246" t="s">
        <v>759</v>
      </c>
      <c r="O378" s="246" t="s">
        <v>12354</v>
      </c>
      <c r="P378" s="246" t="s">
        <v>12354</v>
      </c>
      <c r="Q378" s="246" t="s">
        <v>12354</v>
      </c>
      <c r="R378" s="246" t="s">
        <v>14690</v>
      </c>
      <c r="S378" s="246" t="s">
        <v>14820</v>
      </c>
      <c r="T378" s="246" t="s">
        <v>15270</v>
      </c>
      <c r="U378" s="246" t="s">
        <v>14796</v>
      </c>
    </row>
    <row r="379" spans="1:21" ht="13.5" customHeight="1">
      <c r="A379" s="125" t="s">
        <v>760</v>
      </c>
      <c r="B379" s="125" t="s">
        <v>10375</v>
      </c>
      <c r="C379" s="246" t="s">
        <v>761</v>
      </c>
      <c r="D379" s="246" t="s">
        <v>159</v>
      </c>
      <c r="E379" s="246" t="s">
        <v>4109</v>
      </c>
      <c r="F379" s="246" t="s">
        <v>4110</v>
      </c>
      <c r="G379" s="246" t="s">
        <v>8608</v>
      </c>
      <c r="H379" s="247">
        <v>0</v>
      </c>
      <c r="I379" s="246" t="s">
        <v>10372</v>
      </c>
      <c r="J379" s="247">
        <v>264000</v>
      </c>
      <c r="K379" s="247">
        <v>113</v>
      </c>
      <c r="L379" s="246" t="s">
        <v>12524</v>
      </c>
      <c r="M379" s="246" t="s">
        <v>8269</v>
      </c>
      <c r="N379" s="246" t="s">
        <v>760</v>
      </c>
      <c r="O379" s="246" t="s">
        <v>12354</v>
      </c>
      <c r="P379" s="246" t="s">
        <v>12354</v>
      </c>
      <c r="Q379" s="246" t="s">
        <v>12354</v>
      </c>
      <c r="R379" s="246" t="s">
        <v>14694</v>
      </c>
      <c r="S379" s="246" t="s">
        <v>14734</v>
      </c>
      <c r="T379" s="246" t="s">
        <v>15020</v>
      </c>
      <c r="U379" s="246" t="s">
        <v>15271</v>
      </c>
    </row>
    <row r="380" spans="1:21" ht="13.5" customHeight="1">
      <c r="A380" s="125" t="s">
        <v>762</v>
      </c>
      <c r="B380" s="125" t="s">
        <v>10375</v>
      </c>
      <c r="C380" s="246" t="s">
        <v>763</v>
      </c>
      <c r="D380" s="246" t="s">
        <v>764</v>
      </c>
      <c r="E380" s="246" t="s">
        <v>4111</v>
      </c>
      <c r="F380" s="246" t="s">
        <v>4112</v>
      </c>
      <c r="G380" s="246" t="s">
        <v>8609</v>
      </c>
      <c r="H380" s="247">
        <v>0</v>
      </c>
      <c r="I380" s="246" t="s">
        <v>10372</v>
      </c>
      <c r="J380" s="247">
        <v>264000</v>
      </c>
      <c r="K380" s="247">
        <v>114</v>
      </c>
      <c r="L380" s="246" t="s">
        <v>12525</v>
      </c>
      <c r="M380" s="246" t="s">
        <v>8269</v>
      </c>
      <c r="N380" s="246" t="s">
        <v>762</v>
      </c>
      <c r="O380" s="246" t="s">
        <v>12354</v>
      </c>
      <c r="P380" s="246" t="s">
        <v>12354</v>
      </c>
      <c r="Q380" s="246" t="s">
        <v>12354</v>
      </c>
      <c r="R380" s="246" t="s">
        <v>14694</v>
      </c>
      <c r="S380" s="246" t="s">
        <v>14791</v>
      </c>
      <c r="T380" s="246" t="s">
        <v>15272</v>
      </c>
      <c r="U380" s="246" t="s">
        <v>15273</v>
      </c>
    </row>
    <row r="381" spans="1:21" ht="13.5" customHeight="1">
      <c r="A381" s="125" t="s">
        <v>765</v>
      </c>
      <c r="B381" s="125" t="s">
        <v>10375</v>
      </c>
      <c r="C381" s="246" t="s">
        <v>766</v>
      </c>
      <c r="D381" s="246" t="s">
        <v>196</v>
      </c>
      <c r="E381" s="246" t="s">
        <v>4113</v>
      </c>
      <c r="F381" s="246" t="s">
        <v>4114</v>
      </c>
      <c r="G381" s="246" t="s">
        <v>8610</v>
      </c>
      <c r="H381" s="247">
        <v>0</v>
      </c>
      <c r="I381" s="246" t="s">
        <v>10372</v>
      </c>
      <c r="J381" s="247">
        <v>264000</v>
      </c>
      <c r="K381" s="247">
        <v>115</v>
      </c>
      <c r="L381" s="246" t="s">
        <v>12526</v>
      </c>
      <c r="M381" s="246" t="s">
        <v>8269</v>
      </c>
      <c r="N381" s="246" t="s">
        <v>765</v>
      </c>
      <c r="O381" s="246" t="s">
        <v>12354</v>
      </c>
      <c r="P381" s="246" t="s">
        <v>12354</v>
      </c>
      <c r="Q381" s="246" t="s">
        <v>12354</v>
      </c>
      <c r="R381" s="246" t="s">
        <v>14690</v>
      </c>
      <c r="S381" s="246" t="s">
        <v>14750</v>
      </c>
      <c r="T381" s="246" t="s">
        <v>15274</v>
      </c>
      <c r="U381" s="246" t="s">
        <v>14693</v>
      </c>
    </row>
    <row r="382" spans="1:21" ht="13.5" customHeight="1">
      <c r="A382" s="125" t="s">
        <v>767</v>
      </c>
      <c r="B382" s="125" t="s">
        <v>10375</v>
      </c>
      <c r="C382" s="246" t="s">
        <v>768</v>
      </c>
      <c r="D382" s="246" t="s">
        <v>769</v>
      </c>
      <c r="E382" s="246" t="s">
        <v>4117</v>
      </c>
      <c r="F382" s="246" t="s">
        <v>4118</v>
      </c>
      <c r="G382" s="246" t="s">
        <v>8611</v>
      </c>
      <c r="H382" s="247">
        <v>0</v>
      </c>
      <c r="I382" s="246" t="s">
        <v>10372</v>
      </c>
      <c r="J382" s="247">
        <v>264000</v>
      </c>
      <c r="K382" s="247">
        <v>117</v>
      </c>
      <c r="L382" s="246" t="s">
        <v>12528</v>
      </c>
      <c r="M382" s="246" t="s">
        <v>8269</v>
      </c>
      <c r="N382" s="246" t="s">
        <v>767</v>
      </c>
      <c r="O382" s="246" t="s">
        <v>12354</v>
      </c>
      <c r="P382" s="246" t="s">
        <v>12354</v>
      </c>
      <c r="Q382" s="246" t="s">
        <v>12354</v>
      </c>
      <c r="R382" s="246" t="s">
        <v>14694</v>
      </c>
      <c r="S382" s="246" t="s">
        <v>14734</v>
      </c>
      <c r="T382" s="246" t="s">
        <v>15170</v>
      </c>
      <c r="U382" s="246" t="s">
        <v>15275</v>
      </c>
    </row>
    <row r="383" spans="1:21" ht="13.5" customHeight="1">
      <c r="A383" s="125" t="s">
        <v>770</v>
      </c>
      <c r="B383" s="125" t="s">
        <v>10375</v>
      </c>
      <c r="C383" s="246" t="s">
        <v>4122</v>
      </c>
      <c r="D383" s="246" t="s">
        <v>117</v>
      </c>
      <c r="E383" s="246" t="s">
        <v>4123</v>
      </c>
      <c r="F383" s="246" t="s">
        <v>4124</v>
      </c>
      <c r="G383" s="246" t="s">
        <v>8612</v>
      </c>
      <c r="H383" s="247">
        <v>0</v>
      </c>
      <c r="I383" s="246" t="s">
        <v>10372</v>
      </c>
      <c r="J383" s="247">
        <v>264000</v>
      </c>
      <c r="K383" s="247">
        <v>119</v>
      </c>
      <c r="L383" s="246" t="s">
        <v>12530</v>
      </c>
      <c r="M383" s="246" t="s">
        <v>8269</v>
      </c>
      <c r="N383" s="246" t="s">
        <v>770</v>
      </c>
      <c r="O383" s="246" t="s">
        <v>12354</v>
      </c>
      <c r="P383" s="246" t="s">
        <v>12354</v>
      </c>
      <c r="Q383" s="246" t="s">
        <v>12354</v>
      </c>
      <c r="R383" s="246" t="s">
        <v>14694</v>
      </c>
      <c r="S383" s="246" t="s">
        <v>14776</v>
      </c>
      <c r="T383" s="246" t="s">
        <v>15166</v>
      </c>
      <c r="U383" s="246" t="s">
        <v>15097</v>
      </c>
    </row>
    <row r="384" spans="1:21" ht="13.5" customHeight="1">
      <c r="A384" s="125" t="s">
        <v>771</v>
      </c>
      <c r="B384" s="125" t="s">
        <v>10375</v>
      </c>
      <c r="C384" s="246" t="s">
        <v>4125</v>
      </c>
      <c r="D384" s="246" t="s">
        <v>764</v>
      </c>
      <c r="E384" s="246" t="s">
        <v>4126</v>
      </c>
      <c r="F384" s="246" t="s">
        <v>4127</v>
      </c>
      <c r="G384" s="246" t="s">
        <v>8613</v>
      </c>
      <c r="H384" s="247">
        <v>0</v>
      </c>
      <c r="I384" s="246" t="s">
        <v>10372</v>
      </c>
      <c r="J384" s="247">
        <v>264000</v>
      </c>
      <c r="K384" s="247">
        <v>120</v>
      </c>
      <c r="L384" s="246" t="s">
        <v>12530</v>
      </c>
      <c r="M384" s="246" t="s">
        <v>8269</v>
      </c>
      <c r="N384" s="246" t="s">
        <v>771</v>
      </c>
      <c r="O384" s="246" t="s">
        <v>12354</v>
      </c>
      <c r="P384" s="246" t="s">
        <v>12354</v>
      </c>
      <c r="Q384" s="246" t="s">
        <v>12354</v>
      </c>
      <c r="R384" s="246" t="s">
        <v>14690</v>
      </c>
      <c r="S384" s="246" t="s">
        <v>14844</v>
      </c>
      <c r="T384" s="246" t="s">
        <v>15276</v>
      </c>
      <c r="U384" s="246" t="s">
        <v>14700</v>
      </c>
    </row>
    <row r="385" spans="1:21" ht="13.5" customHeight="1">
      <c r="A385" s="125" t="s">
        <v>772</v>
      </c>
      <c r="B385" s="125" t="s">
        <v>10375</v>
      </c>
      <c r="C385" s="246" t="s">
        <v>4133</v>
      </c>
      <c r="D385" s="246" t="s">
        <v>764</v>
      </c>
      <c r="E385" s="246" t="s">
        <v>4134</v>
      </c>
      <c r="F385" s="246" t="s">
        <v>4135</v>
      </c>
      <c r="G385" s="246" t="s">
        <v>8614</v>
      </c>
      <c r="H385" s="247">
        <v>0</v>
      </c>
      <c r="I385" s="246" t="s">
        <v>10372</v>
      </c>
      <c r="J385" s="247">
        <v>264000</v>
      </c>
      <c r="K385" s="247">
        <v>123</v>
      </c>
      <c r="L385" s="246" t="s">
        <v>12531</v>
      </c>
      <c r="M385" s="246" t="s">
        <v>8269</v>
      </c>
      <c r="N385" s="246" t="s">
        <v>772</v>
      </c>
      <c r="O385" s="246" t="s">
        <v>12354</v>
      </c>
      <c r="P385" s="246" t="s">
        <v>12354</v>
      </c>
      <c r="Q385" s="246" t="s">
        <v>12354</v>
      </c>
      <c r="R385" s="246" t="s">
        <v>14694</v>
      </c>
      <c r="S385" s="246" t="s">
        <v>14734</v>
      </c>
      <c r="T385" s="246" t="s">
        <v>15277</v>
      </c>
      <c r="U385" s="246" t="s">
        <v>14872</v>
      </c>
    </row>
    <row r="386" spans="1:21" ht="13.5" customHeight="1">
      <c r="A386" s="125" t="s">
        <v>774</v>
      </c>
      <c r="B386" s="125" t="s">
        <v>10375</v>
      </c>
      <c r="C386" s="246" t="s">
        <v>775</v>
      </c>
      <c r="D386" s="246" t="s">
        <v>723</v>
      </c>
      <c r="E386" s="246" t="s">
        <v>4136</v>
      </c>
      <c r="F386" s="246" t="s">
        <v>4137</v>
      </c>
      <c r="G386" s="246" t="s">
        <v>8616</v>
      </c>
      <c r="H386" s="247">
        <v>0</v>
      </c>
      <c r="I386" s="246" t="s">
        <v>10372</v>
      </c>
      <c r="J386" s="247">
        <v>264000</v>
      </c>
      <c r="K386" s="247">
        <v>124</v>
      </c>
      <c r="L386" s="246" t="s">
        <v>12532</v>
      </c>
      <c r="M386" s="246" t="s">
        <v>8269</v>
      </c>
      <c r="N386" s="246" t="s">
        <v>774</v>
      </c>
      <c r="O386" s="246" t="s">
        <v>12354</v>
      </c>
      <c r="P386" s="246" t="s">
        <v>12354</v>
      </c>
      <c r="Q386" s="246" t="s">
        <v>12354</v>
      </c>
      <c r="R386" s="246" t="s">
        <v>14694</v>
      </c>
      <c r="S386" s="246" t="s">
        <v>14838</v>
      </c>
      <c r="T386" s="246" t="s">
        <v>15019</v>
      </c>
      <c r="U386" s="246" t="s">
        <v>15278</v>
      </c>
    </row>
    <row r="387" spans="1:21" ht="13.5" customHeight="1">
      <c r="A387" s="125" t="s">
        <v>776</v>
      </c>
      <c r="B387" s="125" t="s">
        <v>10375</v>
      </c>
      <c r="C387" s="246" t="s">
        <v>777</v>
      </c>
      <c r="D387" s="246" t="s">
        <v>58</v>
      </c>
      <c r="E387" s="246" t="s">
        <v>4142</v>
      </c>
      <c r="F387" s="246" t="s">
        <v>4143</v>
      </c>
      <c r="G387" s="246" t="s">
        <v>8332</v>
      </c>
      <c r="H387" s="247">
        <v>0</v>
      </c>
      <c r="I387" s="246" t="s">
        <v>10372</v>
      </c>
      <c r="J387" s="247">
        <v>264000</v>
      </c>
      <c r="K387" s="247">
        <v>127</v>
      </c>
      <c r="L387" s="246" t="s">
        <v>12536</v>
      </c>
      <c r="M387" s="246" t="s">
        <v>8269</v>
      </c>
      <c r="N387" s="246" t="s">
        <v>776</v>
      </c>
      <c r="O387" s="246" t="s">
        <v>12354</v>
      </c>
      <c r="P387" s="246" t="s">
        <v>12354</v>
      </c>
      <c r="Q387" s="246" t="s">
        <v>12354</v>
      </c>
      <c r="R387" s="246" t="s">
        <v>14690</v>
      </c>
      <c r="S387" s="246" t="s">
        <v>14718</v>
      </c>
      <c r="T387" s="246" t="s">
        <v>12354</v>
      </c>
      <c r="U387" s="246" t="s">
        <v>15279</v>
      </c>
    </row>
    <row r="388" spans="1:21" ht="13.5" customHeight="1">
      <c r="A388" s="125" t="s">
        <v>778</v>
      </c>
      <c r="B388" s="125" t="s">
        <v>10375</v>
      </c>
      <c r="C388" s="246" t="s">
        <v>4149</v>
      </c>
      <c r="D388" s="246" t="s">
        <v>764</v>
      </c>
      <c r="E388" s="246" t="s">
        <v>4150</v>
      </c>
      <c r="F388" s="246" t="s">
        <v>4151</v>
      </c>
      <c r="G388" s="246" t="s">
        <v>8617</v>
      </c>
      <c r="H388" s="247">
        <v>0</v>
      </c>
      <c r="I388" s="246" t="s">
        <v>10372</v>
      </c>
      <c r="J388" s="247">
        <v>264000</v>
      </c>
      <c r="K388" s="247">
        <v>130</v>
      </c>
      <c r="L388" s="246" t="s">
        <v>12538</v>
      </c>
      <c r="M388" s="246" t="s">
        <v>8269</v>
      </c>
      <c r="N388" s="246" t="s">
        <v>778</v>
      </c>
      <c r="O388" s="246" t="s">
        <v>12354</v>
      </c>
      <c r="P388" s="246" t="s">
        <v>12354</v>
      </c>
      <c r="Q388" s="246" t="s">
        <v>12354</v>
      </c>
      <c r="R388" s="246" t="s">
        <v>14694</v>
      </c>
      <c r="S388" s="246" t="s">
        <v>14734</v>
      </c>
      <c r="T388" s="246" t="s">
        <v>15280</v>
      </c>
      <c r="U388" s="246" t="s">
        <v>15281</v>
      </c>
    </row>
    <row r="389" spans="1:21" ht="13.5" customHeight="1">
      <c r="A389" s="125" t="s">
        <v>779</v>
      </c>
      <c r="B389" s="125" t="s">
        <v>10375</v>
      </c>
      <c r="C389" s="246" t="s">
        <v>4146</v>
      </c>
      <c r="D389" s="246" t="s">
        <v>58</v>
      </c>
      <c r="E389" s="246" t="s">
        <v>4147</v>
      </c>
      <c r="F389" s="246" t="s">
        <v>4148</v>
      </c>
      <c r="G389" s="246" t="s">
        <v>8618</v>
      </c>
      <c r="H389" s="247">
        <v>0</v>
      </c>
      <c r="I389" s="246" t="s">
        <v>10372</v>
      </c>
      <c r="J389" s="247">
        <v>264000</v>
      </c>
      <c r="K389" s="247">
        <v>129</v>
      </c>
      <c r="L389" s="246" t="s">
        <v>12538</v>
      </c>
      <c r="M389" s="246" t="s">
        <v>8269</v>
      </c>
      <c r="N389" s="246" t="s">
        <v>779</v>
      </c>
      <c r="O389" s="246" t="s">
        <v>12354</v>
      </c>
      <c r="P389" s="246" t="s">
        <v>12354</v>
      </c>
      <c r="Q389" s="246" t="s">
        <v>12354</v>
      </c>
      <c r="R389" s="246" t="s">
        <v>14694</v>
      </c>
      <c r="S389" s="246" t="s">
        <v>14734</v>
      </c>
      <c r="T389" s="246" t="s">
        <v>15282</v>
      </c>
      <c r="U389" s="246" t="s">
        <v>15283</v>
      </c>
    </row>
    <row r="390" spans="1:21" ht="13.5" customHeight="1">
      <c r="A390" s="125" t="s">
        <v>780</v>
      </c>
      <c r="B390" s="125" t="s">
        <v>10375</v>
      </c>
      <c r="C390" s="246" t="s">
        <v>781</v>
      </c>
      <c r="D390" s="246" t="s">
        <v>734</v>
      </c>
      <c r="E390" s="246" t="s">
        <v>4157</v>
      </c>
      <c r="F390" s="246" t="s">
        <v>4158</v>
      </c>
      <c r="G390" s="246" t="s">
        <v>8619</v>
      </c>
      <c r="H390" s="247">
        <v>0</v>
      </c>
      <c r="I390" s="246" t="s">
        <v>10372</v>
      </c>
      <c r="J390" s="247">
        <v>264000</v>
      </c>
      <c r="K390" s="247">
        <v>133</v>
      </c>
      <c r="L390" s="246" t="s">
        <v>12540</v>
      </c>
      <c r="M390" s="246" t="s">
        <v>8269</v>
      </c>
      <c r="N390" s="246" t="s">
        <v>780</v>
      </c>
      <c r="O390" s="246" t="s">
        <v>12354</v>
      </c>
      <c r="P390" s="246" t="s">
        <v>12354</v>
      </c>
      <c r="Q390" s="246" t="s">
        <v>12354</v>
      </c>
      <c r="R390" s="246" t="s">
        <v>14690</v>
      </c>
      <c r="S390" s="246" t="s">
        <v>14713</v>
      </c>
      <c r="T390" s="246" t="s">
        <v>15092</v>
      </c>
      <c r="U390" s="246" t="s">
        <v>15284</v>
      </c>
    </row>
    <row r="391" spans="1:21" ht="13.5" customHeight="1">
      <c r="A391" s="125" t="s">
        <v>782</v>
      </c>
      <c r="B391" s="125" t="s">
        <v>10375</v>
      </c>
      <c r="C391" s="246" t="s">
        <v>783</v>
      </c>
      <c r="D391" s="246" t="s">
        <v>58</v>
      </c>
      <c r="E391" s="246" t="s">
        <v>4159</v>
      </c>
      <c r="F391" s="246" t="s">
        <v>4160</v>
      </c>
      <c r="G391" s="246" t="s">
        <v>8620</v>
      </c>
      <c r="H391" s="247">
        <v>9</v>
      </c>
      <c r="I391" s="246" t="s">
        <v>10406</v>
      </c>
      <c r="J391" s="247">
        <v>384000</v>
      </c>
      <c r="K391" s="247">
        <v>134</v>
      </c>
      <c r="L391" s="246" t="s">
        <v>12541</v>
      </c>
      <c r="M391" s="246" t="s">
        <v>8269</v>
      </c>
      <c r="N391" s="246" t="s">
        <v>782</v>
      </c>
      <c r="O391" s="246" t="s">
        <v>12354</v>
      </c>
      <c r="P391" s="246" t="s">
        <v>12354</v>
      </c>
      <c r="Q391" s="246" t="s">
        <v>12354</v>
      </c>
      <c r="R391" s="246" t="s">
        <v>14694</v>
      </c>
      <c r="S391" s="246" t="s">
        <v>14734</v>
      </c>
      <c r="T391" s="246" t="s">
        <v>15285</v>
      </c>
      <c r="U391" s="246" t="s">
        <v>15059</v>
      </c>
    </row>
    <row r="392" spans="1:21" ht="13.5" customHeight="1">
      <c r="A392" s="125" t="s">
        <v>784</v>
      </c>
      <c r="B392" s="125" t="s">
        <v>10375</v>
      </c>
      <c r="C392" s="246" t="s">
        <v>4167</v>
      </c>
      <c r="D392" s="246" t="s">
        <v>95</v>
      </c>
      <c r="E392" s="246" t="s">
        <v>4168</v>
      </c>
      <c r="F392" s="246" t="s">
        <v>4169</v>
      </c>
      <c r="G392" s="246" t="s">
        <v>8289</v>
      </c>
      <c r="H392" s="247">
        <v>0</v>
      </c>
      <c r="I392" s="246" t="s">
        <v>10372</v>
      </c>
      <c r="J392" s="247">
        <v>264000</v>
      </c>
      <c r="K392" s="247">
        <v>138</v>
      </c>
      <c r="L392" s="246" t="s">
        <v>12452</v>
      </c>
      <c r="M392" s="246" t="s">
        <v>8269</v>
      </c>
      <c r="N392" s="246" t="s">
        <v>784</v>
      </c>
      <c r="O392" s="246" t="s">
        <v>12354</v>
      </c>
      <c r="P392" s="246" t="s">
        <v>12354</v>
      </c>
      <c r="Q392" s="246" t="s">
        <v>12354</v>
      </c>
      <c r="R392" s="246" t="s">
        <v>14694</v>
      </c>
      <c r="S392" s="246" t="s">
        <v>14734</v>
      </c>
      <c r="T392" s="246" t="s">
        <v>15286</v>
      </c>
      <c r="U392" s="246" t="s">
        <v>14872</v>
      </c>
    </row>
    <row r="393" spans="1:21" ht="13.5" customHeight="1">
      <c r="A393" s="125" t="s">
        <v>785</v>
      </c>
      <c r="B393" s="125" t="s">
        <v>10375</v>
      </c>
      <c r="C393" s="246" t="s">
        <v>786</v>
      </c>
      <c r="D393" s="246" t="s">
        <v>756</v>
      </c>
      <c r="E393" s="246" t="s">
        <v>4161</v>
      </c>
      <c r="F393" s="246" t="s">
        <v>4162</v>
      </c>
      <c r="G393" s="246" t="s">
        <v>8621</v>
      </c>
      <c r="H393" s="247">
        <v>0</v>
      </c>
      <c r="I393" s="246" t="s">
        <v>10372</v>
      </c>
      <c r="J393" s="247">
        <v>264000</v>
      </c>
      <c r="K393" s="247">
        <v>135</v>
      </c>
      <c r="L393" s="246" t="s">
        <v>12380</v>
      </c>
      <c r="M393" s="246" t="s">
        <v>8269</v>
      </c>
      <c r="N393" s="246" t="s">
        <v>785</v>
      </c>
      <c r="O393" s="246" t="s">
        <v>12354</v>
      </c>
      <c r="P393" s="246" t="s">
        <v>12354</v>
      </c>
      <c r="Q393" s="246" t="s">
        <v>12354</v>
      </c>
      <c r="R393" s="246" t="s">
        <v>14694</v>
      </c>
      <c r="S393" s="246" t="s">
        <v>14791</v>
      </c>
      <c r="T393" s="246" t="s">
        <v>15287</v>
      </c>
      <c r="U393" s="246" t="s">
        <v>15288</v>
      </c>
    </row>
    <row r="394" spans="1:21" ht="13.5" customHeight="1">
      <c r="A394" s="125" t="s">
        <v>788</v>
      </c>
      <c r="B394" s="125" t="s">
        <v>10375</v>
      </c>
      <c r="C394" s="246" t="s">
        <v>789</v>
      </c>
      <c r="D394" s="246" t="s">
        <v>125</v>
      </c>
      <c r="E394" s="246" t="s">
        <v>4176</v>
      </c>
      <c r="F394" s="246" t="s">
        <v>4177</v>
      </c>
      <c r="G394" s="246" t="s">
        <v>8622</v>
      </c>
      <c r="H394" s="247">
        <v>0</v>
      </c>
      <c r="I394" s="246" t="s">
        <v>10372</v>
      </c>
      <c r="J394" s="247">
        <v>264000</v>
      </c>
      <c r="K394" s="247">
        <v>142</v>
      </c>
      <c r="L394" s="246" t="s">
        <v>12544</v>
      </c>
      <c r="M394" s="246" t="s">
        <v>8269</v>
      </c>
      <c r="N394" s="246" t="s">
        <v>788</v>
      </c>
      <c r="O394" s="246" t="s">
        <v>12354</v>
      </c>
      <c r="P394" s="246" t="s">
        <v>12354</v>
      </c>
      <c r="Q394" s="246" t="s">
        <v>12354</v>
      </c>
      <c r="R394" s="246" t="s">
        <v>14694</v>
      </c>
      <c r="S394" s="246" t="s">
        <v>14734</v>
      </c>
      <c r="T394" s="246" t="s">
        <v>15289</v>
      </c>
      <c r="U394" s="246" t="s">
        <v>14706</v>
      </c>
    </row>
    <row r="395" spans="1:21" ht="13.5" customHeight="1">
      <c r="A395" s="125" t="s">
        <v>790</v>
      </c>
      <c r="B395" s="125" t="s">
        <v>10375</v>
      </c>
      <c r="C395" s="246" t="s">
        <v>791</v>
      </c>
      <c r="D395" s="246" t="s">
        <v>58</v>
      </c>
      <c r="E395" s="246" t="s">
        <v>4174</v>
      </c>
      <c r="F395" s="246" t="s">
        <v>4175</v>
      </c>
      <c r="G395" s="246" t="s">
        <v>8623</v>
      </c>
      <c r="H395" s="247">
        <v>0</v>
      </c>
      <c r="I395" s="246" t="s">
        <v>10372</v>
      </c>
      <c r="J395" s="247">
        <v>264000</v>
      </c>
      <c r="K395" s="247">
        <v>141</v>
      </c>
      <c r="L395" s="246" t="s">
        <v>12544</v>
      </c>
      <c r="M395" s="246" t="s">
        <v>8269</v>
      </c>
      <c r="N395" s="246" t="s">
        <v>790</v>
      </c>
      <c r="O395" s="246" t="s">
        <v>12354</v>
      </c>
      <c r="P395" s="246" t="s">
        <v>12354</v>
      </c>
      <c r="Q395" s="246" t="s">
        <v>12354</v>
      </c>
      <c r="R395" s="246" t="s">
        <v>14694</v>
      </c>
      <c r="S395" s="246" t="s">
        <v>14734</v>
      </c>
      <c r="T395" s="246" t="s">
        <v>15290</v>
      </c>
      <c r="U395" s="246" t="s">
        <v>14805</v>
      </c>
    </row>
    <row r="396" spans="1:21" ht="13.5" customHeight="1">
      <c r="A396" s="125" t="s">
        <v>792</v>
      </c>
      <c r="B396" s="125" t="s">
        <v>10375</v>
      </c>
      <c r="C396" s="246" t="s">
        <v>4182</v>
      </c>
      <c r="D396" s="246" t="s">
        <v>61</v>
      </c>
      <c r="E396" s="246" t="s">
        <v>4183</v>
      </c>
      <c r="F396" s="246" t="s">
        <v>4184</v>
      </c>
      <c r="G396" s="246" t="s">
        <v>8624</v>
      </c>
      <c r="H396" s="247">
        <v>0</v>
      </c>
      <c r="I396" s="246" t="s">
        <v>10372</v>
      </c>
      <c r="J396" s="247">
        <v>264000</v>
      </c>
      <c r="K396" s="247">
        <v>145</v>
      </c>
      <c r="L396" s="246" t="s">
        <v>12547</v>
      </c>
      <c r="M396" s="246" t="s">
        <v>8269</v>
      </c>
      <c r="N396" s="246" t="s">
        <v>792</v>
      </c>
      <c r="O396" s="246" t="s">
        <v>12354</v>
      </c>
      <c r="P396" s="246" t="s">
        <v>12354</v>
      </c>
      <c r="Q396" s="246" t="s">
        <v>12354</v>
      </c>
      <c r="R396" s="246" t="s">
        <v>14694</v>
      </c>
      <c r="S396" s="246" t="s">
        <v>14750</v>
      </c>
      <c r="T396" s="246" t="s">
        <v>15250</v>
      </c>
      <c r="U396" s="246" t="s">
        <v>14700</v>
      </c>
    </row>
    <row r="397" spans="1:21" ht="13.5" customHeight="1">
      <c r="A397" s="125" t="s">
        <v>793</v>
      </c>
      <c r="B397" s="125" t="s">
        <v>10375</v>
      </c>
      <c r="C397" s="246" t="s">
        <v>794</v>
      </c>
      <c r="D397" s="246" t="s">
        <v>58</v>
      </c>
      <c r="E397" s="246" t="s">
        <v>4192</v>
      </c>
      <c r="F397" s="246" t="s">
        <v>4193</v>
      </c>
      <c r="G397" s="246" t="s">
        <v>8625</v>
      </c>
      <c r="H397" s="247">
        <v>1</v>
      </c>
      <c r="I397" s="246" t="s">
        <v>10372</v>
      </c>
      <c r="J397" s="247">
        <v>264000</v>
      </c>
      <c r="K397" s="247">
        <v>149</v>
      </c>
      <c r="L397" s="246" t="s">
        <v>12551</v>
      </c>
      <c r="M397" s="246" t="s">
        <v>8269</v>
      </c>
      <c r="N397" s="246" t="s">
        <v>793</v>
      </c>
      <c r="O397" s="246" t="s">
        <v>12354</v>
      </c>
      <c r="P397" s="246" t="s">
        <v>12354</v>
      </c>
      <c r="Q397" s="246" t="s">
        <v>12354</v>
      </c>
      <c r="R397" s="246" t="s">
        <v>14694</v>
      </c>
      <c r="S397" s="246" t="s">
        <v>14734</v>
      </c>
      <c r="T397" s="246" t="s">
        <v>15291</v>
      </c>
      <c r="U397" s="246" t="s">
        <v>15292</v>
      </c>
    </row>
    <row r="398" spans="1:21" ht="13.5" customHeight="1">
      <c r="A398" s="125" t="s">
        <v>795</v>
      </c>
      <c r="B398" s="125" t="s">
        <v>10375</v>
      </c>
      <c r="C398" s="246" t="s">
        <v>796</v>
      </c>
      <c r="D398" s="246" t="s">
        <v>207</v>
      </c>
      <c r="E398" s="246" t="s">
        <v>4196</v>
      </c>
      <c r="F398" s="246" t="s">
        <v>4197</v>
      </c>
      <c r="G398" s="246" t="s">
        <v>8626</v>
      </c>
      <c r="H398" s="247">
        <v>19</v>
      </c>
      <c r="I398" s="246" t="s">
        <v>10406</v>
      </c>
      <c r="J398" s="247">
        <v>384000</v>
      </c>
      <c r="K398" s="247">
        <v>151</v>
      </c>
      <c r="L398" s="246" t="s">
        <v>12553</v>
      </c>
      <c r="M398" s="246" t="s">
        <v>8269</v>
      </c>
      <c r="N398" s="246" t="s">
        <v>795</v>
      </c>
      <c r="O398" s="246" t="s">
        <v>12354</v>
      </c>
      <c r="P398" s="246" t="s">
        <v>12354</v>
      </c>
      <c r="Q398" s="246" t="s">
        <v>12354</v>
      </c>
      <c r="R398" s="246" t="s">
        <v>14694</v>
      </c>
      <c r="S398" s="246" t="s">
        <v>14734</v>
      </c>
      <c r="T398" s="246" t="s">
        <v>15293</v>
      </c>
      <c r="U398" s="246" t="s">
        <v>15010</v>
      </c>
    </row>
    <row r="399" spans="1:21" ht="13.5" customHeight="1">
      <c r="A399" s="125" t="s">
        <v>799</v>
      </c>
      <c r="B399" s="125" t="s">
        <v>10375</v>
      </c>
      <c r="C399" s="246" t="s">
        <v>4210</v>
      </c>
      <c r="D399" s="246" t="s">
        <v>756</v>
      </c>
      <c r="E399" s="246" t="s">
        <v>4211</v>
      </c>
      <c r="F399" s="246" t="s">
        <v>4212</v>
      </c>
      <c r="G399" s="246" t="s">
        <v>8627</v>
      </c>
      <c r="H399" s="247">
        <v>0</v>
      </c>
      <c r="I399" s="246" t="s">
        <v>10372</v>
      </c>
      <c r="J399" s="247">
        <v>264000</v>
      </c>
      <c r="K399" s="247">
        <v>158</v>
      </c>
      <c r="L399" s="246" t="s">
        <v>12559</v>
      </c>
      <c r="M399" s="246" t="s">
        <v>8269</v>
      </c>
      <c r="N399" s="246" t="s">
        <v>799</v>
      </c>
      <c r="O399" s="246" t="s">
        <v>12354</v>
      </c>
      <c r="P399" s="246" t="s">
        <v>12354</v>
      </c>
      <c r="Q399" s="246" t="s">
        <v>12354</v>
      </c>
      <c r="R399" s="246" t="s">
        <v>14690</v>
      </c>
      <c r="S399" s="246" t="s">
        <v>14794</v>
      </c>
      <c r="T399" s="246" t="s">
        <v>15294</v>
      </c>
      <c r="U399" s="246" t="s">
        <v>15295</v>
      </c>
    </row>
    <row r="400" spans="1:21" ht="13.5" customHeight="1">
      <c r="A400" s="125" t="s">
        <v>800</v>
      </c>
      <c r="B400" s="125" t="s">
        <v>10375</v>
      </c>
      <c r="C400" s="246" t="s">
        <v>801</v>
      </c>
      <c r="D400" s="246" t="s">
        <v>58</v>
      </c>
      <c r="E400" s="246" t="s">
        <v>4217</v>
      </c>
      <c r="F400" s="246" t="s">
        <v>4218</v>
      </c>
      <c r="G400" s="246" t="s">
        <v>8628</v>
      </c>
      <c r="H400" s="247">
        <v>0</v>
      </c>
      <c r="I400" s="246" t="s">
        <v>10372</v>
      </c>
      <c r="J400" s="247">
        <v>264000</v>
      </c>
      <c r="K400" s="247">
        <v>161</v>
      </c>
      <c r="L400" s="246" t="s">
        <v>12453</v>
      </c>
      <c r="M400" s="246" t="s">
        <v>8269</v>
      </c>
      <c r="N400" s="246" t="s">
        <v>800</v>
      </c>
      <c r="O400" s="246" t="s">
        <v>12354</v>
      </c>
      <c r="P400" s="246" t="s">
        <v>12354</v>
      </c>
      <c r="Q400" s="246" t="s">
        <v>12354</v>
      </c>
      <c r="R400" s="246" t="s">
        <v>14694</v>
      </c>
      <c r="S400" s="246" t="s">
        <v>14734</v>
      </c>
      <c r="T400" s="246" t="s">
        <v>15296</v>
      </c>
      <c r="U400" s="246" t="s">
        <v>15081</v>
      </c>
    </row>
    <row r="401" spans="1:21" ht="13.5" customHeight="1">
      <c r="A401" s="125" t="s">
        <v>802</v>
      </c>
      <c r="B401" s="125" t="s">
        <v>10375</v>
      </c>
      <c r="C401" s="246" t="s">
        <v>803</v>
      </c>
      <c r="D401" s="246" t="s">
        <v>804</v>
      </c>
      <c r="E401" s="246" t="s">
        <v>4227</v>
      </c>
      <c r="F401" s="246" t="s">
        <v>4228</v>
      </c>
      <c r="G401" s="246" t="s">
        <v>8629</v>
      </c>
      <c r="H401" s="247">
        <v>0</v>
      </c>
      <c r="I401" s="246" t="s">
        <v>10372</v>
      </c>
      <c r="J401" s="247">
        <v>264000</v>
      </c>
      <c r="K401" s="247">
        <v>166</v>
      </c>
      <c r="L401" s="246" t="s">
        <v>12563</v>
      </c>
      <c r="M401" s="246" t="s">
        <v>8269</v>
      </c>
      <c r="N401" s="246" t="s">
        <v>802</v>
      </c>
      <c r="O401" s="246" t="s">
        <v>12354</v>
      </c>
      <c r="P401" s="246" t="s">
        <v>12354</v>
      </c>
      <c r="Q401" s="246" t="s">
        <v>12354</v>
      </c>
      <c r="R401" s="246" t="s">
        <v>14694</v>
      </c>
      <c r="S401" s="246" t="s">
        <v>14776</v>
      </c>
      <c r="T401" s="246" t="s">
        <v>14694</v>
      </c>
      <c r="U401" s="246" t="s">
        <v>15297</v>
      </c>
    </row>
    <row r="402" spans="1:21" ht="13.5" customHeight="1">
      <c r="A402" s="125" t="s">
        <v>805</v>
      </c>
      <c r="B402" s="125" t="s">
        <v>10375</v>
      </c>
      <c r="C402" s="246" t="s">
        <v>806</v>
      </c>
      <c r="D402" s="246" t="s">
        <v>58</v>
      </c>
      <c r="E402" s="246" t="s">
        <v>4233</v>
      </c>
      <c r="F402" s="246" t="s">
        <v>4234</v>
      </c>
      <c r="G402" s="246" t="s">
        <v>8630</v>
      </c>
      <c r="H402" s="247">
        <v>0</v>
      </c>
      <c r="I402" s="246" t="s">
        <v>10372</v>
      </c>
      <c r="J402" s="247">
        <v>264000</v>
      </c>
      <c r="K402" s="247">
        <v>169</v>
      </c>
      <c r="L402" s="246" t="s">
        <v>12393</v>
      </c>
      <c r="M402" s="246" t="s">
        <v>8269</v>
      </c>
      <c r="N402" s="246" t="s">
        <v>805</v>
      </c>
      <c r="O402" s="246" t="s">
        <v>12354</v>
      </c>
      <c r="P402" s="246" t="s">
        <v>12354</v>
      </c>
      <c r="Q402" s="246" t="s">
        <v>12354</v>
      </c>
      <c r="R402" s="246" t="s">
        <v>14694</v>
      </c>
      <c r="S402" s="246" t="s">
        <v>14734</v>
      </c>
      <c r="T402" s="246" t="s">
        <v>14783</v>
      </c>
      <c r="U402" s="246" t="s">
        <v>14693</v>
      </c>
    </row>
    <row r="403" spans="1:21" ht="13.5" customHeight="1">
      <c r="A403" s="125" t="s">
        <v>807</v>
      </c>
      <c r="B403" s="125" t="s">
        <v>10375</v>
      </c>
      <c r="C403" s="246" t="s">
        <v>808</v>
      </c>
      <c r="D403" s="246" t="s">
        <v>159</v>
      </c>
      <c r="E403" s="246" t="s">
        <v>4235</v>
      </c>
      <c r="F403" s="246" t="s">
        <v>4236</v>
      </c>
      <c r="G403" s="246" t="s">
        <v>8631</v>
      </c>
      <c r="H403" s="247">
        <v>0</v>
      </c>
      <c r="I403" s="246" t="s">
        <v>10372</v>
      </c>
      <c r="J403" s="247">
        <v>264000</v>
      </c>
      <c r="K403" s="247">
        <v>170</v>
      </c>
      <c r="L403" s="246" t="s">
        <v>12565</v>
      </c>
      <c r="M403" s="246" t="s">
        <v>8269</v>
      </c>
      <c r="N403" s="246" t="s">
        <v>807</v>
      </c>
      <c r="O403" s="246" t="s">
        <v>12354</v>
      </c>
      <c r="P403" s="246" t="s">
        <v>12354</v>
      </c>
      <c r="Q403" s="246" t="s">
        <v>12354</v>
      </c>
      <c r="R403" s="246" t="s">
        <v>14694</v>
      </c>
      <c r="S403" s="246" t="s">
        <v>14750</v>
      </c>
      <c r="T403" s="246" t="s">
        <v>15298</v>
      </c>
      <c r="U403" s="246" t="s">
        <v>14703</v>
      </c>
    </row>
    <row r="404" spans="1:21" ht="13.5" customHeight="1">
      <c r="A404" s="125" t="s">
        <v>809</v>
      </c>
      <c r="B404" s="125" t="s">
        <v>10375</v>
      </c>
      <c r="C404" s="246" t="s">
        <v>810</v>
      </c>
      <c r="D404" s="246" t="s">
        <v>205</v>
      </c>
      <c r="E404" s="246" t="s">
        <v>4248</v>
      </c>
      <c r="F404" s="246" t="s">
        <v>4249</v>
      </c>
      <c r="G404" s="246" t="s">
        <v>8632</v>
      </c>
      <c r="H404" s="247">
        <v>0</v>
      </c>
      <c r="I404" s="246" t="s">
        <v>10372</v>
      </c>
      <c r="J404" s="247">
        <v>264000</v>
      </c>
      <c r="K404" s="247">
        <v>175</v>
      </c>
      <c r="L404" s="246" t="s">
        <v>12567</v>
      </c>
      <c r="M404" s="246" t="s">
        <v>8269</v>
      </c>
      <c r="N404" s="246" t="s">
        <v>809</v>
      </c>
      <c r="O404" s="246" t="s">
        <v>12354</v>
      </c>
      <c r="P404" s="246" t="s">
        <v>12354</v>
      </c>
      <c r="Q404" s="246" t="s">
        <v>12354</v>
      </c>
      <c r="R404" s="246" t="s">
        <v>14694</v>
      </c>
      <c r="S404" s="246" t="s">
        <v>14791</v>
      </c>
      <c r="T404" s="246" t="s">
        <v>15299</v>
      </c>
      <c r="U404" s="246" t="s">
        <v>15300</v>
      </c>
    </row>
    <row r="405" spans="1:21" ht="13.5" customHeight="1">
      <c r="A405" s="125" t="s">
        <v>811</v>
      </c>
      <c r="B405" s="125" t="s">
        <v>10375</v>
      </c>
      <c r="C405" s="246" t="s">
        <v>4257</v>
      </c>
      <c r="D405" s="246" t="s">
        <v>812</v>
      </c>
      <c r="E405" s="246" t="s">
        <v>4258</v>
      </c>
      <c r="F405" s="246" t="s">
        <v>4259</v>
      </c>
      <c r="G405" s="246" t="s">
        <v>8633</v>
      </c>
      <c r="H405" s="247">
        <v>0</v>
      </c>
      <c r="I405" s="246" t="s">
        <v>10372</v>
      </c>
      <c r="J405" s="247">
        <v>264000</v>
      </c>
      <c r="K405" s="247">
        <v>181</v>
      </c>
      <c r="L405" s="246" t="s">
        <v>12573</v>
      </c>
      <c r="M405" s="246" t="s">
        <v>8269</v>
      </c>
      <c r="N405" s="246" t="s">
        <v>811</v>
      </c>
      <c r="O405" s="246" t="s">
        <v>12354</v>
      </c>
      <c r="P405" s="246" t="s">
        <v>12354</v>
      </c>
      <c r="Q405" s="246" t="s">
        <v>12354</v>
      </c>
      <c r="R405" s="246" t="s">
        <v>14694</v>
      </c>
      <c r="S405" s="246" t="s">
        <v>14750</v>
      </c>
      <c r="T405" s="246" t="s">
        <v>15301</v>
      </c>
      <c r="U405" s="246" t="s">
        <v>14919</v>
      </c>
    </row>
    <row r="406" spans="1:21" ht="13.5" customHeight="1">
      <c r="A406" s="125" t="s">
        <v>813</v>
      </c>
      <c r="B406" s="125" t="s">
        <v>10375</v>
      </c>
      <c r="C406" s="246" t="s">
        <v>814</v>
      </c>
      <c r="D406" s="246" t="s">
        <v>37</v>
      </c>
      <c r="E406" s="246" t="s">
        <v>4262</v>
      </c>
      <c r="F406" s="246" t="s">
        <v>4263</v>
      </c>
      <c r="G406" s="246" t="s">
        <v>8634</v>
      </c>
      <c r="H406" s="247">
        <v>0</v>
      </c>
      <c r="I406" s="246" t="s">
        <v>10372</v>
      </c>
      <c r="J406" s="247">
        <v>264000</v>
      </c>
      <c r="K406" s="247">
        <v>183</v>
      </c>
      <c r="L406" s="246" t="s">
        <v>12459</v>
      </c>
      <c r="M406" s="246" t="s">
        <v>8269</v>
      </c>
      <c r="N406" s="246" t="s">
        <v>813</v>
      </c>
      <c r="O406" s="246" t="s">
        <v>12354</v>
      </c>
      <c r="P406" s="246" t="s">
        <v>12354</v>
      </c>
      <c r="Q406" s="246" t="s">
        <v>12354</v>
      </c>
      <c r="R406" s="246" t="s">
        <v>14690</v>
      </c>
      <c r="S406" s="246" t="s">
        <v>14820</v>
      </c>
      <c r="T406" s="246" t="s">
        <v>15302</v>
      </c>
      <c r="U406" s="246" t="s">
        <v>15303</v>
      </c>
    </row>
    <row r="407" spans="1:21" ht="13.5" customHeight="1">
      <c r="A407" s="125" t="s">
        <v>816</v>
      </c>
      <c r="B407" s="125" t="s">
        <v>10375</v>
      </c>
      <c r="C407" s="246" t="s">
        <v>815</v>
      </c>
      <c r="D407" s="246" t="s">
        <v>218</v>
      </c>
      <c r="E407" s="246" t="s">
        <v>4276</v>
      </c>
      <c r="F407" s="246" t="s">
        <v>4277</v>
      </c>
      <c r="G407" s="246" t="s">
        <v>8635</v>
      </c>
      <c r="H407" s="247">
        <v>0</v>
      </c>
      <c r="I407" s="246" t="s">
        <v>10372</v>
      </c>
      <c r="J407" s="247">
        <v>264000</v>
      </c>
      <c r="K407" s="247">
        <v>189</v>
      </c>
      <c r="L407" s="246" t="s">
        <v>12578</v>
      </c>
      <c r="M407" s="246" t="s">
        <v>8269</v>
      </c>
      <c r="N407" s="246" t="s">
        <v>816</v>
      </c>
      <c r="O407" s="246" t="s">
        <v>12354</v>
      </c>
      <c r="P407" s="246" t="s">
        <v>12354</v>
      </c>
      <c r="Q407" s="246" t="s">
        <v>12354</v>
      </c>
      <c r="R407" s="246" t="s">
        <v>14730</v>
      </c>
      <c r="S407" s="246" t="s">
        <v>15304</v>
      </c>
      <c r="T407" s="246" t="s">
        <v>15305</v>
      </c>
      <c r="U407" s="246" t="s">
        <v>15306</v>
      </c>
    </row>
    <row r="408" spans="1:21" ht="13.5" customHeight="1">
      <c r="A408" s="125" t="s">
        <v>817</v>
      </c>
      <c r="B408" s="125" t="s">
        <v>10375</v>
      </c>
      <c r="C408" s="246" t="s">
        <v>4280</v>
      </c>
      <c r="D408" s="246" t="s">
        <v>818</v>
      </c>
      <c r="E408" s="246" t="s">
        <v>4281</v>
      </c>
      <c r="F408" s="246" t="s">
        <v>4282</v>
      </c>
      <c r="G408" s="246" t="s">
        <v>8636</v>
      </c>
      <c r="H408" s="247">
        <v>0</v>
      </c>
      <c r="I408" s="246" t="s">
        <v>10372</v>
      </c>
      <c r="J408" s="247">
        <v>264000</v>
      </c>
      <c r="K408" s="247">
        <v>191</v>
      </c>
      <c r="L408" s="246" t="s">
        <v>12579</v>
      </c>
      <c r="M408" s="246" t="s">
        <v>8269</v>
      </c>
      <c r="N408" s="246" t="s">
        <v>817</v>
      </c>
      <c r="O408" s="246" t="s">
        <v>12354</v>
      </c>
      <c r="P408" s="246" t="s">
        <v>12354</v>
      </c>
      <c r="Q408" s="246" t="s">
        <v>12354</v>
      </c>
      <c r="R408" s="246" t="s">
        <v>14690</v>
      </c>
      <c r="S408" s="246" t="s">
        <v>14750</v>
      </c>
      <c r="T408" s="246" t="s">
        <v>15307</v>
      </c>
      <c r="U408" s="246" t="s">
        <v>14700</v>
      </c>
    </row>
    <row r="409" spans="1:21" ht="13.5" customHeight="1">
      <c r="A409" s="125" t="s">
        <v>819</v>
      </c>
      <c r="B409" s="125" t="s">
        <v>10375</v>
      </c>
      <c r="C409" s="246" t="s">
        <v>4289</v>
      </c>
      <c r="D409" s="246" t="s">
        <v>218</v>
      </c>
      <c r="E409" s="246" t="s">
        <v>4290</v>
      </c>
      <c r="F409" s="246" t="s">
        <v>4291</v>
      </c>
      <c r="G409" s="246" t="s">
        <v>8637</v>
      </c>
      <c r="H409" s="247">
        <v>0</v>
      </c>
      <c r="I409" s="246" t="s">
        <v>10372</v>
      </c>
      <c r="J409" s="247">
        <v>264000</v>
      </c>
      <c r="K409" s="247">
        <v>196</v>
      </c>
      <c r="L409" s="246" t="s">
        <v>12584</v>
      </c>
      <c r="M409" s="246" t="s">
        <v>8269</v>
      </c>
      <c r="N409" s="246" t="s">
        <v>819</v>
      </c>
      <c r="O409" s="246" t="s">
        <v>12354</v>
      </c>
      <c r="P409" s="246" t="s">
        <v>12354</v>
      </c>
      <c r="Q409" s="246" t="s">
        <v>12354</v>
      </c>
      <c r="R409" s="246" t="s">
        <v>14694</v>
      </c>
      <c r="S409" s="246" t="s">
        <v>14791</v>
      </c>
      <c r="T409" s="246" t="s">
        <v>15308</v>
      </c>
      <c r="U409" s="246" t="s">
        <v>14878</v>
      </c>
    </row>
    <row r="410" spans="1:21" ht="13.5" customHeight="1">
      <c r="A410" s="125" t="s">
        <v>820</v>
      </c>
      <c r="B410" s="125" t="s">
        <v>10375</v>
      </c>
      <c r="C410" s="246" t="s">
        <v>4297</v>
      </c>
      <c r="D410" s="246" t="s">
        <v>58</v>
      </c>
      <c r="E410" s="246" t="s">
        <v>4298</v>
      </c>
      <c r="F410" s="246" t="s">
        <v>4299</v>
      </c>
      <c r="G410" s="246" t="s">
        <v>8638</v>
      </c>
      <c r="H410" s="247">
        <v>0</v>
      </c>
      <c r="I410" s="246" t="s">
        <v>10372</v>
      </c>
      <c r="J410" s="247">
        <v>264000</v>
      </c>
      <c r="K410" s="247">
        <v>200</v>
      </c>
      <c r="L410" s="246" t="s">
        <v>12586</v>
      </c>
      <c r="M410" s="246" t="s">
        <v>8269</v>
      </c>
      <c r="N410" s="246" t="s">
        <v>820</v>
      </c>
      <c r="O410" s="246" t="s">
        <v>12354</v>
      </c>
      <c r="P410" s="246" t="s">
        <v>12354</v>
      </c>
      <c r="Q410" s="246" t="s">
        <v>12354</v>
      </c>
      <c r="R410" s="246" t="s">
        <v>14690</v>
      </c>
      <c r="S410" s="246" t="s">
        <v>14776</v>
      </c>
      <c r="T410" s="246" t="s">
        <v>15309</v>
      </c>
      <c r="U410" s="246" t="s">
        <v>15310</v>
      </c>
    </row>
    <row r="411" spans="1:21" ht="13.5" customHeight="1">
      <c r="A411" s="125" t="s">
        <v>821</v>
      </c>
      <c r="B411" s="125" t="s">
        <v>10375</v>
      </c>
      <c r="C411" s="246" t="s">
        <v>822</v>
      </c>
      <c r="D411" s="246" t="s">
        <v>37</v>
      </c>
      <c r="E411" s="246" t="s">
        <v>4306</v>
      </c>
      <c r="F411" s="246" t="s">
        <v>4307</v>
      </c>
      <c r="G411" s="246" t="s">
        <v>8639</v>
      </c>
      <c r="H411" s="247">
        <v>0</v>
      </c>
      <c r="I411" s="246" t="s">
        <v>10372</v>
      </c>
      <c r="J411" s="247">
        <v>264000</v>
      </c>
      <c r="K411" s="247">
        <v>204</v>
      </c>
      <c r="L411" s="246" t="s">
        <v>12589</v>
      </c>
      <c r="M411" s="246" t="s">
        <v>8269</v>
      </c>
      <c r="N411" s="246" t="s">
        <v>821</v>
      </c>
      <c r="O411" s="246" t="s">
        <v>12354</v>
      </c>
      <c r="P411" s="246" t="s">
        <v>12354</v>
      </c>
      <c r="Q411" s="246" t="s">
        <v>12354</v>
      </c>
      <c r="R411" s="246" t="s">
        <v>14730</v>
      </c>
      <c r="S411" s="246" t="s">
        <v>14745</v>
      </c>
      <c r="T411" s="246" t="s">
        <v>15311</v>
      </c>
      <c r="U411" s="246" t="s">
        <v>14883</v>
      </c>
    </row>
    <row r="412" spans="1:21" ht="13.5" customHeight="1">
      <c r="A412" s="125" t="s">
        <v>823</v>
      </c>
      <c r="B412" s="125" t="s">
        <v>10375</v>
      </c>
      <c r="C412" s="246" t="s">
        <v>824</v>
      </c>
      <c r="D412" s="246" t="s">
        <v>141</v>
      </c>
      <c r="E412" s="246" t="s">
        <v>4316</v>
      </c>
      <c r="F412" s="246" t="s">
        <v>4317</v>
      </c>
      <c r="G412" s="246" t="s">
        <v>8640</v>
      </c>
      <c r="H412" s="247">
        <v>0</v>
      </c>
      <c r="I412" s="246" t="s">
        <v>10372</v>
      </c>
      <c r="J412" s="247">
        <v>264000</v>
      </c>
      <c r="K412" s="247">
        <v>209</v>
      </c>
      <c r="L412" s="246" t="s">
        <v>12592</v>
      </c>
      <c r="M412" s="246" t="s">
        <v>8269</v>
      </c>
      <c r="N412" s="246" t="s">
        <v>823</v>
      </c>
      <c r="O412" s="246" t="s">
        <v>12354</v>
      </c>
      <c r="P412" s="246" t="s">
        <v>12354</v>
      </c>
      <c r="Q412" s="246" t="s">
        <v>12354</v>
      </c>
      <c r="R412" s="246" t="s">
        <v>14694</v>
      </c>
      <c r="S412" s="246" t="s">
        <v>14791</v>
      </c>
      <c r="T412" s="246" t="s">
        <v>15209</v>
      </c>
      <c r="U412" s="246" t="s">
        <v>14700</v>
      </c>
    </row>
    <row r="413" spans="1:21" ht="13.5" customHeight="1">
      <c r="A413" s="125" t="s">
        <v>825</v>
      </c>
      <c r="B413" s="125" t="s">
        <v>10375</v>
      </c>
      <c r="C413" s="246" t="s">
        <v>826</v>
      </c>
      <c r="D413" s="246" t="s">
        <v>734</v>
      </c>
      <c r="E413" s="246" t="s">
        <v>4320</v>
      </c>
      <c r="F413" s="246" t="s">
        <v>4321</v>
      </c>
      <c r="G413" s="246" t="s">
        <v>8641</v>
      </c>
      <c r="H413" s="247">
        <v>0</v>
      </c>
      <c r="I413" s="246" t="s">
        <v>10372</v>
      </c>
      <c r="J413" s="247">
        <v>264000</v>
      </c>
      <c r="K413" s="247">
        <v>211</v>
      </c>
      <c r="L413" s="246" t="s">
        <v>12594</v>
      </c>
      <c r="M413" s="246" t="s">
        <v>8269</v>
      </c>
      <c r="N413" s="246" t="s">
        <v>825</v>
      </c>
      <c r="O413" s="246" t="s">
        <v>12354</v>
      </c>
      <c r="P413" s="246" t="s">
        <v>12354</v>
      </c>
      <c r="Q413" s="246" t="s">
        <v>12354</v>
      </c>
      <c r="R413" s="246" t="s">
        <v>14690</v>
      </c>
      <c r="S413" s="246" t="s">
        <v>14844</v>
      </c>
      <c r="T413" s="246" t="s">
        <v>15312</v>
      </c>
      <c r="U413" s="246" t="s">
        <v>14872</v>
      </c>
    </row>
    <row r="414" spans="1:21" ht="13.5" customHeight="1">
      <c r="A414" s="125" t="s">
        <v>827</v>
      </c>
      <c r="B414" s="125" t="s">
        <v>10375</v>
      </c>
      <c r="C414" s="246" t="s">
        <v>4331</v>
      </c>
      <c r="D414" s="246" t="s">
        <v>216</v>
      </c>
      <c r="E414" s="246" t="s">
        <v>3642</v>
      </c>
      <c r="F414" s="246" t="s">
        <v>4332</v>
      </c>
      <c r="G414" s="246" t="s">
        <v>8642</v>
      </c>
      <c r="H414" s="247">
        <v>0</v>
      </c>
      <c r="I414" s="246" t="s">
        <v>10372</v>
      </c>
      <c r="J414" s="247">
        <v>264000</v>
      </c>
      <c r="K414" s="247">
        <v>216</v>
      </c>
      <c r="L414" s="246" t="s">
        <v>12597</v>
      </c>
      <c r="M414" s="246" t="s">
        <v>8269</v>
      </c>
      <c r="N414" s="246" t="s">
        <v>827</v>
      </c>
      <c r="O414" s="246" t="s">
        <v>12354</v>
      </c>
      <c r="P414" s="246" t="s">
        <v>12354</v>
      </c>
      <c r="Q414" s="246" t="s">
        <v>12354</v>
      </c>
      <c r="R414" s="246" t="s">
        <v>14694</v>
      </c>
      <c r="S414" s="246" t="s">
        <v>14818</v>
      </c>
      <c r="T414" s="246" t="s">
        <v>14697</v>
      </c>
      <c r="U414" s="246" t="s">
        <v>14940</v>
      </c>
    </row>
    <row r="415" spans="1:21" ht="13.5" customHeight="1">
      <c r="A415" s="125" t="s">
        <v>828</v>
      </c>
      <c r="B415" s="125" t="s">
        <v>10375</v>
      </c>
      <c r="C415" s="246" t="s">
        <v>829</v>
      </c>
      <c r="D415" s="246" t="s">
        <v>804</v>
      </c>
      <c r="E415" s="246" t="s">
        <v>4333</v>
      </c>
      <c r="F415" s="246" t="s">
        <v>4334</v>
      </c>
      <c r="G415" s="246" t="s">
        <v>8643</v>
      </c>
      <c r="H415" s="247">
        <v>0</v>
      </c>
      <c r="I415" s="246" t="s">
        <v>10372</v>
      </c>
      <c r="J415" s="247">
        <v>264000</v>
      </c>
      <c r="K415" s="247">
        <v>217</v>
      </c>
      <c r="L415" s="246" t="s">
        <v>12598</v>
      </c>
      <c r="M415" s="246" t="s">
        <v>8269</v>
      </c>
      <c r="N415" s="246" t="s">
        <v>828</v>
      </c>
      <c r="O415" s="246" t="s">
        <v>12354</v>
      </c>
      <c r="P415" s="246" t="s">
        <v>12354</v>
      </c>
      <c r="Q415" s="246" t="s">
        <v>12354</v>
      </c>
      <c r="R415" s="246" t="s">
        <v>14690</v>
      </c>
      <c r="S415" s="246" t="s">
        <v>14794</v>
      </c>
      <c r="T415" s="246" t="s">
        <v>15313</v>
      </c>
      <c r="U415" s="246" t="s">
        <v>14890</v>
      </c>
    </row>
    <row r="416" spans="1:21" ht="13.5" customHeight="1">
      <c r="A416" s="125" t="s">
        <v>830</v>
      </c>
      <c r="B416" s="125" t="s">
        <v>10375</v>
      </c>
      <c r="C416" s="246" t="s">
        <v>831</v>
      </c>
      <c r="D416" s="246" t="s">
        <v>117</v>
      </c>
      <c r="E416" s="246" t="s">
        <v>4337</v>
      </c>
      <c r="F416" s="246" t="s">
        <v>4338</v>
      </c>
      <c r="G416" s="246" t="s">
        <v>8644</v>
      </c>
      <c r="H416" s="247">
        <v>0</v>
      </c>
      <c r="I416" s="246" t="s">
        <v>10372</v>
      </c>
      <c r="J416" s="247">
        <v>264000</v>
      </c>
      <c r="K416" s="247">
        <v>219</v>
      </c>
      <c r="L416" s="246" t="s">
        <v>12599</v>
      </c>
      <c r="M416" s="246" t="s">
        <v>8269</v>
      </c>
      <c r="N416" s="246" t="s">
        <v>830</v>
      </c>
      <c r="O416" s="246" t="s">
        <v>12354</v>
      </c>
      <c r="P416" s="246" t="s">
        <v>12354</v>
      </c>
      <c r="Q416" s="246" t="s">
        <v>12354</v>
      </c>
      <c r="R416" s="246" t="s">
        <v>14730</v>
      </c>
      <c r="S416" s="246" t="s">
        <v>14784</v>
      </c>
      <c r="T416" s="246" t="s">
        <v>15314</v>
      </c>
      <c r="U416" s="246" t="s">
        <v>15315</v>
      </c>
    </row>
    <row r="417" spans="1:21" ht="13.5" customHeight="1">
      <c r="A417" s="125" t="s">
        <v>832</v>
      </c>
      <c r="B417" s="125" t="s">
        <v>10375</v>
      </c>
      <c r="C417" s="246" t="s">
        <v>833</v>
      </c>
      <c r="D417" s="246" t="s">
        <v>117</v>
      </c>
      <c r="E417" s="246" t="s">
        <v>4339</v>
      </c>
      <c r="F417" s="246" t="s">
        <v>4340</v>
      </c>
      <c r="G417" s="246" t="s">
        <v>8645</v>
      </c>
      <c r="H417" s="247">
        <v>0</v>
      </c>
      <c r="I417" s="246" t="s">
        <v>10372</v>
      </c>
      <c r="J417" s="247">
        <v>264000</v>
      </c>
      <c r="K417" s="247">
        <v>220</v>
      </c>
      <c r="L417" s="246" t="s">
        <v>12599</v>
      </c>
      <c r="M417" s="246" t="s">
        <v>8269</v>
      </c>
      <c r="N417" s="246" t="s">
        <v>832</v>
      </c>
      <c r="O417" s="246" t="s">
        <v>12354</v>
      </c>
      <c r="P417" s="246" t="s">
        <v>12354</v>
      </c>
      <c r="Q417" s="246" t="s">
        <v>12354</v>
      </c>
      <c r="R417" s="246" t="s">
        <v>14730</v>
      </c>
      <c r="S417" s="246" t="s">
        <v>14784</v>
      </c>
      <c r="T417" s="246" t="s">
        <v>14958</v>
      </c>
      <c r="U417" s="246" t="s">
        <v>15316</v>
      </c>
    </row>
    <row r="418" spans="1:21" ht="13.5" customHeight="1">
      <c r="A418" s="125" t="s">
        <v>835</v>
      </c>
      <c r="B418" s="125" t="s">
        <v>10375</v>
      </c>
      <c r="C418" s="246" t="s">
        <v>836</v>
      </c>
      <c r="D418" s="246" t="s">
        <v>734</v>
      </c>
      <c r="E418" s="246" t="s">
        <v>4356</v>
      </c>
      <c r="F418" s="246" t="s">
        <v>4357</v>
      </c>
      <c r="G418" s="246" t="s">
        <v>8646</v>
      </c>
      <c r="H418" s="247">
        <v>5</v>
      </c>
      <c r="I418" s="246" t="s">
        <v>10406</v>
      </c>
      <c r="J418" s="247">
        <v>384000</v>
      </c>
      <c r="K418" s="247">
        <v>229</v>
      </c>
      <c r="L418" s="246" t="s">
        <v>12607</v>
      </c>
      <c r="M418" s="246" t="s">
        <v>8269</v>
      </c>
      <c r="N418" s="246" t="s">
        <v>835</v>
      </c>
      <c r="O418" s="246" t="s">
        <v>12354</v>
      </c>
      <c r="P418" s="246" t="s">
        <v>12354</v>
      </c>
      <c r="Q418" s="246" t="s">
        <v>12354</v>
      </c>
      <c r="R418" s="246" t="s">
        <v>14690</v>
      </c>
      <c r="S418" s="246" t="s">
        <v>14844</v>
      </c>
      <c r="T418" s="246" t="s">
        <v>15317</v>
      </c>
      <c r="U418" s="246" t="s">
        <v>14764</v>
      </c>
    </row>
    <row r="419" spans="1:21" ht="13.5" customHeight="1">
      <c r="A419" s="125" t="s">
        <v>837</v>
      </c>
      <c r="B419" s="125" t="s">
        <v>10375</v>
      </c>
      <c r="C419" s="246" t="s">
        <v>4363</v>
      </c>
      <c r="D419" s="246" t="s">
        <v>207</v>
      </c>
      <c r="E419" s="246" t="s">
        <v>3643</v>
      </c>
      <c r="F419" s="246" t="s">
        <v>4364</v>
      </c>
      <c r="G419" s="246" t="s">
        <v>8292</v>
      </c>
      <c r="H419" s="247">
        <v>0</v>
      </c>
      <c r="I419" s="246" t="s">
        <v>10372</v>
      </c>
      <c r="J419" s="247">
        <v>264000</v>
      </c>
      <c r="K419" s="247">
        <v>233</v>
      </c>
      <c r="L419" s="246" t="s">
        <v>12468</v>
      </c>
      <c r="M419" s="246" t="s">
        <v>8269</v>
      </c>
      <c r="N419" s="246" t="s">
        <v>837</v>
      </c>
      <c r="O419" s="246" t="s">
        <v>12354</v>
      </c>
      <c r="P419" s="246" t="s">
        <v>12354</v>
      </c>
      <c r="Q419" s="246" t="s">
        <v>12354</v>
      </c>
      <c r="R419" s="246" t="s">
        <v>14765</v>
      </c>
      <c r="S419" s="246" t="s">
        <v>14766</v>
      </c>
      <c r="T419" s="246" t="s">
        <v>15318</v>
      </c>
      <c r="U419" s="246" t="s">
        <v>14764</v>
      </c>
    </row>
    <row r="420" spans="1:21" ht="13.5" customHeight="1">
      <c r="A420" s="125" t="s">
        <v>838</v>
      </c>
      <c r="B420" s="125" t="s">
        <v>10375</v>
      </c>
      <c r="C420" s="246" t="s">
        <v>839</v>
      </c>
      <c r="D420" s="246" t="s">
        <v>804</v>
      </c>
      <c r="E420" s="246" t="s">
        <v>4372</v>
      </c>
      <c r="F420" s="246" t="s">
        <v>4373</v>
      </c>
      <c r="G420" s="246" t="s">
        <v>8647</v>
      </c>
      <c r="H420" s="247">
        <v>0</v>
      </c>
      <c r="I420" s="246" t="s">
        <v>10372</v>
      </c>
      <c r="J420" s="247">
        <v>264000</v>
      </c>
      <c r="K420" s="247">
        <v>237</v>
      </c>
      <c r="L420" s="246" t="s">
        <v>12614</v>
      </c>
      <c r="M420" s="246" t="s">
        <v>8269</v>
      </c>
      <c r="N420" s="246" t="s">
        <v>838</v>
      </c>
      <c r="O420" s="246" t="s">
        <v>12354</v>
      </c>
      <c r="P420" s="246" t="s">
        <v>12354</v>
      </c>
      <c r="Q420" s="246" t="s">
        <v>12354</v>
      </c>
      <c r="R420" s="246" t="s">
        <v>14694</v>
      </c>
      <c r="S420" s="246" t="s">
        <v>14776</v>
      </c>
      <c r="T420" s="246" t="s">
        <v>15219</v>
      </c>
      <c r="U420" s="246" t="s">
        <v>14872</v>
      </c>
    </row>
    <row r="421" spans="1:21" ht="13.5" customHeight="1">
      <c r="A421" s="125" t="s">
        <v>840</v>
      </c>
      <c r="B421" s="125" t="s">
        <v>10375</v>
      </c>
      <c r="C421" s="246" t="s">
        <v>841</v>
      </c>
      <c r="D421" s="246" t="s">
        <v>812</v>
      </c>
      <c r="E421" s="246" t="s">
        <v>4379</v>
      </c>
      <c r="F421" s="246" t="s">
        <v>4380</v>
      </c>
      <c r="G421" s="246" t="s">
        <v>8582</v>
      </c>
      <c r="H421" s="247">
        <v>0</v>
      </c>
      <c r="I421" s="246" t="s">
        <v>10372</v>
      </c>
      <c r="J421" s="247">
        <v>264000</v>
      </c>
      <c r="K421" s="247">
        <v>241</v>
      </c>
      <c r="L421" s="246" t="s">
        <v>12616</v>
      </c>
      <c r="M421" s="246" t="s">
        <v>8269</v>
      </c>
      <c r="N421" s="246" t="s">
        <v>840</v>
      </c>
      <c r="O421" s="246" t="s">
        <v>12354</v>
      </c>
      <c r="P421" s="246" t="s">
        <v>12354</v>
      </c>
      <c r="Q421" s="246" t="s">
        <v>12354</v>
      </c>
      <c r="R421" s="246" t="s">
        <v>14694</v>
      </c>
      <c r="S421" s="246" t="s">
        <v>14734</v>
      </c>
      <c r="T421" s="246" t="s">
        <v>15319</v>
      </c>
      <c r="U421" s="246" t="s">
        <v>14872</v>
      </c>
    </row>
    <row r="422" spans="1:21" ht="13.5" customHeight="1">
      <c r="A422" s="125" t="s">
        <v>842</v>
      </c>
      <c r="B422" s="125" t="s">
        <v>10375</v>
      </c>
      <c r="C422" s="246" t="s">
        <v>843</v>
      </c>
      <c r="D422" s="246" t="s">
        <v>812</v>
      </c>
      <c r="E422" s="246" t="s">
        <v>4381</v>
      </c>
      <c r="F422" s="246" t="s">
        <v>4382</v>
      </c>
      <c r="G422" s="246" t="s">
        <v>8648</v>
      </c>
      <c r="H422" s="247">
        <v>0</v>
      </c>
      <c r="I422" s="246" t="s">
        <v>10372</v>
      </c>
      <c r="J422" s="247">
        <v>264000</v>
      </c>
      <c r="K422" s="247">
        <v>242</v>
      </c>
      <c r="L422" s="246" t="s">
        <v>12617</v>
      </c>
      <c r="M422" s="246" t="s">
        <v>8269</v>
      </c>
      <c r="N422" s="246" t="s">
        <v>842</v>
      </c>
      <c r="O422" s="246" t="s">
        <v>12354</v>
      </c>
      <c r="P422" s="246" t="s">
        <v>12354</v>
      </c>
      <c r="Q422" s="246" t="s">
        <v>12354</v>
      </c>
      <c r="R422" s="246" t="s">
        <v>14694</v>
      </c>
      <c r="S422" s="246" t="s">
        <v>14750</v>
      </c>
      <c r="T422" s="246" t="s">
        <v>15272</v>
      </c>
      <c r="U422" s="246" t="s">
        <v>14831</v>
      </c>
    </row>
    <row r="423" spans="1:21" ht="13.5" customHeight="1">
      <c r="A423" s="125" t="s">
        <v>844</v>
      </c>
      <c r="B423" s="125" t="s">
        <v>10375</v>
      </c>
      <c r="C423" s="246" t="s">
        <v>845</v>
      </c>
      <c r="D423" s="246" t="s">
        <v>756</v>
      </c>
      <c r="E423" s="246" t="s">
        <v>4383</v>
      </c>
      <c r="F423" s="246" t="s">
        <v>4384</v>
      </c>
      <c r="G423" s="246" t="s">
        <v>8649</v>
      </c>
      <c r="H423" s="247">
        <v>0</v>
      </c>
      <c r="I423" s="246" t="s">
        <v>10372</v>
      </c>
      <c r="J423" s="247">
        <v>264000</v>
      </c>
      <c r="K423" s="247">
        <v>243</v>
      </c>
      <c r="L423" s="246" t="s">
        <v>12618</v>
      </c>
      <c r="M423" s="246" t="s">
        <v>8269</v>
      </c>
      <c r="N423" s="246" t="s">
        <v>844</v>
      </c>
      <c r="O423" s="246" t="s">
        <v>12354</v>
      </c>
      <c r="P423" s="246" t="s">
        <v>12354</v>
      </c>
      <c r="Q423" s="246" t="s">
        <v>12354</v>
      </c>
      <c r="R423" s="246" t="s">
        <v>14694</v>
      </c>
      <c r="S423" s="246" t="s">
        <v>14750</v>
      </c>
      <c r="T423" s="246" t="s">
        <v>15320</v>
      </c>
      <c r="U423" s="246" t="s">
        <v>15321</v>
      </c>
    </row>
    <row r="424" spans="1:21" ht="13.5" customHeight="1">
      <c r="A424" s="125" t="s">
        <v>846</v>
      </c>
      <c r="B424" s="125" t="s">
        <v>10375</v>
      </c>
      <c r="C424" s="246" t="s">
        <v>847</v>
      </c>
      <c r="D424" s="246" t="s">
        <v>70</v>
      </c>
      <c r="E424" s="246" t="s">
        <v>4388</v>
      </c>
      <c r="F424" s="246" t="s">
        <v>4389</v>
      </c>
      <c r="G424" s="246" t="s">
        <v>8650</v>
      </c>
      <c r="H424" s="247">
        <v>0</v>
      </c>
      <c r="I424" s="246" t="s">
        <v>10372</v>
      </c>
      <c r="J424" s="247">
        <v>264000</v>
      </c>
      <c r="K424" s="247">
        <v>246</v>
      </c>
      <c r="L424" s="246" t="s">
        <v>12621</v>
      </c>
      <c r="M424" s="246" t="s">
        <v>8269</v>
      </c>
      <c r="N424" s="246" t="s">
        <v>846</v>
      </c>
      <c r="O424" s="246" t="s">
        <v>12354</v>
      </c>
      <c r="P424" s="246" t="s">
        <v>12354</v>
      </c>
      <c r="Q424" s="246" t="s">
        <v>12354</v>
      </c>
      <c r="R424" s="246" t="s">
        <v>14694</v>
      </c>
      <c r="S424" s="246" t="s">
        <v>14734</v>
      </c>
      <c r="T424" s="246" t="s">
        <v>15322</v>
      </c>
      <c r="U424" s="246" t="s">
        <v>15323</v>
      </c>
    </row>
    <row r="425" spans="1:21" ht="13.5" customHeight="1">
      <c r="A425" s="125" t="s">
        <v>850</v>
      </c>
      <c r="B425" s="125" t="s">
        <v>10375</v>
      </c>
      <c r="C425" s="246" t="s">
        <v>851</v>
      </c>
      <c r="D425" s="246" t="s">
        <v>818</v>
      </c>
      <c r="E425" s="246" t="s">
        <v>4401</v>
      </c>
      <c r="F425" s="246" t="s">
        <v>4402</v>
      </c>
      <c r="G425" s="246" t="s">
        <v>8651</v>
      </c>
      <c r="H425" s="247">
        <v>0</v>
      </c>
      <c r="I425" s="246" t="s">
        <v>10372</v>
      </c>
      <c r="J425" s="247">
        <v>264000</v>
      </c>
      <c r="K425" s="247">
        <v>254</v>
      </c>
      <c r="L425" s="246" t="s">
        <v>12628</v>
      </c>
      <c r="M425" s="246" t="s">
        <v>8269</v>
      </c>
      <c r="N425" s="246" t="s">
        <v>850</v>
      </c>
      <c r="O425" s="246" t="s">
        <v>12354</v>
      </c>
      <c r="P425" s="246" t="s">
        <v>12354</v>
      </c>
      <c r="Q425" s="246" t="s">
        <v>12354</v>
      </c>
      <c r="R425" s="246" t="s">
        <v>14690</v>
      </c>
      <c r="S425" s="246" t="s">
        <v>14794</v>
      </c>
      <c r="T425" s="246" t="s">
        <v>14879</v>
      </c>
      <c r="U425" s="246" t="s">
        <v>15324</v>
      </c>
    </row>
    <row r="426" spans="1:21" ht="13.5" customHeight="1">
      <c r="A426" s="125" t="s">
        <v>852</v>
      </c>
      <c r="B426" s="125" t="s">
        <v>10375</v>
      </c>
      <c r="C426" s="246" t="s">
        <v>853</v>
      </c>
      <c r="D426" s="246" t="s">
        <v>141</v>
      </c>
      <c r="E426" s="246" t="s">
        <v>4422</v>
      </c>
      <c r="F426" s="246" t="s">
        <v>4423</v>
      </c>
      <c r="G426" s="246" t="s">
        <v>8652</v>
      </c>
      <c r="H426" s="247">
        <v>0</v>
      </c>
      <c r="I426" s="246" t="s">
        <v>10372</v>
      </c>
      <c r="J426" s="247">
        <v>264000</v>
      </c>
      <c r="K426" s="247">
        <v>264</v>
      </c>
      <c r="L426" s="246" t="s">
        <v>12635</v>
      </c>
      <c r="M426" s="246" t="s">
        <v>8269</v>
      </c>
      <c r="N426" s="246" t="s">
        <v>852</v>
      </c>
      <c r="O426" s="246" t="s">
        <v>12354</v>
      </c>
      <c r="P426" s="246" t="s">
        <v>12354</v>
      </c>
      <c r="Q426" s="246" t="s">
        <v>12354</v>
      </c>
      <c r="R426" s="246" t="s">
        <v>14694</v>
      </c>
      <c r="S426" s="246" t="s">
        <v>14776</v>
      </c>
      <c r="T426" s="246" t="s">
        <v>15157</v>
      </c>
      <c r="U426" s="246" t="s">
        <v>15325</v>
      </c>
    </row>
    <row r="427" spans="1:21" ht="13.5" customHeight="1">
      <c r="A427" s="125" t="s">
        <v>854</v>
      </c>
      <c r="B427" s="125" t="s">
        <v>10375</v>
      </c>
      <c r="C427" s="246" t="s">
        <v>855</v>
      </c>
      <c r="D427" s="246" t="s">
        <v>812</v>
      </c>
      <c r="E427" s="246" t="s">
        <v>4426</v>
      </c>
      <c r="F427" s="246" t="s">
        <v>4427</v>
      </c>
      <c r="G427" s="246" t="s">
        <v>8653</v>
      </c>
      <c r="H427" s="247">
        <v>0</v>
      </c>
      <c r="I427" s="246" t="s">
        <v>10372</v>
      </c>
      <c r="J427" s="247">
        <v>264000</v>
      </c>
      <c r="K427" s="247">
        <v>266</v>
      </c>
      <c r="L427" s="246" t="s">
        <v>12473</v>
      </c>
      <c r="M427" s="246" t="s">
        <v>8269</v>
      </c>
      <c r="N427" s="246" t="s">
        <v>854</v>
      </c>
      <c r="O427" s="246" t="s">
        <v>12354</v>
      </c>
      <c r="P427" s="246" t="s">
        <v>12354</v>
      </c>
      <c r="Q427" s="246" t="s">
        <v>12354</v>
      </c>
      <c r="R427" s="246" t="s">
        <v>14690</v>
      </c>
      <c r="S427" s="246" t="s">
        <v>14794</v>
      </c>
      <c r="T427" s="246" t="s">
        <v>14942</v>
      </c>
      <c r="U427" s="246" t="s">
        <v>14810</v>
      </c>
    </row>
    <row r="428" spans="1:21" ht="13.5" customHeight="1">
      <c r="A428" s="125" t="s">
        <v>856</v>
      </c>
      <c r="B428" s="125" t="s">
        <v>10375</v>
      </c>
      <c r="C428" s="246" t="s">
        <v>857</v>
      </c>
      <c r="D428" s="246" t="s">
        <v>126</v>
      </c>
      <c r="E428" s="246" t="s">
        <v>4437</v>
      </c>
      <c r="F428" s="246" t="s">
        <v>4438</v>
      </c>
      <c r="G428" s="246" t="s">
        <v>8654</v>
      </c>
      <c r="H428" s="247">
        <v>0</v>
      </c>
      <c r="I428" s="246" t="s">
        <v>10372</v>
      </c>
      <c r="J428" s="247">
        <v>264000</v>
      </c>
      <c r="K428" s="247">
        <v>272</v>
      </c>
      <c r="L428" s="246" t="s">
        <v>12639</v>
      </c>
      <c r="M428" s="246" t="s">
        <v>8269</v>
      </c>
      <c r="N428" s="246" t="s">
        <v>856</v>
      </c>
      <c r="O428" s="246" t="s">
        <v>12354</v>
      </c>
      <c r="P428" s="246" t="s">
        <v>12354</v>
      </c>
      <c r="Q428" s="246" t="s">
        <v>12354</v>
      </c>
      <c r="R428" s="246" t="s">
        <v>14694</v>
      </c>
      <c r="S428" s="246" t="s">
        <v>14734</v>
      </c>
      <c r="T428" s="246" t="s">
        <v>15166</v>
      </c>
      <c r="U428" s="246" t="s">
        <v>15120</v>
      </c>
    </row>
    <row r="429" spans="1:21" ht="13.5" customHeight="1">
      <c r="A429" s="125" t="s">
        <v>858</v>
      </c>
      <c r="B429" s="125" t="s">
        <v>10375</v>
      </c>
      <c r="C429" s="246" t="s">
        <v>859</v>
      </c>
      <c r="D429" s="246" t="s">
        <v>141</v>
      </c>
      <c r="E429" s="246" t="s">
        <v>4435</v>
      </c>
      <c r="F429" s="246" t="s">
        <v>4436</v>
      </c>
      <c r="G429" s="246" t="s">
        <v>8655</v>
      </c>
      <c r="H429" s="247">
        <v>0</v>
      </c>
      <c r="I429" s="246" t="s">
        <v>10372</v>
      </c>
      <c r="J429" s="247">
        <v>264000</v>
      </c>
      <c r="K429" s="247">
        <v>271</v>
      </c>
      <c r="L429" s="246" t="s">
        <v>12638</v>
      </c>
      <c r="M429" s="246" t="s">
        <v>8269</v>
      </c>
      <c r="N429" s="246" t="s">
        <v>858</v>
      </c>
      <c r="O429" s="246" t="s">
        <v>12354</v>
      </c>
      <c r="P429" s="246" t="s">
        <v>12354</v>
      </c>
      <c r="Q429" s="246" t="s">
        <v>12354</v>
      </c>
      <c r="R429" s="246" t="s">
        <v>14690</v>
      </c>
      <c r="S429" s="246" t="s">
        <v>14820</v>
      </c>
      <c r="T429" s="246" t="s">
        <v>14874</v>
      </c>
      <c r="U429" s="246" t="s">
        <v>14747</v>
      </c>
    </row>
    <row r="430" spans="1:21" ht="13.5" customHeight="1">
      <c r="A430" s="125" t="s">
        <v>860</v>
      </c>
      <c r="B430" s="125" t="s">
        <v>10375</v>
      </c>
      <c r="C430" s="246" t="s">
        <v>861</v>
      </c>
      <c r="D430" s="246" t="s">
        <v>205</v>
      </c>
      <c r="E430" s="246" t="s">
        <v>4439</v>
      </c>
      <c r="F430" s="246" t="s">
        <v>4440</v>
      </c>
      <c r="G430" s="246" t="s">
        <v>8656</v>
      </c>
      <c r="H430" s="247">
        <v>0</v>
      </c>
      <c r="I430" s="246" t="s">
        <v>10372</v>
      </c>
      <c r="J430" s="247">
        <v>264000</v>
      </c>
      <c r="K430" s="247">
        <v>273</v>
      </c>
      <c r="L430" s="246" t="s">
        <v>12640</v>
      </c>
      <c r="M430" s="246" t="s">
        <v>8269</v>
      </c>
      <c r="N430" s="246" t="s">
        <v>860</v>
      </c>
      <c r="O430" s="246" t="s">
        <v>12354</v>
      </c>
      <c r="P430" s="246" t="s">
        <v>12354</v>
      </c>
      <c r="Q430" s="246" t="s">
        <v>12354</v>
      </c>
      <c r="R430" s="246" t="s">
        <v>14694</v>
      </c>
      <c r="S430" s="246" t="s">
        <v>14791</v>
      </c>
      <c r="T430" s="246" t="s">
        <v>14851</v>
      </c>
      <c r="U430" s="246" t="s">
        <v>14872</v>
      </c>
    </row>
    <row r="431" spans="1:21" ht="13.5" customHeight="1">
      <c r="A431" s="125" t="s">
        <v>862</v>
      </c>
      <c r="B431" s="125" t="s">
        <v>10375</v>
      </c>
      <c r="C431" s="246" t="s">
        <v>863</v>
      </c>
      <c r="D431" s="246" t="s">
        <v>734</v>
      </c>
      <c r="E431" s="246" t="s">
        <v>4441</v>
      </c>
      <c r="F431" s="246" t="s">
        <v>4442</v>
      </c>
      <c r="G431" s="246" t="s">
        <v>8289</v>
      </c>
      <c r="H431" s="247">
        <v>19</v>
      </c>
      <c r="I431" s="246" t="s">
        <v>10406</v>
      </c>
      <c r="J431" s="247">
        <v>384000</v>
      </c>
      <c r="K431" s="247">
        <v>274</v>
      </c>
      <c r="L431" s="246" t="s">
        <v>12641</v>
      </c>
      <c r="M431" s="246" t="s">
        <v>8269</v>
      </c>
      <c r="N431" s="246" t="s">
        <v>862</v>
      </c>
      <c r="O431" s="246" t="s">
        <v>12354</v>
      </c>
      <c r="P431" s="246" t="s">
        <v>12354</v>
      </c>
      <c r="Q431" s="246" t="s">
        <v>12354</v>
      </c>
      <c r="R431" s="246" t="s">
        <v>14694</v>
      </c>
      <c r="S431" s="246" t="s">
        <v>14734</v>
      </c>
      <c r="T431" s="246" t="s">
        <v>15326</v>
      </c>
      <c r="U431" s="246" t="s">
        <v>14878</v>
      </c>
    </row>
    <row r="432" spans="1:21" ht="13.5" customHeight="1">
      <c r="A432" s="125" t="s">
        <v>12648</v>
      </c>
      <c r="B432" s="125" t="s">
        <v>10375</v>
      </c>
      <c r="C432" s="246" t="s">
        <v>11487</v>
      </c>
      <c r="D432" s="246" t="s">
        <v>723</v>
      </c>
      <c r="E432" s="246" t="s">
        <v>11488</v>
      </c>
      <c r="F432" s="246" t="s">
        <v>11489</v>
      </c>
      <c r="G432" s="246" t="s">
        <v>11490</v>
      </c>
      <c r="H432" s="247">
        <v>0</v>
      </c>
      <c r="I432" s="246" t="s">
        <v>10372</v>
      </c>
      <c r="J432" s="247">
        <v>264000</v>
      </c>
      <c r="K432" s="247">
        <v>282</v>
      </c>
      <c r="L432" s="246" t="s">
        <v>12354</v>
      </c>
      <c r="M432" s="246" t="s">
        <v>8269</v>
      </c>
      <c r="N432" s="246" t="s">
        <v>12648</v>
      </c>
      <c r="O432" s="246" t="s">
        <v>12354</v>
      </c>
      <c r="P432" s="246" t="s">
        <v>12354</v>
      </c>
      <c r="Q432" s="246" t="s">
        <v>12354</v>
      </c>
      <c r="R432" s="246" t="s">
        <v>14690</v>
      </c>
      <c r="S432" s="246" t="s">
        <v>14844</v>
      </c>
      <c r="T432" s="246" t="s">
        <v>15327</v>
      </c>
      <c r="U432" s="246" t="s">
        <v>15062</v>
      </c>
    </row>
    <row r="433" spans="1:21" ht="13.5" customHeight="1">
      <c r="A433" s="125" t="s">
        <v>12629</v>
      </c>
      <c r="B433" s="125" t="s">
        <v>10375</v>
      </c>
      <c r="C433" s="246" t="s">
        <v>11491</v>
      </c>
      <c r="D433" s="246" t="s">
        <v>723</v>
      </c>
      <c r="E433" s="246" t="s">
        <v>4405</v>
      </c>
      <c r="F433" s="246" t="s">
        <v>4406</v>
      </c>
      <c r="G433" s="246" t="s">
        <v>11492</v>
      </c>
      <c r="H433" s="247">
        <v>0</v>
      </c>
      <c r="I433" s="246" t="s">
        <v>10372</v>
      </c>
      <c r="J433" s="247">
        <v>264000</v>
      </c>
      <c r="K433" s="247">
        <v>256</v>
      </c>
      <c r="L433" s="246" t="s">
        <v>12630</v>
      </c>
      <c r="M433" s="246" t="s">
        <v>8269</v>
      </c>
      <c r="N433" s="246" t="s">
        <v>12629</v>
      </c>
      <c r="O433" s="246" t="s">
        <v>12354</v>
      </c>
      <c r="P433" s="246" t="s">
        <v>12354</v>
      </c>
      <c r="Q433" s="246" t="s">
        <v>12354</v>
      </c>
      <c r="R433" s="246" t="s">
        <v>15134</v>
      </c>
      <c r="S433" s="246" t="s">
        <v>15136</v>
      </c>
      <c r="T433" s="246" t="s">
        <v>15328</v>
      </c>
      <c r="U433" s="246" t="s">
        <v>15329</v>
      </c>
    </row>
    <row r="434" spans="1:21" ht="13.5" customHeight="1">
      <c r="A434" s="125" t="s">
        <v>12533</v>
      </c>
      <c r="B434" s="125" t="s">
        <v>10375</v>
      </c>
      <c r="C434" s="246" t="s">
        <v>773</v>
      </c>
      <c r="D434" s="246" t="s">
        <v>95</v>
      </c>
      <c r="E434" s="246" t="s">
        <v>11493</v>
      </c>
      <c r="F434" s="246" t="s">
        <v>4138</v>
      </c>
      <c r="G434" s="246" t="s">
        <v>8615</v>
      </c>
      <c r="H434" s="247">
        <v>0</v>
      </c>
      <c r="I434" s="246" t="s">
        <v>10372</v>
      </c>
      <c r="J434" s="247">
        <v>264000</v>
      </c>
      <c r="K434" s="247">
        <v>125</v>
      </c>
      <c r="L434" s="246" t="s">
        <v>12534</v>
      </c>
      <c r="M434" s="246" t="s">
        <v>8269</v>
      </c>
      <c r="N434" s="246" t="s">
        <v>12533</v>
      </c>
      <c r="O434" s="246" t="s">
        <v>12354</v>
      </c>
      <c r="P434" s="246" t="s">
        <v>12354</v>
      </c>
      <c r="Q434" s="246" t="s">
        <v>12354</v>
      </c>
      <c r="R434" s="246" t="s">
        <v>15251</v>
      </c>
      <c r="S434" s="246" t="s">
        <v>14707</v>
      </c>
      <c r="T434" s="246" t="s">
        <v>15330</v>
      </c>
      <c r="U434" s="246" t="s">
        <v>15331</v>
      </c>
    </row>
    <row r="435" spans="1:21" ht="13.5" customHeight="1">
      <c r="A435" s="125" t="s">
        <v>3981</v>
      </c>
      <c r="B435" s="125" t="s">
        <v>10375</v>
      </c>
      <c r="C435" s="246" t="s">
        <v>3982</v>
      </c>
      <c r="D435" s="246" t="s">
        <v>81</v>
      </c>
      <c r="E435" s="246" t="s">
        <v>3983</v>
      </c>
      <c r="F435" s="246" t="s">
        <v>3984</v>
      </c>
      <c r="G435" s="246" t="s">
        <v>8657</v>
      </c>
      <c r="H435" s="247">
        <v>12</v>
      </c>
      <c r="I435" s="246" t="s">
        <v>10406</v>
      </c>
      <c r="J435" s="247">
        <v>384000</v>
      </c>
      <c r="K435" s="247">
        <v>55</v>
      </c>
      <c r="L435" s="246" t="s">
        <v>12475</v>
      </c>
      <c r="M435" s="246" t="s">
        <v>8269</v>
      </c>
      <c r="N435" s="246" t="s">
        <v>3981</v>
      </c>
      <c r="O435" s="246" t="s">
        <v>12354</v>
      </c>
      <c r="P435" s="246" t="s">
        <v>12354</v>
      </c>
      <c r="Q435" s="246" t="s">
        <v>12354</v>
      </c>
      <c r="R435" s="246" t="s">
        <v>12354</v>
      </c>
      <c r="S435" s="246" t="s">
        <v>12354</v>
      </c>
      <c r="T435" s="246" t="s">
        <v>12354</v>
      </c>
      <c r="U435" s="246" t="s">
        <v>12354</v>
      </c>
    </row>
    <row r="436" spans="1:21" ht="13.5" customHeight="1">
      <c r="A436" s="125" t="s">
        <v>865</v>
      </c>
      <c r="B436" s="125" t="s">
        <v>10375</v>
      </c>
      <c r="C436" s="246" t="s">
        <v>866</v>
      </c>
      <c r="D436" s="246" t="s">
        <v>81</v>
      </c>
      <c r="E436" s="246" t="s">
        <v>3987</v>
      </c>
      <c r="F436" s="246" t="s">
        <v>3988</v>
      </c>
      <c r="G436" s="246" t="s">
        <v>8658</v>
      </c>
      <c r="H436" s="247">
        <v>2</v>
      </c>
      <c r="I436" s="246" t="s">
        <v>10372</v>
      </c>
      <c r="J436" s="247">
        <v>264000</v>
      </c>
      <c r="K436" s="247">
        <v>57</v>
      </c>
      <c r="L436" s="246" t="s">
        <v>12364</v>
      </c>
      <c r="M436" s="246" t="s">
        <v>8269</v>
      </c>
      <c r="N436" s="246" t="s">
        <v>865</v>
      </c>
      <c r="O436" s="246" t="s">
        <v>12354</v>
      </c>
      <c r="P436" s="246" t="s">
        <v>12354</v>
      </c>
      <c r="Q436" s="246" t="s">
        <v>12354</v>
      </c>
      <c r="R436" s="246" t="s">
        <v>14690</v>
      </c>
      <c r="S436" s="246" t="s">
        <v>15332</v>
      </c>
      <c r="T436" s="246" t="s">
        <v>15164</v>
      </c>
      <c r="U436" s="246" t="s">
        <v>15333</v>
      </c>
    </row>
    <row r="437" spans="1:21" ht="13.5" customHeight="1">
      <c r="A437" s="125" t="s">
        <v>867</v>
      </c>
      <c r="B437" s="125" t="s">
        <v>10375</v>
      </c>
      <c r="C437" s="246" t="s">
        <v>3989</v>
      </c>
      <c r="D437" s="246" t="s">
        <v>99</v>
      </c>
      <c r="E437" s="246" t="s">
        <v>3990</v>
      </c>
      <c r="F437" s="246" t="s">
        <v>3991</v>
      </c>
      <c r="G437" s="246" t="s">
        <v>8659</v>
      </c>
      <c r="H437" s="247">
        <v>0</v>
      </c>
      <c r="I437" s="246" t="s">
        <v>10372</v>
      </c>
      <c r="J437" s="247">
        <v>264000</v>
      </c>
      <c r="K437" s="247">
        <v>58</v>
      </c>
      <c r="L437" s="246" t="s">
        <v>12477</v>
      </c>
      <c r="M437" s="246" t="s">
        <v>8269</v>
      </c>
      <c r="N437" s="246" t="s">
        <v>867</v>
      </c>
      <c r="O437" s="246" t="s">
        <v>12354</v>
      </c>
      <c r="P437" s="246" t="s">
        <v>12354</v>
      </c>
      <c r="Q437" s="246" t="s">
        <v>12354</v>
      </c>
      <c r="R437" s="246" t="s">
        <v>14694</v>
      </c>
      <c r="S437" s="246" t="s">
        <v>14727</v>
      </c>
      <c r="T437" s="246" t="s">
        <v>15334</v>
      </c>
      <c r="U437" s="246" t="s">
        <v>15335</v>
      </c>
    </row>
    <row r="438" spans="1:21" ht="13.5" customHeight="1">
      <c r="A438" s="125" t="s">
        <v>868</v>
      </c>
      <c r="B438" s="125" t="s">
        <v>10375</v>
      </c>
      <c r="C438" s="246" t="s">
        <v>869</v>
      </c>
      <c r="D438" s="246" t="s">
        <v>179</v>
      </c>
      <c r="E438" s="246" t="s">
        <v>3992</v>
      </c>
      <c r="F438" s="246" t="s">
        <v>3993</v>
      </c>
      <c r="G438" s="246" t="s">
        <v>8660</v>
      </c>
      <c r="H438" s="247">
        <v>0</v>
      </c>
      <c r="I438" s="246" t="s">
        <v>10372</v>
      </c>
      <c r="J438" s="247">
        <v>264000</v>
      </c>
      <c r="K438" s="247">
        <v>59</v>
      </c>
      <c r="L438" s="246" t="s">
        <v>12478</v>
      </c>
      <c r="M438" s="246" t="s">
        <v>8269</v>
      </c>
      <c r="N438" s="246" t="s">
        <v>868</v>
      </c>
      <c r="O438" s="246" t="s">
        <v>12354</v>
      </c>
      <c r="P438" s="246" t="s">
        <v>12354</v>
      </c>
      <c r="Q438" s="246" t="s">
        <v>12354</v>
      </c>
      <c r="R438" s="246" t="s">
        <v>14694</v>
      </c>
      <c r="S438" s="246" t="s">
        <v>14736</v>
      </c>
      <c r="T438" s="246" t="s">
        <v>15336</v>
      </c>
      <c r="U438" s="246" t="s">
        <v>14994</v>
      </c>
    </row>
    <row r="439" spans="1:21" ht="13.5" customHeight="1">
      <c r="A439" s="125" t="s">
        <v>871</v>
      </c>
      <c r="B439" s="125" t="s">
        <v>10375</v>
      </c>
      <c r="C439" s="246" t="s">
        <v>872</v>
      </c>
      <c r="D439" s="246" t="s">
        <v>873</v>
      </c>
      <c r="E439" s="246" t="s">
        <v>4015</v>
      </c>
      <c r="F439" s="246" t="s">
        <v>4016</v>
      </c>
      <c r="G439" s="246" t="s">
        <v>8661</v>
      </c>
      <c r="H439" s="247">
        <v>0</v>
      </c>
      <c r="I439" s="246" t="s">
        <v>10372</v>
      </c>
      <c r="J439" s="247">
        <v>264000</v>
      </c>
      <c r="K439" s="247">
        <v>70</v>
      </c>
      <c r="L439" s="246" t="s">
        <v>12489</v>
      </c>
      <c r="M439" s="246" t="s">
        <v>8269</v>
      </c>
      <c r="N439" s="246" t="s">
        <v>871</v>
      </c>
      <c r="O439" s="246" t="s">
        <v>12354</v>
      </c>
      <c r="P439" s="246" t="s">
        <v>12354</v>
      </c>
      <c r="Q439" s="246" t="s">
        <v>12354</v>
      </c>
      <c r="R439" s="246" t="s">
        <v>14690</v>
      </c>
      <c r="S439" s="246" t="s">
        <v>14721</v>
      </c>
      <c r="T439" s="246" t="s">
        <v>14802</v>
      </c>
      <c r="U439" s="246" t="s">
        <v>15337</v>
      </c>
    </row>
    <row r="440" spans="1:21" ht="13.5" customHeight="1">
      <c r="A440" s="125" t="s">
        <v>874</v>
      </c>
      <c r="B440" s="125" t="s">
        <v>10375</v>
      </c>
      <c r="C440" s="246" t="s">
        <v>4020</v>
      </c>
      <c r="D440" s="246" t="s">
        <v>875</v>
      </c>
      <c r="E440" s="246" t="s">
        <v>4021</v>
      </c>
      <c r="F440" s="246" t="s">
        <v>4022</v>
      </c>
      <c r="G440" s="246" t="s">
        <v>8662</v>
      </c>
      <c r="H440" s="247">
        <v>0</v>
      </c>
      <c r="I440" s="246" t="s">
        <v>10372</v>
      </c>
      <c r="J440" s="247">
        <v>264000</v>
      </c>
      <c r="K440" s="247">
        <v>72</v>
      </c>
      <c r="L440" s="246" t="s">
        <v>12491</v>
      </c>
      <c r="M440" s="246" t="s">
        <v>8269</v>
      </c>
      <c r="N440" s="246" t="s">
        <v>874</v>
      </c>
      <c r="O440" s="246" t="s">
        <v>12354</v>
      </c>
      <c r="P440" s="246" t="s">
        <v>12354</v>
      </c>
      <c r="Q440" s="246" t="s">
        <v>12354</v>
      </c>
      <c r="R440" s="246" t="s">
        <v>14690</v>
      </c>
      <c r="S440" s="246" t="s">
        <v>14838</v>
      </c>
      <c r="T440" s="246" t="s">
        <v>15338</v>
      </c>
      <c r="U440" s="246" t="s">
        <v>14878</v>
      </c>
    </row>
    <row r="441" spans="1:21" ht="13.5" customHeight="1">
      <c r="A441" s="125" t="s">
        <v>877</v>
      </c>
      <c r="B441" s="125" t="s">
        <v>10375</v>
      </c>
      <c r="C441" s="246" t="s">
        <v>878</v>
      </c>
      <c r="D441" s="246" t="s">
        <v>875</v>
      </c>
      <c r="E441" s="246" t="s">
        <v>4038</v>
      </c>
      <c r="F441" s="246" t="s">
        <v>4039</v>
      </c>
      <c r="G441" s="246" t="s">
        <v>8663</v>
      </c>
      <c r="H441" s="247">
        <v>1</v>
      </c>
      <c r="I441" s="246" t="s">
        <v>10372</v>
      </c>
      <c r="J441" s="247">
        <v>264000</v>
      </c>
      <c r="K441" s="247">
        <v>80</v>
      </c>
      <c r="L441" s="246" t="s">
        <v>12499</v>
      </c>
      <c r="M441" s="246" t="s">
        <v>8269</v>
      </c>
      <c r="N441" s="246" t="s">
        <v>877</v>
      </c>
      <c r="O441" s="246" t="s">
        <v>12354</v>
      </c>
      <c r="P441" s="246" t="s">
        <v>12354</v>
      </c>
      <c r="Q441" s="246" t="s">
        <v>12354</v>
      </c>
      <c r="R441" s="246" t="s">
        <v>14690</v>
      </c>
      <c r="S441" s="246" t="s">
        <v>14691</v>
      </c>
      <c r="T441" s="246" t="s">
        <v>15339</v>
      </c>
      <c r="U441" s="246" t="s">
        <v>15340</v>
      </c>
    </row>
    <row r="442" spans="1:21" ht="13.5" customHeight="1">
      <c r="A442" s="125" t="s">
        <v>879</v>
      </c>
      <c r="B442" s="125" t="s">
        <v>10375</v>
      </c>
      <c r="C442" s="246" t="s">
        <v>4055</v>
      </c>
      <c r="D442" s="246" t="s">
        <v>208</v>
      </c>
      <c r="E442" s="246" t="s">
        <v>4056</v>
      </c>
      <c r="F442" s="246" t="s">
        <v>4057</v>
      </c>
      <c r="G442" s="246" t="s">
        <v>8664</v>
      </c>
      <c r="H442" s="247">
        <v>0</v>
      </c>
      <c r="I442" s="246" t="s">
        <v>10372</v>
      </c>
      <c r="J442" s="247">
        <v>264000</v>
      </c>
      <c r="K442" s="247">
        <v>88</v>
      </c>
      <c r="L442" s="246" t="s">
        <v>12506</v>
      </c>
      <c r="M442" s="246" t="s">
        <v>8269</v>
      </c>
      <c r="N442" s="246" t="s">
        <v>879</v>
      </c>
      <c r="O442" s="246" t="s">
        <v>12354</v>
      </c>
      <c r="P442" s="246" t="s">
        <v>12354</v>
      </c>
      <c r="Q442" s="246" t="s">
        <v>12354</v>
      </c>
      <c r="R442" s="246" t="s">
        <v>14730</v>
      </c>
      <c r="S442" s="246" t="s">
        <v>14936</v>
      </c>
      <c r="T442" s="246" t="s">
        <v>15341</v>
      </c>
      <c r="U442" s="246" t="s">
        <v>15342</v>
      </c>
    </row>
    <row r="443" spans="1:21" ht="13.5" customHeight="1">
      <c r="A443" s="125" t="s">
        <v>880</v>
      </c>
      <c r="B443" s="125" t="s">
        <v>10375</v>
      </c>
      <c r="C443" s="246" t="s">
        <v>881</v>
      </c>
      <c r="D443" s="246" t="s">
        <v>875</v>
      </c>
      <c r="E443" s="246" t="s">
        <v>4062</v>
      </c>
      <c r="F443" s="246" t="s">
        <v>4063</v>
      </c>
      <c r="G443" s="246" t="s">
        <v>8665</v>
      </c>
      <c r="H443" s="247">
        <v>0</v>
      </c>
      <c r="I443" s="246" t="s">
        <v>10372</v>
      </c>
      <c r="J443" s="247">
        <v>264000</v>
      </c>
      <c r="K443" s="247">
        <v>91</v>
      </c>
      <c r="L443" s="246" t="s">
        <v>12509</v>
      </c>
      <c r="M443" s="246" t="s">
        <v>8269</v>
      </c>
      <c r="N443" s="246" t="s">
        <v>880</v>
      </c>
      <c r="O443" s="246" t="s">
        <v>12354</v>
      </c>
      <c r="P443" s="246" t="s">
        <v>12354</v>
      </c>
      <c r="Q443" s="246" t="s">
        <v>12354</v>
      </c>
      <c r="R443" s="246" t="s">
        <v>14690</v>
      </c>
      <c r="S443" s="246" t="s">
        <v>14838</v>
      </c>
      <c r="T443" s="246" t="s">
        <v>15036</v>
      </c>
      <c r="U443" s="246" t="s">
        <v>14712</v>
      </c>
    </row>
    <row r="444" spans="1:21" ht="13.5" customHeight="1">
      <c r="A444" s="125" t="s">
        <v>882</v>
      </c>
      <c r="B444" s="125" t="s">
        <v>10375</v>
      </c>
      <c r="C444" s="246" t="s">
        <v>883</v>
      </c>
      <c r="D444" s="246" t="s">
        <v>186</v>
      </c>
      <c r="E444" s="246" t="s">
        <v>4064</v>
      </c>
      <c r="F444" s="246" t="s">
        <v>4065</v>
      </c>
      <c r="G444" s="246" t="s">
        <v>8666</v>
      </c>
      <c r="H444" s="247">
        <v>0</v>
      </c>
      <c r="I444" s="246" t="s">
        <v>10372</v>
      </c>
      <c r="J444" s="247">
        <v>264000</v>
      </c>
      <c r="K444" s="247">
        <v>92</v>
      </c>
      <c r="L444" s="246" t="s">
        <v>12510</v>
      </c>
      <c r="M444" s="246" t="s">
        <v>8269</v>
      </c>
      <c r="N444" s="246" t="s">
        <v>882</v>
      </c>
      <c r="O444" s="246" t="s">
        <v>12354</v>
      </c>
      <c r="P444" s="246" t="s">
        <v>12354</v>
      </c>
      <c r="Q444" s="246" t="s">
        <v>12354</v>
      </c>
      <c r="R444" s="246" t="s">
        <v>14694</v>
      </c>
      <c r="S444" s="246" t="s">
        <v>14736</v>
      </c>
      <c r="T444" s="246" t="s">
        <v>15213</v>
      </c>
      <c r="U444" s="246" t="s">
        <v>15343</v>
      </c>
    </row>
    <row r="445" spans="1:21" ht="13.5" customHeight="1">
      <c r="A445" s="125" t="s">
        <v>884</v>
      </c>
      <c r="B445" s="125" t="s">
        <v>10375</v>
      </c>
      <c r="C445" s="246" t="s">
        <v>885</v>
      </c>
      <c r="D445" s="246" t="s">
        <v>873</v>
      </c>
      <c r="E445" s="246" t="s">
        <v>4066</v>
      </c>
      <c r="F445" s="246" t="s">
        <v>4067</v>
      </c>
      <c r="G445" s="246" t="s">
        <v>8667</v>
      </c>
      <c r="H445" s="247">
        <v>0</v>
      </c>
      <c r="I445" s="246" t="s">
        <v>10372</v>
      </c>
      <c r="J445" s="247">
        <v>264000</v>
      </c>
      <c r="K445" s="247">
        <v>93</v>
      </c>
      <c r="L445" s="246" t="s">
        <v>12511</v>
      </c>
      <c r="M445" s="246" t="s">
        <v>8269</v>
      </c>
      <c r="N445" s="246" t="s">
        <v>884</v>
      </c>
      <c r="O445" s="246" t="s">
        <v>12354</v>
      </c>
      <c r="P445" s="246" t="s">
        <v>12354</v>
      </c>
      <c r="Q445" s="246" t="s">
        <v>12354</v>
      </c>
      <c r="R445" s="246" t="s">
        <v>14694</v>
      </c>
      <c r="S445" s="246" t="s">
        <v>14736</v>
      </c>
      <c r="T445" s="246" t="s">
        <v>15344</v>
      </c>
      <c r="U445" s="246" t="s">
        <v>15124</v>
      </c>
    </row>
    <row r="446" spans="1:21" ht="13.5" customHeight="1">
      <c r="A446" s="125" t="s">
        <v>886</v>
      </c>
      <c r="B446" s="125" t="s">
        <v>10375</v>
      </c>
      <c r="C446" s="246" t="s">
        <v>4079</v>
      </c>
      <c r="D446" s="246" t="s">
        <v>887</v>
      </c>
      <c r="E446" s="246" t="s">
        <v>4080</v>
      </c>
      <c r="F446" s="246" t="s">
        <v>4081</v>
      </c>
      <c r="G446" s="246" t="s">
        <v>8668</v>
      </c>
      <c r="H446" s="247">
        <v>0</v>
      </c>
      <c r="I446" s="246" t="s">
        <v>10372</v>
      </c>
      <c r="J446" s="247">
        <v>264000</v>
      </c>
      <c r="K446" s="247">
        <v>99</v>
      </c>
      <c r="L446" s="246" t="s">
        <v>12515</v>
      </c>
      <c r="M446" s="246" t="s">
        <v>8269</v>
      </c>
      <c r="N446" s="246" t="s">
        <v>886</v>
      </c>
      <c r="O446" s="246" t="s">
        <v>12354</v>
      </c>
      <c r="P446" s="246" t="s">
        <v>12354</v>
      </c>
      <c r="Q446" s="246" t="s">
        <v>12354</v>
      </c>
      <c r="R446" s="246" t="s">
        <v>14694</v>
      </c>
      <c r="S446" s="246" t="s">
        <v>14794</v>
      </c>
      <c r="T446" s="246" t="s">
        <v>15345</v>
      </c>
      <c r="U446" s="246" t="s">
        <v>14910</v>
      </c>
    </row>
    <row r="447" spans="1:21" ht="13.5" customHeight="1">
      <c r="A447" s="125" t="s">
        <v>888</v>
      </c>
      <c r="B447" s="125" t="s">
        <v>10375</v>
      </c>
      <c r="C447" s="246" t="s">
        <v>889</v>
      </c>
      <c r="D447" s="246" t="s">
        <v>875</v>
      </c>
      <c r="E447" s="246" t="s">
        <v>4086</v>
      </c>
      <c r="F447" s="246" t="s">
        <v>4087</v>
      </c>
      <c r="G447" s="246" t="s">
        <v>8669</v>
      </c>
      <c r="H447" s="247">
        <v>0</v>
      </c>
      <c r="I447" s="246" t="s">
        <v>10372</v>
      </c>
      <c r="J447" s="247">
        <v>264000</v>
      </c>
      <c r="K447" s="247">
        <v>102</v>
      </c>
      <c r="L447" s="246" t="s">
        <v>12518</v>
      </c>
      <c r="M447" s="246" t="s">
        <v>8269</v>
      </c>
      <c r="N447" s="246" t="s">
        <v>888</v>
      </c>
      <c r="O447" s="246" t="s">
        <v>12354</v>
      </c>
      <c r="P447" s="246" t="s">
        <v>12354</v>
      </c>
      <c r="Q447" s="246" t="s">
        <v>12354</v>
      </c>
      <c r="R447" s="246" t="s">
        <v>14694</v>
      </c>
      <c r="S447" s="246" t="s">
        <v>14794</v>
      </c>
      <c r="T447" s="246" t="s">
        <v>15346</v>
      </c>
      <c r="U447" s="246" t="s">
        <v>15049</v>
      </c>
    </row>
    <row r="448" spans="1:21" ht="13.5" customHeight="1">
      <c r="A448" s="125" t="s">
        <v>890</v>
      </c>
      <c r="B448" s="125" t="s">
        <v>10375</v>
      </c>
      <c r="C448" s="246" t="s">
        <v>891</v>
      </c>
      <c r="D448" s="246" t="s">
        <v>892</v>
      </c>
      <c r="E448" s="246" t="s">
        <v>4097</v>
      </c>
      <c r="F448" s="246" t="s">
        <v>4098</v>
      </c>
      <c r="G448" s="246" t="s">
        <v>8670</v>
      </c>
      <c r="H448" s="247">
        <v>0</v>
      </c>
      <c r="I448" s="246" t="s">
        <v>10372</v>
      </c>
      <c r="J448" s="247">
        <v>264000</v>
      </c>
      <c r="K448" s="247">
        <v>108</v>
      </c>
      <c r="L448" s="246" t="s">
        <v>12521</v>
      </c>
      <c r="M448" s="246" t="s">
        <v>8269</v>
      </c>
      <c r="N448" s="246" t="s">
        <v>890</v>
      </c>
      <c r="O448" s="246" t="s">
        <v>12354</v>
      </c>
      <c r="P448" s="246" t="s">
        <v>12354</v>
      </c>
      <c r="Q448" s="246" t="s">
        <v>12354</v>
      </c>
      <c r="R448" s="246" t="s">
        <v>14694</v>
      </c>
      <c r="S448" s="246" t="s">
        <v>15348</v>
      </c>
      <c r="T448" s="246" t="s">
        <v>15349</v>
      </c>
      <c r="U448" s="246" t="s">
        <v>15350</v>
      </c>
    </row>
    <row r="449" spans="1:21" ht="13.5" customHeight="1">
      <c r="A449" s="125" t="s">
        <v>893</v>
      </c>
      <c r="B449" s="125" t="s">
        <v>10375</v>
      </c>
      <c r="C449" s="246" t="s">
        <v>894</v>
      </c>
      <c r="D449" s="246" t="s">
        <v>892</v>
      </c>
      <c r="E449" s="246" t="s">
        <v>4115</v>
      </c>
      <c r="F449" s="246" t="s">
        <v>4116</v>
      </c>
      <c r="G449" s="246" t="s">
        <v>8671</v>
      </c>
      <c r="H449" s="247">
        <v>0</v>
      </c>
      <c r="I449" s="246" t="s">
        <v>10372</v>
      </c>
      <c r="J449" s="247">
        <v>264000</v>
      </c>
      <c r="K449" s="247">
        <v>116</v>
      </c>
      <c r="L449" s="248" t="s">
        <v>12527</v>
      </c>
      <c r="M449" s="246" t="s">
        <v>8269</v>
      </c>
      <c r="N449" s="246" t="s">
        <v>893</v>
      </c>
      <c r="O449" s="246" t="s">
        <v>12354</v>
      </c>
      <c r="P449" s="246" t="s">
        <v>12354</v>
      </c>
      <c r="Q449" s="246" t="s">
        <v>12354</v>
      </c>
      <c r="R449" s="246" t="s">
        <v>14690</v>
      </c>
      <c r="S449" s="246" t="s">
        <v>14761</v>
      </c>
      <c r="T449" s="246" t="s">
        <v>15351</v>
      </c>
      <c r="U449" s="246" t="s">
        <v>15059</v>
      </c>
    </row>
    <row r="450" spans="1:21" ht="13.5" customHeight="1">
      <c r="A450" s="125" t="s">
        <v>895</v>
      </c>
      <c r="B450" s="125" t="s">
        <v>10375</v>
      </c>
      <c r="C450" s="246" t="s">
        <v>4119</v>
      </c>
      <c r="D450" s="246" t="s">
        <v>211</v>
      </c>
      <c r="E450" s="246" t="s">
        <v>4120</v>
      </c>
      <c r="F450" s="246" t="s">
        <v>4121</v>
      </c>
      <c r="G450" s="246" t="s">
        <v>8672</v>
      </c>
      <c r="H450" s="247">
        <v>0</v>
      </c>
      <c r="I450" s="246" t="s">
        <v>10372</v>
      </c>
      <c r="J450" s="247">
        <v>264000</v>
      </c>
      <c r="K450" s="247">
        <v>118</v>
      </c>
      <c r="L450" s="246" t="s">
        <v>12529</v>
      </c>
      <c r="M450" s="246" t="s">
        <v>8269</v>
      </c>
      <c r="N450" s="246" t="s">
        <v>895</v>
      </c>
      <c r="O450" s="246" t="s">
        <v>12354</v>
      </c>
      <c r="P450" s="246" t="s">
        <v>12354</v>
      </c>
      <c r="Q450" s="246" t="s">
        <v>12354</v>
      </c>
      <c r="R450" s="246" t="s">
        <v>14694</v>
      </c>
      <c r="S450" s="246" t="s">
        <v>14791</v>
      </c>
      <c r="T450" s="246" t="s">
        <v>14960</v>
      </c>
      <c r="U450" s="246" t="s">
        <v>15343</v>
      </c>
    </row>
    <row r="451" spans="1:21" ht="13.5" customHeight="1">
      <c r="A451" s="125" t="s">
        <v>896</v>
      </c>
      <c r="B451" s="125" t="s">
        <v>10375</v>
      </c>
      <c r="C451" s="246" t="s">
        <v>4128</v>
      </c>
      <c r="D451" s="246" t="s">
        <v>99</v>
      </c>
      <c r="E451" s="246" t="s">
        <v>4129</v>
      </c>
      <c r="F451" s="246" t="s">
        <v>4130</v>
      </c>
      <c r="G451" s="246" t="s">
        <v>8673</v>
      </c>
      <c r="H451" s="247">
        <v>0</v>
      </c>
      <c r="I451" s="246" t="s">
        <v>10372</v>
      </c>
      <c r="J451" s="247">
        <v>264000</v>
      </c>
      <c r="K451" s="247">
        <v>121</v>
      </c>
      <c r="L451" s="246" t="s">
        <v>12530</v>
      </c>
      <c r="M451" s="246" t="s">
        <v>8269</v>
      </c>
      <c r="N451" s="246" t="s">
        <v>896</v>
      </c>
      <c r="O451" s="246" t="s">
        <v>12354</v>
      </c>
      <c r="P451" s="246" t="s">
        <v>12354</v>
      </c>
      <c r="Q451" s="246" t="s">
        <v>12354</v>
      </c>
      <c r="R451" s="246" t="s">
        <v>14694</v>
      </c>
      <c r="S451" s="246" t="s">
        <v>14727</v>
      </c>
      <c r="T451" s="246" t="s">
        <v>15352</v>
      </c>
      <c r="U451" s="246" t="s">
        <v>15353</v>
      </c>
    </row>
    <row r="452" spans="1:21" ht="13.5" customHeight="1">
      <c r="A452" s="125" t="s">
        <v>897</v>
      </c>
      <c r="B452" s="125" t="s">
        <v>10375</v>
      </c>
      <c r="C452" s="246" t="s">
        <v>898</v>
      </c>
      <c r="D452" s="246" t="s">
        <v>152</v>
      </c>
      <c r="E452" s="246" t="s">
        <v>4131</v>
      </c>
      <c r="F452" s="246" t="s">
        <v>4132</v>
      </c>
      <c r="G452" s="246" t="s">
        <v>8674</v>
      </c>
      <c r="H452" s="247">
        <v>0</v>
      </c>
      <c r="I452" s="246" t="s">
        <v>10372</v>
      </c>
      <c r="J452" s="247">
        <v>264000</v>
      </c>
      <c r="K452" s="247">
        <v>122</v>
      </c>
      <c r="L452" s="246" t="s">
        <v>12530</v>
      </c>
      <c r="M452" s="246" t="s">
        <v>8269</v>
      </c>
      <c r="N452" s="246" t="s">
        <v>897</v>
      </c>
      <c r="O452" s="246" t="s">
        <v>12354</v>
      </c>
      <c r="P452" s="246" t="s">
        <v>12354</v>
      </c>
      <c r="Q452" s="246" t="s">
        <v>12354</v>
      </c>
      <c r="R452" s="246" t="s">
        <v>14694</v>
      </c>
      <c r="S452" s="246" t="s">
        <v>14727</v>
      </c>
      <c r="T452" s="246" t="s">
        <v>15354</v>
      </c>
      <c r="U452" s="246" t="s">
        <v>15355</v>
      </c>
    </row>
    <row r="453" spans="1:21" ht="13.5" customHeight="1">
      <c r="A453" s="125" t="s">
        <v>899</v>
      </c>
      <c r="B453" s="125" t="s">
        <v>10375</v>
      </c>
      <c r="C453" s="246" t="s">
        <v>4139</v>
      </c>
      <c r="D453" s="246" t="s">
        <v>214</v>
      </c>
      <c r="E453" s="246" t="s">
        <v>4140</v>
      </c>
      <c r="F453" s="246" t="s">
        <v>4141</v>
      </c>
      <c r="G453" s="246" t="s">
        <v>8675</v>
      </c>
      <c r="H453" s="247">
        <v>0</v>
      </c>
      <c r="I453" s="246" t="s">
        <v>10372</v>
      </c>
      <c r="J453" s="247">
        <v>264000</v>
      </c>
      <c r="K453" s="247">
        <v>126</v>
      </c>
      <c r="L453" s="246" t="s">
        <v>12535</v>
      </c>
      <c r="M453" s="246" t="s">
        <v>8269</v>
      </c>
      <c r="N453" s="246" t="s">
        <v>899</v>
      </c>
      <c r="O453" s="246" t="s">
        <v>12354</v>
      </c>
      <c r="P453" s="246" t="s">
        <v>12354</v>
      </c>
      <c r="Q453" s="246" t="s">
        <v>12354</v>
      </c>
      <c r="R453" s="246" t="s">
        <v>14690</v>
      </c>
      <c r="S453" s="246" t="s">
        <v>14721</v>
      </c>
      <c r="T453" s="246" t="s">
        <v>15356</v>
      </c>
      <c r="U453" s="246" t="s">
        <v>14764</v>
      </c>
    </row>
    <row r="454" spans="1:21" ht="13.5" customHeight="1">
      <c r="A454" s="125" t="s">
        <v>900</v>
      </c>
      <c r="B454" s="125" t="s">
        <v>10375</v>
      </c>
      <c r="C454" s="246" t="s">
        <v>901</v>
      </c>
      <c r="D454" s="246" t="s">
        <v>875</v>
      </c>
      <c r="E454" s="246" t="s">
        <v>4178</v>
      </c>
      <c r="F454" s="246" t="s">
        <v>4179</v>
      </c>
      <c r="G454" s="246" t="s">
        <v>8676</v>
      </c>
      <c r="H454" s="247">
        <v>0</v>
      </c>
      <c r="I454" s="246" t="s">
        <v>10372</v>
      </c>
      <c r="J454" s="247">
        <v>264000</v>
      </c>
      <c r="K454" s="247">
        <v>143</v>
      </c>
      <c r="L454" s="246" t="s">
        <v>12545</v>
      </c>
      <c r="M454" s="246" t="s">
        <v>8269</v>
      </c>
      <c r="N454" s="246" t="s">
        <v>900</v>
      </c>
      <c r="O454" s="246" t="s">
        <v>12354</v>
      </c>
      <c r="P454" s="246" t="s">
        <v>12354</v>
      </c>
      <c r="Q454" s="246" t="s">
        <v>12354</v>
      </c>
      <c r="R454" s="246" t="s">
        <v>14694</v>
      </c>
      <c r="S454" s="246" t="s">
        <v>15348</v>
      </c>
      <c r="T454" s="246" t="s">
        <v>15089</v>
      </c>
      <c r="U454" s="246" t="s">
        <v>15357</v>
      </c>
    </row>
    <row r="455" spans="1:21" ht="13.5" customHeight="1">
      <c r="A455" s="125" t="s">
        <v>902</v>
      </c>
      <c r="B455" s="125" t="s">
        <v>10375</v>
      </c>
      <c r="C455" s="246" t="s">
        <v>4185</v>
      </c>
      <c r="D455" s="246" t="s">
        <v>75</v>
      </c>
      <c r="E455" s="246" t="s">
        <v>11494</v>
      </c>
      <c r="F455" s="246" t="s">
        <v>4186</v>
      </c>
      <c r="G455" s="246" t="s">
        <v>8677</v>
      </c>
      <c r="H455" s="247">
        <v>0</v>
      </c>
      <c r="I455" s="246" t="s">
        <v>10372</v>
      </c>
      <c r="J455" s="247">
        <v>264000</v>
      </c>
      <c r="K455" s="247">
        <v>146</v>
      </c>
      <c r="L455" s="246" t="s">
        <v>12548</v>
      </c>
      <c r="M455" s="246" t="s">
        <v>8269</v>
      </c>
      <c r="N455" s="246" t="s">
        <v>902</v>
      </c>
      <c r="O455" s="246" t="s">
        <v>12354</v>
      </c>
      <c r="P455" s="246" t="s">
        <v>12354</v>
      </c>
      <c r="Q455" s="246" t="s">
        <v>12354</v>
      </c>
      <c r="R455" s="246" t="s">
        <v>14694</v>
      </c>
      <c r="S455" s="246" t="s">
        <v>14750</v>
      </c>
      <c r="T455" s="246" t="s">
        <v>15358</v>
      </c>
      <c r="U455" s="246" t="s">
        <v>15359</v>
      </c>
    </row>
    <row r="456" spans="1:21" ht="13.5" customHeight="1">
      <c r="A456" s="125" t="s">
        <v>903</v>
      </c>
      <c r="B456" s="125" t="s">
        <v>10375</v>
      </c>
      <c r="C456" s="246" t="s">
        <v>4189</v>
      </c>
      <c r="D456" s="246" t="s">
        <v>115</v>
      </c>
      <c r="E456" s="246" t="s">
        <v>4190</v>
      </c>
      <c r="F456" s="246" t="s">
        <v>4191</v>
      </c>
      <c r="G456" s="246" t="s">
        <v>8678</v>
      </c>
      <c r="H456" s="247">
        <v>0</v>
      </c>
      <c r="I456" s="246" t="s">
        <v>10372</v>
      </c>
      <c r="J456" s="247">
        <v>264000</v>
      </c>
      <c r="K456" s="247">
        <v>148</v>
      </c>
      <c r="L456" s="246" t="s">
        <v>12550</v>
      </c>
      <c r="M456" s="246" t="s">
        <v>8269</v>
      </c>
      <c r="N456" s="246" t="s">
        <v>903</v>
      </c>
      <c r="O456" s="246" t="s">
        <v>12354</v>
      </c>
      <c r="P456" s="246" t="s">
        <v>12354</v>
      </c>
      <c r="Q456" s="246" t="s">
        <v>12354</v>
      </c>
      <c r="R456" s="246" t="s">
        <v>14694</v>
      </c>
      <c r="S456" s="246" t="s">
        <v>14794</v>
      </c>
      <c r="T456" s="246" t="s">
        <v>15360</v>
      </c>
      <c r="U456" s="246" t="s">
        <v>15361</v>
      </c>
    </row>
    <row r="457" spans="1:21" ht="13.5" customHeight="1">
      <c r="A457" s="125" t="s">
        <v>904</v>
      </c>
      <c r="B457" s="125" t="s">
        <v>10375</v>
      </c>
      <c r="C457" s="246" t="s">
        <v>905</v>
      </c>
      <c r="D457" s="246" t="s">
        <v>75</v>
      </c>
      <c r="E457" s="246" t="s">
        <v>11495</v>
      </c>
      <c r="F457" s="246" t="s">
        <v>4204</v>
      </c>
      <c r="G457" s="246" t="s">
        <v>8679</v>
      </c>
      <c r="H457" s="247">
        <v>0</v>
      </c>
      <c r="I457" s="246" t="s">
        <v>10372</v>
      </c>
      <c r="J457" s="247">
        <v>264000</v>
      </c>
      <c r="K457" s="247">
        <v>155</v>
      </c>
      <c r="L457" s="246" t="s">
        <v>12556</v>
      </c>
      <c r="M457" s="246" t="s">
        <v>8269</v>
      </c>
      <c r="N457" s="246" t="s">
        <v>904</v>
      </c>
      <c r="O457" s="246" t="s">
        <v>12354</v>
      </c>
      <c r="P457" s="246" t="s">
        <v>12354</v>
      </c>
      <c r="Q457" s="246" t="s">
        <v>12354</v>
      </c>
      <c r="R457" s="246" t="s">
        <v>14690</v>
      </c>
      <c r="S457" s="246" t="s">
        <v>14791</v>
      </c>
      <c r="T457" s="246" t="s">
        <v>15341</v>
      </c>
      <c r="U457" s="246" t="s">
        <v>15362</v>
      </c>
    </row>
    <row r="458" spans="1:21" ht="13.5" customHeight="1">
      <c r="A458" s="125" t="s">
        <v>906</v>
      </c>
      <c r="B458" s="125" t="s">
        <v>10375</v>
      </c>
      <c r="C458" s="246" t="s">
        <v>4208</v>
      </c>
      <c r="D458" s="246" t="s">
        <v>75</v>
      </c>
      <c r="E458" s="246" t="s">
        <v>11496</v>
      </c>
      <c r="F458" s="246" t="s">
        <v>4209</v>
      </c>
      <c r="G458" s="246" t="s">
        <v>8680</v>
      </c>
      <c r="H458" s="247">
        <v>0</v>
      </c>
      <c r="I458" s="246" t="s">
        <v>10372</v>
      </c>
      <c r="J458" s="247">
        <v>264000</v>
      </c>
      <c r="K458" s="247">
        <v>157</v>
      </c>
      <c r="L458" s="246" t="s">
        <v>12558</v>
      </c>
      <c r="M458" s="246" t="s">
        <v>8269</v>
      </c>
      <c r="N458" s="246" t="s">
        <v>906</v>
      </c>
      <c r="O458" s="246" t="s">
        <v>12354</v>
      </c>
      <c r="P458" s="246" t="s">
        <v>12354</v>
      </c>
      <c r="Q458" s="246" t="s">
        <v>12354</v>
      </c>
      <c r="R458" s="246" t="s">
        <v>14730</v>
      </c>
      <c r="S458" s="246" t="s">
        <v>15041</v>
      </c>
      <c r="T458" s="246" t="s">
        <v>15363</v>
      </c>
      <c r="U458" s="246" t="s">
        <v>14747</v>
      </c>
    </row>
    <row r="459" spans="1:21" ht="13.5" customHeight="1">
      <c r="A459" s="125" t="s">
        <v>907</v>
      </c>
      <c r="B459" s="125" t="s">
        <v>10375</v>
      </c>
      <c r="C459" s="246" t="s">
        <v>908</v>
      </c>
      <c r="D459" s="246" t="s">
        <v>892</v>
      </c>
      <c r="E459" s="246" t="s">
        <v>4213</v>
      </c>
      <c r="F459" s="246" t="s">
        <v>4214</v>
      </c>
      <c r="G459" s="246" t="s">
        <v>8681</v>
      </c>
      <c r="H459" s="247">
        <v>0</v>
      </c>
      <c r="I459" s="246" t="s">
        <v>10372</v>
      </c>
      <c r="J459" s="247">
        <v>264000</v>
      </c>
      <c r="K459" s="247">
        <v>159</v>
      </c>
      <c r="L459" s="246" t="s">
        <v>12559</v>
      </c>
      <c r="M459" s="246" t="s">
        <v>8269</v>
      </c>
      <c r="N459" s="246" t="s">
        <v>907</v>
      </c>
      <c r="O459" s="246" t="s">
        <v>12354</v>
      </c>
      <c r="P459" s="246" t="s">
        <v>12354</v>
      </c>
      <c r="Q459" s="246" t="s">
        <v>12354</v>
      </c>
      <c r="R459" s="246" t="s">
        <v>14690</v>
      </c>
      <c r="S459" s="246" t="s">
        <v>14761</v>
      </c>
      <c r="T459" s="246" t="s">
        <v>15001</v>
      </c>
      <c r="U459" s="246" t="s">
        <v>15364</v>
      </c>
    </row>
    <row r="460" spans="1:21" ht="13.5" customHeight="1">
      <c r="A460" s="125" t="s">
        <v>909</v>
      </c>
      <c r="B460" s="125" t="s">
        <v>10375</v>
      </c>
      <c r="C460" s="246" t="s">
        <v>910</v>
      </c>
      <c r="D460" s="246" t="s">
        <v>911</v>
      </c>
      <c r="E460" s="246" t="s">
        <v>4221</v>
      </c>
      <c r="F460" s="246" t="s">
        <v>4222</v>
      </c>
      <c r="G460" s="246" t="s">
        <v>8682</v>
      </c>
      <c r="H460" s="247">
        <v>0</v>
      </c>
      <c r="I460" s="246" t="s">
        <v>10372</v>
      </c>
      <c r="J460" s="247">
        <v>264000</v>
      </c>
      <c r="K460" s="247">
        <v>163</v>
      </c>
      <c r="L460" s="246" t="s">
        <v>12561</v>
      </c>
      <c r="M460" s="246" t="s">
        <v>8269</v>
      </c>
      <c r="N460" s="246" t="s">
        <v>909</v>
      </c>
      <c r="O460" s="246" t="s">
        <v>12354</v>
      </c>
      <c r="P460" s="246" t="s">
        <v>12354</v>
      </c>
      <c r="Q460" s="246" t="s">
        <v>12354</v>
      </c>
      <c r="R460" s="246" t="s">
        <v>14690</v>
      </c>
      <c r="S460" s="246" t="s">
        <v>14721</v>
      </c>
      <c r="T460" s="246" t="s">
        <v>15365</v>
      </c>
      <c r="U460" s="246" t="s">
        <v>15366</v>
      </c>
    </row>
    <row r="461" spans="1:21" ht="13.5" customHeight="1">
      <c r="A461" s="125" t="s">
        <v>912</v>
      </c>
      <c r="B461" s="125" t="s">
        <v>10375</v>
      </c>
      <c r="C461" s="246" t="s">
        <v>913</v>
      </c>
      <c r="D461" s="246" t="s">
        <v>99</v>
      </c>
      <c r="E461" s="246" t="s">
        <v>4225</v>
      </c>
      <c r="F461" s="246" t="s">
        <v>4226</v>
      </c>
      <c r="G461" s="246" t="s">
        <v>8683</v>
      </c>
      <c r="H461" s="247">
        <v>0</v>
      </c>
      <c r="I461" s="246" t="s">
        <v>10372</v>
      </c>
      <c r="J461" s="247">
        <v>264000</v>
      </c>
      <c r="K461" s="247">
        <v>165</v>
      </c>
      <c r="L461" s="246" t="s">
        <v>12432</v>
      </c>
      <c r="M461" s="246" t="s">
        <v>8269</v>
      </c>
      <c r="N461" s="246" t="s">
        <v>912</v>
      </c>
      <c r="O461" s="246" t="s">
        <v>12354</v>
      </c>
      <c r="P461" s="246" t="s">
        <v>12354</v>
      </c>
      <c r="Q461" s="246" t="s">
        <v>12354</v>
      </c>
      <c r="R461" s="246" t="s">
        <v>14690</v>
      </c>
      <c r="S461" s="246" t="s">
        <v>15332</v>
      </c>
      <c r="T461" s="246" t="s">
        <v>15367</v>
      </c>
      <c r="U461" s="246" t="s">
        <v>15368</v>
      </c>
    </row>
    <row r="462" spans="1:21" ht="13.5" customHeight="1">
      <c r="A462" s="125" t="s">
        <v>914</v>
      </c>
      <c r="B462" s="125" t="s">
        <v>10375</v>
      </c>
      <c r="C462" s="246" t="s">
        <v>4229</v>
      </c>
      <c r="D462" s="246" t="s">
        <v>75</v>
      </c>
      <c r="E462" s="246" t="s">
        <v>11497</v>
      </c>
      <c r="F462" s="246" t="s">
        <v>4230</v>
      </c>
      <c r="G462" s="246" t="s">
        <v>11498</v>
      </c>
      <c r="H462" s="247">
        <v>0</v>
      </c>
      <c r="I462" s="246" t="s">
        <v>10372</v>
      </c>
      <c r="J462" s="247">
        <v>264000</v>
      </c>
      <c r="K462" s="247">
        <v>167</v>
      </c>
      <c r="L462" s="246" t="s">
        <v>12564</v>
      </c>
      <c r="M462" s="246" t="s">
        <v>8269</v>
      </c>
      <c r="N462" s="246" t="s">
        <v>914</v>
      </c>
      <c r="O462" s="246" t="s">
        <v>12354</v>
      </c>
      <c r="P462" s="246" t="s">
        <v>12354</v>
      </c>
      <c r="Q462" s="246" t="s">
        <v>12354</v>
      </c>
      <c r="R462" s="246" t="s">
        <v>14694</v>
      </c>
      <c r="S462" s="246" t="s">
        <v>14727</v>
      </c>
      <c r="T462" s="246" t="s">
        <v>15369</v>
      </c>
      <c r="U462" s="246" t="s">
        <v>14919</v>
      </c>
    </row>
    <row r="463" spans="1:21" ht="13.5" customHeight="1">
      <c r="A463" s="125" t="s">
        <v>915</v>
      </c>
      <c r="B463" s="125" t="s">
        <v>10375</v>
      </c>
      <c r="C463" s="246" t="s">
        <v>916</v>
      </c>
      <c r="D463" s="246" t="s">
        <v>115</v>
      </c>
      <c r="E463" s="246" t="s">
        <v>4246</v>
      </c>
      <c r="F463" s="246" t="s">
        <v>4247</v>
      </c>
      <c r="G463" s="246" t="s">
        <v>8684</v>
      </c>
      <c r="H463" s="247">
        <v>0</v>
      </c>
      <c r="I463" s="246" t="s">
        <v>10372</v>
      </c>
      <c r="J463" s="247">
        <v>264000</v>
      </c>
      <c r="K463" s="247">
        <v>174</v>
      </c>
      <c r="L463" s="246" t="s">
        <v>12566</v>
      </c>
      <c r="M463" s="246" t="s">
        <v>8269</v>
      </c>
      <c r="N463" s="246" t="s">
        <v>915</v>
      </c>
      <c r="O463" s="246" t="s">
        <v>12354</v>
      </c>
      <c r="P463" s="246" t="s">
        <v>12354</v>
      </c>
      <c r="Q463" s="246" t="s">
        <v>12354</v>
      </c>
      <c r="R463" s="246" t="s">
        <v>15370</v>
      </c>
      <c r="S463" s="246" t="s">
        <v>14721</v>
      </c>
      <c r="T463" s="246" t="s">
        <v>14894</v>
      </c>
      <c r="U463" s="246" t="s">
        <v>14693</v>
      </c>
    </row>
    <row r="464" spans="1:21" ht="13.5" customHeight="1">
      <c r="A464" s="125" t="s">
        <v>917</v>
      </c>
      <c r="B464" s="125" t="s">
        <v>10375</v>
      </c>
      <c r="C464" s="246" t="s">
        <v>918</v>
      </c>
      <c r="D464" s="246" t="s">
        <v>75</v>
      </c>
      <c r="E464" s="246" t="s">
        <v>11499</v>
      </c>
      <c r="F464" s="246" t="s">
        <v>4250</v>
      </c>
      <c r="G464" s="246" t="s">
        <v>8685</v>
      </c>
      <c r="H464" s="247">
        <v>0</v>
      </c>
      <c r="I464" s="246" t="s">
        <v>10372</v>
      </c>
      <c r="J464" s="247">
        <v>264000</v>
      </c>
      <c r="K464" s="247">
        <v>176</v>
      </c>
      <c r="L464" s="246" t="s">
        <v>12568</v>
      </c>
      <c r="M464" s="246" t="s">
        <v>8269</v>
      </c>
      <c r="N464" s="246" t="s">
        <v>917</v>
      </c>
      <c r="O464" s="246" t="s">
        <v>12354</v>
      </c>
      <c r="P464" s="246" t="s">
        <v>12354</v>
      </c>
      <c r="Q464" s="246" t="s">
        <v>12354</v>
      </c>
      <c r="R464" s="246" t="s">
        <v>14690</v>
      </c>
      <c r="S464" s="246" t="s">
        <v>14791</v>
      </c>
      <c r="T464" s="246" t="s">
        <v>15371</v>
      </c>
      <c r="U464" s="246" t="s">
        <v>15162</v>
      </c>
    </row>
    <row r="465" spans="1:21" ht="13.5" customHeight="1">
      <c r="A465" s="125" t="s">
        <v>919</v>
      </c>
      <c r="B465" s="125" t="s">
        <v>10375</v>
      </c>
      <c r="C465" s="246" t="s">
        <v>920</v>
      </c>
      <c r="D465" s="246" t="s">
        <v>186</v>
      </c>
      <c r="E465" s="246" t="s">
        <v>4251</v>
      </c>
      <c r="F465" s="246" t="s">
        <v>4252</v>
      </c>
      <c r="G465" s="246" t="s">
        <v>8686</v>
      </c>
      <c r="H465" s="247">
        <v>0</v>
      </c>
      <c r="I465" s="246" t="s">
        <v>10372</v>
      </c>
      <c r="J465" s="247">
        <v>264000</v>
      </c>
      <c r="K465" s="247">
        <v>177</v>
      </c>
      <c r="L465" s="246" t="s">
        <v>12569</v>
      </c>
      <c r="M465" s="246" t="s">
        <v>8269</v>
      </c>
      <c r="N465" s="246" t="s">
        <v>919</v>
      </c>
      <c r="O465" s="246" t="s">
        <v>12354</v>
      </c>
      <c r="P465" s="246" t="s">
        <v>12354</v>
      </c>
      <c r="Q465" s="246" t="s">
        <v>12354</v>
      </c>
      <c r="R465" s="246" t="s">
        <v>14690</v>
      </c>
      <c r="S465" s="246" t="s">
        <v>14701</v>
      </c>
      <c r="T465" s="246" t="s">
        <v>15372</v>
      </c>
      <c r="U465" s="246" t="s">
        <v>14744</v>
      </c>
    </row>
    <row r="466" spans="1:21" ht="13.5" customHeight="1">
      <c r="A466" s="125" t="s">
        <v>921</v>
      </c>
      <c r="B466" s="125" t="s">
        <v>10375</v>
      </c>
      <c r="C466" s="246" t="s">
        <v>922</v>
      </c>
      <c r="D466" s="246" t="s">
        <v>115</v>
      </c>
      <c r="E466" s="246" t="s">
        <v>4253</v>
      </c>
      <c r="F466" s="246" t="s">
        <v>4254</v>
      </c>
      <c r="G466" s="246" t="s">
        <v>8687</v>
      </c>
      <c r="H466" s="247">
        <v>0</v>
      </c>
      <c r="I466" s="246" t="s">
        <v>10372</v>
      </c>
      <c r="J466" s="247">
        <v>264000</v>
      </c>
      <c r="K466" s="247">
        <v>178</v>
      </c>
      <c r="L466" s="246" t="s">
        <v>12570</v>
      </c>
      <c r="M466" s="246" t="s">
        <v>8269</v>
      </c>
      <c r="N466" s="246" t="s">
        <v>921</v>
      </c>
      <c r="O466" s="246" t="s">
        <v>12354</v>
      </c>
      <c r="P466" s="246" t="s">
        <v>12354</v>
      </c>
      <c r="Q466" s="246" t="s">
        <v>12354</v>
      </c>
      <c r="R466" s="246" t="s">
        <v>14730</v>
      </c>
      <c r="S466" s="246" t="s">
        <v>14771</v>
      </c>
      <c r="T466" s="246" t="s">
        <v>14723</v>
      </c>
      <c r="U466" s="246" t="s">
        <v>15373</v>
      </c>
    </row>
    <row r="467" spans="1:21" ht="13.5" customHeight="1">
      <c r="A467" s="125" t="s">
        <v>923</v>
      </c>
      <c r="B467" s="125" t="s">
        <v>10375</v>
      </c>
      <c r="C467" s="246" t="s">
        <v>4271</v>
      </c>
      <c r="D467" s="246" t="s">
        <v>81</v>
      </c>
      <c r="E467" s="246" t="s">
        <v>4272</v>
      </c>
      <c r="F467" s="246" t="s">
        <v>4273</v>
      </c>
      <c r="G467" s="246" t="s">
        <v>8688</v>
      </c>
      <c r="H467" s="247">
        <v>1</v>
      </c>
      <c r="I467" s="246" t="s">
        <v>10372</v>
      </c>
      <c r="J467" s="247">
        <v>264000</v>
      </c>
      <c r="K467" s="247">
        <v>187</v>
      </c>
      <c r="L467" s="246" t="s">
        <v>12576</v>
      </c>
      <c r="M467" s="246" t="s">
        <v>8269</v>
      </c>
      <c r="N467" s="246" t="s">
        <v>923</v>
      </c>
      <c r="O467" s="246" t="s">
        <v>12354</v>
      </c>
      <c r="P467" s="246" t="s">
        <v>12354</v>
      </c>
      <c r="Q467" s="246" t="s">
        <v>12354</v>
      </c>
      <c r="R467" s="246" t="s">
        <v>14694</v>
      </c>
      <c r="S467" s="246" t="s">
        <v>14761</v>
      </c>
      <c r="T467" s="246" t="s">
        <v>14930</v>
      </c>
      <c r="U467" s="246" t="s">
        <v>15194</v>
      </c>
    </row>
    <row r="468" spans="1:21" ht="13.5" customHeight="1">
      <c r="A468" s="125" t="s">
        <v>924</v>
      </c>
      <c r="B468" s="125" t="s">
        <v>10375</v>
      </c>
      <c r="C468" s="246" t="s">
        <v>925</v>
      </c>
      <c r="D468" s="246" t="s">
        <v>115</v>
      </c>
      <c r="E468" s="246" t="s">
        <v>4274</v>
      </c>
      <c r="F468" s="246" t="s">
        <v>4275</v>
      </c>
      <c r="G468" s="246" t="s">
        <v>8689</v>
      </c>
      <c r="H468" s="247">
        <v>0</v>
      </c>
      <c r="I468" s="246" t="s">
        <v>10372</v>
      </c>
      <c r="J468" s="247">
        <v>264000</v>
      </c>
      <c r="K468" s="247">
        <v>188</v>
      </c>
      <c r="L468" s="246" t="s">
        <v>12577</v>
      </c>
      <c r="M468" s="246" t="s">
        <v>8269</v>
      </c>
      <c r="N468" s="246" t="s">
        <v>924</v>
      </c>
      <c r="O468" s="246" t="s">
        <v>12354</v>
      </c>
      <c r="P468" s="246" t="s">
        <v>12354</v>
      </c>
      <c r="Q468" s="246" t="s">
        <v>12354</v>
      </c>
      <c r="R468" s="246" t="s">
        <v>14690</v>
      </c>
      <c r="S468" s="246" t="s">
        <v>14838</v>
      </c>
      <c r="T468" s="246" t="s">
        <v>15192</v>
      </c>
      <c r="U468" s="246" t="s">
        <v>15374</v>
      </c>
    </row>
    <row r="469" spans="1:21" ht="13.5" customHeight="1">
      <c r="A469" s="125" t="s">
        <v>926</v>
      </c>
      <c r="B469" s="125" t="s">
        <v>10375</v>
      </c>
      <c r="C469" s="246" t="s">
        <v>927</v>
      </c>
      <c r="D469" s="246" t="s">
        <v>887</v>
      </c>
      <c r="E469" s="246" t="s">
        <v>4283</v>
      </c>
      <c r="F469" s="246" t="s">
        <v>4284</v>
      </c>
      <c r="G469" s="246" t="s">
        <v>8690</v>
      </c>
      <c r="H469" s="247">
        <v>0</v>
      </c>
      <c r="I469" s="246" t="s">
        <v>10372</v>
      </c>
      <c r="J469" s="247">
        <v>264000</v>
      </c>
      <c r="K469" s="247">
        <v>193</v>
      </c>
      <c r="L469" s="246" t="s">
        <v>12581</v>
      </c>
      <c r="M469" s="246" t="s">
        <v>8269</v>
      </c>
      <c r="N469" s="246" t="s">
        <v>926</v>
      </c>
      <c r="O469" s="246" t="s">
        <v>12354</v>
      </c>
      <c r="P469" s="246" t="s">
        <v>12354</v>
      </c>
      <c r="Q469" s="246" t="s">
        <v>12354</v>
      </c>
      <c r="R469" s="246" t="s">
        <v>14694</v>
      </c>
      <c r="S469" s="246" t="s">
        <v>15348</v>
      </c>
      <c r="T469" s="246" t="s">
        <v>15375</v>
      </c>
      <c r="U469" s="246" t="s">
        <v>15376</v>
      </c>
    </row>
    <row r="470" spans="1:21" ht="13.5" customHeight="1">
      <c r="A470" s="125" t="s">
        <v>928</v>
      </c>
      <c r="B470" s="125" t="s">
        <v>10375</v>
      </c>
      <c r="C470" s="246" t="s">
        <v>929</v>
      </c>
      <c r="D470" s="246" t="s">
        <v>75</v>
      </c>
      <c r="E470" s="246" t="s">
        <v>11500</v>
      </c>
      <c r="F470" s="246" t="s">
        <v>4294</v>
      </c>
      <c r="G470" s="246" t="s">
        <v>8691</v>
      </c>
      <c r="H470" s="247">
        <v>0</v>
      </c>
      <c r="I470" s="246" t="s">
        <v>10372</v>
      </c>
      <c r="J470" s="247">
        <v>264000</v>
      </c>
      <c r="K470" s="247">
        <v>198</v>
      </c>
      <c r="L470" s="246" t="s">
        <v>12404</v>
      </c>
      <c r="M470" s="246" t="s">
        <v>8269</v>
      </c>
      <c r="N470" s="246" t="s">
        <v>928</v>
      </c>
      <c r="O470" s="246" t="s">
        <v>12354</v>
      </c>
      <c r="P470" s="246" t="s">
        <v>12354</v>
      </c>
      <c r="Q470" s="246" t="s">
        <v>12354</v>
      </c>
      <c r="R470" s="246" t="s">
        <v>14690</v>
      </c>
      <c r="S470" s="246" t="s">
        <v>14791</v>
      </c>
      <c r="T470" s="246" t="s">
        <v>15377</v>
      </c>
      <c r="U470" s="246" t="s">
        <v>14700</v>
      </c>
    </row>
    <row r="471" spans="1:21" ht="13.5" customHeight="1">
      <c r="A471" s="125" t="s">
        <v>930</v>
      </c>
      <c r="B471" s="125" t="s">
        <v>10375</v>
      </c>
      <c r="C471" s="246" t="s">
        <v>931</v>
      </c>
      <c r="D471" s="246" t="s">
        <v>99</v>
      </c>
      <c r="E471" s="246" t="s">
        <v>4295</v>
      </c>
      <c r="F471" s="246" t="s">
        <v>4296</v>
      </c>
      <c r="G471" s="246" t="s">
        <v>8692</v>
      </c>
      <c r="H471" s="247">
        <v>0</v>
      </c>
      <c r="I471" s="246" t="s">
        <v>10372</v>
      </c>
      <c r="J471" s="247">
        <v>264000</v>
      </c>
      <c r="K471" s="247">
        <v>199</v>
      </c>
      <c r="L471" s="246" t="s">
        <v>12465</v>
      </c>
      <c r="M471" s="246" t="s">
        <v>8269</v>
      </c>
      <c r="N471" s="246" t="s">
        <v>930</v>
      </c>
      <c r="O471" s="246" t="s">
        <v>12354</v>
      </c>
      <c r="P471" s="246" t="s">
        <v>12354</v>
      </c>
      <c r="Q471" s="246" t="s">
        <v>12354</v>
      </c>
      <c r="R471" s="246" t="s">
        <v>14694</v>
      </c>
      <c r="S471" s="246" t="s">
        <v>14727</v>
      </c>
      <c r="T471" s="246" t="s">
        <v>15334</v>
      </c>
      <c r="U471" s="246" t="s">
        <v>14817</v>
      </c>
    </row>
    <row r="472" spans="1:21" ht="13.5" customHeight="1">
      <c r="A472" s="125" t="s">
        <v>932</v>
      </c>
      <c r="B472" s="125" t="s">
        <v>10375</v>
      </c>
      <c r="C472" s="246" t="s">
        <v>933</v>
      </c>
      <c r="D472" s="246" t="s">
        <v>115</v>
      </c>
      <c r="E472" s="246" t="s">
        <v>4308</v>
      </c>
      <c r="F472" s="246" t="s">
        <v>4309</v>
      </c>
      <c r="G472" s="246" t="s">
        <v>8693</v>
      </c>
      <c r="H472" s="247">
        <v>0</v>
      </c>
      <c r="I472" s="246" t="s">
        <v>10372</v>
      </c>
      <c r="J472" s="247">
        <v>264000</v>
      </c>
      <c r="K472" s="247">
        <v>205</v>
      </c>
      <c r="L472" s="246" t="s">
        <v>12589</v>
      </c>
      <c r="M472" s="246" t="s">
        <v>8269</v>
      </c>
      <c r="N472" s="246" t="s">
        <v>932</v>
      </c>
      <c r="O472" s="246" t="s">
        <v>12354</v>
      </c>
      <c r="P472" s="246" t="s">
        <v>12354</v>
      </c>
      <c r="Q472" s="246" t="s">
        <v>12354</v>
      </c>
      <c r="R472" s="246" t="s">
        <v>14730</v>
      </c>
      <c r="S472" s="246" t="s">
        <v>14771</v>
      </c>
      <c r="T472" s="246" t="s">
        <v>15265</v>
      </c>
      <c r="U472" s="246" t="s">
        <v>15378</v>
      </c>
    </row>
    <row r="473" spans="1:21" ht="13.5" customHeight="1">
      <c r="A473" s="125" t="s">
        <v>934</v>
      </c>
      <c r="B473" s="125" t="s">
        <v>10375</v>
      </c>
      <c r="C473" s="246" t="s">
        <v>935</v>
      </c>
      <c r="D473" s="246" t="s">
        <v>208</v>
      </c>
      <c r="E473" s="246" t="s">
        <v>4344</v>
      </c>
      <c r="F473" s="246" t="s">
        <v>4345</v>
      </c>
      <c r="G473" s="246" t="s">
        <v>8694</v>
      </c>
      <c r="H473" s="247">
        <v>0</v>
      </c>
      <c r="I473" s="246" t="s">
        <v>10372</v>
      </c>
      <c r="J473" s="247">
        <v>264000</v>
      </c>
      <c r="K473" s="247">
        <v>223</v>
      </c>
      <c r="L473" s="246" t="s">
        <v>12602</v>
      </c>
      <c r="M473" s="246" t="s">
        <v>8269</v>
      </c>
      <c r="N473" s="246" t="s">
        <v>934</v>
      </c>
      <c r="O473" s="246" t="s">
        <v>12354</v>
      </c>
      <c r="P473" s="246" t="s">
        <v>12354</v>
      </c>
      <c r="Q473" s="246" t="s">
        <v>12354</v>
      </c>
      <c r="R473" s="246" t="s">
        <v>14730</v>
      </c>
      <c r="S473" s="246" t="s">
        <v>14944</v>
      </c>
      <c r="T473" s="246" t="s">
        <v>15379</v>
      </c>
      <c r="U473" s="246" t="s">
        <v>14890</v>
      </c>
    </row>
    <row r="474" spans="1:21" ht="13.5" customHeight="1">
      <c r="A474" s="125" t="s">
        <v>936</v>
      </c>
      <c r="B474" s="125" t="s">
        <v>10375</v>
      </c>
      <c r="C474" s="246" t="s">
        <v>937</v>
      </c>
      <c r="D474" s="246" t="s">
        <v>892</v>
      </c>
      <c r="E474" s="246" t="s">
        <v>4358</v>
      </c>
      <c r="F474" s="246" t="s">
        <v>4359</v>
      </c>
      <c r="G474" s="246" t="s">
        <v>8695</v>
      </c>
      <c r="H474" s="247">
        <v>0</v>
      </c>
      <c r="I474" s="246" t="s">
        <v>10372</v>
      </c>
      <c r="J474" s="247">
        <v>264000</v>
      </c>
      <c r="K474" s="247">
        <v>230</v>
      </c>
      <c r="L474" s="246" t="s">
        <v>12608</v>
      </c>
      <c r="M474" s="246" t="s">
        <v>8269</v>
      </c>
      <c r="N474" s="246" t="s">
        <v>936</v>
      </c>
      <c r="O474" s="246" t="s">
        <v>12354</v>
      </c>
      <c r="P474" s="246" t="s">
        <v>12354</v>
      </c>
      <c r="Q474" s="246" t="s">
        <v>12354</v>
      </c>
      <c r="R474" s="246" t="s">
        <v>14694</v>
      </c>
      <c r="S474" s="246" t="s">
        <v>15348</v>
      </c>
      <c r="T474" s="246" t="s">
        <v>15380</v>
      </c>
      <c r="U474" s="246" t="s">
        <v>14919</v>
      </c>
    </row>
    <row r="475" spans="1:21" ht="13.5" customHeight="1">
      <c r="A475" s="125" t="s">
        <v>938</v>
      </c>
      <c r="B475" s="125" t="s">
        <v>10375</v>
      </c>
      <c r="C475" s="246" t="s">
        <v>939</v>
      </c>
      <c r="D475" s="246" t="s">
        <v>99</v>
      </c>
      <c r="E475" s="246" t="s">
        <v>4368</v>
      </c>
      <c r="F475" s="246" t="s">
        <v>4369</v>
      </c>
      <c r="G475" s="246" t="s">
        <v>8692</v>
      </c>
      <c r="H475" s="247">
        <v>0</v>
      </c>
      <c r="I475" s="246" t="s">
        <v>10372</v>
      </c>
      <c r="J475" s="247">
        <v>264000</v>
      </c>
      <c r="K475" s="247">
        <v>235</v>
      </c>
      <c r="L475" s="246" t="s">
        <v>12612</v>
      </c>
      <c r="M475" s="246" t="s">
        <v>8269</v>
      </c>
      <c r="N475" s="246" t="s">
        <v>938</v>
      </c>
      <c r="O475" s="246" t="s">
        <v>12354</v>
      </c>
      <c r="P475" s="246" t="s">
        <v>12354</v>
      </c>
      <c r="Q475" s="246" t="s">
        <v>12354</v>
      </c>
      <c r="R475" s="246" t="s">
        <v>14694</v>
      </c>
      <c r="S475" s="246" t="s">
        <v>14727</v>
      </c>
      <c r="T475" s="246" t="s">
        <v>15334</v>
      </c>
      <c r="U475" s="246" t="s">
        <v>14817</v>
      </c>
    </row>
    <row r="476" spans="1:21" ht="13.5" customHeight="1">
      <c r="A476" s="125" t="s">
        <v>940</v>
      </c>
      <c r="B476" s="125" t="s">
        <v>10375</v>
      </c>
      <c r="C476" s="246" t="s">
        <v>941</v>
      </c>
      <c r="D476" s="246" t="s">
        <v>115</v>
      </c>
      <c r="E476" s="246" t="s">
        <v>4370</v>
      </c>
      <c r="F476" s="246" t="s">
        <v>4371</v>
      </c>
      <c r="G476" s="246" t="s">
        <v>8696</v>
      </c>
      <c r="H476" s="247">
        <v>0</v>
      </c>
      <c r="I476" s="246" t="s">
        <v>10372</v>
      </c>
      <c r="J476" s="247">
        <v>264000</v>
      </c>
      <c r="K476" s="247">
        <v>236</v>
      </c>
      <c r="L476" s="246" t="s">
        <v>12613</v>
      </c>
      <c r="M476" s="246" t="s">
        <v>8269</v>
      </c>
      <c r="N476" s="246" t="s">
        <v>940</v>
      </c>
      <c r="O476" s="246" t="s">
        <v>12354</v>
      </c>
      <c r="P476" s="246" t="s">
        <v>12354</v>
      </c>
      <c r="Q476" s="246" t="s">
        <v>12354</v>
      </c>
      <c r="R476" s="246" t="s">
        <v>14690</v>
      </c>
      <c r="S476" s="246" t="s">
        <v>14838</v>
      </c>
      <c r="T476" s="246" t="s">
        <v>15381</v>
      </c>
      <c r="U476" s="246" t="s">
        <v>15382</v>
      </c>
    </row>
    <row r="477" spans="1:21" ht="13.5" customHeight="1">
      <c r="A477" s="125" t="s">
        <v>942</v>
      </c>
      <c r="B477" s="125" t="s">
        <v>10375</v>
      </c>
      <c r="C477" s="246" t="s">
        <v>943</v>
      </c>
      <c r="D477" s="246" t="s">
        <v>11501</v>
      </c>
      <c r="E477" s="246" t="s">
        <v>4386</v>
      </c>
      <c r="F477" s="246" t="s">
        <v>4387</v>
      </c>
      <c r="G477" s="246" t="s">
        <v>8697</v>
      </c>
      <c r="H477" s="247">
        <v>0</v>
      </c>
      <c r="I477" s="246" t="s">
        <v>10372</v>
      </c>
      <c r="J477" s="247">
        <v>264000</v>
      </c>
      <c r="K477" s="247">
        <v>245</v>
      </c>
      <c r="L477" s="246" t="s">
        <v>12620</v>
      </c>
      <c r="M477" s="246" t="s">
        <v>8269</v>
      </c>
      <c r="N477" s="246" t="s">
        <v>942</v>
      </c>
      <c r="O477" s="246" t="s">
        <v>12354</v>
      </c>
      <c r="P477" s="246" t="s">
        <v>12354</v>
      </c>
      <c r="Q477" s="246" t="s">
        <v>12354</v>
      </c>
      <c r="R477" s="246" t="s">
        <v>14694</v>
      </c>
      <c r="S477" s="246" t="s">
        <v>14736</v>
      </c>
      <c r="T477" s="246" t="s">
        <v>15383</v>
      </c>
      <c r="U477" s="246" t="s">
        <v>15384</v>
      </c>
    </row>
    <row r="478" spans="1:21" ht="13.5" customHeight="1">
      <c r="A478" s="125" t="s">
        <v>16567</v>
      </c>
      <c r="B478" s="125" t="s">
        <v>10375</v>
      </c>
      <c r="C478" s="246" t="s">
        <v>11440</v>
      </c>
      <c r="D478" s="246" t="s">
        <v>81</v>
      </c>
      <c r="E478" s="246" t="s">
        <v>11441</v>
      </c>
      <c r="F478" s="246" t="s">
        <v>11442</v>
      </c>
      <c r="G478" s="246" t="s">
        <v>11443</v>
      </c>
      <c r="H478" s="247">
        <v>0</v>
      </c>
      <c r="I478" s="246" t="s">
        <v>10372</v>
      </c>
      <c r="J478" s="247">
        <v>264000</v>
      </c>
      <c r="K478" s="247">
        <v>226</v>
      </c>
      <c r="L478" s="246" t="s">
        <v>12605</v>
      </c>
      <c r="M478" s="246" t="s">
        <v>8269</v>
      </c>
      <c r="N478" s="246" t="s">
        <v>16567</v>
      </c>
      <c r="O478" s="246" t="s">
        <v>12354</v>
      </c>
      <c r="P478" s="246" t="s">
        <v>12354</v>
      </c>
      <c r="Q478" s="246" t="s">
        <v>12354</v>
      </c>
      <c r="R478" s="246" t="s">
        <v>14694</v>
      </c>
      <c r="S478" s="246" t="s">
        <v>14727</v>
      </c>
      <c r="T478" s="246" t="s">
        <v>15712</v>
      </c>
      <c r="U478" s="246" t="s">
        <v>15079</v>
      </c>
    </row>
    <row r="479" spans="1:21" ht="13.5" customHeight="1">
      <c r="A479" s="125" t="s">
        <v>16566</v>
      </c>
      <c r="B479" s="125" t="s">
        <v>10375</v>
      </c>
      <c r="C479" s="246" t="s">
        <v>11436</v>
      </c>
      <c r="D479" s="246" t="s">
        <v>115</v>
      </c>
      <c r="E479" s="246" t="s">
        <v>11437</v>
      </c>
      <c r="F479" s="246" t="s">
        <v>11438</v>
      </c>
      <c r="G479" s="246" t="s">
        <v>11439</v>
      </c>
      <c r="H479" s="247">
        <v>0</v>
      </c>
      <c r="I479" s="246" t="s">
        <v>10372</v>
      </c>
      <c r="J479" s="247">
        <v>264000</v>
      </c>
      <c r="K479" s="247">
        <v>179</v>
      </c>
      <c r="L479" s="246" t="s">
        <v>12571</v>
      </c>
      <c r="M479" s="246" t="s">
        <v>8269</v>
      </c>
      <c r="N479" s="246" t="s">
        <v>16566</v>
      </c>
      <c r="O479" s="246" t="s">
        <v>12354</v>
      </c>
      <c r="P479" s="246" t="s">
        <v>12354</v>
      </c>
      <c r="Q479" s="246" t="s">
        <v>12354</v>
      </c>
      <c r="R479" s="246" t="s">
        <v>14730</v>
      </c>
      <c r="S479" s="246" t="s">
        <v>16444</v>
      </c>
      <c r="T479" s="246" t="s">
        <v>16587</v>
      </c>
      <c r="U479" s="246" t="s">
        <v>16588</v>
      </c>
    </row>
    <row r="480" spans="1:21" ht="13.5" customHeight="1">
      <c r="A480" s="125" t="s">
        <v>12642</v>
      </c>
      <c r="B480" s="125" t="s">
        <v>10375</v>
      </c>
      <c r="C480" s="246" t="s">
        <v>11502</v>
      </c>
      <c r="D480" s="246" t="s">
        <v>875</v>
      </c>
      <c r="E480" s="246" t="s">
        <v>11503</v>
      </c>
      <c r="F480" s="246" t="s">
        <v>11504</v>
      </c>
      <c r="G480" s="246" t="s">
        <v>11505</v>
      </c>
      <c r="H480" s="247">
        <v>0</v>
      </c>
      <c r="I480" s="246" t="s">
        <v>10372</v>
      </c>
      <c r="J480" s="247">
        <v>264000</v>
      </c>
      <c r="K480" s="247">
        <v>275</v>
      </c>
      <c r="L480" s="246" t="s">
        <v>12354</v>
      </c>
      <c r="M480" s="246" t="s">
        <v>8269</v>
      </c>
      <c r="N480" s="246" t="s">
        <v>12642</v>
      </c>
      <c r="O480" s="246" t="s">
        <v>12354</v>
      </c>
      <c r="P480" s="246" t="s">
        <v>12354</v>
      </c>
      <c r="Q480" s="246" t="s">
        <v>12354</v>
      </c>
      <c r="R480" s="246" t="s">
        <v>14694</v>
      </c>
      <c r="S480" s="246" t="s">
        <v>14818</v>
      </c>
      <c r="T480" s="246" t="s">
        <v>15385</v>
      </c>
      <c r="U480" s="246" t="s">
        <v>14700</v>
      </c>
    </row>
    <row r="481" spans="1:21" ht="13.5" customHeight="1">
      <c r="A481" s="125" t="s">
        <v>12483</v>
      </c>
      <c r="B481" s="125" t="s">
        <v>10375</v>
      </c>
      <c r="C481" s="246" t="s">
        <v>870</v>
      </c>
      <c r="D481" s="246" t="s">
        <v>50</v>
      </c>
      <c r="E481" s="246" t="s">
        <v>4002</v>
      </c>
      <c r="F481" s="246" t="s">
        <v>4003</v>
      </c>
      <c r="G481" s="246" t="s">
        <v>11506</v>
      </c>
      <c r="H481" s="247">
        <v>0</v>
      </c>
      <c r="I481" s="246" t="s">
        <v>10372</v>
      </c>
      <c r="J481" s="247">
        <v>264000</v>
      </c>
      <c r="K481" s="247">
        <v>816</v>
      </c>
      <c r="L481" s="246" t="s">
        <v>12484</v>
      </c>
      <c r="M481" s="246" t="s">
        <v>8269</v>
      </c>
      <c r="N481" s="246" t="s">
        <v>12483</v>
      </c>
      <c r="O481" s="246" t="s">
        <v>12354</v>
      </c>
      <c r="P481" s="246" t="s">
        <v>12354</v>
      </c>
      <c r="Q481" s="246" t="s">
        <v>12354</v>
      </c>
      <c r="R481" s="246" t="s">
        <v>14694</v>
      </c>
      <c r="S481" s="246" t="s">
        <v>14794</v>
      </c>
      <c r="T481" s="246" t="s">
        <v>14762</v>
      </c>
      <c r="U481" s="246" t="s">
        <v>15386</v>
      </c>
    </row>
    <row r="482" spans="1:21" ht="13.5" customHeight="1">
      <c r="A482" s="125" t="s">
        <v>944</v>
      </c>
      <c r="B482" s="125" t="s">
        <v>10375</v>
      </c>
      <c r="C482" s="246" t="s">
        <v>2338</v>
      </c>
      <c r="D482" s="246" t="s">
        <v>12354</v>
      </c>
      <c r="E482" s="246" t="s">
        <v>4691</v>
      </c>
      <c r="F482" s="246" t="s">
        <v>10407</v>
      </c>
      <c r="G482" s="246" t="s">
        <v>8333</v>
      </c>
      <c r="H482" s="247">
        <v>0</v>
      </c>
      <c r="I482" s="246" t="s">
        <v>10372</v>
      </c>
      <c r="J482" s="247">
        <v>264000</v>
      </c>
      <c r="K482" s="247">
        <v>506</v>
      </c>
      <c r="L482" s="246" t="s">
        <v>12795</v>
      </c>
      <c r="M482" s="246" t="s">
        <v>8266</v>
      </c>
      <c r="N482" s="246" t="s">
        <v>944</v>
      </c>
      <c r="O482" s="246" t="s">
        <v>12354</v>
      </c>
      <c r="P482" s="246" t="s">
        <v>12354</v>
      </c>
      <c r="Q482" s="246" t="s">
        <v>12354</v>
      </c>
      <c r="R482" s="246" t="s">
        <v>14690</v>
      </c>
      <c r="S482" s="246" t="s">
        <v>14718</v>
      </c>
      <c r="T482" s="246" t="s">
        <v>12354</v>
      </c>
      <c r="U482" s="246" t="s">
        <v>14696</v>
      </c>
    </row>
    <row r="483" spans="1:21" ht="13.5" customHeight="1">
      <c r="A483" s="125" t="s">
        <v>945</v>
      </c>
      <c r="B483" s="125" t="s">
        <v>10375</v>
      </c>
      <c r="C483" s="246" t="s">
        <v>4705</v>
      </c>
      <c r="D483" s="246" t="s">
        <v>12354</v>
      </c>
      <c r="E483" s="246" t="s">
        <v>4706</v>
      </c>
      <c r="F483" s="246" t="s">
        <v>10408</v>
      </c>
      <c r="G483" s="246" t="s">
        <v>8698</v>
      </c>
      <c r="H483" s="247">
        <v>0</v>
      </c>
      <c r="I483" s="246" t="s">
        <v>10372</v>
      </c>
      <c r="J483" s="247">
        <v>264000</v>
      </c>
      <c r="K483" s="247">
        <v>516</v>
      </c>
      <c r="L483" s="246" t="s">
        <v>12798</v>
      </c>
      <c r="M483" s="246" t="s">
        <v>8266</v>
      </c>
      <c r="N483" s="246" t="s">
        <v>945</v>
      </c>
      <c r="O483" s="246" t="s">
        <v>12354</v>
      </c>
      <c r="P483" s="246" t="s">
        <v>12354</v>
      </c>
      <c r="Q483" s="246" t="s">
        <v>12354</v>
      </c>
      <c r="R483" s="246" t="s">
        <v>14690</v>
      </c>
      <c r="S483" s="246" t="s">
        <v>14727</v>
      </c>
      <c r="T483" s="246" t="s">
        <v>15387</v>
      </c>
      <c r="U483" s="246" t="s">
        <v>14878</v>
      </c>
    </row>
    <row r="484" spans="1:21" ht="13.5" customHeight="1">
      <c r="A484" s="125" t="s">
        <v>946</v>
      </c>
      <c r="B484" s="125" t="s">
        <v>10375</v>
      </c>
      <c r="C484" s="246" t="s">
        <v>4707</v>
      </c>
      <c r="D484" s="246" t="s">
        <v>12354</v>
      </c>
      <c r="E484" s="246" t="s">
        <v>4708</v>
      </c>
      <c r="F484" s="246" t="s">
        <v>10409</v>
      </c>
      <c r="G484" s="246" t="s">
        <v>4707</v>
      </c>
      <c r="H484" s="247">
        <v>19</v>
      </c>
      <c r="I484" s="246" t="s">
        <v>10406</v>
      </c>
      <c r="J484" s="247">
        <v>384000</v>
      </c>
      <c r="K484" s="247">
        <v>517</v>
      </c>
      <c r="L484" s="246" t="s">
        <v>12798</v>
      </c>
      <c r="M484" s="246" t="s">
        <v>8266</v>
      </c>
      <c r="N484" s="246" t="s">
        <v>946</v>
      </c>
      <c r="O484" s="246" t="s">
        <v>12354</v>
      </c>
      <c r="P484" s="246" t="s">
        <v>12354</v>
      </c>
      <c r="Q484" s="246" t="s">
        <v>12354</v>
      </c>
      <c r="R484" s="246" t="s">
        <v>14694</v>
      </c>
      <c r="S484" s="246" t="s">
        <v>14718</v>
      </c>
      <c r="T484" s="246" t="s">
        <v>15022</v>
      </c>
      <c r="U484" s="246" t="s">
        <v>15388</v>
      </c>
    </row>
    <row r="485" spans="1:21" ht="13.5" customHeight="1">
      <c r="A485" s="125" t="s">
        <v>947</v>
      </c>
      <c r="B485" s="125" t="s">
        <v>10375</v>
      </c>
      <c r="C485" s="246" t="s">
        <v>948</v>
      </c>
      <c r="D485" s="246" t="s">
        <v>12354</v>
      </c>
      <c r="E485" s="246" t="s">
        <v>4710</v>
      </c>
      <c r="F485" s="246" t="s">
        <v>10410</v>
      </c>
      <c r="G485" s="246" t="s">
        <v>8699</v>
      </c>
      <c r="H485" s="247">
        <v>8</v>
      </c>
      <c r="I485" s="246" t="s">
        <v>10406</v>
      </c>
      <c r="J485" s="247">
        <v>384000</v>
      </c>
      <c r="K485" s="247">
        <v>519</v>
      </c>
      <c r="L485" s="246" t="s">
        <v>12514</v>
      </c>
      <c r="M485" s="246" t="s">
        <v>8266</v>
      </c>
      <c r="N485" s="246" t="s">
        <v>947</v>
      </c>
      <c r="O485" s="246" t="s">
        <v>12354</v>
      </c>
      <c r="P485" s="246" t="s">
        <v>12354</v>
      </c>
      <c r="Q485" s="246" t="s">
        <v>12354</v>
      </c>
      <c r="R485" s="246" t="s">
        <v>14694</v>
      </c>
      <c r="S485" s="246" t="s">
        <v>14718</v>
      </c>
      <c r="T485" s="246" t="s">
        <v>15389</v>
      </c>
      <c r="U485" s="246" t="s">
        <v>15390</v>
      </c>
    </row>
    <row r="486" spans="1:21" ht="13.5" customHeight="1">
      <c r="A486" s="125" t="s">
        <v>949</v>
      </c>
      <c r="B486" s="125" t="s">
        <v>10375</v>
      </c>
      <c r="C486" s="246" t="s">
        <v>950</v>
      </c>
      <c r="D486" s="246" t="s">
        <v>12354</v>
      </c>
      <c r="E486" s="246" t="s">
        <v>4709</v>
      </c>
      <c r="F486" s="246" t="s">
        <v>10411</v>
      </c>
      <c r="G486" s="246" t="s">
        <v>8700</v>
      </c>
      <c r="H486" s="247">
        <v>0</v>
      </c>
      <c r="I486" s="246" t="s">
        <v>10372</v>
      </c>
      <c r="J486" s="247">
        <v>264000</v>
      </c>
      <c r="K486" s="247">
        <v>518</v>
      </c>
      <c r="L486" s="246" t="s">
        <v>12799</v>
      </c>
      <c r="M486" s="246" t="s">
        <v>8266</v>
      </c>
      <c r="N486" s="246" t="s">
        <v>949</v>
      </c>
      <c r="O486" s="246" t="s">
        <v>12354</v>
      </c>
      <c r="P486" s="246" t="s">
        <v>12354</v>
      </c>
      <c r="Q486" s="246" t="s">
        <v>12354</v>
      </c>
      <c r="R486" s="246" t="s">
        <v>14730</v>
      </c>
      <c r="S486" s="246" t="s">
        <v>15391</v>
      </c>
      <c r="T486" s="246" t="s">
        <v>15392</v>
      </c>
      <c r="U486" s="246" t="s">
        <v>15393</v>
      </c>
    </row>
    <row r="487" spans="1:21" ht="13.5" customHeight="1">
      <c r="A487" s="125" t="s">
        <v>951</v>
      </c>
      <c r="B487" s="125" t="s">
        <v>10375</v>
      </c>
      <c r="C487" s="246" t="s">
        <v>952</v>
      </c>
      <c r="D487" s="246" t="s">
        <v>12354</v>
      </c>
      <c r="E487" s="246" t="s">
        <v>4719</v>
      </c>
      <c r="F487" s="246" t="s">
        <v>10412</v>
      </c>
      <c r="G487" s="246" t="s">
        <v>8701</v>
      </c>
      <c r="H487" s="247">
        <v>0</v>
      </c>
      <c r="I487" s="246" t="s">
        <v>10372</v>
      </c>
      <c r="J487" s="247">
        <v>264000</v>
      </c>
      <c r="K487" s="247">
        <v>526</v>
      </c>
      <c r="L487" s="246" t="s">
        <v>12805</v>
      </c>
      <c r="M487" s="246" t="s">
        <v>8266</v>
      </c>
      <c r="N487" s="246" t="s">
        <v>951</v>
      </c>
      <c r="O487" s="246" t="s">
        <v>12354</v>
      </c>
      <c r="P487" s="246" t="s">
        <v>12354</v>
      </c>
      <c r="Q487" s="246" t="s">
        <v>12354</v>
      </c>
      <c r="R487" s="246" t="s">
        <v>14690</v>
      </c>
      <c r="S487" s="246" t="s">
        <v>14727</v>
      </c>
      <c r="T487" s="246" t="s">
        <v>15365</v>
      </c>
      <c r="U487" s="246" t="s">
        <v>14915</v>
      </c>
    </row>
    <row r="488" spans="1:21" ht="13.5" customHeight="1">
      <c r="A488" s="125" t="s">
        <v>953</v>
      </c>
      <c r="B488" s="125" t="s">
        <v>10375</v>
      </c>
      <c r="C488" s="246" t="s">
        <v>4703</v>
      </c>
      <c r="D488" s="246" t="s">
        <v>12354</v>
      </c>
      <c r="E488" s="246" t="s">
        <v>4704</v>
      </c>
      <c r="F488" s="246" t="s">
        <v>10413</v>
      </c>
      <c r="G488" s="246" t="s">
        <v>8702</v>
      </c>
      <c r="H488" s="247">
        <v>0</v>
      </c>
      <c r="I488" s="246" t="s">
        <v>10372</v>
      </c>
      <c r="J488" s="247">
        <v>264000</v>
      </c>
      <c r="K488" s="247">
        <v>514</v>
      </c>
      <c r="L488" s="246" t="s">
        <v>12438</v>
      </c>
      <c r="M488" s="246" t="s">
        <v>8266</v>
      </c>
      <c r="N488" s="246" t="s">
        <v>953</v>
      </c>
      <c r="O488" s="246" t="s">
        <v>12354</v>
      </c>
      <c r="P488" s="246" t="s">
        <v>12354</v>
      </c>
      <c r="Q488" s="246" t="s">
        <v>12354</v>
      </c>
      <c r="R488" s="246" t="s">
        <v>14690</v>
      </c>
      <c r="S488" s="246" t="s">
        <v>14727</v>
      </c>
      <c r="T488" s="246" t="s">
        <v>15394</v>
      </c>
      <c r="U488" s="246" t="s">
        <v>14878</v>
      </c>
    </row>
    <row r="489" spans="1:21" ht="13.5" customHeight="1">
      <c r="A489" s="125" t="s">
        <v>954</v>
      </c>
      <c r="B489" s="125" t="s">
        <v>10375</v>
      </c>
      <c r="C489" s="246" t="s">
        <v>4700</v>
      </c>
      <c r="D489" s="246" t="s">
        <v>12354</v>
      </c>
      <c r="E489" s="246" t="s">
        <v>4701</v>
      </c>
      <c r="F489" s="246" t="s">
        <v>10414</v>
      </c>
      <c r="G489" s="246" t="s">
        <v>8703</v>
      </c>
      <c r="H489" s="247">
        <v>19</v>
      </c>
      <c r="I489" s="246" t="s">
        <v>10406</v>
      </c>
      <c r="J489" s="247">
        <v>384000</v>
      </c>
      <c r="K489" s="247">
        <v>512</v>
      </c>
      <c r="L489" s="246" t="s">
        <v>12526</v>
      </c>
      <c r="M489" s="246" t="s">
        <v>8266</v>
      </c>
      <c r="N489" s="246" t="s">
        <v>954</v>
      </c>
      <c r="O489" s="246" t="s">
        <v>12354</v>
      </c>
      <c r="P489" s="246" t="s">
        <v>12354</v>
      </c>
      <c r="Q489" s="246" t="s">
        <v>12354</v>
      </c>
      <c r="R489" s="246" t="s">
        <v>14690</v>
      </c>
      <c r="S489" s="246" t="s">
        <v>14727</v>
      </c>
      <c r="T489" s="246" t="s">
        <v>15395</v>
      </c>
      <c r="U489" s="246" t="s">
        <v>14712</v>
      </c>
    </row>
    <row r="490" spans="1:21" ht="13.5" customHeight="1">
      <c r="A490" s="125" t="s">
        <v>955</v>
      </c>
      <c r="B490" s="125" t="s">
        <v>10375</v>
      </c>
      <c r="C490" s="246" t="s">
        <v>956</v>
      </c>
      <c r="D490" s="246" t="s">
        <v>12354</v>
      </c>
      <c r="E490" s="246" t="s">
        <v>4697</v>
      </c>
      <c r="F490" s="246" t="s">
        <v>10415</v>
      </c>
      <c r="G490" s="246" t="s">
        <v>8704</v>
      </c>
      <c r="H490" s="247">
        <v>0</v>
      </c>
      <c r="I490" s="246" t="s">
        <v>10372</v>
      </c>
      <c r="J490" s="247">
        <v>264000</v>
      </c>
      <c r="K490" s="247">
        <v>510</v>
      </c>
      <c r="L490" s="246" t="s">
        <v>12526</v>
      </c>
      <c r="M490" s="246" t="s">
        <v>8266</v>
      </c>
      <c r="N490" s="246" t="s">
        <v>955</v>
      </c>
      <c r="O490" s="246" t="s">
        <v>12354</v>
      </c>
      <c r="P490" s="246" t="s">
        <v>12354</v>
      </c>
      <c r="Q490" s="246" t="s">
        <v>12354</v>
      </c>
      <c r="R490" s="246" t="s">
        <v>14690</v>
      </c>
      <c r="S490" s="246" t="s">
        <v>14727</v>
      </c>
      <c r="T490" s="246" t="s">
        <v>15396</v>
      </c>
      <c r="U490" s="246" t="s">
        <v>14812</v>
      </c>
    </row>
    <row r="491" spans="1:21" ht="13.5" customHeight="1">
      <c r="A491" s="125" t="s">
        <v>957</v>
      </c>
      <c r="B491" s="125" t="s">
        <v>10375</v>
      </c>
      <c r="C491" s="246" t="s">
        <v>958</v>
      </c>
      <c r="D491" s="246" t="s">
        <v>12354</v>
      </c>
      <c r="E491" s="246" t="s">
        <v>4718</v>
      </c>
      <c r="F491" s="246" t="s">
        <v>10416</v>
      </c>
      <c r="G491" s="246" t="s">
        <v>8705</v>
      </c>
      <c r="H491" s="247">
        <v>0</v>
      </c>
      <c r="I491" s="246" t="s">
        <v>10372</v>
      </c>
      <c r="J491" s="247">
        <v>264000</v>
      </c>
      <c r="K491" s="247">
        <v>525</v>
      </c>
      <c r="L491" s="246" t="s">
        <v>12804</v>
      </c>
      <c r="M491" s="246" t="s">
        <v>8266</v>
      </c>
      <c r="N491" s="246" t="s">
        <v>957</v>
      </c>
      <c r="O491" s="246" t="s">
        <v>12354</v>
      </c>
      <c r="P491" s="246" t="s">
        <v>12354</v>
      </c>
      <c r="Q491" s="246" t="s">
        <v>12354</v>
      </c>
      <c r="R491" s="246" t="s">
        <v>14694</v>
      </c>
      <c r="S491" s="246" t="s">
        <v>14718</v>
      </c>
      <c r="T491" s="246" t="s">
        <v>15397</v>
      </c>
      <c r="U491" s="246" t="s">
        <v>15049</v>
      </c>
    </row>
    <row r="492" spans="1:21" ht="13.5" customHeight="1">
      <c r="A492" s="125" t="s">
        <v>960</v>
      </c>
      <c r="B492" s="125" t="s">
        <v>10375</v>
      </c>
      <c r="C492" s="246" t="s">
        <v>961</v>
      </c>
      <c r="D492" s="246" t="s">
        <v>12354</v>
      </c>
      <c r="E492" s="246" t="s">
        <v>4717</v>
      </c>
      <c r="F492" s="246" t="s">
        <v>10417</v>
      </c>
      <c r="G492" s="246" t="s">
        <v>8706</v>
      </c>
      <c r="H492" s="247">
        <v>0</v>
      </c>
      <c r="I492" s="246" t="s">
        <v>10372</v>
      </c>
      <c r="J492" s="247">
        <v>264000</v>
      </c>
      <c r="K492" s="247">
        <v>524</v>
      </c>
      <c r="L492" s="246" t="s">
        <v>12803</v>
      </c>
      <c r="M492" s="246" t="s">
        <v>8266</v>
      </c>
      <c r="N492" s="246" t="s">
        <v>960</v>
      </c>
      <c r="O492" s="246" t="s">
        <v>12354</v>
      </c>
      <c r="P492" s="246" t="s">
        <v>12354</v>
      </c>
      <c r="Q492" s="246" t="s">
        <v>12354</v>
      </c>
      <c r="R492" s="246" t="s">
        <v>14690</v>
      </c>
      <c r="S492" s="246" t="s">
        <v>14727</v>
      </c>
      <c r="T492" s="246" t="s">
        <v>15398</v>
      </c>
      <c r="U492" s="246" t="s">
        <v>14872</v>
      </c>
    </row>
    <row r="493" spans="1:21" ht="13.5" customHeight="1">
      <c r="A493" s="125" t="s">
        <v>962</v>
      </c>
      <c r="B493" s="125" t="s">
        <v>10375</v>
      </c>
      <c r="C493" s="246" t="s">
        <v>4715</v>
      </c>
      <c r="D493" s="246" t="s">
        <v>12354</v>
      </c>
      <c r="E493" s="246" t="s">
        <v>4716</v>
      </c>
      <c r="F493" s="246" t="s">
        <v>10418</v>
      </c>
      <c r="G493" s="246" t="s">
        <v>8707</v>
      </c>
      <c r="H493" s="247">
        <v>0</v>
      </c>
      <c r="I493" s="246" t="s">
        <v>10372</v>
      </c>
      <c r="J493" s="247">
        <v>264000</v>
      </c>
      <c r="K493" s="247">
        <v>523</v>
      </c>
      <c r="L493" s="246" t="s">
        <v>12802</v>
      </c>
      <c r="M493" s="246" t="s">
        <v>8266</v>
      </c>
      <c r="N493" s="246" t="s">
        <v>962</v>
      </c>
      <c r="O493" s="246" t="s">
        <v>12354</v>
      </c>
      <c r="P493" s="246" t="s">
        <v>12354</v>
      </c>
      <c r="Q493" s="246" t="s">
        <v>12354</v>
      </c>
      <c r="R493" s="246" t="s">
        <v>14694</v>
      </c>
      <c r="S493" s="246" t="s">
        <v>14718</v>
      </c>
      <c r="T493" s="246" t="s">
        <v>15399</v>
      </c>
      <c r="U493" s="246" t="s">
        <v>15400</v>
      </c>
    </row>
    <row r="494" spans="1:21" ht="13.5" customHeight="1">
      <c r="A494" s="125" t="s">
        <v>964</v>
      </c>
      <c r="B494" s="125" t="s">
        <v>10375</v>
      </c>
      <c r="C494" s="246" t="s">
        <v>965</v>
      </c>
      <c r="D494" s="246" t="s">
        <v>12354</v>
      </c>
      <c r="E494" s="246" t="s">
        <v>4720</v>
      </c>
      <c r="F494" s="246" t="s">
        <v>10419</v>
      </c>
      <c r="G494" s="246" t="s">
        <v>8708</v>
      </c>
      <c r="H494" s="247">
        <v>19</v>
      </c>
      <c r="I494" s="246" t="s">
        <v>10406</v>
      </c>
      <c r="J494" s="247">
        <v>384000</v>
      </c>
      <c r="K494" s="247">
        <v>527</v>
      </c>
      <c r="L494" s="246" t="s">
        <v>12806</v>
      </c>
      <c r="M494" s="246" t="s">
        <v>8266</v>
      </c>
      <c r="N494" s="246" t="s">
        <v>964</v>
      </c>
      <c r="O494" s="246" t="s">
        <v>12354</v>
      </c>
      <c r="P494" s="246" t="s">
        <v>12354</v>
      </c>
      <c r="Q494" s="246" t="s">
        <v>12354</v>
      </c>
      <c r="R494" s="246" t="s">
        <v>14690</v>
      </c>
      <c r="S494" s="246" t="s">
        <v>14727</v>
      </c>
      <c r="T494" s="246" t="s">
        <v>15401</v>
      </c>
      <c r="U494" s="246" t="s">
        <v>15171</v>
      </c>
    </row>
    <row r="495" spans="1:21" ht="13.5" customHeight="1">
      <c r="A495" s="125" t="s">
        <v>966</v>
      </c>
      <c r="B495" s="125" t="s">
        <v>10375</v>
      </c>
      <c r="C495" s="246" t="s">
        <v>967</v>
      </c>
      <c r="D495" s="246" t="s">
        <v>12354</v>
      </c>
      <c r="E495" s="246" t="s">
        <v>4702</v>
      </c>
      <c r="F495" s="246" t="s">
        <v>10420</v>
      </c>
      <c r="G495" s="246" t="s">
        <v>8709</v>
      </c>
      <c r="H495" s="247">
        <v>0</v>
      </c>
      <c r="I495" s="246" t="s">
        <v>10372</v>
      </c>
      <c r="J495" s="247">
        <v>264000</v>
      </c>
      <c r="K495" s="247">
        <v>513</v>
      </c>
      <c r="L495" s="246" t="s">
        <v>12797</v>
      </c>
      <c r="M495" s="246" t="s">
        <v>8266</v>
      </c>
      <c r="N495" s="246" t="s">
        <v>966</v>
      </c>
      <c r="O495" s="246" t="s">
        <v>12354</v>
      </c>
      <c r="P495" s="246" t="s">
        <v>12354</v>
      </c>
      <c r="Q495" s="246" t="s">
        <v>12354</v>
      </c>
      <c r="R495" s="246" t="s">
        <v>14694</v>
      </c>
      <c r="S495" s="246" t="s">
        <v>14718</v>
      </c>
      <c r="T495" s="246" t="s">
        <v>15402</v>
      </c>
      <c r="U495" s="246" t="s">
        <v>15403</v>
      </c>
    </row>
    <row r="496" spans="1:21" ht="13.5" customHeight="1">
      <c r="A496" s="125" t="s">
        <v>968</v>
      </c>
      <c r="B496" s="125" t="s">
        <v>10375</v>
      </c>
      <c r="C496" s="246" t="s">
        <v>969</v>
      </c>
      <c r="D496" s="246" t="s">
        <v>12354</v>
      </c>
      <c r="E496" s="246" t="s">
        <v>4713</v>
      </c>
      <c r="F496" s="246" t="s">
        <v>10421</v>
      </c>
      <c r="G496" s="246" t="s">
        <v>8710</v>
      </c>
      <c r="H496" s="247">
        <v>0</v>
      </c>
      <c r="I496" s="246" t="s">
        <v>10372</v>
      </c>
      <c r="J496" s="247">
        <v>264000</v>
      </c>
      <c r="K496" s="247">
        <v>521</v>
      </c>
      <c r="L496" s="248" t="s">
        <v>12800</v>
      </c>
      <c r="M496" s="246" t="s">
        <v>8266</v>
      </c>
      <c r="N496" s="246" t="s">
        <v>968</v>
      </c>
      <c r="O496" s="246" t="s">
        <v>12354</v>
      </c>
      <c r="P496" s="246" t="s">
        <v>12354</v>
      </c>
      <c r="Q496" s="246" t="s">
        <v>12354</v>
      </c>
      <c r="R496" s="246" t="s">
        <v>14694</v>
      </c>
      <c r="S496" s="246" t="s">
        <v>14718</v>
      </c>
      <c r="T496" s="246" t="s">
        <v>14808</v>
      </c>
      <c r="U496" s="246" t="s">
        <v>15404</v>
      </c>
    </row>
    <row r="497" spans="1:21" ht="13.5" customHeight="1">
      <c r="A497" s="125" t="s">
        <v>970</v>
      </c>
      <c r="B497" s="125" t="s">
        <v>10375</v>
      </c>
      <c r="C497" s="246" t="s">
        <v>4695</v>
      </c>
      <c r="D497" s="246" t="s">
        <v>12354</v>
      </c>
      <c r="E497" s="246" t="s">
        <v>4696</v>
      </c>
      <c r="F497" s="246" t="s">
        <v>10422</v>
      </c>
      <c r="G497" s="246" t="s">
        <v>8711</v>
      </c>
      <c r="H497" s="247">
        <v>0</v>
      </c>
      <c r="I497" s="246" t="s">
        <v>10372</v>
      </c>
      <c r="J497" s="247">
        <v>264000</v>
      </c>
      <c r="K497" s="247">
        <v>509</v>
      </c>
      <c r="L497" s="246" t="s">
        <v>12393</v>
      </c>
      <c r="M497" s="246" t="s">
        <v>8266</v>
      </c>
      <c r="N497" s="246" t="s">
        <v>970</v>
      </c>
      <c r="O497" s="246" t="s">
        <v>12354</v>
      </c>
      <c r="P497" s="246" t="s">
        <v>12354</v>
      </c>
      <c r="Q497" s="246" t="s">
        <v>12354</v>
      </c>
      <c r="R497" s="246" t="s">
        <v>14694</v>
      </c>
      <c r="S497" s="246" t="s">
        <v>14718</v>
      </c>
      <c r="T497" s="246" t="s">
        <v>15405</v>
      </c>
      <c r="U497" s="246" t="s">
        <v>15406</v>
      </c>
    </row>
    <row r="498" spans="1:21" ht="13.5" customHeight="1">
      <c r="A498" s="125" t="s">
        <v>971</v>
      </c>
      <c r="B498" s="125" t="s">
        <v>10375</v>
      </c>
      <c r="C498" s="246" t="s">
        <v>972</v>
      </c>
      <c r="D498" s="246" t="s">
        <v>12354</v>
      </c>
      <c r="E498" s="246" t="s">
        <v>4694</v>
      </c>
      <c r="F498" s="246" t="s">
        <v>10423</v>
      </c>
      <c r="G498" s="246" t="s">
        <v>8712</v>
      </c>
      <c r="H498" s="247">
        <v>0</v>
      </c>
      <c r="I498" s="246" t="s">
        <v>10372</v>
      </c>
      <c r="J498" s="247">
        <v>264000</v>
      </c>
      <c r="K498" s="247">
        <v>508</v>
      </c>
      <c r="L498" s="246" t="s">
        <v>12393</v>
      </c>
      <c r="M498" s="246" t="s">
        <v>8266</v>
      </c>
      <c r="N498" s="246" t="s">
        <v>971</v>
      </c>
      <c r="O498" s="246" t="s">
        <v>12354</v>
      </c>
      <c r="P498" s="246" t="s">
        <v>12354</v>
      </c>
      <c r="Q498" s="246" t="s">
        <v>12354</v>
      </c>
      <c r="R498" s="246" t="s">
        <v>14690</v>
      </c>
      <c r="S498" s="246" t="s">
        <v>14727</v>
      </c>
      <c r="T498" s="246" t="s">
        <v>14848</v>
      </c>
      <c r="U498" s="246" t="s">
        <v>14700</v>
      </c>
    </row>
    <row r="499" spans="1:21" ht="13.5" customHeight="1">
      <c r="A499" s="125" t="s">
        <v>973</v>
      </c>
      <c r="B499" s="125" t="s">
        <v>10375</v>
      </c>
      <c r="C499" s="246" t="s">
        <v>974</v>
      </c>
      <c r="D499" s="246" t="s">
        <v>12354</v>
      </c>
      <c r="E499" s="246" t="s">
        <v>4714</v>
      </c>
      <c r="F499" s="246" t="s">
        <v>10424</v>
      </c>
      <c r="G499" s="246" t="s">
        <v>8713</v>
      </c>
      <c r="H499" s="247">
        <v>0</v>
      </c>
      <c r="I499" s="246" t="s">
        <v>10372</v>
      </c>
      <c r="J499" s="247">
        <v>264000</v>
      </c>
      <c r="K499" s="247">
        <v>522</v>
      </c>
      <c r="L499" s="246" t="s">
        <v>12801</v>
      </c>
      <c r="M499" s="246" t="s">
        <v>8266</v>
      </c>
      <c r="N499" s="246" t="s">
        <v>973</v>
      </c>
      <c r="O499" s="246" t="s">
        <v>12354</v>
      </c>
      <c r="P499" s="246" t="s">
        <v>12354</v>
      </c>
      <c r="Q499" s="246" t="s">
        <v>12354</v>
      </c>
      <c r="R499" s="246" t="s">
        <v>14694</v>
      </c>
      <c r="S499" s="246" t="s">
        <v>14718</v>
      </c>
      <c r="T499" s="246" t="s">
        <v>15407</v>
      </c>
      <c r="U499" s="246" t="s">
        <v>15104</v>
      </c>
    </row>
    <row r="500" spans="1:21" ht="13.5" customHeight="1">
      <c r="A500" s="125" t="s">
        <v>977</v>
      </c>
      <c r="B500" s="125" t="s">
        <v>10375</v>
      </c>
      <c r="C500" s="246" t="s">
        <v>4711</v>
      </c>
      <c r="D500" s="246" t="s">
        <v>12354</v>
      </c>
      <c r="E500" s="246" t="s">
        <v>4712</v>
      </c>
      <c r="F500" s="246" t="s">
        <v>10425</v>
      </c>
      <c r="G500" s="246" t="s">
        <v>8292</v>
      </c>
      <c r="H500" s="247">
        <v>0</v>
      </c>
      <c r="I500" s="246" t="s">
        <v>10372</v>
      </c>
      <c r="J500" s="247">
        <v>264000</v>
      </c>
      <c r="K500" s="247">
        <v>520</v>
      </c>
      <c r="L500" s="246" t="s">
        <v>12417</v>
      </c>
      <c r="M500" s="246" t="s">
        <v>8266</v>
      </c>
      <c r="N500" s="246" t="s">
        <v>977</v>
      </c>
      <c r="O500" s="246" t="s">
        <v>12354</v>
      </c>
      <c r="P500" s="246" t="s">
        <v>12354</v>
      </c>
      <c r="Q500" s="246" t="s">
        <v>12354</v>
      </c>
      <c r="R500" s="246" t="s">
        <v>14765</v>
      </c>
      <c r="S500" s="246" t="s">
        <v>14766</v>
      </c>
      <c r="T500" s="246" t="s">
        <v>15086</v>
      </c>
      <c r="U500" s="246" t="s">
        <v>14764</v>
      </c>
    </row>
    <row r="501" spans="1:21" ht="13.5" customHeight="1">
      <c r="A501" s="125" t="s">
        <v>978</v>
      </c>
      <c r="B501" s="125" t="s">
        <v>10375</v>
      </c>
      <c r="C501" s="246" t="s">
        <v>4689</v>
      </c>
      <c r="D501" s="246" t="s">
        <v>12354</v>
      </c>
      <c r="E501" s="246" t="s">
        <v>4690</v>
      </c>
      <c r="F501" s="246" t="s">
        <v>10426</v>
      </c>
      <c r="G501" s="246" t="s">
        <v>8714</v>
      </c>
      <c r="H501" s="247">
        <v>0</v>
      </c>
      <c r="I501" s="246" t="s">
        <v>10372</v>
      </c>
      <c r="J501" s="247">
        <v>264000</v>
      </c>
      <c r="K501" s="247">
        <v>505</v>
      </c>
      <c r="L501" s="246" t="s">
        <v>12794</v>
      </c>
      <c r="M501" s="246" t="s">
        <v>8266</v>
      </c>
      <c r="N501" s="246" t="s">
        <v>978</v>
      </c>
      <c r="O501" s="246" t="s">
        <v>12354</v>
      </c>
      <c r="P501" s="246" t="s">
        <v>12354</v>
      </c>
      <c r="Q501" s="246" t="s">
        <v>12354</v>
      </c>
      <c r="R501" s="246" t="s">
        <v>14690</v>
      </c>
      <c r="S501" s="246" t="s">
        <v>14727</v>
      </c>
      <c r="T501" s="246" t="s">
        <v>15408</v>
      </c>
      <c r="U501" s="246" t="s">
        <v>14906</v>
      </c>
    </row>
    <row r="502" spans="1:21" ht="13.5" customHeight="1">
      <c r="A502" s="125" t="s">
        <v>979</v>
      </c>
      <c r="B502" s="125" t="s">
        <v>10375</v>
      </c>
      <c r="C502" s="246" t="s">
        <v>980</v>
      </c>
      <c r="D502" s="246" t="s">
        <v>12354</v>
      </c>
      <c r="E502" s="246" t="s">
        <v>4721</v>
      </c>
      <c r="F502" s="246" t="s">
        <v>10427</v>
      </c>
      <c r="G502" s="246" t="s">
        <v>8715</v>
      </c>
      <c r="H502" s="247">
        <v>0</v>
      </c>
      <c r="I502" s="246" t="s">
        <v>10372</v>
      </c>
      <c r="J502" s="247">
        <v>264000</v>
      </c>
      <c r="K502" s="247">
        <v>528</v>
      </c>
      <c r="L502" s="246" t="s">
        <v>12807</v>
      </c>
      <c r="M502" s="246" t="s">
        <v>8266</v>
      </c>
      <c r="N502" s="246" t="s">
        <v>979</v>
      </c>
      <c r="O502" s="246" t="s">
        <v>12354</v>
      </c>
      <c r="P502" s="246" t="s">
        <v>12354</v>
      </c>
      <c r="Q502" s="246" t="s">
        <v>12354</v>
      </c>
      <c r="R502" s="246" t="s">
        <v>14690</v>
      </c>
      <c r="S502" s="246" t="s">
        <v>14727</v>
      </c>
      <c r="T502" s="246" t="s">
        <v>14813</v>
      </c>
      <c r="U502" s="246" t="s">
        <v>15409</v>
      </c>
    </row>
    <row r="503" spans="1:21" ht="13.5" customHeight="1">
      <c r="A503" s="125" t="s">
        <v>981</v>
      </c>
      <c r="B503" s="125" t="s">
        <v>10375</v>
      </c>
      <c r="C503" s="246" t="s">
        <v>982</v>
      </c>
      <c r="D503" s="246" t="s">
        <v>12354</v>
      </c>
      <c r="E503" s="246" t="s">
        <v>4722</v>
      </c>
      <c r="F503" s="246" t="s">
        <v>10428</v>
      </c>
      <c r="G503" s="246" t="s">
        <v>8709</v>
      </c>
      <c r="H503" s="247">
        <v>0</v>
      </c>
      <c r="I503" s="246" t="s">
        <v>10372</v>
      </c>
      <c r="J503" s="247">
        <v>264000</v>
      </c>
      <c r="K503" s="247">
        <v>529</v>
      </c>
      <c r="L503" s="246" t="s">
        <v>12808</v>
      </c>
      <c r="M503" s="246" t="s">
        <v>8266</v>
      </c>
      <c r="N503" s="246" t="s">
        <v>981</v>
      </c>
      <c r="O503" s="246" t="s">
        <v>12354</v>
      </c>
      <c r="P503" s="246" t="s">
        <v>12354</v>
      </c>
      <c r="Q503" s="246" t="s">
        <v>12354</v>
      </c>
      <c r="R503" s="246" t="s">
        <v>14694</v>
      </c>
      <c r="S503" s="246" t="s">
        <v>14718</v>
      </c>
      <c r="T503" s="246" t="s">
        <v>14793</v>
      </c>
      <c r="U503" s="246" t="s">
        <v>14755</v>
      </c>
    </row>
    <row r="504" spans="1:21" ht="13.5" customHeight="1">
      <c r="A504" s="125" t="s">
        <v>983</v>
      </c>
      <c r="B504" s="125" t="s">
        <v>10375</v>
      </c>
      <c r="C504" s="246" t="s">
        <v>4698</v>
      </c>
      <c r="D504" s="246" t="s">
        <v>12354</v>
      </c>
      <c r="E504" s="246" t="s">
        <v>4699</v>
      </c>
      <c r="F504" s="246" t="s">
        <v>10429</v>
      </c>
      <c r="G504" s="246" t="s">
        <v>8716</v>
      </c>
      <c r="H504" s="247">
        <v>0</v>
      </c>
      <c r="I504" s="246" t="s">
        <v>10372</v>
      </c>
      <c r="J504" s="247">
        <v>264000</v>
      </c>
      <c r="K504" s="247">
        <v>511</v>
      </c>
      <c r="L504" s="246" t="s">
        <v>12599</v>
      </c>
      <c r="M504" s="246" t="s">
        <v>8266</v>
      </c>
      <c r="N504" s="246" t="s">
        <v>983</v>
      </c>
      <c r="O504" s="246" t="s">
        <v>12354</v>
      </c>
      <c r="P504" s="246" t="s">
        <v>12354</v>
      </c>
      <c r="Q504" s="246" t="s">
        <v>12354</v>
      </c>
      <c r="R504" s="246" t="s">
        <v>14694</v>
      </c>
      <c r="S504" s="246" t="s">
        <v>14718</v>
      </c>
      <c r="T504" s="246" t="s">
        <v>15250</v>
      </c>
      <c r="U504" s="246" t="s">
        <v>14812</v>
      </c>
    </row>
    <row r="505" spans="1:21" ht="13.5" customHeight="1">
      <c r="A505" s="125" t="s">
        <v>984</v>
      </c>
      <c r="B505" s="125" t="s">
        <v>10375</v>
      </c>
      <c r="C505" s="246" t="s">
        <v>985</v>
      </c>
      <c r="D505" s="246" t="s">
        <v>12354</v>
      </c>
      <c r="E505" s="246" t="s">
        <v>4724</v>
      </c>
      <c r="F505" s="246" t="s">
        <v>12354</v>
      </c>
      <c r="G505" s="246" t="s">
        <v>8717</v>
      </c>
      <c r="H505" s="247">
        <v>0</v>
      </c>
      <c r="I505" s="246" t="s">
        <v>10372</v>
      </c>
      <c r="J505" s="247">
        <v>264000</v>
      </c>
      <c r="K505" s="247">
        <v>532</v>
      </c>
      <c r="L505" s="246" t="s">
        <v>12812</v>
      </c>
      <c r="M505" s="246" t="s">
        <v>8266</v>
      </c>
      <c r="N505" s="246" t="s">
        <v>984</v>
      </c>
      <c r="O505" s="246" t="s">
        <v>12354</v>
      </c>
      <c r="P505" s="246" t="s">
        <v>12354</v>
      </c>
      <c r="Q505" s="246" t="s">
        <v>12354</v>
      </c>
      <c r="R505" s="246" t="s">
        <v>14748</v>
      </c>
      <c r="S505" s="246" t="s">
        <v>15410</v>
      </c>
      <c r="T505" s="246" t="s">
        <v>15054</v>
      </c>
      <c r="U505" s="246" t="s">
        <v>15411</v>
      </c>
    </row>
    <row r="506" spans="1:21" ht="13.5" customHeight="1">
      <c r="A506" s="125" t="s">
        <v>986</v>
      </c>
      <c r="B506" s="125" t="s">
        <v>10375</v>
      </c>
      <c r="C506" s="246" t="s">
        <v>987</v>
      </c>
      <c r="D506" s="246" t="s">
        <v>12354</v>
      </c>
      <c r="E506" s="246" t="s">
        <v>4723</v>
      </c>
      <c r="F506" s="246" t="s">
        <v>12354</v>
      </c>
      <c r="G506" s="246" t="s">
        <v>8718</v>
      </c>
      <c r="H506" s="247">
        <v>0</v>
      </c>
      <c r="I506" s="246" t="s">
        <v>10372</v>
      </c>
      <c r="J506" s="247">
        <v>264000</v>
      </c>
      <c r="K506" s="247">
        <v>530</v>
      </c>
      <c r="L506" s="246" t="s">
        <v>12809</v>
      </c>
      <c r="M506" s="246" t="s">
        <v>8266</v>
      </c>
      <c r="N506" s="246" t="s">
        <v>986</v>
      </c>
      <c r="O506" s="246" t="s">
        <v>12354</v>
      </c>
      <c r="P506" s="246" t="s">
        <v>12354</v>
      </c>
      <c r="Q506" s="246" t="s">
        <v>12354</v>
      </c>
      <c r="R506" s="246" t="s">
        <v>14690</v>
      </c>
      <c r="S506" s="246" t="s">
        <v>14727</v>
      </c>
      <c r="T506" s="246" t="s">
        <v>15412</v>
      </c>
      <c r="U506" s="246" t="s">
        <v>15413</v>
      </c>
    </row>
    <row r="507" spans="1:21" ht="13.5" customHeight="1">
      <c r="A507" s="125" t="s">
        <v>988</v>
      </c>
      <c r="B507" s="125" t="s">
        <v>10375</v>
      </c>
      <c r="C507" s="246" t="s">
        <v>989</v>
      </c>
      <c r="D507" s="246" t="s">
        <v>12354</v>
      </c>
      <c r="E507" s="246" t="s">
        <v>12810</v>
      </c>
      <c r="F507" s="246" t="s">
        <v>12354</v>
      </c>
      <c r="G507" s="246" t="s">
        <v>8719</v>
      </c>
      <c r="H507" s="247">
        <v>13</v>
      </c>
      <c r="I507" s="246" t="s">
        <v>10406</v>
      </c>
      <c r="J507" s="247">
        <v>384000</v>
      </c>
      <c r="K507" s="247">
        <v>531</v>
      </c>
      <c r="L507" s="246" t="s">
        <v>12811</v>
      </c>
      <c r="M507" s="246" t="s">
        <v>8266</v>
      </c>
      <c r="N507" s="246" t="s">
        <v>988</v>
      </c>
      <c r="O507" s="246" t="s">
        <v>12354</v>
      </c>
      <c r="P507" s="246" t="s">
        <v>12354</v>
      </c>
      <c r="Q507" s="246" t="s">
        <v>12354</v>
      </c>
      <c r="R507" s="246" t="s">
        <v>14690</v>
      </c>
      <c r="S507" s="246" t="s">
        <v>14727</v>
      </c>
      <c r="T507" s="246" t="s">
        <v>15227</v>
      </c>
      <c r="U507" s="246" t="s">
        <v>15414</v>
      </c>
    </row>
    <row r="508" spans="1:21" ht="13.5" customHeight="1">
      <c r="A508" s="125" t="s">
        <v>990</v>
      </c>
      <c r="B508" s="125" t="s">
        <v>10375</v>
      </c>
      <c r="C508" s="246" t="s">
        <v>991</v>
      </c>
      <c r="D508" s="246" t="s">
        <v>12354</v>
      </c>
      <c r="E508" s="246" t="s">
        <v>4727</v>
      </c>
      <c r="F508" s="246" t="s">
        <v>12354</v>
      </c>
      <c r="G508" s="246" t="s">
        <v>8720</v>
      </c>
      <c r="H508" s="247">
        <v>0</v>
      </c>
      <c r="I508" s="246" t="s">
        <v>10372</v>
      </c>
      <c r="J508" s="247">
        <v>264000</v>
      </c>
      <c r="K508" s="247">
        <v>534</v>
      </c>
      <c r="L508" s="246" t="s">
        <v>12622</v>
      </c>
      <c r="M508" s="246" t="s">
        <v>8266</v>
      </c>
      <c r="N508" s="246" t="s">
        <v>990</v>
      </c>
      <c r="O508" s="246" t="s">
        <v>12354</v>
      </c>
      <c r="P508" s="246" t="s">
        <v>12354</v>
      </c>
      <c r="Q508" s="246" t="s">
        <v>12354</v>
      </c>
      <c r="R508" s="246" t="s">
        <v>14690</v>
      </c>
      <c r="S508" s="246" t="s">
        <v>14736</v>
      </c>
      <c r="T508" s="246" t="s">
        <v>15415</v>
      </c>
      <c r="U508" s="246" t="s">
        <v>14715</v>
      </c>
    </row>
    <row r="509" spans="1:21" ht="13.5" customHeight="1">
      <c r="A509" s="125" t="s">
        <v>992</v>
      </c>
      <c r="B509" s="125" t="s">
        <v>10375</v>
      </c>
      <c r="C509" s="246" t="s">
        <v>993</v>
      </c>
      <c r="D509" s="246" t="s">
        <v>12354</v>
      </c>
      <c r="E509" s="246" t="s">
        <v>4728</v>
      </c>
      <c r="F509" s="246" t="s">
        <v>12354</v>
      </c>
      <c r="G509" s="246" t="s">
        <v>8721</v>
      </c>
      <c r="H509" s="247">
        <v>0</v>
      </c>
      <c r="I509" s="246" t="s">
        <v>10372</v>
      </c>
      <c r="J509" s="247">
        <v>264000</v>
      </c>
      <c r="K509" s="247">
        <v>536</v>
      </c>
      <c r="L509" s="246" t="s">
        <v>12474</v>
      </c>
      <c r="M509" s="246" t="s">
        <v>8266</v>
      </c>
      <c r="N509" s="246" t="s">
        <v>992</v>
      </c>
      <c r="O509" s="246" t="s">
        <v>12354</v>
      </c>
      <c r="P509" s="246" t="s">
        <v>12354</v>
      </c>
      <c r="Q509" s="246" t="s">
        <v>12354</v>
      </c>
      <c r="R509" s="246" t="s">
        <v>14694</v>
      </c>
      <c r="S509" s="246" t="s">
        <v>14718</v>
      </c>
      <c r="T509" s="246" t="s">
        <v>15416</v>
      </c>
      <c r="U509" s="246" t="s">
        <v>15417</v>
      </c>
    </row>
    <row r="510" spans="1:21" ht="13.5" customHeight="1">
      <c r="A510" s="125" t="s">
        <v>994</v>
      </c>
      <c r="B510" s="125" t="s">
        <v>10375</v>
      </c>
      <c r="C510" s="246" t="s">
        <v>4729</v>
      </c>
      <c r="D510" s="246" t="s">
        <v>12354</v>
      </c>
      <c r="E510" s="246" t="s">
        <v>4730</v>
      </c>
      <c r="F510" s="246" t="s">
        <v>12354</v>
      </c>
      <c r="G510" s="246" t="s">
        <v>11507</v>
      </c>
      <c r="H510" s="247">
        <v>0</v>
      </c>
      <c r="I510" s="246" t="s">
        <v>10372</v>
      </c>
      <c r="J510" s="247">
        <v>264000</v>
      </c>
      <c r="K510" s="247">
        <v>537</v>
      </c>
      <c r="L510" s="246" t="s">
        <v>12814</v>
      </c>
      <c r="M510" s="246" t="s">
        <v>8266</v>
      </c>
      <c r="N510" s="246" t="s">
        <v>994</v>
      </c>
      <c r="O510" s="246" t="s">
        <v>12354</v>
      </c>
      <c r="P510" s="246" t="s">
        <v>12354</v>
      </c>
      <c r="Q510" s="246" t="s">
        <v>12354</v>
      </c>
      <c r="R510" s="246" t="s">
        <v>14694</v>
      </c>
      <c r="S510" s="246" t="s">
        <v>14718</v>
      </c>
      <c r="T510" s="246" t="s">
        <v>15272</v>
      </c>
      <c r="U510" s="246" t="s">
        <v>14700</v>
      </c>
    </row>
    <row r="511" spans="1:21" ht="13.5" customHeight="1">
      <c r="A511" s="125" t="s">
        <v>995</v>
      </c>
      <c r="B511" s="125" t="s">
        <v>10375</v>
      </c>
      <c r="C511" s="246" t="s">
        <v>996</v>
      </c>
      <c r="D511" s="246" t="s">
        <v>12354</v>
      </c>
      <c r="E511" s="246" t="s">
        <v>4731</v>
      </c>
      <c r="F511" s="246" t="s">
        <v>12354</v>
      </c>
      <c r="G511" s="246" t="s">
        <v>8722</v>
      </c>
      <c r="H511" s="247">
        <v>0</v>
      </c>
      <c r="I511" s="246" t="s">
        <v>10372</v>
      </c>
      <c r="J511" s="247">
        <v>264000</v>
      </c>
      <c r="K511" s="247">
        <v>539</v>
      </c>
      <c r="L511" s="246" t="s">
        <v>12817</v>
      </c>
      <c r="M511" s="246" t="s">
        <v>8266</v>
      </c>
      <c r="N511" s="246" t="s">
        <v>995</v>
      </c>
      <c r="O511" s="246" t="s">
        <v>12354</v>
      </c>
      <c r="P511" s="246" t="s">
        <v>12354</v>
      </c>
      <c r="Q511" s="246" t="s">
        <v>12354</v>
      </c>
      <c r="R511" s="246" t="s">
        <v>14694</v>
      </c>
      <c r="S511" s="246" t="s">
        <v>14718</v>
      </c>
      <c r="T511" s="246" t="s">
        <v>15418</v>
      </c>
      <c r="U511" s="246" t="s">
        <v>15419</v>
      </c>
    </row>
    <row r="512" spans="1:21" ht="13.5" customHeight="1">
      <c r="A512" s="125" t="s">
        <v>12820</v>
      </c>
      <c r="B512" s="125" t="s">
        <v>10375</v>
      </c>
      <c r="C512" s="246" t="s">
        <v>11508</v>
      </c>
      <c r="D512" s="246" t="s">
        <v>959</v>
      </c>
      <c r="E512" s="246" t="s">
        <v>11509</v>
      </c>
      <c r="F512" s="246" t="s">
        <v>11510</v>
      </c>
      <c r="G512" s="246" t="s">
        <v>11511</v>
      </c>
      <c r="H512" s="247">
        <v>0</v>
      </c>
      <c r="I512" s="246" t="s">
        <v>10372</v>
      </c>
      <c r="J512" s="247">
        <v>264000</v>
      </c>
      <c r="K512" s="247">
        <v>541</v>
      </c>
      <c r="L512" s="246" t="s">
        <v>12819</v>
      </c>
      <c r="M512" s="246" t="s">
        <v>8266</v>
      </c>
      <c r="N512" s="246" t="s">
        <v>12820</v>
      </c>
      <c r="O512" s="246" t="s">
        <v>12354</v>
      </c>
      <c r="P512" s="246" t="s">
        <v>12354</v>
      </c>
      <c r="Q512" s="246" t="s">
        <v>12354</v>
      </c>
      <c r="R512" s="246" t="s">
        <v>15134</v>
      </c>
      <c r="S512" s="246" t="s">
        <v>15136</v>
      </c>
      <c r="T512" s="246" t="s">
        <v>14849</v>
      </c>
      <c r="U512" s="246" t="s">
        <v>14733</v>
      </c>
    </row>
    <row r="513" spans="1:21" ht="13.5" customHeight="1">
      <c r="A513" s="125" t="s">
        <v>12815</v>
      </c>
      <c r="B513" s="125" t="s">
        <v>10375</v>
      </c>
      <c r="C513" s="246" t="s">
        <v>997</v>
      </c>
      <c r="D513" s="246" t="s">
        <v>209</v>
      </c>
      <c r="E513" s="246" t="s">
        <v>12952</v>
      </c>
      <c r="F513" s="246" t="s">
        <v>11512</v>
      </c>
      <c r="G513" s="246" t="s">
        <v>12953</v>
      </c>
      <c r="H513" s="247">
        <v>0</v>
      </c>
      <c r="I513" s="246" t="s">
        <v>10372</v>
      </c>
      <c r="J513" s="247">
        <v>264000</v>
      </c>
      <c r="K513" s="247">
        <v>813</v>
      </c>
      <c r="L513" s="246" t="s">
        <v>12816</v>
      </c>
      <c r="M513" s="246" t="s">
        <v>8266</v>
      </c>
      <c r="N513" s="246" t="s">
        <v>12815</v>
      </c>
      <c r="O513" s="246" t="s">
        <v>12354</v>
      </c>
      <c r="P513" s="246" t="s">
        <v>12354</v>
      </c>
      <c r="Q513" s="246" t="s">
        <v>12354</v>
      </c>
      <c r="R513" s="246" t="s">
        <v>14765</v>
      </c>
      <c r="S513" s="246" t="s">
        <v>15420</v>
      </c>
      <c r="T513" s="246" t="s">
        <v>15421</v>
      </c>
      <c r="U513" s="246" t="s">
        <v>15079</v>
      </c>
    </row>
    <row r="514" spans="1:21" ht="13.5" customHeight="1">
      <c r="A514" s="125" t="s">
        <v>12818</v>
      </c>
      <c r="B514" s="125" t="s">
        <v>10375</v>
      </c>
      <c r="C514" s="246" t="s">
        <v>11513</v>
      </c>
      <c r="D514" s="246" t="s">
        <v>88</v>
      </c>
      <c r="E514" s="246" t="s">
        <v>12954</v>
      </c>
      <c r="F514" s="246" t="s">
        <v>11514</v>
      </c>
      <c r="G514" s="246" t="s">
        <v>11515</v>
      </c>
      <c r="H514" s="247">
        <v>0</v>
      </c>
      <c r="I514" s="246" t="s">
        <v>10372</v>
      </c>
      <c r="J514" s="247">
        <v>264000</v>
      </c>
      <c r="K514" s="247">
        <v>814</v>
      </c>
      <c r="L514" s="246" t="s">
        <v>12955</v>
      </c>
      <c r="M514" s="246" t="s">
        <v>8266</v>
      </c>
      <c r="N514" s="246" t="s">
        <v>12818</v>
      </c>
      <c r="O514" s="246" t="s">
        <v>12354</v>
      </c>
      <c r="P514" s="246" t="s">
        <v>12354</v>
      </c>
      <c r="Q514" s="246" t="s">
        <v>12354</v>
      </c>
      <c r="R514" s="246" t="s">
        <v>14694</v>
      </c>
      <c r="S514" s="246" t="s">
        <v>14718</v>
      </c>
      <c r="T514" s="246" t="s">
        <v>14803</v>
      </c>
      <c r="U514" s="246" t="s">
        <v>15422</v>
      </c>
    </row>
    <row r="515" spans="1:21" ht="13.5" customHeight="1">
      <c r="A515" s="125" t="s">
        <v>998</v>
      </c>
      <c r="B515" s="125" t="s">
        <v>10375</v>
      </c>
      <c r="C515" s="246" t="s">
        <v>999</v>
      </c>
      <c r="D515" s="246" t="s">
        <v>82</v>
      </c>
      <c r="E515" s="246" t="s">
        <v>4746</v>
      </c>
      <c r="F515" s="246" t="s">
        <v>4747</v>
      </c>
      <c r="G515" s="246" t="s">
        <v>8332</v>
      </c>
      <c r="H515" s="247">
        <v>0</v>
      </c>
      <c r="I515" s="246" t="s">
        <v>10372</v>
      </c>
      <c r="J515" s="247">
        <v>264000</v>
      </c>
      <c r="K515" s="247">
        <v>548</v>
      </c>
      <c r="L515" s="246" t="s">
        <v>12825</v>
      </c>
      <c r="M515" s="246" t="s">
        <v>8267</v>
      </c>
      <c r="N515" s="246" t="s">
        <v>998</v>
      </c>
      <c r="O515" s="246" t="s">
        <v>12354</v>
      </c>
      <c r="P515" s="246" t="s">
        <v>12354</v>
      </c>
      <c r="Q515" s="246" t="s">
        <v>12354</v>
      </c>
      <c r="R515" s="246" t="s">
        <v>14690</v>
      </c>
      <c r="S515" s="246" t="s">
        <v>14718</v>
      </c>
      <c r="T515" s="246" t="s">
        <v>12354</v>
      </c>
      <c r="U515" s="246" t="s">
        <v>14696</v>
      </c>
    </row>
    <row r="516" spans="1:21" ht="13.5" customHeight="1">
      <c r="A516" s="125" t="s">
        <v>1000</v>
      </c>
      <c r="B516" s="125" t="s">
        <v>10375</v>
      </c>
      <c r="C516" s="246" t="s">
        <v>1001</v>
      </c>
      <c r="D516" s="246" t="s">
        <v>1002</v>
      </c>
      <c r="E516" s="246" t="s">
        <v>4772</v>
      </c>
      <c r="F516" s="246" t="s">
        <v>4773</v>
      </c>
      <c r="G516" s="246" t="s">
        <v>8723</v>
      </c>
      <c r="H516" s="247">
        <v>0</v>
      </c>
      <c r="I516" s="246" t="s">
        <v>10372</v>
      </c>
      <c r="J516" s="247">
        <v>264000</v>
      </c>
      <c r="K516" s="247">
        <v>559</v>
      </c>
      <c r="L516" s="246" t="s">
        <v>12835</v>
      </c>
      <c r="M516" s="246" t="s">
        <v>8267</v>
      </c>
      <c r="N516" s="246" t="s">
        <v>1000</v>
      </c>
      <c r="O516" s="246" t="s">
        <v>12354</v>
      </c>
      <c r="P516" s="246" t="s">
        <v>12354</v>
      </c>
      <c r="Q516" s="246" t="s">
        <v>12354</v>
      </c>
      <c r="R516" s="246" t="s">
        <v>14694</v>
      </c>
      <c r="S516" s="246" t="s">
        <v>14718</v>
      </c>
      <c r="T516" s="246" t="s">
        <v>15351</v>
      </c>
      <c r="U516" s="246" t="s">
        <v>15423</v>
      </c>
    </row>
    <row r="517" spans="1:21" ht="13.5" customHeight="1">
      <c r="A517" s="125" t="s">
        <v>1003</v>
      </c>
      <c r="B517" s="125" t="s">
        <v>10375</v>
      </c>
      <c r="C517" s="246" t="s">
        <v>1004</v>
      </c>
      <c r="D517" s="246" t="s">
        <v>184</v>
      </c>
      <c r="E517" s="246" t="s">
        <v>4770</v>
      </c>
      <c r="F517" s="246" t="s">
        <v>4771</v>
      </c>
      <c r="G517" s="246" t="s">
        <v>8724</v>
      </c>
      <c r="H517" s="247">
        <v>17</v>
      </c>
      <c r="I517" s="246" t="s">
        <v>10406</v>
      </c>
      <c r="J517" s="247">
        <v>384000</v>
      </c>
      <c r="K517" s="247">
        <v>558</v>
      </c>
      <c r="L517" s="246" t="s">
        <v>12834</v>
      </c>
      <c r="M517" s="246" t="s">
        <v>8267</v>
      </c>
      <c r="N517" s="246" t="s">
        <v>1003</v>
      </c>
      <c r="O517" s="246" t="s">
        <v>12354</v>
      </c>
      <c r="P517" s="246" t="s">
        <v>12354</v>
      </c>
      <c r="Q517" s="246" t="s">
        <v>12354</v>
      </c>
      <c r="R517" s="246" t="s">
        <v>14690</v>
      </c>
      <c r="S517" s="246" t="s">
        <v>14736</v>
      </c>
      <c r="T517" s="246" t="s">
        <v>15424</v>
      </c>
      <c r="U517" s="246" t="s">
        <v>15425</v>
      </c>
    </row>
    <row r="518" spans="1:21" ht="13.5" customHeight="1">
      <c r="A518" s="125" t="s">
        <v>1005</v>
      </c>
      <c r="B518" s="125" t="s">
        <v>10375</v>
      </c>
      <c r="C518" s="246" t="s">
        <v>1006</v>
      </c>
      <c r="D518" s="246" t="s">
        <v>184</v>
      </c>
      <c r="E518" s="246" t="s">
        <v>4774</v>
      </c>
      <c r="F518" s="246" t="s">
        <v>4775</v>
      </c>
      <c r="G518" s="246" t="s">
        <v>8725</v>
      </c>
      <c r="H518" s="247">
        <v>0</v>
      </c>
      <c r="I518" s="246" t="s">
        <v>10372</v>
      </c>
      <c r="J518" s="247">
        <v>264000</v>
      </c>
      <c r="K518" s="247">
        <v>560</v>
      </c>
      <c r="L518" s="246" t="s">
        <v>12836</v>
      </c>
      <c r="M518" s="246" t="s">
        <v>8267</v>
      </c>
      <c r="N518" s="246" t="s">
        <v>1005</v>
      </c>
      <c r="O518" s="246" t="s">
        <v>12354</v>
      </c>
      <c r="P518" s="246" t="s">
        <v>12354</v>
      </c>
      <c r="Q518" s="246" t="s">
        <v>12354</v>
      </c>
      <c r="R518" s="246" t="s">
        <v>14694</v>
      </c>
      <c r="S518" s="246" t="s">
        <v>14718</v>
      </c>
      <c r="T518" s="246" t="s">
        <v>15426</v>
      </c>
      <c r="U518" s="246" t="s">
        <v>15427</v>
      </c>
    </row>
    <row r="519" spans="1:21" ht="13.5" customHeight="1">
      <c r="A519" s="125" t="s">
        <v>1008</v>
      </c>
      <c r="B519" s="125" t="s">
        <v>10375</v>
      </c>
      <c r="C519" s="246" t="s">
        <v>1009</v>
      </c>
      <c r="D519" s="246" t="s">
        <v>1010</v>
      </c>
      <c r="E519" s="246" t="s">
        <v>4741</v>
      </c>
      <c r="F519" s="246" t="s">
        <v>4742</v>
      </c>
      <c r="G519" s="246" t="s">
        <v>8726</v>
      </c>
      <c r="H519" s="247">
        <v>0</v>
      </c>
      <c r="I519" s="246" t="s">
        <v>10372</v>
      </c>
      <c r="J519" s="247">
        <v>264000</v>
      </c>
      <c r="K519" s="247">
        <v>546</v>
      </c>
      <c r="L519" s="246" t="s">
        <v>12823</v>
      </c>
      <c r="M519" s="246" t="s">
        <v>8267</v>
      </c>
      <c r="N519" s="246" t="s">
        <v>1008</v>
      </c>
      <c r="O519" s="246" t="s">
        <v>12354</v>
      </c>
      <c r="P519" s="246" t="s">
        <v>12354</v>
      </c>
      <c r="Q519" s="246" t="s">
        <v>12354</v>
      </c>
      <c r="R519" s="246" t="s">
        <v>14690</v>
      </c>
      <c r="S519" s="246" t="s">
        <v>14736</v>
      </c>
      <c r="T519" s="246" t="s">
        <v>15428</v>
      </c>
      <c r="U519" s="246" t="s">
        <v>14831</v>
      </c>
    </row>
    <row r="520" spans="1:21" ht="13.5" customHeight="1">
      <c r="A520" s="125" t="s">
        <v>1011</v>
      </c>
      <c r="B520" s="125" t="s">
        <v>10375</v>
      </c>
      <c r="C520" s="246" t="s">
        <v>1012</v>
      </c>
      <c r="D520" s="246" t="s">
        <v>82</v>
      </c>
      <c r="E520" s="246" t="s">
        <v>4776</v>
      </c>
      <c r="F520" s="246" t="s">
        <v>4777</v>
      </c>
      <c r="G520" s="246" t="s">
        <v>8727</v>
      </c>
      <c r="H520" s="247">
        <v>0</v>
      </c>
      <c r="I520" s="246" t="s">
        <v>10372</v>
      </c>
      <c r="J520" s="247">
        <v>264000</v>
      </c>
      <c r="K520" s="247">
        <v>561</v>
      </c>
      <c r="L520" s="246" t="s">
        <v>12837</v>
      </c>
      <c r="M520" s="246" t="s">
        <v>8267</v>
      </c>
      <c r="N520" s="246" t="s">
        <v>1011</v>
      </c>
      <c r="O520" s="246" t="s">
        <v>12354</v>
      </c>
      <c r="P520" s="246" t="s">
        <v>12354</v>
      </c>
      <c r="Q520" s="246" t="s">
        <v>12354</v>
      </c>
      <c r="R520" s="246" t="s">
        <v>14694</v>
      </c>
      <c r="S520" s="246" t="s">
        <v>14718</v>
      </c>
      <c r="T520" s="246" t="s">
        <v>15429</v>
      </c>
      <c r="U520" s="246" t="s">
        <v>15430</v>
      </c>
    </row>
    <row r="521" spans="1:21" ht="13.5" customHeight="1">
      <c r="A521" s="125" t="s">
        <v>1013</v>
      </c>
      <c r="B521" s="125" t="s">
        <v>10375</v>
      </c>
      <c r="C521" s="246" t="s">
        <v>1014</v>
      </c>
      <c r="D521" s="246" t="s">
        <v>1002</v>
      </c>
      <c r="E521" s="246" t="s">
        <v>4734</v>
      </c>
      <c r="F521" s="246" t="s">
        <v>4735</v>
      </c>
      <c r="G521" s="246" t="s">
        <v>8728</v>
      </c>
      <c r="H521" s="247">
        <v>19</v>
      </c>
      <c r="I521" s="246" t="s">
        <v>10406</v>
      </c>
      <c r="J521" s="247">
        <v>384000</v>
      </c>
      <c r="K521" s="247">
        <v>543</v>
      </c>
      <c r="L521" s="246" t="s">
        <v>12821</v>
      </c>
      <c r="M521" s="246" t="s">
        <v>8267</v>
      </c>
      <c r="N521" s="246" t="s">
        <v>1013</v>
      </c>
      <c r="O521" s="246" t="s">
        <v>12354</v>
      </c>
      <c r="P521" s="246" t="s">
        <v>12354</v>
      </c>
      <c r="Q521" s="246" t="s">
        <v>12354</v>
      </c>
      <c r="R521" s="246" t="s">
        <v>14694</v>
      </c>
      <c r="S521" s="246" t="s">
        <v>14718</v>
      </c>
      <c r="T521" s="246" t="s">
        <v>15431</v>
      </c>
      <c r="U521" s="246" t="s">
        <v>14863</v>
      </c>
    </row>
    <row r="522" spans="1:21" ht="13.5" customHeight="1">
      <c r="A522" s="125" t="s">
        <v>1015</v>
      </c>
      <c r="B522" s="125" t="s">
        <v>10375</v>
      </c>
      <c r="C522" s="246" t="s">
        <v>1016</v>
      </c>
      <c r="D522" s="246" t="s">
        <v>82</v>
      </c>
      <c r="E522" s="246" t="s">
        <v>4782</v>
      </c>
      <c r="F522" s="246" t="s">
        <v>4783</v>
      </c>
      <c r="G522" s="246" t="s">
        <v>8729</v>
      </c>
      <c r="H522" s="247">
        <v>0</v>
      </c>
      <c r="I522" s="246" t="s">
        <v>10372</v>
      </c>
      <c r="J522" s="247">
        <v>264000</v>
      </c>
      <c r="K522" s="247">
        <v>564</v>
      </c>
      <c r="L522" s="246" t="s">
        <v>12839</v>
      </c>
      <c r="M522" s="246" t="s">
        <v>8267</v>
      </c>
      <c r="N522" s="246" t="s">
        <v>1015</v>
      </c>
      <c r="O522" s="246" t="s">
        <v>12354</v>
      </c>
      <c r="P522" s="246" t="s">
        <v>12354</v>
      </c>
      <c r="Q522" s="246" t="s">
        <v>12354</v>
      </c>
      <c r="R522" s="246" t="s">
        <v>14690</v>
      </c>
      <c r="S522" s="246" t="s">
        <v>14736</v>
      </c>
      <c r="T522" s="246" t="s">
        <v>15405</v>
      </c>
      <c r="U522" s="246" t="s">
        <v>14982</v>
      </c>
    </row>
    <row r="523" spans="1:21" ht="13.5" customHeight="1">
      <c r="A523" s="125" t="s">
        <v>1017</v>
      </c>
      <c r="B523" s="125" t="s">
        <v>10375</v>
      </c>
      <c r="C523" s="246" t="s">
        <v>1018</v>
      </c>
      <c r="D523" s="246" t="s">
        <v>1002</v>
      </c>
      <c r="E523" s="246" t="s">
        <v>4784</v>
      </c>
      <c r="F523" s="246" t="s">
        <v>4785</v>
      </c>
      <c r="G523" s="246" t="s">
        <v>8730</v>
      </c>
      <c r="H523" s="247">
        <v>0</v>
      </c>
      <c r="I523" s="246" t="s">
        <v>10372</v>
      </c>
      <c r="J523" s="247">
        <v>264000</v>
      </c>
      <c r="K523" s="247">
        <v>565</v>
      </c>
      <c r="L523" s="246" t="s">
        <v>12840</v>
      </c>
      <c r="M523" s="246" t="s">
        <v>8267</v>
      </c>
      <c r="N523" s="246" t="s">
        <v>1017</v>
      </c>
      <c r="O523" s="246" t="s">
        <v>12354</v>
      </c>
      <c r="P523" s="246" t="s">
        <v>12354</v>
      </c>
      <c r="Q523" s="246" t="s">
        <v>12354</v>
      </c>
      <c r="R523" s="246" t="s">
        <v>14694</v>
      </c>
      <c r="S523" s="246" t="s">
        <v>14718</v>
      </c>
      <c r="T523" s="246" t="s">
        <v>14792</v>
      </c>
      <c r="U523" s="246" t="s">
        <v>15432</v>
      </c>
    </row>
    <row r="524" spans="1:21" ht="13.5" customHeight="1">
      <c r="A524" s="125" t="s">
        <v>1019</v>
      </c>
      <c r="B524" s="125" t="s">
        <v>10375</v>
      </c>
      <c r="C524" s="246" t="s">
        <v>1020</v>
      </c>
      <c r="D524" s="246" t="s">
        <v>82</v>
      </c>
      <c r="E524" s="246" t="s">
        <v>4786</v>
      </c>
      <c r="F524" s="246" t="s">
        <v>4787</v>
      </c>
      <c r="G524" s="246" t="s">
        <v>8731</v>
      </c>
      <c r="H524" s="247">
        <v>0</v>
      </c>
      <c r="I524" s="246" t="s">
        <v>10372</v>
      </c>
      <c r="J524" s="247">
        <v>264000</v>
      </c>
      <c r="K524" s="247">
        <v>566</v>
      </c>
      <c r="L524" s="246" t="s">
        <v>12688</v>
      </c>
      <c r="M524" s="246" t="s">
        <v>8267</v>
      </c>
      <c r="N524" s="246" t="s">
        <v>1019</v>
      </c>
      <c r="O524" s="246" t="s">
        <v>12354</v>
      </c>
      <c r="P524" s="246" t="s">
        <v>12354</v>
      </c>
      <c r="Q524" s="246" t="s">
        <v>12354</v>
      </c>
      <c r="R524" s="246" t="s">
        <v>14690</v>
      </c>
      <c r="S524" s="246" t="s">
        <v>14736</v>
      </c>
      <c r="T524" s="246" t="s">
        <v>15433</v>
      </c>
      <c r="U524" s="246" t="s">
        <v>15434</v>
      </c>
    </row>
    <row r="525" spans="1:21" ht="13.5" customHeight="1">
      <c r="A525" s="125" t="s">
        <v>1022</v>
      </c>
      <c r="B525" s="125" t="s">
        <v>10375</v>
      </c>
      <c r="C525" s="246" t="s">
        <v>1023</v>
      </c>
      <c r="D525" s="246" t="s">
        <v>184</v>
      </c>
      <c r="E525" s="246" t="s">
        <v>4790</v>
      </c>
      <c r="F525" s="246" t="s">
        <v>4791</v>
      </c>
      <c r="G525" s="246" t="s">
        <v>8732</v>
      </c>
      <c r="H525" s="247">
        <v>3</v>
      </c>
      <c r="I525" s="246" t="s">
        <v>10372</v>
      </c>
      <c r="J525" s="247">
        <v>264000</v>
      </c>
      <c r="K525" s="247">
        <v>568</v>
      </c>
      <c r="L525" s="246" t="s">
        <v>12841</v>
      </c>
      <c r="M525" s="246" t="s">
        <v>8267</v>
      </c>
      <c r="N525" s="246" t="s">
        <v>1022</v>
      </c>
      <c r="O525" s="246" t="s">
        <v>12354</v>
      </c>
      <c r="P525" s="246" t="s">
        <v>12354</v>
      </c>
      <c r="Q525" s="246" t="s">
        <v>12354</v>
      </c>
      <c r="R525" s="246" t="s">
        <v>14694</v>
      </c>
      <c r="S525" s="246" t="s">
        <v>14718</v>
      </c>
      <c r="T525" s="246" t="s">
        <v>15435</v>
      </c>
      <c r="U525" s="246" t="s">
        <v>15436</v>
      </c>
    </row>
    <row r="526" spans="1:21" ht="13.5" customHeight="1">
      <c r="A526" s="125" t="s">
        <v>1024</v>
      </c>
      <c r="B526" s="125" t="s">
        <v>10375</v>
      </c>
      <c r="C526" s="246" t="s">
        <v>1025</v>
      </c>
      <c r="D526" s="246" t="s">
        <v>82</v>
      </c>
      <c r="E526" s="246" t="s">
        <v>4758</v>
      </c>
      <c r="F526" s="246" t="s">
        <v>4759</v>
      </c>
      <c r="G526" s="246" t="s">
        <v>8733</v>
      </c>
      <c r="H526" s="247">
        <v>0</v>
      </c>
      <c r="I526" s="246" t="s">
        <v>10372</v>
      </c>
      <c r="J526" s="247">
        <v>264000</v>
      </c>
      <c r="K526" s="247">
        <v>553</v>
      </c>
      <c r="L526" s="246" t="s">
        <v>12738</v>
      </c>
      <c r="M526" s="246" t="s">
        <v>8267</v>
      </c>
      <c r="N526" s="246" t="s">
        <v>1024</v>
      </c>
      <c r="O526" s="246" t="s">
        <v>12354</v>
      </c>
      <c r="P526" s="246" t="s">
        <v>12354</v>
      </c>
      <c r="Q526" s="246" t="s">
        <v>12354</v>
      </c>
      <c r="R526" s="246" t="s">
        <v>14694</v>
      </c>
      <c r="S526" s="246" t="s">
        <v>14718</v>
      </c>
      <c r="T526" s="246" t="s">
        <v>15250</v>
      </c>
      <c r="U526" s="246" t="s">
        <v>15359</v>
      </c>
    </row>
    <row r="527" spans="1:21" ht="13.5" customHeight="1">
      <c r="A527" s="125" t="s">
        <v>1026</v>
      </c>
      <c r="B527" s="125" t="s">
        <v>10375</v>
      </c>
      <c r="C527" s="246" t="s">
        <v>1027</v>
      </c>
      <c r="D527" s="246" t="s">
        <v>1002</v>
      </c>
      <c r="E527" s="246" t="s">
        <v>4732</v>
      </c>
      <c r="F527" s="246" t="s">
        <v>4733</v>
      </c>
      <c r="G527" s="246" t="s">
        <v>8734</v>
      </c>
      <c r="H527" s="247">
        <v>0</v>
      </c>
      <c r="I527" s="246" t="s">
        <v>10372</v>
      </c>
      <c r="J527" s="247">
        <v>264000</v>
      </c>
      <c r="K527" s="247">
        <v>542</v>
      </c>
      <c r="L527" s="246" t="s">
        <v>12699</v>
      </c>
      <c r="M527" s="246" t="s">
        <v>8267</v>
      </c>
      <c r="N527" s="246" t="s">
        <v>1026</v>
      </c>
      <c r="O527" s="246" t="s">
        <v>12354</v>
      </c>
      <c r="P527" s="246" t="s">
        <v>12354</v>
      </c>
      <c r="Q527" s="246" t="s">
        <v>12354</v>
      </c>
      <c r="R527" s="246" t="s">
        <v>14694</v>
      </c>
      <c r="S527" s="246" t="s">
        <v>14727</v>
      </c>
      <c r="T527" s="246" t="s">
        <v>15437</v>
      </c>
      <c r="U527" s="246" t="s">
        <v>15438</v>
      </c>
    </row>
    <row r="528" spans="1:21" ht="13.5" customHeight="1">
      <c r="A528" s="125" t="s">
        <v>1028</v>
      </c>
      <c r="B528" s="125" t="s">
        <v>10375</v>
      </c>
      <c r="C528" s="246" t="s">
        <v>1029</v>
      </c>
      <c r="D528" s="246" t="s">
        <v>39</v>
      </c>
      <c r="E528" s="246" t="s">
        <v>4768</v>
      </c>
      <c r="F528" s="246" t="s">
        <v>4769</v>
      </c>
      <c r="G528" s="246" t="s">
        <v>8735</v>
      </c>
      <c r="H528" s="247">
        <v>0</v>
      </c>
      <c r="I528" s="246" t="s">
        <v>10372</v>
      </c>
      <c r="J528" s="247">
        <v>264000</v>
      </c>
      <c r="K528" s="247">
        <v>557</v>
      </c>
      <c r="L528" s="246" t="s">
        <v>12833</v>
      </c>
      <c r="M528" s="246" t="s">
        <v>8267</v>
      </c>
      <c r="N528" s="246" t="s">
        <v>1028</v>
      </c>
      <c r="O528" s="246" t="s">
        <v>12354</v>
      </c>
      <c r="P528" s="246" t="s">
        <v>12354</v>
      </c>
      <c r="Q528" s="246" t="s">
        <v>12354</v>
      </c>
      <c r="R528" s="246" t="s">
        <v>14730</v>
      </c>
      <c r="S528" s="246" t="s">
        <v>14698</v>
      </c>
      <c r="T528" s="246" t="s">
        <v>15439</v>
      </c>
      <c r="U528" s="246" t="s">
        <v>14917</v>
      </c>
    </row>
    <row r="529" spans="1:21" ht="13.5" customHeight="1">
      <c r="A529" s="125" t="s">
        <v>1030</v>
      </c>
      <c r="B529" s="125" t="s">
        <v>10375</v>
      </c>
      <c r="C529" s="246" t="s">
        <v>1031</v>
      </c>
      <c r="D529" s="246" t="s">
        <v>166</v>
      </c>
      <c r="E529" s="246" t="s">
        <v>4780</v>
      </c>
      <c r="F529" s="246" t="s">
        <v>4781</v>
      </c>
      <c r="G529" s="246" t="s">
        <v>8736</v>
      </c>
      <c r="H529" s="247">
        <v>0</v>
      </c>
      <c r="I529" s="246" t="s">
        <v>10372</v>
      </c>
      <c r="J529" s="247">
        <v>264000</v>
      </c>
      <c r="K529" s="247">
        <v>563</v>
      </c>
      <c r="L529" s="246" t="s">
        <v>12838</v>
      </c>
      <c r="M529" s="246" t="s">
        <v>8267</v>
      </c>
      <c r="N529" s="246" t="s">
        <v>1030</v>
      </c>
      <c r="O529" s="246" t="s">
        <v>12354</v>
      </c>
      <c r="P529" s="246" t="s">
        <v>12354</v>
      </c>
      <c r="Q529" s="246" t="s">
        <v>12354</v>
      </c>
      <c r="R529" s="246" t="s">
        <v>14690</v>
      </c>
      <c r="S529" s="246" t="s">
        <v>14736</v>
      </c>
      <c r="T529" s="246" t="s">
        <v>15440</v>
      </c>
      <c r="U529" s="246" t="s">
        <v>15171</v>
      </c>
    </row>
    <row r="530" spans="1:21" ht="13.5" customHeight="1">
      <c r="A530" s="125" t="s">
        <v>1032</v>
      </c>
      <c r="B530" s="125" t="s">
        <v>10375</v>
      </c>
      <c r="C530" s="246" t="s">
        <v>1033</v>
      </c>
      <c r="D530" s="246" t="s">
        <v>82</v>
      </c>
      <c r="E530" s="246" t="s">
        <v>4778</v>
      </c>
      <c r="F530" s="246" t="s">
        <v>4779</v>
      </c>
      <c r="G530" s="246" t="s">
        <v>8737</v>
      </c>
      <c r="H530" s="247">
        <v>0</v>
      </c>
      <c r="I530" s="246" t="s">
        <v>10372</v>
      </c>
      <c r="J530" s="247">
        <v>264000</v>
      </c>
      <c r="K530" s="247">
        <v>562</v>
      </c>
      <c r="L530" s="246" t="s">
        <v>12705</v>
      </c>
      <c r="M530" s="246" t="s">
        <v>8267</v>
      </c>
      <c r="N530" s="246" t="s">
        <v>1032</v>
      </c>
      <c r="O530" s="246" t="s">
        <v>12354</v>
      </c>
      <c r="P530" s="246" t="s">
        <v>12354</v>
      </c>
      <c r="Q530" s="246" t="s">
        <v>12354</v>
      </c>
      <c r="R530" s="246" t="s">
        <v>14694</v>
      </c>
      <c r="S530" s="246" t="s">
        <v>14718</v>
      </c>
      <c r="T530" s="246" t="s">
        <v>15067</v>
      </c>
      <c r="U530" s="246" t="s">
        <v>14706</v>
      </c>
    </row>
    <row r="531" spans="1:21" ht="13.5" customHeight="1">
      <c r="A531" s="125" t="s">
        <v>1034</v>
      </c>
      <c r="B531" s="125" t="s">
        <v>10375</v>
      </c>
      <c r="C531" s="246" t="s">
        <v>1035</v>
      </c>
      <c r="D531" s="246" t="s">
        <v>39</v>
      </c>
      <c r="E531" s="246" t="s">
        <v>4754</v>
      </c>
      <c r="F531" s="246" t="s">
        <v>4755</v>
      </c>
      <c r="G531" s="246" t="s">
        <v>8738</v>
      </c>
      <c r="H531" s="247">
        <v>0</v>
      </c>
      <c r="I531" s="246" t="s">
        <v>10372</v>
      </c>
      <c r="J531" s="247">
        <v>264000</v>
      </c>
      <c r="K531" s="247">
        <v>551</v>
      </c>
      <c r="L531" s="246" t="s">
        <v>12828</v>
      </c>
      <c r="M531" s="246" t="s">
        <v>8267</v>
      </c>
      <c r="N531" s="246" t="s">
        <v>1034</v>
      </c>
      <c r="O531" s="246" t="s">
        <v>12354</v>
      </c>
      <c r="P531" s="246" t="s">
        <v>12354</v>
      </c>
      <c r="Q531" s="246" t="s">
        <v>12354</v>
      </c>
      <c r="R531" s="246" t="s">
        <v>14694</v>
      </c>
      <c r="S531" s="246" t="s">
        <v>14718</v>
      </c>
      <c r="T531" s="246" t="s">
        <v>15257</v>
      </c>
      <c r="U531" s="246" t="s">
        <v>14963</v>
      </c>
    </row>
    <row r="532" spans="1:21" ht="13.5" customHeight="1">
      <c r="A532" s="125" t="s">
        <v>1036</v>
      </c>
      <c r="B532" s="125" t="s">
        <v>10375</v>
      </c>
      <c r="C532" s="246" t="s">
        <v>1037</v>
      </c>
      <c r="D532" s="246" t="s">
        <v>184</v>
      </c>
      <c r="E532" s="246" t="s">
        <v>4792</v>
      </c>
      <c r="F532" s="246" t="s">
        <v>8258</v>
      </c>
      <c r="G532" s="246" t="s">
        <v>8739</v>
      </c>
      <c r="H532" s="247">
        <v>0</v>
      </c>
      <c r="I532" s="246" t="s">
        <v>10372</v>
      </c>
      <c r="J532" s="247">
        <v>264000</v>
      </c>
      <c r="K532" s="247">
        <v>569</v>
      </c>
      <c r="L532" s="246" t="s">
        <v>12842</v>
      </c>
      <c r="M532" s="246" t="s">
        <v>8267</v>
      </c>
      <c r="N532" s="246" t="s">
        <v>1036</v>
      </c>
      <c r="O532" s="246" t="s">
        <v>12354</v>
      </c>
      <c r="P532" s="246" t="s">
        <v>12354</v>
      </c>
      <c r="Q532" s="246" t="s">
        <v>12354</v>
      </c>
      <c r="R532" s="246" t="s">
        <v>14694</v>
      </c>
      <c r="S532" s="246" t="s">
        <v>14718</v>
      </c>
      <c r="T532" s="246" t="s">
        <v>15441</v>
      </c>
      <c r="U532" s="246" t="s">
        <v>15217</v>
      </c>
    </row>
    <row r="533" spans="1:21" ht="13.5" customHeight="1">
      <c r="A533" s="125" t="s">
        <v>1038</v>
      </c>
      <c r="B533" s="125" t="s">
        <v>10375</v>
      </c>
      <c r="C533" s="246" t="s">
        <v>1039</v>
      </c>
      <c r="D533" s="246" t="s">
        <v>82</v>
      </c>
      <c r="E533" s="246" t="s">
        <v>4756</v>
      </c>
      <c r="F533" s="246" t="s">
        <v>4757</v>
      </c>
      <c r="G533" s="246" t="s">
        <v>8740</v>
      </c>
      <c r="H533" s="247">
        <v>0</v>
      </c>
      <c r="I533" s="246" t="s">
        <v>10372</v>
      </c>
      <c r="J533" s="247">
        <v>264000</v>
      </c>
      <c r="K533" s="247">
        <v>552</v>
      </c>
      <c r="L533" s="246" t="s">
        <v>12829</v>
      </c>
      <c r="M533" s="246" t="s">
        <v>8267</v>
      </c>
      <c r="N533" s="246" t="s">
        <v>1038</v>
      </c>
      <c r="O533" s="246" t="s">
        <v>12354</v>
      </c>
      <c r="P533" s="246" t="s">
        <v>12354</v>
      </c>
      <c r="Q533" s="246" t="s">
        <v>12354</v>
      </c>
      <c r="R533" s="246" t="s">
        <v>14690</v>
      </c>
      <c r="S533" s="246" t="s">
        <v>14736</v>
      </c>
      <c r="T533" s="246" t="s">
        <v>14935</v>
      </c>
      <c r="U533" s="246" t="s">
        <v>14956</v>
      </c>
    </row>
    <row r="534" spans="1:21" ht="13.5" customHeight="1">
      <c r="A534" s="125" t="s">
        <v>1040</v>
      </c>
      <c r="B534" s="125" t="s">
        <v>10375</v>
      </c>
      <c r="C534" s="246" t="s">
        <v>1041</v>
      </c>
      <c r="D534" s="246" t="s">
        <v>1002</v>
      </c>
      <c r="E534" s="246" t="s">
        <v>4788</v>
      </c>
      <c r="F534" s="246" t="s">
        <v>4789</v>
      </c>
      <c r="G534" s="246" t="s">
        <v>8741</v>
      </c>
      <c r="H534" s="247">
        <v>0</v>
      </c>
      <c r="I534" s="246" t="s">
        <v>10372</v>
      </c>
      <c r="J534" s="247">
        <v>264000</v>
      </c>
      <c r="K534" s="247">
        <v>567</v>
      </c>
      <c r="L534" s="246" t="s">
        <v>12588</v>
      </c>
      <c r="M534" s="246" t="s">
        <v>8267</v>
      </c>
      <c r="N534" s="246" t="s">
        <v>1040</v>
      </c>
      <c r="O534" s="246" t="s">
        <v>12354</v>
      </c>
      <c r="P534" s="246" t="s">
        <v>12354</v>
      </c>
      <c r="Q534" s="246" t="s">
        <v>12354</v>
      </c>
      <c r="R534" s="246" t="s">
        <v>14690</v>
      </c>
      <c r="S534" s="246" t="s">
        <v>14736</v>
      </c>
      <c r="T534" s="246" t="s">
        <v>15017</v>
      </c>
      <c r="U534" s="246" t="s">
        <v>15442</v>
      </c>
    </row>
    <row r="535" spans="1:21" ht="13.5" customHeight="1">
      <c r="A535" s="125" t="s">
        <v>1042</v>
      </c>
      <c r="B535" s="125" t="s">
        <v>10375</v>
      </c>
      <c r="C535" s="246" t="s">
        <v>1043</v>
      </c>
      <c r="D535" s="246" t="s">
        <v>39</v>
      </c>
      <c r="E535" s="246" t="s">
        <v>4736</v>
      </c>
      <c r="F535" s="246" t="s">
        <v>4737</v>
      </c>
      <c r="G535" s="246" t="s">
        <v>8742</v>
      </c>
      <c r="H535" s="247">
        <v>0</v>
      </c>
      <c r="I535" s="246" t="s">
        <v>10372</v>
      </c>
      <c r="J535" s="247">
        <v>264000</v>
      </c>
      <c r="K535" s="247">
        <v>544</v>
      </c>
      <c r="L535" s="246" t="s">
        <v>12822</v>
      </c>
      <c r="M535" s="246" t="s">
        <v>8267</v>
      </c>
      <c r="N535" s="246" t="s">
        <v>1042</v>
      </c>
      <c r="O535" s="246" t="s">
        <v>12354</v>
      </c>
      <c r="P535" s="246" t="s">
        <v>12354</v>
      </c>
      <c r="Q535" s="246" t="s">
        <v>12354</v>
      </c>
      <c r="R535" s="246" t="s">
        <v>14694</v>
      </c>
      <c r="S535" s="246" t="s">
        <v>14718</v>
      </c>
      <c r="T535" s="246" t="s">
        <v>15229</v>
      </c>
      <c r="U535" s="246" t="s">
        <v>14703</v>
      </c>
    </row>
    <row r="536" spans="1:21" ht="13.5" customHeight="1">
      <c r="A536" s="125" t="s">
        <v>1044</v>
      </c>
      <c r="B536" s="125" t="s">
        <v>10375</v>
      </c>
      <c r="C536" s="246" t="s">
        <v>4793</v>
      </c>
      <c r="D536" s="246" t="s">
        <v>1045</v>
      </c>
      <c r="E536" s="246" t="s">
        <v>4794</v>
      </c>
      <c r="F536" s="246" t="s">
        <v>4795</v>
      </c>
      <c r="G536" s="246" t="s">
        <v>8743</v>
      </c>
      <c r="H536" s="247">
        <v>0</v>
      </c>
      <c r="I536" s="246" t="s">
        <v>10372</v>
      </c>
      <c r="J536" s="247">
        <v>264000</v>
      </c>
      <c r="K536" s="247">
        <v>570</v>
      </c>
      <c r="L536" s="246" t="s">
        <v>12843</v>
      </c>
      <c r="M536" s="246" t="s">
        <v>8267</v>
      </c>
      <c r="N536" s="246" t="s">
        <v>1044</v>
      </c>
      <c r="O536" s="246" t="s">
        <v>12354</v>
      </c>
      <c r="P536" s="246" t="s">
        <v>12354</v>
      </c>
      <c r="Q536" s="246" t="s">
        <v>12354</v>
      </c>
      <c r="R536" s="246" t="s">
        <v>14690</v>
      </c>
      <c r="S536" s="246" t="s">
        <v>14736</v>
      </c>
      <c r="T536" s="246" t="s">
        <v>15443</v>
      </c>
      <c r="U536" s="246" t="s">
        <v>15444</v>
      </c>
    </row>
    <row r="537" spans="1:21" ht="13.5" customHeight="1">
      <c r="A537" s="125" t="s">
        <v>1046</v>
      </c>
      <c r="B537" s="125" t="s">
        <v>10375</v>
      </c>
      <c r="C537" s="246" t="s">
        <v>1047</v>
      </c>
      <c r="D537" s="246" t="s">
        <v>39</v>
      </c>
      <c r="E537" s="246" t="s">
        <v>4796</v>
      </c>
      <c r="F537" s="246" t="s">
        <v>4797</v>
      </c>
      <c r="G537" s="246" t="s">
        <v>8744</v>
      </c>
      <c r="H537" s="247">
        <v>0</v>
      </c>
      <c r="I537" s="246" t="s">
        <v>10372</v>
      </c>
      <c r="J537" s="247">
        <v>264000</v>
      </c>
      <c r="K537" s="247">
        <v>571</v>
      </c>
      <c r="L537" s="246" t="s">
        <v>12753</v>
      </c>
      <c r="M537" s="246" t="s">
        <v>8267</v>
      </c>
      <c r="N537" s="246" t="s">
        <v>1046</v>
      </c>
      <c r="O537" s="246" t="s">
        <v>12354</v>
      </c>
      <c r="P537" s="246" t="s">
        <v>12354</v>
      </c>
      <c r="Q537" s="246" t="s">
        <v>12354</v>
      </c>
      <c r="R537" s="246" t="s">
        <v>14694</v>
      </c>
      <c r="S537" s="246" t="s">
        <v>14727</v>
      </c>
      <c r="T537" s="246" t="s">
        <v>15445</v>
      </c>
      <c r="U537" s="246" t="s">
        <v>15059</v>
      </c>
    </row>
    <row r="538" spans="1:21" ht="13.5" customHeight="1">
      <c r="A538" s="125" t="s">
        <v>1048</v>
      </c>
      <c r="B538" s="125" t="s">
        <v>10375</v>
      </c>
      <c r="C538" s="246" t="s">
        <v>1049</v>
      </c>
      <c r="D538" s="246" t="s">
        <v>39</v>
      </c>
      <c r="E538" s="246" t="s">
        <v>4798</v>
      </c>
      <c r="F538" s="246" t="s">
        <v>4799</v>
      </c>
      <c r="G538" s="246" t="s">
        <v>8745</v>
      </c>
      <c r="H538" s="247">
        <v>0</v>
      </c>
      <c r="I538" s="246" t="s">
        <v>10372</v>
      </c>
      <c r="J538" s="247">
        <v>264000</v>
      </c>
      <c r="K538" s="247">
        <v>572</v>
      </c>
      <c r="L538" s="246" t="s">
        <v>12844</v>
      </c>
      <c r="M538" s="246" t="s">
        <v>8267</v>
      </c>
      <c r="N538" s="246" t="s">
        <v>1048</v>
      </c>
      <c r="O538" s="246" t="s">
        <v>12354</v>
      </c>
      <c r="P538" s="246" t="s">
        <v>12354</v>
      </c>
      <c r="Q538" s="246" t="s">
        <v>12354</v>
      </c>
      <c r="R538" s="246" t="s">
        <v>14694</v>
      </c>
      <c r="S538" s="246" t="s">
        <v>14718</v>
      </c>
      <c r="T538" s="246" t="s">
        <v>15371</v>
      </c>
      <c r="U538" s="246" t="s">
        <v>15446</v>
      </c>
    </row>
    <row r="539" spans="1:21" ht="13.5" customHeight="1">
      <c r="A539" s="125" t="s">
        <v>1050</v>
      </c>
      <c r="B539" s="125" t="s">
        <v>10375</v>
      </c>
      <c r="C539" s="246" t="s">
        <v>4800</v>
      </c>
      <c r="D539" s="246" t="s">
        <v>39</v>
      </c>
      <c r="E539" s="246" t="s">
        <v>4801</v>
      </c>
      <c r="F539" s="246" t="s">
        <v>12354</v>
      </c>
      <c r="G539" s="246" t="s">
        <v>8746</v>
      </c>
      <c r="H539" s="247">
        <v>0</v>
      </c>
      <c r="I539" s="246" t="s">
        <v>10372</v>
      </c>
      <c r="J539" s="247">
        <v>264000</v>
      </c>
      <c r="K539" s="247">
        <v>573</v>
      </c>
      <c r="L539" s="246" t="s">
        <v>12778</v>
      </c>
      <c r="M539" s="246" t="s">
        <v>8267</v>
      </c>
      <c r="N539" s="246" t="s">
        <v>1050</v>
      </c>
      <c r="O539" s="246" t="s">
        <v>12354</v>
      </c>
      <c r="P539" s="246" t="s">
        <v>12354</v>
      </c>
      <c r="Q539" s="246" t="s">
        <v>12354</v>
      </c>
      <c r="R539" s="246" t="s">
        <v>14690</v>
      </c>
      <c r="S539" s="246" t="s">
        <v>14736</v>
      </c>
      <c r="T539" s="246" t="s">
        <v>14739</v>
      </c>
      <c r="U539" s="246" t="s">
        <v>15447</v>
      </c>
    </row>
    <row r="540" spans="1:21" ht="13.5" customHeight="1">
      <c r="A540" s="125" t="s">
        <v>1051</v>
      </c>
      <c r="B540" s="125" t="s">
        <v>10375</v>
      </c>
      <c r="C540" s="246" t="s">
        <v>1052</v>
      </c>
      <c r="D540" s="246" t="s">
        <v>1002</v>
      </c>
      <c r="E540" s="246" t="s">
        <v>4802</v>
      </c>
      <c r="F540" s="246" t="s">
        <v>11516</v>
      </c>
      <c r="G540" s="246" t="s">
        <v>8747</v>
      </c>
      <c r="H540" s="247">
        <v>0</v>
      </c>
      <c r="I540" s="246" t="s">
        <v>10372</v>
      </c>
      <c r="J540" s="247">
        <v>264000</v>
      </c>
      <c r="K540" s="247">
        <v>574</v>
      </c>
      <c r="L540" s="246" t="s">
        <v>12845</v>
      </c>
      <c r="M540" s="246" t="s">
        <v>8267</v>
      </c>
      <c r="N540" s="246" t="s">
        <v>1051</v>
      </c>
      <c r="O540" s="246" t="s">
        <v>12354</v>
      </c>
      <c r="P540" s="246" t="s">
        <v>12354</v>
      </c>
      <c r="Q540" s="246" t="s">
        <v>12354</v>
      </c>
      <c r="R540" s="246" t="s">
        <v>14694</v>
      </c>
      <c r="S540" s="246" t="s">
        <v>14718</v>
      </c>
      <c r="T540" s="246" t="s">
        <v>15448</v>
      </c>
      <c r="U540" s="246" t="s">
        <v>15449</v>
      </c>
    </row>
    <row r="541" spans="1:21" ht="13.5" customHeight="1">
      <c r="A541" s="125" t="s">
        <v>1053</v>
      </c>
      <c r="B541" s="125" t="s">
        <v>10375</v>
      </c>
      <c r="C541" s="246" t="s">
        <v>1054</v>
      </c>
      <c r="D541" s="246" t="s">
        <v>39</v>
      </c>
      <c r="E541" s="246" t="s">
        <v>4803</v>
      </c>
      <c r="F541" s="246" t="s">
        <v>12354</v>
      </c>
      <c r="G541" s="246" t="s">
        <v>8748</v>
      </c>
      <c r="H541" s="247">
        <v>0</v>
      </c>
      <c r="I541" s="246" t="s">
        <v>10372</v>
      </c>
      <c r="J541" s="247">
        <v>264000</v>
      </c>
      <c r="K541" s="247">
        <v>575</v>
      </c>
      <c r="L541" s="246" t="s">
        <v>12846</v>
      </c>
      <c r="M541" s="246" t="s">
        <v>8267</v>
      </c>
      <c r="N541" s="246" t="s">
        <v>1053</v>
      </c>
      <c r="O541" s="246" t="s">
        <v>12354</v>
      </c>
      <c r="P541" s="246" t="s">
        <v>12354</v>
      </c>
      <c r="Q541" s="246" t="s">
        <v>12354</v>
      </c>
      <c r="R541" s="246" t="s">
        <v>14690</v>
      </c>
      <c r="S541" s="246" t="s">
        <v>14736</v>
      </c>
      <c r="T541" s="246" t="s">
        <v>15433</v>
      </c>
      <c r="U541" s="246" t="s">
        <v>15245</v>
      </c>
    </row>
    <row r="542" spans="1:21" ht="13.5" customHeight="1">
      <c r="A542" s="125" t="s">
        <v>1055</v>
      </c>
      <c r="B542" s="125" t="s">
        <v>10375</v>
      </c>
      <c r="C542" s="246" t="s">
        <v>1056</v>
      </c>
      <c r="D542" s="246" t="s">
        <v>190</v>
      </c>
      <c r="E542" s="246" t="s">
        <v>4541</v>
      </c>
      <c r="F542" s="246" t="s">
        <v>10430</v>
      </c>
      <c r="G542" s="246" t="s">
        <v>8749</v>
      </c>
      <c r="H542" s="247">
        <v>0</v>
      </c>
      <c r="I542" s="246" t="s">
        <v>10372</v>
      </c>
      <c r="J542" s="247">
        <v>264000</v>
      </c>
      <c r="K542" s="247">
        <v>365</v>
      </c>
      <c r="L542" s="246" t="s">
        <v>12706</v>
      </c>
      <c r="M542" s="246" t="s">
        <v>8265</v>
      </c>
      <c r="N542" s="246" t="s">
        <v>1055</v>
      </c>
      <c r="O542" s="246" t="s">
        <v>12354</v>
      </c>
      <c r="P542" s="246" t="s">
        <v>12354</v>
      </c>
      <c r="Q542" s="246" t="s">
        <v>12354</v>
      </c>
      <c r="R542" s="246" t="s">
        <v>14694</v>
      </c>
      <c r="S542" s="246" t="s">
        <v>14782</v>
      </c>
      <c r="T542" s="246" t="s">
        <v>15450</v>
      </c>
      <c r="U542" s="246" t="s">
        <v>15451</v>
      </c>
    </row>
    <row r="543" spans="1:21" ht="13.5" customHeight="1">
      <c r="A543" s="125" t="s">
        <v>1058</v>
      </c>
      <c r="B543" s="125" t="s">
        <v>10375</v>
      </c>
      <c r="C543" s="246" t="s">
        <v>1059</v>
      </c>
      <c r="D543" s="246" t="s">
        <v>151</v>
      </c>
      <c r="E543" s="246" t="s">
        <v>4542</v>
      </c>
      <c r="F543" s="246" t="s">
        <v>10431</v>
      </c>
      <c r="G543" s="246" t="s">
        <v>8750</v>
      </c>
      <c r="H543" s="247">
        <v>17</v>
      </c>
      <c r="I543" s="246" t="s">
        <v>10406</v>
      </c>
      <c r="J543" s="247">
        <v>384000</v>
      </c>
      <c r="K543" s="247">
        <v>366</v>
      </c>
      <c r="L543" s="246" t="s">
        <v>12707</v>
      </c>
      <c r="M543" s="246" t="s">
        <v>8265</v>
      </c>
      <c r="N543" s="246" t="s">
        <v>1058</v>
      </c>
      <c r="O543" s="246" t="s">
        <v>12354</v>
      </c>
      <c r="P543" s="246" t="s">
        <v>12354</v>
      </c>
      <c r="Q543" s="246" t="s">
        <v>12354</v>
      </c>
      <c r="R543" s="246" t="s">
        <v>14730</v>
      </c>
      <c r="S543" s="246" t="s">
        <v>14704</v>
      </c>
      <c r="T543" s="246" t="s">
        <v>14802</v>
      </c>
      <c r="U543" s="246" t="s">
        <v>14940</v>
      </c>
    </row>
    <row r="544" spans="1:21" ht="13.5" customHeight="1">
      <c r="A544" s="125" t="s">
        <v>1062</v>
      </c>
      <c r="B544" s="125" t="s">
        <v>10375</v>
      </c>
      <c r="C544" s="246" t="s">
        <v>1063</v>
      </c>
      <c r="D544" s="246" t="s">
        <v>1061</v>
      </c>
      <c r="E544" s="246" t="s">
        <v>4543</v>
      </c>
      <c r="F544" s="246" t="s">
        <v>10432</v>
      </c>
      <c r="G544" s="246" t="s">
        <v>8751</v>
      </c>
      <c r="H544" s="247">
        <v>19</v>
      </c>
      <c r="I544" s="246" t="s">
        <v>10406</v>
      </c>
      <c r="J544" s="247">
        <v>384000</v>
      </c>
      <c r="K544" s="247">
        <v>367</v>
      </c>
      <c r="L544" s="246" t="s">
        <v>12708</v>
      </c>
      <c r="M544" s="246" t="s">
        <v>8265</v>
      </c>
      <c r="N544" s="246" t="s">
        <v>1062</v>
      </c>
      <c r="O544" s="246" t="s">
        <v>12354</v>
      </c>
      <c r="P544" s="246" t="s">
        <v>12354</v>
      </c>
      <c r="Q544" s="246" t="s">
        <v>12354</v>
      </c>
      <c r="R544" s="246" t="s">
        <v>14690</v>
      </c>
      <c r="S544" s="246" t="s">
        <v>15452</v>
      </c>
      <c r="T544" s="246" t="s">
        <v>14962</v>
      </c>
      <c r="U544" s="246" t="s">
        <v>14872</v>
      </c>
    </row>
    <row r="545" spans="1:21" ht="13.5" customHeight="1">
      <c r="A545" s="125" t="s">
        <v>1065</v>
      </c>
      <c r="B545" s="125" t="s">
        <v>10375</v>
      </c>
      <c r="C545" s="246" t="s">
        <v>1066</v>
      </c>
      <c r="D545" s="246" t="s">
        <v>190</v>
      </c>
      <c r="E545" s="246" t="s">
        <v>4561</v>
      </c>
      <c r="F545" s="246" t="s">
        <v>10433</v>
      </c>
      <c r="G545" s="246" t="s">
        <v>8752</v>
      </c>
      <c r="H545" s="247">
        <v>0</v>
      </c>
      <c r="I545" s="246" t="s">
        <v>10372</v>
      </c>
      <c r="J545" s="247">
        <v>264000</v>
      </c>
      <c r="K545" s="247">
        <v>379</v>
      </c>
      <c r="L545" s="246" t="s">
        <v>12718</v>
      </c>
      <c r="M545" s="246" t="s">
        <v>8265</v>
      </c>
      <c r="N545" s="246" t="s">
        <v>1065</v>
      </c>
      <c r="O545" s="246" t="s">
        <v>12354</v>
      </c>
      <c r="P545" s="246" t="s">
        <v>12354</v>
      </c>
      <c r="Q545" s="246" t="s">
        <v>12354</v>
      </c>
      <c r="R545" s="246" t="s">
        <v>14694</v>
      </c>
      <c r="S545" s="246" t="s">
        <v>14782</v>
      </c>
      <c r="T545" s="246" t="s">
        <v>14711</v>
      </c>
      <c r="U545" s="246" t="s">
        <v>15453</v>
      </c>
    </row>
    <row r="546" spans="1:21" ht="13.5" customHeight="1">
      <c r="A546" s="125" t="s">
        <v>1068</v>
      </c>
      <c r="B546" s="125" t="s">
        <v>10375</v>
      </c>
      <c r="C546" s="246" t="s">
        <v>1069</v>
      </c>
      <c r="D546" s="246" t="s">
        <v>111</v>
      </c>
      <c r="E546" s="246" t="s">
        <v>4650</v>
      </c>
      <c r="F546" s="246" t="s">
        <v>12354</v>
      </c>
      <c r="G546" s="246" t="s">
        <v>8753</v>
      </c>
      <c r="H546" s="247">
        <v>0</v>
      </c>
      <c r="I546" s="246" t="s">
        <v>10372</v>
      </c>
      <c r="J546" s="247">
        <v>264000</v>
      </c>
      <c r="K546" s="247">
        <v>459</v>
      </c>
      <c r="L546" s="246" t="s">
        <v>12766</v>
      </c>
      <c r="M546" s="246" t="s">
        <v>8265</v>
      </c>
      <c r="N546" s="246" t="s">
        <v>1068</v>
      </c>
      <c r="O546" s="246" t="s">
        <v>12354</v>
      </c>
      <c r="P546" s="246" t="s">
        <v>12354</v>
      </c>
      <c r="Q546" s="246" t="s">
        <v>12354</v>
      </c>
      <c r="R546" s="246" t="s">
        <v>14690</v>
      </c>
      <c r="S546" s="246" t="s">
        <v>15452</v>
      </c>
      <c r="T546" s="246" t="s">
        <v>15454</v>
      </c>
      <c r="U546" s="246" t="s">
        <v>15455</v>
      </c>
    </row>
    <row r="547" spans="1:21" ht="13.5" customHeight="1">
      <c r="A547" s="125" t="s">
        <v>1070</v>
      </c>
      <c r="B547" s="125" t="s">
        <v>10375</v>
      </c>
      <c r="C547" s="246" t="s">
        <v>1071</v>
      </c>
      <c r="D547" s="246" t="s">
        <v>178</v>
      </c>
      <c r="E547" s="246" t="s">
        <v>4544</v>
      </c>
      <c r="F547" s="246" t="s">
        <v>10434</v>
      </c>
      <c r="G547" s="246" t="s">
        <v>8754</v>
      </c>
      <c r="H547" s="247">
        <v>0</v>
      </c>
      <c r="I547" s="246" t="s">
        <v>10372</v>
      </c>
      <c r="J547" s="247">
        <v>264000</v>
      </c>
      <c r="K547" s="247">
        <v>368</v>
      </c>
      <c r="L547" s="246" t="s">
        <v>12709</v>
      </c>
      <c r="M547" s="246" t="s">
        <v>8265</v>
      </c>
      <c r="N547" s="246" t="s">
        <v>1070</v>
      </c>
      <c r="O547" s="246" t="s">
        <v>12354</v>
      </c>
      <c r="P547" s="246" t="s">
        <v>12354</v>
      </c>
      <c r="Q547" s="246" t="s">
        <v>12354</v>
      </c>
      <c r="R547" s="246" t="s">
        <v>14694</v>
      </c>
      <c r="S547" s="246" t="s">
        <v>14778</v>
      </c>
      <c r="T547" s="246" t="s">
        <v>14920</v>
      </c>
      <c r="U547" s="246" t="s">
        <v>15432</v>
      </c>
    </row>
    <row r="548" spans="1:21" ht="13.5" customHeight="1">
      <c r="A548" s="125" t="s">
        <v>1072</v>
      </c>
      <c r="B548" s="125" t="s">
        <v>10375</v>
      </c>
      <c r="C548" s="246" t="s">
        <v>1073</v>
      </c>
      <c r="D548" s="246" t="s">
        <v>151</v>
      </c>
      <c r="E548" s="246" t="s">
        <v>4592</v>
      </c>
      <c r="F548" s="246" t="s">
        <v>10435</v>
      </c>
      <c r="G548" s="246" t="s">
        <v>8755</v>
      </c>
      <c r="H548" s="247">
        <v>19</v>
      </c>
      <c r="I548" s="246" t="s">
        <v>10406</v>
      </c>
      <c r="J548" s="247">
        <v>384000</v>
      </c>
      <c r="K548" s="247">
        <v>405</v>
      </c>
      <c r="L548" s="246" t="s">
        <v>12509</v>
      </c>
      <c r="M548" s="246" t="s">
        <v>8265</v>
      </c>
      <c r="N548" s="246" t="s">
        <v>1072</v>
      </c>
      <c r="O548" s="246" t="s">
        <v>12354</v>
      </c>
      <c r="P548" s="246" t="s">
        <v>12354</v>
      </c>
      <c r="Q548" s="246" t="s">
        <v>12354</v>
      </c>
      <c r="R548" s="246" t="s">
        <v>14690</v>
      </c>
      <c r="S548" s="246" t="s">
        <v>15452</v>
      </c>
      <c r="T548" s="246" t="s">
        <v>14988</v>
      </c>
      <c r="U548" s="246" t="s">
        <v>14764</v>
      </c>
    </row>
    <row r="549" spans="1:21" ht="13.5" customHeight="1">
      <c r="A549" s="125" t="s">
        <v>1074</v>
      </c>
      <c r="B549" s="125" t="s">
        <v>10375</v>
      </c>
      <c r="C549" s="246" t="s">
        <v>4546</v>
      </c>
      <c r="D549" s="246" t="s">
        <v>151</v>
      </c>
      <c r="E549" s="246" t="s">
        <v>4547</v>
      </c>
      <c r="F549" s="246" t="s">
        <v>10436</v>
      </c>
      <c r="G549" s="246" t="s">
        <v>8756</v>
      </c>
      <c r="H549" s="247">
        <v>0</v>
      </c>
      <c r="I549" s="246" t="s">
        <v>10372</v>
      </c>
      <c r="J549" s="247">
        <v>264000</v>
      </c>
      <c r="K549" s="247">
        <v>370</v>
      </c>
      <c r="L549" s="246" t="s">
        <v>12396</v>
      </c>
      <c r="M549" s="246" t="s">
        <v>8265</v>
      </c>
      <c r="N549" s="246" t="s">
        <v>1074</v>
      </c>
      <c r="O549" s="246" t="s">
        <v>12354</v>
      </c>
      <c r="P549" s="246" t="s">
        <v>12354</v>
      </c>
      <c r="Q549" s="246" t="s">
        <v>12354</v>
      </c>
      <c r="R549" s="246" t="s">
        <v>14694</v>
      </c>
      <c r="S549" s="246" t="s">
        <v>14944</v>
      </c>
      <c r="T549" s="246" t="s">
        <v>14957</v>
      </c>
      <c r="U549" s="246" t="s">
        <v>14733</v>
      </c>
    </row>
    <row r="550" spans="1:21" ht="13.5" customHeight="1">
      <c r="A550" s="125" t="s">
        <v>1077</v>
      </c>
      <c r="B550" s="125" t="s">
        <v>10375</v>
      </c>
      <c r="C550" s="246" t="s">
        <v>1078</v>
      </c>
      <c r="D550" s="246" t="s">
        <v>111</v>
      </c>
      <c r="E550" s="246" t="s">
        <v>4558</v>
      </c>
      <c r="F550" s="246" t="s">
        <v>10437</v>
      </c>
      <c r="G550" s="246" t="s">
        <v>8276</v>
      </c>
      <c r="H550" s="247">
        <v>0</v>
      </c>
      <c r="I550" s="246" t="s">
        <v>10372</v>
      </c>
      <c r="J550" s="247">
        <v>264000</v>
      </c>
      <c r="K550" s="247">
        <v>377</v>
      </c>
      <c r="L550" s="246" t="s">
        <v>12716</v>
      </c>
      <c r="M550" s="246" t="s">
        <v>8265</v>
      </c>
      <c r="N550" s="246" t="s">
        <v>1077</v>
      </c>
      <c r="O550" s="246" t="s">
        <v>12354</v>
      </c>
      <c r="P550" s="246" t="s">
        <v>12354</v>
      </c>
      <c r="Q550" s="246" t="s">
        <v>12354</v>
      </c>
      <c r="R550" s="246" t="s">
        <v>14690</v>
      </c>
      <c r="S550" s="246" t="s">
        <v>14724</v>
      </c>
      <c r="T550" s="246" t="s">
        <v>14829</v>
      </c>
      <c r="U550" s="246" t="s">
        <v>14726</v>
      </c>
    </row>
    <row r="551" spans="1:21" ht="13.5" customHeight="1">
      <c r="A551" s="125" t="s">
        <v>1081</v>
      </c>
      <c r="B551" s="125" t="s">
        <v>10375</v>
      </c>
      <c r="C551" s="246" t="s">
        <v>1082</v>
      </c>
      <c r="D551" s="246" t="s">
        <v>38</v>
      </c>
      <c r="E551" s="246" t="s">
        <v>4555</v>
      </c>
      <c r="F551" s="246" t="s">
        <v>10438</v>
      </c>
      <c r="G551" s="246" t="s">
        <v>8757</v>
      </c>
      <c r="H551" s="247">
        <v>0</v>
      </c>
      <c r="I551" s="246" t="s">
        <v>10372</v>
      </c>
      <c r="J551" s="247">
        <v>264000</v>
      </c>
      <c r="K551" s="247">
        <v>375</v>
      </c>
      <c r="L551" s="246" t="s">
        <v>12715</v>
      </c>
      <c r="M551" s="246" t="s">
        <v>8265</v>
      </c>
      <c r="N551" s="246" t="s">
        <v>1081</v>
      </c>
      <c r="O551" s="246" t="s">
        <v>12354</v>
      </c>
      <c r="P551" s="246" t="s">
        <v>12354</v>
      </c>
      <c r="Q551" s="246" t="s">
        <v>12354</v>
      </c>
      <c r="R551" s="246" t="s">
        <v>14694</v>
      </c>
      <c r="S551" s="246" t="s">
        <v>14778</v>
      </c>
      <c r="T551" s="246" t="s">
        <v>15456</v>
      </c>
      <c r="U551" s="246" t="s">
        <v>15124</v>
      </c>
    </row>
    <row r="552" spans="1:21" ht="13.5" customHeight="1">
      <c r="A552" s="125" t="s">
        <v>1083</v>
      </c>
      <c r="B552" s="125" t="s">
        <v>10375</v>
      </c>
      <c r="C552" s="246" t="s">
        <v>4568</v>
      </c>
      <c r="D552" s="246" t="s">
        <v>173</v>
      </c>
      <c r="E552" s="246" t="s">
        <v>4569</v>
      </c>
      <c r="F552" s="246" t="s">
        <v>10439</v>
      </c>
      <c r="G552" s="246" t="s">
        <v>8758</v>
      </c>
      <c r="H552" s="247">
        <v>0</v>
      </c>
      <c r="I552" s="246" t="s">
        <v>10372</v>
      </c>
      <c r="J552" s="247">
        <v>264000</v>
      </c>
      <c r="K552" s="247">
        <v>386</v>
      </c>
      <c r="L552" s="246" t="s">
        <v>12721</v>
      </c>
      <c r="M552" s="246" t="s">
        <v>8265</v>
      </c>
      <c r="N552" s="246" t="s">
        <v>1083</v>
      </c>
      <c r="O552" s="246" t="s">
        <v>12354</v>
      </c>
      <c r="P552" s="246" t="s">
        <v>12354</v>
      </c>
      <c r="Q552" s="246" t="s">
        <v>12354</v>
      </c>
      <c r="R552" s="246" t="s">
        <v>14694</v>
      </c>
      <c r="S552" s="246" t="s">
        <v>14771</v>
      </c>
      <c r="T552" s="246" t="s">
        <v>15457</v>
      </c>
      <c r="U552" s="246" t="s">
        <v>14872</v>
      </c>
    </row>
    <row r="553" spans="1:21" ht="13.5" customHeight="1">
      <c r="A553" s="125" t="s">
        <v>1084</v>
      </c>
      <c r="B553" s="125" t="s">
        <v>10375</v>
      </c>
      <c r="C553" s="246" t="s">
        <v>4571</v>
      </c>
      <c r="D553" s="246" t="s">
        <v>173</v>
      </c>
      <c r="E553" s="246" t="s">
        <v>4572</v>
      </c>
      <c r="F553" s="246" t="s">
        <v>10440</v>
      </c>
      <c r="G553" s="246" t="s">
        <v>8759</v>
      </c>
      <c r="H553" s="247">
        <v>0</v>
      </c>
      <c r="I553" s="246" t="s">
        <v>10372</v>
      </c>
      <c r="J553" s="247">
        <v>264000</v>
      </c>
      <c r="K553" s="247">
        <v>388</v>
      </c>
      <c r="L553" s="246" t="s">
        <v>12721</v>
      </c>
      <c r="M553" s="246" t="s">
        <v>8265</v>
      </c>
      <c r="N553" s="246" t="s">
        <v>1084</v>
      </c>
      <c r="O553" s="246" t="s">
        <v>12354</v>
      </c>
      <c r="P553" s="246" t="s">
        <v>12354</v>
      </c>
      <c r="Q553" s="246" t="s">
        <v>12354</v>
      </c>
      <c r="R553" s="246" t="s">
        <v>14694</v>
      </c>
      <c r="S553" s="246" t="s">
        <v>14771</v>
      </c>
      <c r="T553" s="246" t="s">
        <v>15071</v>
      </c>
      <c r="U553" s="246" t="s">
        <v>14919</v>
      </c>
    </row>
    <row r="554" spans="1:21" ht="13.5" customHeight="1">
      <c r="A554" s="125" t="s">
        <v>1085</v>
      </c>
      <c r="B554" s="125" t="s">
        <v>10375</v>
      </c>
      <c r="C554" s="246" t="s">
        <v>1086</v>
      </c>
      <c r="D554" s="246" t="s">
        <v>94</v>
      </c>
      <c r="E554" s="246" t="s">
        <v>4565</v>
      </c>
      <c r="F554" s="246" t="s">
        <v>10441</v>
      </c>
      <c r="G554" s="246" t="s">
        <v>8760</v>
      </c>
      <c r="H554" s="247">
        <v>0</v>
      </c>
      <c r="I554" s="246" t="s">
        <v>10372</v>
      </c>
      <c r="J554" s="247">
        <v>264000</v>
      </c>
      <c r="K554" s="247">
        <v>383</v>
      </c>
      <c r="L554" s="246" t="s">
        <v>12523</v>
      </c>
      <c r="M554" s="246" t="s">
        <v>8265</v>
      </c>
      <c r="N554" s="246" t="s">
        <v>1085</v>
      </c>
      <c r="O554" s="246" t="s">
        <v>12354</v>
      </c>
      <c r="P554" s="246" t="s">
        <v>12354</v>
      </c>
      <c r="Q554" s="246" t="s">
        <v>12354</v>
      </c>
      <c r="R554" s="246" t="s">
        <v>14694</v>
      </c>
      <c r="S554" s="246" t="s">
        <v>14791</v>
      </c>
      <c r="T554" s="246" t="s">
        <v>14829</v>
      </c>
      <c r="U554" s="246" t="s">
        <v>15458</v>
      </c>
    </row>
    <row r="555" spans="1:21" ht="13.5" customHeight="1">
      <c r="A555" s="125" t="s">
        <v>1087</v>
      </c>
      <c r="B555" s="125" t="s">
        <v>10375</v>
      </c>
      <c r="C555" s="246" t="s">
        <v>1088</v>
      </c>
      <c r="D555" s="246" t="s">
        <v>173</v>
      </c>
      <c r="E555" s="246" t="s">
        <v>4570</v>
      </c>
      <c r="F555" s="246" t="s">
        <v>10442</v>
      </c>
      <c r="G555" s="246" t="s">
        <v>8761</v>
      </c>
      <c r="H555" s="247">
        <v>0</v>
      </c>
      <c r="I555" s="246" t="s">
        <v>10372</v>
      </c>
      <c r="J555" s="247">
        <v>264000</v>
      </c>
      <c r="K555" s="247">
        <v>387</v>
      </c>
      <c r="L555" s="246" t="s">
        <v>12722</v>
      </c>
      <c r="M555" s="246" t="s">
        <v>8265</v>
      </c>
      <c r="N555" s="246" t="s">
        <v>1087</v>
      </c>
      <c r="O555" s="246" t="s">
        <v>12354</v>
      </c>
      <c r="P555" s="246" t="s">
        <v>12354</v>
      </c>
      <c r="Q555" s="246" t="s">
        <v>12354</v>
      </c>
      <c r="R555" s="246" t="s">
        <v>14694</v>
      </c>
      <c r="S555" s="246" t="s">
        <v>14771</v>
      </c>
      <c r="T555" s="246" t="s">
        <v>15105</v>
      </c>
      <c r="U555" s="246" t="s">
        <v>14729</v>
      </c>
    </row>
    <row r="556" spans="1:21" ht="13.5" customHeight="1">
      <c r="A556" s="125" t="s">
        <v>1089</v>
      </c>
      <c r="B556" s="125" t="s">
        <v>10375</v>
      </c>
      <c r="C556" s="246" t="s">
        <v>4602</v>
      </c>
      <c r="D556" s="246" t="s">
        <v>173</v>
      </c>
      <c r="E556" s="246" t="s">
        <v>4603</v>
      </c>
      <c r="F556" s="246" t="s">
        <v>10443</v>
      </c>
      <c r="G556" s="246" t="s">
        <v>8762</v>
      </c>
      <c r="H556" s="247">
        <v>0</v>
      </c>
      <c r="I556" s="246" t="s">
        <v>10372</v>
      </c>
      <c r="J556" s="247">
        <v>264000</v>
      </c>
      <c r="K556" s="247">
        <v>416</v>
      </c>
      <c r="L556" s="246" t="s">
        <v>12530</v>
      </c>
      <c r="M556" s="246" t="s">
        <v>8265</v>
      </c>
      <c r="N556" s="246" t="s">
        <v>1089</v>
      </c>
      <c r="O556" s="246" t="s">
        <v>12354</v>
      </c>
      <c r="P556" s="246" t="s">
        <v>12354</v>
      </c>
      <c r="Q556" s="246" t="s">
        <v>12354</v>
      </c>
      <c r="R556" s="246" t="s">
        <v>14690</v>
      </c>
      <c r="S556" s="246" t="s">
        <v>15332</v>
      </c>
      <c r="T556" s="246" t="s">
        <v>15459</v>
      </c>
      <c r="U556" s="246" t="s">
        <v>14703</v>
      </c>
    </row>
    <row r="557" spans="1:21" ht="13.5" customHeight="1">
      <c r="A557" s="125" t="s">
        <v>1090</v>
      </c>
      <c r="B557" s="125" t="s">
        <v>10375</v>
      </c>
      <c r="C557" s="246" t="s">
        <v>4559</v>
      </c>
      <c r="D557" s="246" t="s">
        <v>111</v>
      </c>
      <c r="E557" s="246" t="s">
        <v>4560</v>
      </c>
      <c r="F557" s="246" t="s">
        <v>10444</v>
      </c>
      <c r="G557" s="246" t="s">
        <v>8763</v>
      </c>
      <c r="H557" s="247">
        <v>0</v>
      </c>
      <c r="I557" s="246" t="s">
        <v>10372</v>
      </c>
      <c r="J557" s="247">
        <v>264000</v>
      </c>
      <c r="K557" s="247">
        <v>378</v>
      </c>
      <c r="L557" s="246" t="s">
        <v>12717</v>
      </c>
      <c r="M557" s="246" t="s">
        <v>8265</v>
      </c>
      <c r="N557" s="246" t="s">
        <v>1090</v>
      </c>
      <c r="O557" s="246" t="s">
        <v>12354</v>
      </c>
      <c r="P557" s="246" t="s">
        <v>12354</v>
      </c>
      <c r="Q557" s="246" t="s">
        <v>12354</v>
      </c>
      <c r="R557" s="246" t="s">
        <v>14694</v>
      </c>
      <c r="S557" s="246" t="s">
        <v>14944</v>
      </c>
      <c r="T557" s="246" t="s">
        <v>15227</v>
      </c>
      <c r="U557" s="246" t="s">
        <v>14742</v>
      </c>
    </row>
    <row r="558" spans="1:21" ht="13.5" customHeight="1">
      <c r="A558" s="125" t="s">
        <v>1091</v>
      </c>
      <c r="B558" s="125" t="s">
        <v>10375</v>
      </c>
      <c r="C558" s="246" t="s">
        <v>1092</v>
      </c>
      <c r="D558" s="246" t="s">
        <v>1061</v>
      </c>
      <c r="E558" s="246" t="s">
        <v>4566</v>
      </c>
      <c r="F558" s="246" t="s">
        <v>10446</v>
      </c>
      <c r="G558" s="246" t="s">
        <v>8765</v>
      </c>
      <c r="H558" s="247">
        <v>0</v>
      </c>
      <c r="I558" s="246" t="s">
        <v>10372</v>
      </c>
      <c r="J558" s="247">
        <v>264000</v>
      </c>
      <c r="K558" s="247">
        <v>384</v>
      </c>
      <c r="L558" s="246" t="s">
        <v>12720</v>
      </c>
      <c r="M558" s="246" t="s">
        <v>8265</v>
      </c>
      <c r="N558" s="246" t="s">
        <v>1091</v>
      </c>
      <c r="O558" s="246" t="s">
        <v>12354</v>
      </c>
      <c r="P558" s="246" t="s">
        <v>12354</v>
      </c>
      <c r="Q558" s="246" t="s">
        <v>12354</v>
      </c>
      <c r="R558" s="246" t="s">
        <v>14690</v>
      </c>
      <c r="S558" s="246" t="s">
        <v>14776</v>
      </c>
      <c r="T558" s="246" t="s">
        <v>15460</v>
      </c>
      <c r="U558" s="246" t="s">
        <v>15461</v>
      </c>
    </row>
    <row r="559" spans="1:21" ht="13.5" customHeight="1">
      <c r="A559" s="125" t="s">
        <v>1093</v>
      </c>
      <c r="B559" s="125" t="s">
        <v>10375</v>
      </c>
      <c r="C559" s="246" t="s">
        <v>1094</v>
      </c>
      <c r="D559" s="246" t="s">
        <v>178</v>
      </c>
      <c r="E559" s="246" t="s">
        <v>4564</v>
      </c>
      <c r="F559" s="246" t="s">
        <v>10447</v>
      </c>
      <c r="G559" s="246" t="s">
        <v>8766</v>
      </c>
      <c r="H559" s="247">
        <v>0</v>
      </c>
      <c r="I559" s="246" t="s">
        <v>10372</v>
      </c>
      <c r="J559" s="247">
        <v>264000</v>
      </c>
      <c r="K559" s="247">
        <v>382</v>
      </c>
      <c r="L559" s="246" t="s">
        <v>12720</v>
      </c>
      <c r="M559" s="246" t="s">
        <v>8265</v>
      </c>
      <c r="N559" s="246" t="s">
        <v>1093</v>
      </c>
      <c r="O559" s="246" t="s">
        <v>12354</v>
      </c>
      <c r="P559" s="246" t="s">
        <v>12354</v>
      </c>
      <c r="Q559" s="246" t="s">
        <v>12354</v>
      </c>
      <c r="R559" s="246" t="s">
        <v>14730</v>
      </c>
      <c r="S559" s="246" t="s">
        <v>15041</v>
      </c>
      <c r="T559" s="246" t="s">
        <v>15462</v>
      </c>
      <c r="U559" s="246" t="s">
        <v>15463</v>
      </c>
    </row>
    <row r="560" spans="1:21" ht="13.5" customHeight="1">
      <c r="A560" s="125" t="s">
        <v>1095</v>
      </c>
      <c r="B560" s="125" t="s">
        <v>10375</v>
      </c>
      <c r="C560" s="246" t="s">
        <v>1096</v>
      </c>
      <c r="D560" s="246" t="s">
        <v>165</v>
      </c>
      <c r="E560" s="246" t="s">
        <v>4563</v>
      </c>
      <c r="F560" s="246" t="s">
        <v>10448</v>
      </c>
      <c r="G560" s="246" t="s">
        <v>8767</v>
      </c>
      <c r="H560" s="247">
        <v>0</v>
      </c>
      <c r="I560" s="246" t="s">
        <v>10372</v>
      </c>
      <c r="J560" s="247">
        <v>264000</v>
      </c>
      <c r="K560" s="247">
        <v>381</v>
      </c>
      <c r="L560" s="246" t="s">
        <v>12542</v>
      </c>
      <c r="M560" s="246" t="s">
        <v>8265</v>
      </c>
      <c r="N560" s="246" t="s">
        <v>1095</v>
      </c>
      <c r="O560" s="246" t="s">
        <v>12354</v>
      </c>
      <c r="P560" s="246" t="s">
        <v>12354</v>
      </c>
      <c r="Q560" s="246" t="s">
        <v>12354</v>
      </c>
      <c r="R560" s="246" t="s">
        <v>14694</v>
      </c>
      <c r="S560" s="246" t="s">
        <v>14784</v>
      </c>
      <c r="T560" s="246" t="s">
        <v>15464</v>
      </c>
      <c r="U560" s="246" t="s">
        <v>15465</v>
      </c>
    </row>
    <row r="561" spans="1:21" ht="13.5" customHeight="1">
      <c r="A561" s="125" t="s">
        <v>1097</v>
      </c>
      <c r="B561" s="125" t="s">
        <v>10375</v>
      </c>
      <c r="C561" s="246" t="s">
        <v>1098</v>
      </c>
      <c r="D561" s="246" t="s">
        <v>173</v>
      </c>
      <c r="E561" s="246" t="s">
        <v>4562</v>
      </c>
      <c r="F561" s="246" t="s">
        <v>10449</v>
      </c>
      <c r="G561" s="246" t="s">
        <v>8768</v>
      </c>
      <c r="H561" s="247">
        <v>0</v>
      </c>
      <c r="I561" s="246" t="s">
        <v>10372</v>
      </c>
      <c r="J561" s="247">
        <v>264000</v>
      </c>
      <c r="K561" s="247">
        <v>380</v>
      </c>
      <c r="L561" s="246" t="s">
        <v>12719</v>
      </c>
      <c r="M561" s="246" t="s">
        <v>8265</v>
      </c>
      <c r="N561" s="246" t="s">
        <v>1097</v>
      </c>
      <c r="O561" s="246" t="s">
        <v>12354</v>
      </c>
      <c r="P561" s="246" t="s">
        <v>12354</v>
      </c>
      <c r="Q561" s="246" t="s">
        <v>12354</v>
      </c>
      <c r="R561" s="246" t="s">
        <v>14694</v>
      </c>
      <c r="S561" s="246" t="s">
        <v>14944</v>
      </c>
      <c r="T561" s="246" t="s">
        <v>15466</v>
      </c>
      <c r="U561" s="246" t="s">
        <v>14796</v>
      </c>
    </row>
    <row r="562" spans="1:21" ht="13.5" customHeight="1">
      <c r="A562" s="125" t="s">
        <v>1099</v>
      </c>
      <c r="B562" s="125" t="s">
        <v>10375</v>
      </c>
      <c r="C562" s="246" t="s">
        <v>1100</v>
      </c>
      <c r="D562" s="246" t="s">
        <v>142</v>
      </c>
      <c r="E562" s="246" t="s">
        <v>4567</v>
      </c>
      <c r="F562" s="246" t="s">
        <v>10450</v>
      </c>
      <c r="G562" s="246" t="s">
        <v>8769</v>
      </c>
      <c r="H562" s="247">
        <v>0</v>
      </c>
      <c r="I562" s="246" t="s">
        <v>10372</v>
      </c>
      <c r="J562" s="247">
        <v>264000</v>
      </c>
      <c r="K562" s="247">
        <v>385</v>
      </c>
      <c r="L562" s="246" t="s">
        <v>12546</v>
      </c>
      <c r="M562" s="246" t="s">
        <v>8265</v>
      </c>
      <c r="N562" s="246" t="s">
        <v>1099</v>
      </c>
      <c r="O562" s="246" t="s">
        <v>12354</v>
      </c>
      <c r="P562" s="246" t="s">
        <v>12354</v>
      </c>
      <c r="Q562" s="246" t="s">
        <v>12354</v>
      </c>
      <c r="R562" s="246" t="s">
        <v>14694</v>
      </c>
      <c r="S562" s="246" t="s">
        <v>14782</v>
      </c>
      <c r="T562" s="246" t="s">
        <v>15387</v>
      </c>
      <c r="U562" s="246" t="s">
        <v>15467</v>
      </c>
    </row>
    <row r="563" spans="1:21" ht="13.5" customHeight="1">
      <c r="A563" s="125" t="s">
        <v>1101</v>
      </c>
      <c r="B563" s="125" t="s">
        <v>10375</v>
      </c>
      <c r="C563" s="246" t="s">
        <v>1102</v>
      </c>
      <c r="D563" s="246" t="s">
        <v>94</v>
      </c>
      <c r="E563" s="246" t="s">
        <v>4550</v>
      </c>
      <c r="F563" s="246" t="s">
        <v>10451</v>
      </c>
      <c r="G563" s="246" t="s">
        <v>11517</v>
      </c>
      <c r="H563" s="247">
        <v>0</v>
      </c>
      <c r="I563" s="246" t="s">
        <v>10372</v>
      </c>
      <c r="J563" s="247">
        <v>264000</v>
      </c>
      <c r="K563" s="247">
        <v>372</v>
      </c>
      <c r="L563" s="246" t="s">
        <v>12712</v>
      </c>
      <c r="M563" s="246" t="s">
        <v>8265</v>
      </c>
      <c r="N563" s="246" t="s">
        <v>1101</v>
      </c>
      <c r="O563" s="246" t="s">
        <v>12354</v>
      </c>
      <c r="P563" s="246" t="s">
        <v>12354</v>
      </c>
      <c r="Q563" s="246" t="s">
        <v>12354</v>
      </c>
      <c r="R563" s="246" t="s">
        <v>14694</v>
      </c>
      <c r="S563" s="246" t="s">
        <v>14778</v>
      </c>
      <c r="T563" s="246" t="s">
        <v>15468</v>
      </c>
      <c r="U563" s="246" t="s">
        <v>15469</v>
      </c>
    </row>
    <row r="564" spans="1:21" ht="13.5" customHeight="1">
      <c r="A564" s="125" t="s">
        <v>1103</v>
      </c>
      <c r="B564" s="125" t="s">
        <v>10375</v>
      </c>
      <c r="C564" s="246" t="s">
        <v>1104</v>
      </c>
      <c r="D564" s="246" t="s">
        <v>38</v>
      </c>
      <c r="E564" s="246" t="s">
        <v>4583</v>
      </c>
      <c r="F564" s="246" t="s">
        <v>10452</v>
      </c>
      <c r="G564" s="246" t="s">
        <v>8770</v>
      </c>
      <c r="H564" s="247">
        <v>0</v>
      </c>
      <c r="I564" s="246" t="s">
        <v>10372</v>
      </c>
      <c r="J564" s="247">
        <v>264000</v>
      </c>
      <c r="K564" s="247">
        <v>395</v>
      </c>
      <c r="L564" s="246" t="s">
        <v>12724</v>
      </c>
      <c r="M564" s="246" t="s">
        <v>8265</v>
      </c>
      <c r="N564" s="246" t="s">
        <v>1103</v>
      </c>
      <c r="O564" s="246" t="s">
        <v>12354</v>
      </c>
      <c r="P564" s="246" t="s">
        <v>12354</v>
      </c>
      <c r="Q564" s="246" t="s">
        <v>12354</v>
      </c>
      <c r="R564" s="246" t="s">
        <v>14694</v>
      </c>
      <c r="S564" s="246" t="s">
        <v>14771</v>
      </c>
      <c r="T564" s="246" t="s">
        <v>15231</v>
      </c>
      <c r="U564" s="246" t="s">
        <v>15342</v>
      </c>
    </row>
    <row r="565" spans="1:21" ht="13.5" customHeight="1">
      <c r="A565" s="125" t="s">
        <v>1105</v>
      </c>
      <c r="B565" s="125" t="s">
        <v>10375</v>
      </c>
      <c r="C565" s="246" t="s">
        <v>1106</v>
      </c>
      <c r="D565" s="246" t="s">
        <v>38</v>
      </c>
      <c r="E565" s="246" t="s">
        <v>4582</v>
      </c>
      <c r="F565" s="246" t="s">
        <v>10453</v>
      </c>
      <c r="G565" s="246" t="s">
        <v>8771</v>
      </c>
      <c r="H565" s="247">
        <v>0</v>
      </c>
      <c r="I565" s="246" t="s">
        <v>10372</v>
      </c>
      <c r="J565" s="247">
        <v>264000</v>
      </c>
      <c r="K565" s="247">
        <v>394</v>
      </c>
      <c r="L565" s="246" t="s">
        <v>12700</v>
      </c>
      <c r="M565" s="246" t="s">
        <v>8265</v>
      </c>
      <c r="N565" s="246" t="s">
        <v>1105</v>
      </c>
      <c r="O565" s="246" t="s">
        <v>12354</v>
      </c>
      <c r="P565" s="246" t="s">
        <v>12354</v>
      </c>
      <c r="Q565" s="246" t="s">
        <v>12354</v>
      </c>
      <c r="R565" s="246" t="s">
        <v>14694</v>
      </c>
      <c r="S565" s="246" t="s">
        <v>14778</v>
      </c>
      <c r="T565" s="246" t="s">
        <v>15470</v>
      </c>
      <c r="U565" s="246" t="s">
        <v>15471</v>
      </c>
    </row>
    <row r="566" spans="1:21" ht="13.5" customHeight="1">
      <c r="A566" s="125" t="s">
        <v>1107</v>
      </c>
      <c r="B566" s="125" t="s">
        <v>10375</v>
      </c>
      <c r="C566" s="246" t="s">
        <v>1108</v>
      </c>
      <c r="D566" s="246" t="s">
        <v>111</v>
      </c>
      <c r="E566" s="246" t="s">
        <v>4560</v>
      </c>
      <c r="F566" s="246" t="s">
        <v>10454</v>
      </c>
      <c r="G566" s="246" t="s">
        <v>8772</v>
      </c>
      <c r="H566" s="247">
        <v>0</v>
      </c>
      <c r="I566" s="246" t="s">
        <v>10372</v>
      </c>
      <c r="J566" s="247">
        <v>264000</v>
      </c>
      <c r="K566" s="247">
        <v>404</v>
      </c>
      <c r="L566" s="246" t="s">
        <v>12700</v>
      </c>
      <c r="M566" s="246" t="s">
        <v>8265</v>
      </c>
      <c r="N566" s="246" t="s">
        <v>1107</v>
      </c>
      <c r="O566" s="246" t="s">
        <v>12354</v>
      </c>
      <c r="P566" s="246" t="s">
        <v>12354</v>
      </c>
      <c r="Q566" s="246" t="s">
        <v>12354</v>
      </c>
      <c r="R566" s="246" t="s">
        <v>14694</v>
      </c>
      <c r="S566" s="246" t="s">
        <v>14944</v>
      </c>
      <c r="T566" s="246" t="s">
        <v>15056</v>
      </c>
      <c r="U566" s="246" t="s">
        <v>15124</v>
      </c>
    </row>
    <row r="567" spans="1:21" ht="13.5" customHeight="1">
      <c r="A567" s="125" t="s">
        <v>1109</v>
      </c>
      <c r="B567" s="125" t="s">
        <v>10375</v>
      </c>
      <c r="C567" s="246" t="s">
        <v>1110</v>
      </c>
      <c r="D567" s="246" t="s">
        <v>188</v>
      </c>
      <c r="E567" s="246" t="s">
        <v>4584</v>
      </c>
      <c r="F567" s="246" t="s">
        <v>10455</v>
      </c>
      <c r="G567" s="246" t="s">
        <v>8773</v>
      </c>
      <c r="H567" s="247">
        <v>0</v>
      </c>
      <c r="I567" s="246" t="s">
        <v>10372</v>
      </c>
      <c r="J567" s="247">
        <v>264000</v>
      </c>
      <c r="K567" s="247">
        <v>396</v>
      </c>
      <c r="L567" s="246" t="s">
        <v>12725</v>
      </c>
      <c r="M567" s="246" t="s">
        <v>8265</v>
      </c>
      <c r="N567" s="246" t="s">
        <v>1109</v>
      </c>
      <c r="O567" s="246" t="s">
        <v>12354</v>
      </c>
      <c r="P567" s="246" t="s">
        <v>12354</v>
      </c>
      <c r="Q567" s="246" t="s">
        <v>12354</v>
      </c>
      <c r="R567" s="246" t="s">
        <v>14694</v>
      </c>
      <c r="S567" s="246" t="s">
        <v>14791</v>
      </c>
      <c r="T567" s="246" t="s">
        <v>15472</v>
      </c>
      <c r="U567" s="246" t="s">
        <v>15473</v>
      </c>
    </row>
    <row r="568" spans="1:21" ht="13.5" customHeight="1">
      <c r="A568" s="125" t="s">
        <v>1111</v>
      </c>
      <c r="B568" s="125" t="s">
        <v>10375</v>
      </c>
      <c r="C568" s="246" t="s">
        <v>1112</v>
      </c>
      <c r="D568" s="246" t="s">
        <v>38</v>
      </c>
      <c r="E568" s="246" t="s">
        <v>4585</v>
      </c>
      <c r="F568" s="246" t="s">
        <v>10379</v>
      </c>
      <c r="G568" s="246" t="s">
        <v>8297</v>
      </c>
      <c r="H568" s="247">
        <v>0</v>
      </c>
      <c r="I568" s="246" t="s">
        <v>10372</v>
      </c>
      <c r="J568" s="247">
        <v>264000</v>
      </c>
      <c r="K568" s="247">
        <v>397</v>
      </c>
      <c r="L568" s="246" t="s">
        <v>12726</v>
      </c>
      <c r="M568" s="246" t="s">
        <v>8265</v>
      </c>
      <c r="N568" s="246" t="s">
        <v>1111</v>
      </c>
      <c r="O568" s="246" t="s">
        <v>12354</v>
      </c>
      <c r="P568" s="246" t="s">
        <v>12354</v>
      </c>
      <c r="Q568" s="246" t="s">
        <v>12354</v>
      </c>
      <c r="R568" s="246" t="s">
        <v>14690</v>
      </c>
      <c r="S568" s="246" t="s">
        <v>14776</v>
      </c>
      <c r="T568" s="246" t="s">
        <v>15474</v>
      </c>
      <c r="U568" s="246" t="s">
        <v>14700</v>
      </c>
    </row>
    <row r="569" spans="1:21" ht="13.5" customHeight="1">
      <c r="A569" s="125" t="s">
        <v>1113</v>
      </c>
      <c r="B569" s="125" t="s">
        <v>10375</v>
      </c>
      <c r="C569" s="246" t="s">
        <v>1114</v>
      </c>
      <c r="D569" s="246" t="s">
        <v>173</v>
      </c>
      <c r="E569" s="246" t="s">
        <v>4586</v>
      </c>
      <c r="F569" s="246" t="s">
        <v>10456</v>
      </c>
      <c r="G569" s="246" t="s">
        <v>8774</v>
      </c>
      <c r="H569" s="247">
        <v>0</v>
      </c>
      <c r="I569" s="246" t="s">
        <v>10372</v>
      </c>
      <c r="J569" s="247">
        <v>264000</v>
      </c>
      <c r="K569" s="247">
        <v>398</v>
      </c>
      <c r="L569" s="246" t="s">
        <v>12555</v>
      </c>
      <c r="M569" s="246" t="s">
        <v>8265</v>
      </c>
      <c r="N569" s="246" t="s">
        <v>1113</v>
      </c>
      <c r="O569" s="246" t="s">
        <v>12354</v>
      </c>
      <c r="P569" s="246" t="s">
        <v>12354</v>
      </c>
      <c r="Q569" s="246" t="s">
        <v>12354</v>
      </c>
      <c r="R569" s="246" t="s">
        <v>14690</v>
      </c>
      <c r="S569" s="246" t="s">
        <v>15332</v>
      </c>
      <c r="T569" s="246" t="s">
        <v>15475</v>
      </c>
      <c r="U569" s="246" t="s">
        <v>14703</v>
      </c>
    </row>
    <row r="570" spans="1:21" ht="13.5" customHeight="1">
      <c r="A570" s="125" t="s">
        <v>1115</v>
      </c>
      <c r="B570" s="125" t="s">
        <v>10375</v>
      </c>
      <c r="C570" s="246" t="s">
        <v>1116</v>
      </c>
      <c r="D570" s="246" t="s">
        <v>188</v>
      </c>
      <c r="E570" s="246" t="s">
        <v>4587</v>
      </c>
      <c r="F570" s="246" t="s">
        <v>10457</v>
      </c>
      <c r="G570" s="246" t="s">
        <v>8775</v>
      </c>
      <c r="H570" s="247">
        <v>0</v>
      </c>
      <c r="I570" s="246" t="s">
        <v>10372</v>
      </c>
      <c r="J570" s="247">
        <v>264000</v>
      </c>
      <c r="K570" s="247">
        <v>399</v>
      </c>
      <c r="L570" s="246" t="s">
        <v>12727</v>
      </c>
      <c r="M570" s="246" t="s">
        <v>8265</v>
      </c>
      <c r="N570" s="246" t="s">
        <v>1115</v>
      </c>
      <c r="O570" s="246" t="s">
        <v>12354</v>
      </c>
      <c r="P570" s="246" t="s">
        <v>12354</v>
      </c>
      <c r="Q570" s="246" t="s">
        <v>12354</v>
      </c>
      <c r="R570" s="246" t="s">
        <v>14694</v>
      </c>
      <c r="S570" s="246" t="s">
        <v>15476</v>
      </c>
      <c r="T570" s="246" t="s">
        <v>15477</v>
      </c>
      <c r="U570" s="246" t="s">
        <v>15432</v>
      </c>
    </row>
    <row r="571" spans="1:21" ht="13.5" customHeight="1">
      <c r="A571" s="125" t="s">
        <v>1117</v>
      </c>
      <c r="B571" s="125" t="s">
        <v>10375</v>
      </c>
      <c r="C571" s="246" t="s">
        <v>4551</v>
      </c>
      <c r="D571" s="246" t="s">
        <v>173</v>
      </c>
      <c r="E571" s="246" t="s">
        <v>4552</v>
      </c>
      <c r="F571" s="246" t="s">
        <v>10458</v>
      </c>
      <c r="G571" s="246" t="s">
        <v>8776</v>
      </c>
      <c r="H571" s="247">
        <v>19</v>
      </c>
      <c r="I571" s="246" t="s">
        <v>10406</v>
      </c>
      <c r="J571" s="247">
        <v>384000</v>
      </c>
      <c r="K571" s="247">
        <v>373</v>
      </c>
      <c r="L571" s="246" t="s">
        <v>12713</v>
      </c>
      <c r="M571" s="246" t="s">
        <v>8265</v>
      </c>
      <c r="N571" s="246" t="s">
        <v>1117</v>
      </c>
      <c r="O571" s="246" t="s">
        <v>12354</v>
      </c>
      <c r="P571" s="246" t="s">
        <v>12354</v>
      </c>
      <c r="Q571" s="246" t="s">
        <v>12354</v>
      </c>
      <c r="R571" s="246" t="s">
        <v>14690</v>
      </c>
      <c r="S571" s="246" t="s">
        <v>15332</v>
      </c>
      <c r="T571" s="246" t="s">
        <v>15478</v>
      </c>
      <c r="U571" s="246" t="s">
        <v>14700</v>
      </c>
    </row>
    <row r="572" spans="1:21" ht="13.5" customHeight="1">
      <c r="A572" s="125" t="s">
        <v>1120</v>
      </c>
      <c r="B572" s="125" t="s">
        <v>10375</v>
      </c>
      <c r="C572" s="246" t="s">
        <v>1121</v>
      </c>
      <c r="D572" s="246" t="s">
        <v>111</v>
      </c>
      <c r="E572" s="246" t="s">
        <v>4588</v>
      </c>
      <c r="F572" s="246" t="s">
        <v>10459</v>
      </c>
      <c r="G572" s="246" t="s">
        <v>8777</v>
      </c>
      <c r="H572" s="247">
        <v>0</v>
      </c>
      <c r="I572" s="246" t="s">
        <v>10372</v>
      </c>
      <c r="J572" s="247">
        <v>264000</v>
      </c>
      <c r="K572" s="247">
        <v>400</v>
      </c>
      <c r="L572" s="246" t="s">
        <v>12728</v>
      </c>
      <c r="M572" s="246" t="s">
        <v>8265</v>
      </c>
      <c r="N572" s="246" t="s">
        <v>1120</v>
      </c>
      <c r="O572" s="246" t="s">
        <v>12354</v>
      </c>
      <c r="P572" s="246" t="s">
        <v>12354</v>
      </c>
      <c r="Q572" s="246" t="s">
        <v>12354</v>
      </c>
      <c r="R572" s="246" t="s">
        <v>14694</v>
      </c>
      <c r="S572" s="246" t="s">
        <v>14784</v>
      </c>
      <c r="T572" s="246" t="s">
        <v>14770</v>
      </c>
      <c r="U572" s="246" t="s">
        <v>15479</v>
      </c>
    </row>
    <row r="573" spans="1:21" ht="13.5" customHeight="1">
      <c r="A573" s="125" t="s">
        <v>1122</v>
      </c>
      <c r="B573" s="125" t="s">
        <v>10375</v>
      </c>
      <c r="C573" s="246" t="s">
        <v>1123</v>
      </c>
      <c r="D573" s="246" t="s">
        <v>94</v>
      </c>
      <c r="E573" s="246" t="s">
        <v>4589</v>
      </c>
      <c r="F573" s="246" t="s">
        <v>10460</v>
      </c>
      <c r="G573" s="246" t="s">
        <v>8778</v>
      </c>
      <c r="H573" s="247">
        <v>0</v>
      </c>
      <c r="I573" s="246" t="s">
        <v>10372</v>
      </c>
      <c r="J573" s="247">
        <v>264000</v>
      </c>
      <c r="K573" s="247">
        <v>401</v>
      </c>
      <c r="L573" s="246" t="s">
        <v>12432</v>
      </c>
      <c r="M573" s="246" t="s">
        <v>8265</v>
      </c>
      <c r="N573" s="246" t="s">
        <v>1122</v>
      </c>
      <c r="O573" s="246" t="s">
        <v>12354</v>
      </c>
      <c r="P573" s="246" t="s">
        <v>12354</v>
      </c>
      <c r="Q573" s="246" t="s">
        <v>12354</v>
      </c>
      <c r="R573" s="246" t="s">
        <v>14694</v>
      </c>
      <c r="S573" s="246" t="s">
        <v>14794</v>
      </c>
      <c r="T573" s="246" t="s">
        <v>15199</v>
      </c>
      <c r="U573" s="246" t="s">
        <v>14693</v>
      </c>
    </row>
    <row r="574" spans="1:21" ht="13.5" customHeight="1">
      <c r="A574" s="125" t="s">
        <v>1124</v>
      </c>
      <c r="B574" s="125" t="s">
        <v>10375</v>
      </c>
      <c r="C574" s="246" t="s">
        <v>1125</v>
      </c>
      <c r="D574" s="246" t="s">
        <v>111</v>
      </c>
      <c r="E574" s="246" t="s">
        <v>4590</v>
      </c>
      <c r="F574" s="246" t="s">
        <v>10461</v>
      </c>
      <c r="G574" s="246" t="s">
        <v>8779</v>
      </c>
      <c r="H574" s="247">
        <v>0</v>
      </c>
      <c r="I574" s="246" t="s">
        <v>10372</v>
      </c>
      <c r="J574" s="247">
        <v>264000</v>
      </c>
      <c r="K574" s="247">
        <v>402</v>
      </c>
      <c r="L574" s="246" t="s">
        <v>12432</v>
      </c>
      <c r="M574" s="246" t="s">
        <v>8265</v>
      </c>
      <c r="N574" s="246" t="s">
        <v>1124</v>
      </c>
      <c r="O574" s="246" t="s">
        <v>12354</v>
      </c>
      <c r="P574" s="246" t="s">
        <v>12354</v>
      </c>
      <c r="Q574" s="246" t="s">
        <v>12354</v>
      </c>
      <c r="R574" s="246" t="s">
        <v>14690</v>
      </c>
      <c r="S574" s="246" t="s">
        <v>15011</v>
      </c>
      <c r="T574" s="246" t="s">
        <v>15480</v>
      </c>
      <c r="U574" s="246" t="s">
        <v>15481</v>
      </c>
    </row>
    <row r="575" spans="1:21" ht="13.5" customHeight="1">
      <c r="A575" s="125" t="s">
        <v>1126</v>
      </c>
      <c r="B575" s="125" t="s">
        <v>10375</v>
      </c>
      <c r="C575" s="246" t="s">
        <v>1127</v>
      </c>
      <c r="D575" s="246" t="s">
        <v>165</v>
      </c>
      <c r="E575" s="246" t="s">
        <v>4591</v>
      </c>
      <c r="F575" s="246" t="s">
        <v>10462</v>
      </c>
      <c r="G575" s="246" t="s">
        <v>8780</v>
      </c>
      <c r="H575" s="247">
        <v>0</v>
      </c>
      <c r="I575" s="246" t="s">
        <v>10372</v>
      </c>
      <c r="J575" s="247">
        <v>264000</v>
      </c>
      <c r="K575" s="247">
        <v>403</v>
      </c>
      <c r="L575" s="246" t="s">
        <v>12729</v>
      </c>
      <c r="M575" s="246" t="s">
        <v>8265</v>
      </c>
      <c r="N575" s="246" t="s">
        <v>1126</v>
      </c>
      <c r="O575" s="246" t="s">
        <v>12354</v>
      </c>
      <c r="P575" s="246" t="s">
        <v>12354</v>
      </c>
      <c r="Q575" s="246" t="s">
        <v>12354</v>
      </c>
      <c r="R575" s="246" t="s">
        <v>14694</v>
      </c>
      <c r="S575" s="246" t="s">
        <v>14794</v>
      </c>
      <c r="T575" s="246" t="s">
        <v>14754</v>
      </c>
      <c r="U575" s="246" t="s">
        <v>15482</v>
      </c>
    </row>
    <row r="576" spans="1:21" ht="13.5" customHeight="1">
      <c r="A576" s="125" t="s">
        <v>1128</v>
      </c>
      <c r="B576" s="125" t="s">
        <v>10375</v>
      </c>
      <c r="C576" s="246" t="s">
        <v>1129</v>
      </c>
      <c r="D576" s="246" t="s">
        <v>165</v>
      </c>
      <c r="E576" s="246" t="s">
        <v>4545</v>
      </c>
      <c r="F576" s="246" t="s">
        <v>10463</v>
      </c>
      <c r="G576" s="246" t="s">
        <v>8781</v>
      </c>
      <c r="H576" s="247">
        <v>0</v>
      </c>
      <c r="I576" s="246" t="s">
        <v>10372</v>
      </c>
      <c r="J576" s="247">
        <v>264000</v>
      </c>
      <c r="K576" s="247">
        <v>369</v>
      </c>
      <c r="L576" s="246" t="s">
        <v>12710</v>
      </c>
      <c r="M576" s="246" t="s">
        <v>8265</v>
      </c>
      <c r="N576" s="246" t="s">
        <v>1128</v>
      </c>
      <c r="O576" s="246" t="s">
        <v>12354</v>
      </c>
      <c r="P576" s="246" t="s">
        <v>12354</v>
      </c>
      <c r="Q576" s="246" t="s">
        <v>12354</v>
      </c>
      <c r="R576" s="246" t="s">
        <v>14694</v>
      </c>
      <c r="S576" s="246" t="s">
        <v>14782</v>
      </c>
      <c r="T576" s="246" t="s">
        <v>15483</v>
      </c>
      <c r="U576" s="246" t="s">
        <v>14700</v>
      </c>
    </row>
    <row r="577" spans="1:21" ht="13.5" customHeight="1">
      <c r="A577" s="125" t="s">
        <v>1130</v>
      </c>
      <c r="B577" s="125" t="s">
        <v>10375</v>
      </c>
      <c r="C577" s="246" t="s">
        <v>1131</v>
      </c>
      <c r="D577" s="246" t="s">
        <v>165</v>
      </c>
      <c r="E577" s="246" t="s">
        <v>4593</v>
      </c>
      <c r="F577" s="246" t="s">
        <v>10464</v>
      </c>
      <c r="G577" s="246" t="s">
        <v>8782</v>
      </c>
      <c r="H577" s="247">
        <v>0</v>
      </c>
      <c r="I577" s="246" t="s">
        <v>10372</v>
      </c>
      <c r="J577" s="247">
        <v>264000</v>
      </c>
      <c r="K577" s="247">
        <v>406</v>
      </c>
      <c r="L577" s="246" t="s">
        <v>12730</v>
      </c>
      <c r="M577" s="246" t="s">
        <v>8265</v>
      </c>
      <c r="N577" s="246" t="s">
        <v>1130</v>
      </c>
      <c r="O577" s="246" t="s">
        <v>12354</v>
      </c>
      <c r="P577" s="246" t="s">
        <v>12354</v>
      </c>
      <c r="Q577" s="246" t="s">
        <v>12354</v>
      </c>
      <c r="R577" s="246" t="s">
        <v>14694</v>
      </c>
      <c r="S577" s="246" t="s">
        <v>14791</v>
      </c>
      <c r="T577" s="246" t="s">
        <v>15484</v>
      </c>
      <c r="U577" s="246" t="s">
        <v>15485</v>
      </c>
    </row>
    <row r="578" spans="1:21" ht="13.5" customHeight="1">
      <c r="A578" s="125" t="s">
        <v>1132</v>
      </c>
      <c r="B578" s="125" t="s">
        <v>10375</v>
      </c>
      <c r="C578" s="246" t="s">
        <v>1133</v>
      </c>
      <c r="D578" s="246" t="s">
        <v>38</v>
      </c>
      <c r="E578" s="246" t="s">
        <v>4595</v>
      </c>
      <c r="F578" s="246" t="s">
        <v>10465</v>
      </c>
      <c r="G578" s="246" t="s">
        <v>8783</v>
      </c>
      <c r="H578" s="247">
        <v>0</v>
      </c>
      <c r="I578" s="246" t="s">
        <v>10372</v>
      </c>
      <c r="J578" s="247">
        <v>264000</v>
      </c>
      <c r="K578" s="247">
        <v>408</v>
      </c>
      <c r="L578" s="246" t="s">
        <v>12732</v>
      </c>
      <c r="M578" s="246" t="s">
        <v>8265</v>
      </c>
      <c r="N578" s="246" t="s">
        <v>1132</v>
      </c>
      <c r="O578" s="246" t="s">
        <v>12354</v>
      </c>
      <c r="P578" s="246" t="s">
        <v>12354</v>
      </c>
      <c r="Q578" s="246" t="s">
        <v>12354</v>
      </c>
      <c r="R578" s="246" t="s">
        <v>14690</v>
      </c>
      <c r="S578" s="246" t="s">
        <v>14713</v>
      </c>
      <c r="T578" s="246" t="s">
        <v>15486</v>
      </c>
      <c r="U578" s="246" t="s">
        <v>15487</v>
      </c>
    </row>
    <row r="579" spans="1:21" ht="13.5" customHeight="1">
      <c r="A579" s="125" t="s">
        <v>1134</v>
      </c>
      <c r="B579" s="125" t="s">
        <v>10375</v>
      </c>
      <c r="C579" s="246" t="s">
        <v>1135</v>
      </c>
      <c r="D579" s="246" t="s">
        <v>91</v>
      </c>
      <c r="E579" s="246" t="s">
        <v>4596</v>
      </c>
      <c r="F579" s="246" t="s">
        <v>10466</v>
      </c>
      <c r="G579" s="246" t="s">
        <v>8784</v>
      </c>
      <c r="H579" s="247">
        <v>0</v>
      </c>
      <c r="I579" s="246" t="s">
        <v>10372</v>
      </c>
      <c r="J579" s="247">
        <v>264000</v>
      </c>
      <c r="K579" s="247">
        <v>409</v>
      </c>
      <c r="L579" s="246" t="s">
        <v>12568</v>
      </c>
      <c r="M579" s="246" t="s">
        <v>8265</v>
      </c>
      <c r="N579" s="246" t="s">
        <v>1134</v>
      </c>
      <c r="O579" s="246" t="s">
        <v>12354</v>
      </c>
      <c r="P579" s="246" t="s">
        <v>12354</v>
      </c>
      <c r="Q579" s="246" t="s">
        <v>12354</v>
      </c>
      <c r="R579" s="246" t="s">
        <v>14730</v>
      </c>
      <c r="S579" s="246" t="s">
        <v>15011</v>
      </c>
      <c r="T579" s="246" t="s">
        <v>15488</v>
      </c>
      <c r="U579" s="246" t="s">
        <v>14982</v>
      </c>
    </row>
    <row r="580" spans="1:21" ht="13.5" customHeight="1">
      <c r="A580" s="125" t="s">
        <v>1136</v>
      </c>
      <c r="B580" s="125" t="s">
        <v>10375</v>
      </c>
      <c r="C580" s="246" t="s">
        <v>1137</v>
      </c>
      <c r="D580" s="246" t="s">
        <v>175</v>
      </c>
      <c r="E580" s="246" t="s">
        <v>4597</v>
      </c>
      <c r="F580" s="246" t="s">
        <v>10467</v>
      </c>
      <c r="G580" s="246" t="s">
        <v>8785</v>
      </c>
      <c r="H580" s="247">
        <v>0</v>
      </c>
      <c r="I580" s="246" t="s">
        <v>10372</v>
      </c>
      <c r="J580" s="247">
        <v>264000</v>
      </c>
      <c r="K580" s="247">
        <v>410</v>
      </c>
      <c r="L580" s="246" t="s">
        <v>12733</v>
      </c>
      <c r="M580" s="246" t="s">
        <v>8265</v>
      </c>
      <c r="N580" s="246" t="s">
        <v>1136</v>
      </c>
      <c r="O580" s="246" t="s">
        <v>12354</v>
      </c>
      <c r="P580" s="246" t="s">
        <v>12354</v>
      </c>
      <c r="Q580" s="246" t="s">
        <v>12354</v>
      </c>
      <c r="R580" s="246" t="s">
        <v>14694</v>
      </c>
      <c r="S580" s="246" t="s">
        <v>15476</v>
      </c>
      <c r="T580" s="246" t="s">
        <v>15377</v>
      </c>
      <c r="U580" s="246" t="s">
        <v>15489</v>
      </c>
    </row>
    <row r="581" spans="1:21" ht="13.5" customHeight="1">
      <c r="A581" s="125" t="s">
        <v>1138</v>
      </c>
      <c r="B581" s="125" t="s">
        <v>10375</v>
      </c>
      <c r="C581" s="246" t="s">
        <v>1139</v>
      </c>
      <c r="D581" s="246" t="s">
        <v>175</v>
      </c>
      <c r="E581" s="246" t="s">
        <v>4598</v>
      </c>
      <c r="F581" s="246" t="s">
        <v>10468</v>
      </c>
      <c r="G581" s="246" t="s">
        <v>8786</v>
      </c>
      <c r="H581" s="247">
        <v>0</v>
      </c>
      <c r="I581" s="246" t="s">
        <v>10372</v>
      </c>
      <c r="J581" s="247">
        <v>264000</v>
      </c>
      <c r="K581" s="247">
        <v>411</v>
      </c>
      <c r="L581" s="246" t="s">
        <v>12734</v>
      </c>
      <c r="M581" s="246" t="s">
        <v>8265</v>
      </c>
      <c r="N581" s="246" t="s">
        <v>1138</v>
      </c>
      <c r="O581" s="246" t="s">
        <v>12354</v>
      </c>
      <c r="P581" s="246" t="s">
        <v>12354</v>
      </c>
      <c r="Q581" s="246" t="s">
        <v>12354</v>
      </c>
      <c r="R581" s="246" t="s">
        <v>12354</v>
      </c>
      <c r="S581" s="246" t="s">
        <v>12354</v>
      </c>
      <c r="T581" s="246" t="s">
        <v>12354</v>
      </c>
      <c r="U581" s="246" t="s">
        <v>12354</v>
      </c>
    </row>
    <row r="582" spans="1:21" ht="13.5" customHeight="1">
      <c r="A582" s="125" t="s">
        <v>1140</v>
      </c>
      <c r="B582" s="125" t="s">
        <v>10375</v>
      </c>
      <c r="C582" s="246" t="s">
        <v>1141</v>
      </c>
      <c r="D582" s="246" t="s">
        <v>175</v>
      </c>
      <c r="E582" s="246" t="s">
        <v>4599</v>
      </c>
      <c r="F582" s="246" t="s">
        <v>10469</v>
      </c>
      <c r="G582" s="246" t="s">
        <v>8787</v>
      </c>
      <c r="H582" s="247">
        <v>0</v>
      </c>
      <c r="I582" s="246" t="s">
        <v>10372</v>
      </c>
      <c r="J582" s="247">
        <v>264000</v>
      </c>
      <c r="K582" s="247">
        <v>412</v>
      </c>
      <c r="L582" s="246" t="s">
        <v>12457</v>
      </c>
      <c r="M582" s="246" t="s">
        <v>8265</v>
      </c>
      <c r="N582" s="246" t="s">
        <v>1140</v>
      </c>
      <c r="O582" s="246" t="s">
        <v>12354</v>
      </c>
      <c r="P582" s="246" t="s">
        <v>12354</v>
      </c>
      <c r="Q582" s="246" t="s">
        <v>12354</v>
      </c>
      <c r="R582" s="246" t="s">
        <v>14694</v>
      </c>
      <c r="S582" s="246" t="s">
        <v>15476</v>
      </c>
      <c r="T582" s="246" t="s">
        <v>15132</v>
      </c>
      <c r="U582" s="246" t="s">
        <v>14982</v>
      </c>
    </row>
    <row r="583" spans="1:21" ht="13.5" customHeight="1">
      <c r="A583" s="125" t="s">
        <v>1142</v>
      </c>
      <c r="B583" s="125" t="s">
        <v>10375</v>
      </c>
      <c r="C583" s="246" t="s">
        <v>1143</v>
      </c>
      <c r="D583" s="246" t="s">
        <v>165</v>
      </c>
      <c r="E583" s="246" t="s">
        <v>3644</v>
      </c>
      <c r="F583" s="246" t="s">
        <v>10470</v>
      </c>
      <c r="G583" s="246" t="s">
        <v>8788</v>
      </c>
      <c r="H583" s="247">
        <v>12</v>
      </c>
      <c r="I583" s="246" t="s">
        <v>10406</v>
      </c>
      <c r="J583" s="247">
        <v>384000</v>
      </c>
      <c r="K583" s="247">
        <v>413</v>
      </c>
      <c r="L583" s="246" t="s">
        <v>12735</v>
      </c>
      <c r="M583" s="246" t="s">
        <v>8265</v>
      </c>
      <c r="N583" s="246" t="s">
        <v>1142</v>
      </c>
      <c r="O583" s="246" t="s">
        <v>12354</v>
      </c>
      <c r="P583" s="246" t="s">
        <v>12354</v>
      </c>
      <c r="Q583" s="246" t="s">
        <v>12354</v>
      </c>
      <c r="R583" s="246" t="s">
        <v>14694</v>
      </c>
      <c r="S583" s="246" t="s">
        <v>14794</v>
      </c>
      <c r="T583" s="246" t="s">
        <v>15490</v>
      </c>
      <c r="U583" s="246" t="s">
        <v>14872</v>
      </c>
    </row>
    <row r="584" spans="1:21" ht="13.5" customHeight="1">
      <c r="A584" s="125" t="s">
        <v>1144</v>
      </c>
      <c r="B584" s="125" t="s">
        <v>10375</v>
      </c>
      <c r="C584" s="246" t="s">
        <v>1145</v>
      </c>
      <c r="D584" s="246" t="s">
        <v>175</v>
      </c>
      <c r="E584" s="246" t="s">
        <v>4600</v>
      </c>
      <c r="F584" s="246" t="s">
        <v>12354</v>
      </c>
      <c r="G584" s="246" t="s">
        <v>8789</v>
      </c>
      <c r="H584" s="247">
        <v>0</v>
      </c>
      <c r="I584" s="246" t="s">
        <v>10372</v>
      </c>
      <c r="J584" s="247">
        <v>264000</v>
      </c>
      <c r="K584" s="247">
        <v>414</v>
      </c>
      <c r="L584" s="246" t="s">
        <v>12580</v>
      </c>
      <c r="M584" s="246" t="s">
        <v>8265</v>
      </c>
      <c r="N584" s="246" t="s">
        <v>1144</v>
      </c>
      <c r="O584" s="246" t="s">
        <v>12354</v>
      </c>
      <c r="P584" s="246" t="s">
        <v>12354</v>
      </c>
      <c r="Q584" s="246" t="s">
        <v>12354</v>
      </c>
      <c r="R584" s="246" t="s">
        <v>14690</v>
      </c>
      <c r="S584" s="246" t="s">
        <v>15491</v>
      </c>
      <c r="T584" s="246" t="s">
        <v>15492</v>
      </c>
      <c r="U584" s="246" t="s">
        <v>15493</v>
      </c>
    </row>
    <row r="585" spans="1:21" ht="13.5" customHeight="1">
      <c r="A585" s="125" t="s">
        <v>1146</v>
      </c>
      <c r="B585" s="125" t="s">
        <v>10375</v>
      </c>
      <c r="C585" s="246" t="s">
        <v>1147</v>
      </c>
      <c r="D585" s="246" t="s">
        <v>165</v>
      </c>
      <c r="E585" s="246" t="s">
        <v>4601</v>
      </c>
      <c r="F585" s="246" t="s">
        <v>10471</v>
      </c>
      <c r="G585" s="246" t="s">
        <v>8790</v>
      </c>
      <c r="H585" s="247">
        <v>0</v>
      </c>
      <c r="I585" s="246" t="s">
        <v>10372</v>
      </c>
      <c r="J585" s="247">
        <v>264000</v>
      </c>
      <c r="K585" s="247">
        <v>415</v>
      </c>
      <c r="L585" s="246" t="s">
        <v>12736</v>
      </c>
      <c r="M585" s="246" t="s">
        <v>8265</v>
      </c>
      <c r="N585" s="246" t="s">
        <v>1146</v>
      </c>
      <c r="O585" s="246" t="s">
        <v>12354</v>
      </c>
      <c r="P585" s="246" t="s">
        <v>12354</v>
      </c>
      <c r="Q585" s="246" t="s">
        <v>12354</v>
      </c>
      <c r="R585" s="246" t="s">
        <v>14694</v>
      </c>
      <c r="S585" s="246" t="s">
        <v>14794</v>
      </c>
      <c r="T585" s="246" t="s">
        <v>15065</v>
      </c>
      <c r="U585" s="246" t="s">
        <v>15473</v>
      </c>
    </row>
    <row r="586" spans="1:21" ht="13.5" customHeight="1">
      <c r="A586" s="125" t="s">
        <v>1148</v>
      </c>
      <c r="B586" s="125" t="s">
        <v>10375</v>
      </c>
      <c r="C586" s="246" t="s">
        <v>4604</v>
      </c>
      <c r="D586" s="246" t="s">
        <v>111</v>
      </c>
      <c r="E586" s="246" t="s">
        <v>4605</v>
      </c>
      <c r="F586" s="246" t="s">
        <v>10472</v>
      </c>
      <c r="G586" s="246" t="s">
        <v>8791</v>
      </c>
      <c r="H586" s="247">
        <v>0</v>
      </c>
      <c r="I586" s="246" t="s">
        <v>10372</v>
      </c>
      <c r="J586" s="247">
        <v>264000</v>
      </c>
      <c r="K586" s="247">
        <v>417</v>
      </c>
      <c r="L586" s="246" t="s">
        <v>12737</v>
      </c>
      <c r="M586" s="246" t="s">
        <v>8265</v>
      </c>
      <c r="N586" s="246" t="s">
        <v>1148</v>
      </c>
      <c r="O586" s="246" t="s">
        <v>12354</v>
      </c>
      <c r="P586" s="246" t="s">
        <v>12354</v>
      </c>
      <c r="Q586" s="246" t="s">
        <v>12354</v>
      </c>
      <c r="R586" s="246" t="s">
        <v>14694</v>
      </c>
      <c r="S586" s="246" t="s">
        <v>14771</v>
      </c>
      <c r="T586" s="246" t="s">
        <v>15494</v>
      </c>
      <c r="U586" s="246" t="s">
        <v>14703</v>
      </c>
    </row>
    <row r="587" spans="1:21" ht="13.5" customHeight="1">
      <c r="A587" s="125" t="s">
        <v>1149</v>
      </c>
      <c r="B587" s="125" t="s">
        <v>10375</v>
      </c>
      <c r="C587" s="246" t="s">
        <v>4606</v>
      </c>
      <c r="D587" s="246" t="s">
        <v>38</v>
      </c>
      <c r="E587" s="246" t="s">
        <v>4607</v>
      </c>
      <c r="F587" s="246" t="s">
        <v>10473</v>
      </c>
      <c r="G587" s="246" t="s">
        <v>8792</v>
      </c>
      <c r="H587" s="247">
        <v>0</v>
      </c>
      <c r="I587" s="246" t="s">
        <v>10372</v>
      </c>
      <c r="J587" s="247">
        <v>264000</v>
      </c>
      <c r="K587" s="247">
        <v>418</v>
      </c>
      <c r="L587" s="246" t="s">
        <v>12738</v>
      </c>
      <c r="M587" s="246" t="s">
        <v>8265</v>
      </c>
      <c r="N587" s="246" t="s">
        <v>1149</v>
      </c>
      <c r="O587" s="246" t="s">
        <v>12354</v>
      </c>
      <c r="P587" s="246" t="s">
        <v>12354</v>
      </c>
      <c r="Q587" s="246" t="s">
        <v>12354</v>
      </c>
      <c r="R587" s="246" t="s">
        <v>14730</v>
      </c>
      <c r="S587" s="246" t="s">
        <v>14782</v>
      </c>
      <c r="T587" s="246" t="s">
        <v>15408</v>
      </c>
      <c r="U587" s="246" t="s">
        <v>15124</v>
      </c>
    </row>
    <row r="588" spans="1:21" ht="13.5" customHeight="1">
      <c r="A588" s="125" t="s">
        <v>1150</v>
      </c>
      <c r="B588" s="125" t="s">
        <v>10375</v>
      </c>
      <c r="C588" s="246" t="s">
        <v>1151</v>
      </c>
      <c r="D588" s="246" t="s">
        <v>175</v>
      </c>
      <c r="E588" s="246" t="s">
        <v>4608</v>
      </c>
      <c r="F588" s="246" t="s">
        <v>10474</v>
      </c>
      <c r="G588" s="246" t="s">
        <v>8793</v>
      </c>
      <c r="H588" s="247">
        <v>0</v>
      </c>
      <c r="I588" s="246" t="s">
        <v>10372</v>
      </c>
      <c r="J588" s="247">
        <v>264000</v>
      </c>
      <c r="K588" s="247">
        <v>419</v>
      </c>
      <c r="L588" s="246" t="s">
        <v>12739</v>
      </c>
      <c r="M588" s="246" t="s">
        <v>8265</v>
      </c>
      <c r="N588" s="246" t="s">
        <v>1150</v>
      </c>
      <c r="O588" s="246" t="s">
        <v>12354</v>
      </c>
      <c r="P588" s="246" t="s">
        <v>12354</v>
      </c>
      <c r="Q588" s="246" t="s">
        <v>12354</v>
      </c>
      <c r="R588" s="246" t="s">
        <v>14694</v>
      </c>
      <c r="S588" s="246" t="s">
        <v>14929</v>
      </c>
      <c r="T588" s="246" t="s">
        <v>15495</v>
      </c>
      <c r="U588" s="246" t="s">
        <v>15496</v>
      </c>
    </row>
    <row r="589" spans="1:21" ht="13.5" customHeight="1">
      <c r="A589" s="125" t="s">
        <v>1152</v>
      </c>
      <c r="B589" s="125" t="s">
        <v>10375</v>
      </c>
      <c r="C589" s="246" t="s">
        <v>4610</v>
      </c>
      <c r="D589" s="246" t="s">
        <v>175</v>
      </c>
      <c r="E589" s="246" t="s">
        <v>4611</v>
      </c>
      <c r="F589" s="246" t="s">
        <v>10475</v>
      </c>
      <c r="G589" s="246" t="s">
        <v>8794</v>
      </c>
      <c r="H589" s="247">
        <v>0</v>
      </c>
      <c r="I589" s="246" t="s">
        <v>10372</v>
      </c>
      <c r="J589" s="247">
        <v>264000</v>
      </c>
      <c r="K589" s="247">
        <v>421</v>
      </c>
      <c r="L589" s="246" t="s">
        <v>12741</v>
      </c>
      <c r="M589" s="246" t="s">
        <v>8265</v>
      </c>
      <c r="N589" s="246" t="s">
        <v>1152</v>
      </c>
      <c r="O589" s="246" t="s">
        <v>12354</v>
      </c>
      <c r="P589" s="246" t="s">
        <v>12354</v>
      </c>
      <c r="Q589" s="246" t="s">
        <v>12354</v>
      </c>
      <c r="R589" s="246" t="s">
        <v>14690</v>
      </c>
      <c r="S589" s="246" t="s">
        <v>15491</v>
      </c>
      <c r="T589" s="246" t="s">
        <v>14983</v>
      </c>
      <c r="U589" s="246" t="s">
        <v>15497</v>
      </c>
    </row>
    <row r="590" spans="1:21" ht="13.5" customHeight="1">
      <c r="A590" s="125" t="s">
        <v>1153</v>
      </c>
      <c r="B590" s="125" t="s">
        <v>10375</v>
      </c>
      <c r="C590" s="246" t="s">
        <v>1154</v>
      </c>
      <c r="D590" s="246" t="s">
        <v>1155</v>
      </c>
      <c r="E590" s="246" t="s">
        <v>3645</v>
      </c>
      <c r="F590" s="246" t="s">
        <v>10476</v>
      </c>
      <c r="G590" s="246" t="s">
        <v>8795</v>
      </c>
      <c r="H590" s="247">
        <v>0</v>
      </c>
      <c r="I590" s="246" t="s">
        <v>10372</v>
      </c>
      <c r="J590" s="247">
        <v>264000</v>
      </c>
      <c r="K590" s="247">
        <v>429</v>
      </c>
      <c r="L590" s="246" t="s">
        <v>12746</v>
      </c>
      <c r="M590" s="246" t="s">
        <v>8265</v>
      </c>
      <c r="N590" s="246" t="s">
        <v>1153</v>
      </c>
      <c r="O590" s="246" t="s">
        <v>12354</v>
      </c>
      <c r="P590" s="246" t="s">
        <v>12354</v>
      </c>
      <c r="Q590" s="246" t="s">
        <v>12354</v>
      </c>
      <c r="R590" s="246" t="s">
        <v>14694</v>
      </c>
      <c r="S590" s="246" t="s">
        <v>14944</v>
      </c>
      <c r="T590" s="246" t="s">
        <v>15248</v>
      </c>
      <c r="U590" s="246" t="s">
        <v>15153</v>
      </c>
    </row>
    <row r="591" spans="1:21" ht="13.5" customHeight="1">
      <c r="A591" s="125" t="s">
        <v>1156</v>
      </c>
      <c r="B591" s="125" t="s">
        <v>10375</v>
      </c>
      <c r="C591" s="246" t="s">
        <v>1157</v>
      </c>
      <c r="D591" s="246" t="s">
        <v>1155</v>
      </c>
      <c r="E591" s="246" t="s">
        <v>4620</v>
      </c>
      <c r="F591" s="246" t="s">
        <v>10477</v>
      </c>
      <c r="G591" s="246" t="s">
        <v>8796</v>
      </c>
      <c r="H591" s="247">
        <v>0</v>
      </c>
      <c r="I591" s="246" t="s">
        <v>10372</v>
      </c>
      <c r="J591" s="247">
        <v>264000</v>
      </c>
      <c r="K591" s="247">
        <v>430</v>
      </c>
      <c r="L591" s="246" t="s">
        <v>12743</v>
      </c>
      <c r="M591" s="246" t="s">
        <v>8265</v>
      </c>
      <c r="N591" s="246" t="s">
        <v>1156</v>
      </c>
      <c r="O591" s="246" t="s">
        <v>12354</v>
      </c>
      <c r="P591" s="246" t="s">
        <v>12354</v>
      </c>
      <c r="Q591" s="246" t="s">
        <v>12354</v>
      </c>
      <c r="R591" s="246" t="s">
        <v>14694</v>
      </c>
      <c r="S591" s="246" t="s">
        <v>14944</v>
      </c>
      <c r="T591" s="246" t="s">
        <v>15244</v>
      </c>
      <c r="U591" s="246" t="s">
        <v>15297</v>
      </c>
    </row>
    <row r="592" spans="1:21" ht="13.5" customHeight="1">
      <c r="A592" s="125" t="s">
        <v>1158</v>
      </c>
      <c r="B592" s="125" t="s">
        <v>10375</v>
      </c>
      <c r="C592" s="246" t="s">
        <v>1159</v>
      </c>
      <c r="D592" s="246" t="s">
        <v>175</v>
      </c>
      <c r="E592" s="246" t="s">
        <v>4615</v>
      </c>
      <c r="F592" s="246" t="s">
        <v>10478</v>
      </c>
      <c r="G592" s="246" t="s">
        <v>8797</v>
      </c>
      <c r="H592" s="247">
        <v>0</v>
      </c>
      <c r="I592" s="246" t="s">
        <v>10372</v>
      </c>
      <c r="J592" s="247">
        <v>264000</v>
      </c>
      <c r="K592" s="247">
        <v>425</v>
      </c>
      <c r="L592" s="246" t="s">
        <v>12743</v>
      </c>
      <c r="M592" s="246" t="s">
        <v>8265</v>
      </c>
      <c r="N592" s="246" t="s">
        <v>1158</v>
      </c>
      <c r="O592" s="246" t="s">
        <v>12354</v>
      </c>
      <c r="P592" s="246" t="s">
        <v>12354</v>
      </c>
      <c r="Q592" s="246" t="s">
        <v>12354</v>
      </c>
      <c r="R592" s="246" t="s">
        <v>14690</v>
      </c>
      <c r="S592" s="246" t="s">
        <v>14818</v>
      </c>
      <c r="T592" s="246" t="s">
        <v>15498</v>
      </c>
      <c r="U592" s="246" t="s">
        <v>14700</v>
      </c>
    </row>
    <row r="593" spans="1:21" ht="13.5" customHeight="1">
      <c r="A593" s="125" t="s">
        <v>1160</v>
      </c>
      <c r="B593" s="125" t="s">
        <v>10375</v>
      </c>
      <c r="C593" s="246" t="s">
        <v>4616</v>
      </c>
      <c r="D593" s="246" t="s">
        <v>111</v>
      </c>
      <c r="E593" s="246" t="s">
        <v>4617</v>
      </c>
      <c r="F593" s="246" t="s">
        <v>10479</v>
      </c>
      <c r="G593" s="246" t="s">
        <v>8798</v>
      </c>
      <c r="H593" s="247">
        <v>0</v>
      </c>
      <c r="I593" s="246" t="s">
        <v>10372</v>
      </c>
      <c r="J593" s="247">
        <v>264000</v>
      </c>
      <c r="K593" s="247">
        <v>426</v>
      </c>
      <c r="L593" s="246" t="s">
        <v>12743</v>
      </c>
      <c r="M593" s="246" t="s">
        <v>8265</v>
      </c>
      <c r="N593" s="246" t="s">
        <v>1160</v>
      </c>
      <c r="O593" s="246" t="s">
        <v>12354</v>
      </c>
      <c r="P593" s="246" t="s">
        <v>12354</v>
      </c>
      <c r="Q593" s="246" t="s">
        <v>12354</v>
      </c>
      <c r="R593" s="246" t="s">
        <v>14694</v>
      </c>
      <c r="S593" s="246" t="s">
        <v>14944</v>
      </c>
      <c r="T593" s="246" t="s">
        <v>15159</v>
      </c>
      <c r="U593" s="246" t="s">
        <v>14906</v>
      </c>
    </row>
    <row r="594" spans="1:21" ht="13.5" customHeight="1">
      <c r="A594" s="125" t="s">
        <v>1161</v>
      </c>
      <c r="B594" s="125" t="s">
        <v>10375</v>
      </c>
      <c r="C594" s="246" t="s">
        <v>1162</v>
      </c>
      <c r="D594" s="246" t="s">
        <v>173</v>
      </c>
      <c r="E594" s="246" t="s">
        <v>4624</v>
      </c>
      <c r="F594" s="246" t="s">
        <v>10480</v>
      </c>
      <c r="G594" s="246" t="s">
        <v>8799</v>
      </c>
      <c r="H594" s="247">
        <v>0</v>
      </c>
      <c r="I594" s="246" t="s">
        <v>10372</v>
      </c>
      <c r="J594" s="247">
        <v>264000</v>
      </c>
      <c r="K594" s="247">
        <v>435</v>
      </c>
      <c r="L594" s="246" t="s">
        <v>12750</v>
      </c>
      <c r="M594" s="246" t="s">
        <v>8265</v>
      </c>
      <c r="N594" s="246" t="s">
        <v>1161</v>
      </c>
      <c r="O594" s="246" t="s">
        <v>12354</v>
      </c>
      <c r="P594" s="246" t="s">
        <v>12354</v>
      </c>
      <c r="Q594" s="246" t="s">
        <v>12354</v>
      </c>
      <c r="R594" s="246" t="s">
        <v>14690</v>
      </c>
      <c r="S594" s="246" t="s">
        <v>15332</v>
      </c>
      <c r="T594" s="246" t="s">
        <v>15036</v>
      </c>
      <c r="U594" s="246" t="s">
        <v>14703</v>
      </c>
    </row>
    <row r="595" spans="1:21" ht="13.5" customHeight="1">
      <c r="A595" s="125" t="s">
        <v>1163</v>
      </c>
      <c r="B595" s="125" t="s">
        <v>10375</v>
      </c>
      <c r="C595" s="246" t="s">
        <v>1164</v>
      </c>
      <c r="D595" s="246" t="s">
        <v>175</v>
      </c>
      <c r="E595" s="246" t="s">
        <v>4630</v>
      </c>
      <c r="F595" s="246" t="s">
        <v>10481</v>
      </c>
      <c r="G595" s="246" t="s">
        <v>8800</v>
      </c>
      <c r="H595" s="247">
        <v>0</v>
      </c>
      <c r="I595" s="246" t="s">
        <v>10372</v>
      </c>
      <c r="J595" s="247">
        <v>264000</v>
      </c>
      <c r="K595" s="247">
        <v>441</v>
      </c>
      <c r="L595" s="246" t="s">
        <v>12599</v>
      </c>
      <c r="M595" s="246" t="s">
        <v>8265</v>
      </c>
      <c r="N595" s="246" t="s">
        <v>1163</v>
      </c>
      <c r="O595" s="246" t="s">
        <v>12354</v>
      </c>
      <c r="P595" s="246" t="s">
        <v>12354</v>
      </c>
      <c r="Q595" s="246" t="s">
        <v>12354</v>
      </c>
      <c r="R595" s="246" t="s">
        <v>14694</v>
      </c>
      <c r="S595" s="246" t="s">
        <v>15476</v>
      </c>
      <c r="T595" s="246" t="s">
        <v>15499</v>
      </c>
      <c r="U595" s="246" t="s">
        <v>14703</v>
      </c>
    </row>
    <row r="596" spans="1:21" ht="13.5" customHeight="1">
      <c r="A596" s="125" t="s">
        <v>1165</v>
      </c>
      <c r="B596" s="125" t="s">
        <v>10375</v>
      </c>
      <c r="C596" s="246" t="s">
        <v>1166</v>
      </c>
      <c r="D596" s="246" t="s">
        <v>178</v>
      </c>
      <c r="E596" s="246" t="s">
        <v>4633</v>
      </c>
      <c r="F596" s="246" t="s">
        <v>10482</v>
      </c>
      <c r="G596" s="246" t="s">
        <v>8801</v>
      </c>
      <c r="H596" s="247">
        <v>0</v>
      </c>
      <c r="I596" s="246" t="s">
        <v>10372</v>
      </c>
      <c r="J596" s="247">
        <v>264000</v>
      </c>
      <c r="K596" s="247">
        <v>443</v>
      </c>
      <c r="L596" s="246" t="s">
        <v>12755</v>
      </c>
      <c r="M596" s="246" t="s">
        <v>8265</v>
      </c>
      <c r="N596" s="246" t="s">
        <v>1165</v>
      </c>
      <c r="O596" s="246" t="s">
        <v>12354</v>
      </c>
      <c r="P596" s="246" t="s">
        <v>12354</v>
      </c>
      <c r="Q596" s="246" t="s">
        <v>12354</v>
      </c>
      <c r="R596" s="246" t="s">
        <v>14694</v>
      </c>
      <c r="S596" s="246" t="s">
        <v>14778</v>
      </c>
      <c r="T596" s="246" t="s">
        <v>15309</v>
      </c>
      <c r="U596" s="246" t="s">
        <v>15500</v>
      </c>
    </row>
    <row r="597" spans="1:21" ht="13.5" customHeight="1">
      <c r="A597" s="125" t="s">
        <v>1167</v>
      </c>
      <c r="B597" s="125" t="s">
        <v>10375</v>
      </c>
      <c r="C597" s="246" t="s">
        <v>4631</v>
      </c>
      <c r="D597" s="246" t="s">
        <v>173</v>
      </c>
      <c r="E597" s="246" t="s">
        <v>4632</v>
      </c>
      <c r="F597" s="246" t="s">
        <v>10483</v>
      </c>
      <c r="G597" s="246" t="s">
        <v>8802</v>
      </c>
      <c r="H597" s="247">
        <v>0</v>
      </c>
      <c r="I597" s="246" t="s">
        <v>10372</v>
      </c>
      <c r="J597" s="247">
        <v>264000</v>
      </c>
      <c r="K597" s="247">
        <v>442</v>
      </c>
      <c r="L597" s="246" t="s">
        <v>12755</v>
      </c>
      <c r="M597" s="246" t="s">
        <v>8265</v>
      </c>
      <c r="N597" s="246" t="s">
        <v>1167</v>
      </c>
      <c r="O597" s="246" t="s">
        <v>12354</v>
      </c>
      <c r="P597" s="246" t="s">
        <v>12354</v>
      </c>
      <c r="Q597" s="246" t="s">
        <v>12354</v>
      </c>
      <c r="R597" s="246" t="s">
        <v>14690</v>
      </c>
      <c r="S597" s="246" t="s">
        <v>15332</v>
      </c>
      <c r="T597" s="246" t="s">
        <v>15501</v>
      </c>
      <c r="U597" s="246" t="s">
        <v>15502</v>
      </c>
    </row>
    <row r="598" spans="1:21" ht="13.5" customHeight="1">
      <c r="A598" s="125" t="s">
        <v>1168</v>
      </c>
      <c r="B598" s="125" t="s">
        <v>10375</v>
      </c>
      <c r="C598" s="246" t="s">
        <v>1169</v>
      </c>
      <c r="D598" s="246" t="s">
        <v>111</v>
      </c>
      <c r="E598" s="246" t="s">
        <v>4649</v>
      </c>
      <c r="F598" s="246" t="s">
        <v>10484</v>
      </c>
      <c r="G598" s="246" t="s">
        <v>8803</v>
      </c>
      <c r="H598" s="247">
        <v>0</v>
      </c>
      <c r="I598" s="246" t="s">
        <v>10372</v>
      </c>
      <c r="J598" s="247">
        <v>264000</v>
      </c>
      <c r="K598" s="247">
        <v>458</v>
      </c>
      <c r="L598" s="246" t="s">
        <v>12607</v>
      </c>
      <c r="M598" s="246" t="s">
        <v>8265</v>
      </c>
      <c r="N598" s="246" t="s">
        <v>1168</v>
      </c>
      <c r="O598" s="246" t="s">
        <v>12354</v>
      </c>
      <c r="P598" s="246" t="s">
        <v>12354</v>
      </c>
      <c r="Q598" s="246" t="s">
        <v>12354</v>
      </c>
      <c r="R598" s="246" t="s">
        <v>14690</v>
      </c>
      <c r="S598" s="246" t="s">
        <v>14776</v>
      </c>
      <c r="T598" s="246" t="s">
        <v>15503</v>
      </c>
      <c r="U598" s="246" t="s">
        <v>14700</v>
      </c>
    </row>
    <row r="599" spans="1:21" ht="13.5" customHeight="1">
      <c r="A599" s="125" t="s">
        <v>1170</v>
      </c>
      <c r="B599" s="125" t="s">
        <v>10375</v>
      </c>
      <c r="C599" s="246" t="s">
        <v>1171</v>
      </c>
      <c r="D599" s="246" t="s">
        <v>178</v>
      </c>
      <c r="E599" s="246" t="s">
        <v>4655</v>
      </c>
      <c r="F599" s="246" t="s">
        <v>10485</v>
      </c>
      <c r="G599" s="246" t="s">
        <v>8804</v>
      </c>
      <c r="H599" s="247">
        <v>15</v>
      </c>
      <c r="I599" s="246" t="s">
        <v>10406</v>
      </c>
      <c r="J599" s="247">
        <v>384000</v>
      </c>
      <c r="K599" s="247">
        <v>464</v>
      </c>
      <c r="L599" s="246" t="s">
        <v>12618</v>
      </c>
      <c r="M599" s="246" t="s">
        <v>8265</v>
      </c>
      <c r="N599" s="246" t="s">
        <v>1170</v>
      </c>
      <c r="O599" s="246" t="s">
        <v>12354</v>
      </c>
      <c r="P599" s="246" t="s">
        <v>12354</v>
      </c>
      <c r="Q599" s="246" t="s">
        <v>12354</v>
      </c>
      <c r="R599" s="246" t="s">
        <v>14690</v>
      </c>
      <c r="S599" s="246" t="s">
        <v>14776</v>
      </c>
      <c r="T599" s="246" t="s">
        <v>15170</v>
      </c>
      <c r="U599" s="246" t="s">
        <v>14703</v>
      </c>
    </row>
    <row r="600" spans="1:21" ht="13.5" customHeight="1">
      <c r="A600" s="125" t="s">
        <v>1172</v>
      </c>
      <c r="B600" s="125" t="s">
        <v>10375</v>
      </c>
      <c r="C600" s="246" t="s">
        <v>1173</v>
      </c>
      <c r="D600" s="246" t="s">
        <v>94</v>
      </c>
      <c r="E600" s="246" t="s">
        <v>4634</v>
      </c>
      <c r="F600" s="246" t="s">
        <v>10486</v>
      </c>
      <c r="G600" s="246" t="s">
        <v>8805</v>
      </c>
      <c r="H600" s="247">
        <v>0</v>
      </c>
      <c r="I600" s="246" t="s">
        <v>10372</v>
      </c>
      <c r="J600" s="247">
        <v>264000</v>
      </c>
      <c r="K600" s="247">
        <v>444</v>
      </c>
      <c r="L600" s="246" t="s">
        <v>12756</v>
      </c>
      <c r="M600" s="246" t="s">
        <v>8265</v>
      </c>
      <c r="N600" s="246" t="s">
        <v>1172</v>
      </c>
      <c r="O600" s="246" t="s">
        <v>12354</v>
      </c>
      <c r="P600" s="246" t="s">
        <v>12354</v>
      </c>
      <c r="Q600" s="246" t="s">
        <v>12354</v>
      </c>
      <c r="R600" s="246" t="s">
        <v>14694</v>
      </c>
      <c r="S600" s="246" t="s">
        <v>14782</v>
      </c>
      <c r="T600" s="246" t="s">
        <v>15504</v>
      </c>
      <c r="U600" s="246" t="s">
        <v>14796</v>
      </c>
    </row>
    <row r="601" spans="1:21" ht="13.5" customHeight="1">
      <c r="A601" s="125" t="s">
        <v>1174</v>
      </c>
      <c r="B601" s="125" t="s">
        <v>10375</v>
      </c>
      <c r="C601" s="246" t="s">
        <v>1175</v>
      </c>
      <c r="D601" s="246" t="s">
        <v>94</v>
      </c>
      <c r="E601" s="246" t="s">
        <v>4635</v>
      </c>
      <c r="F601" s="246" t="s">
        <v>10487</v>
      </c>
      <c r="G601" s="246" t="s">
        <v>8806</v>
      </c>
      <c r="H601" s="247">
        <v>0</v>
      </c>
      <c r="I601" s="246" t="s">
        <v>10372</v>
      </c>
      <c r="J601" s="247">
        <v>264000</v>
      </c>
      <c r="K601" s="247">
        <v>445</v>
      </c>
      <c r="L601" s="246" t="s">
        <v>12757</v>
      </c>
      <c r="M601" s="246" t="s">
        <v>8265</v>
      </c>
      <c r="N601" s="246" t="s">
        <v>1174</v>
      </c>
      <c r="O601" s="246" t="s">
        <v>12354</v>
      </c>
      <c r="P601" s="246" t="s">
        <v>12354</v>
      </c>
      <c r="Q601" s="246" t="s">
        <v>12354</v>
      </c>
      <c r="R601" s="246" t="s">
        <v>14690</v>
      </c>
      <c r="S601" s="246" t="s">
        <v>14776</v>
      </c>
      <c r="T601" s="246" t="s">
        <v>14728</v>
      </c>
      <c r="U601" s="246" t="s">
        <v>14703</v>
      </c>
    </row>
    <row r="602" spans="1:21" ht="13.5" customHeight="1">
      <c r="A602" s="125" t="s">
        <v>1176</v>
      </c>
      <c r="B602" s="125" t="s">
        <v>10375</v>
      </c>
      <c r="C602" s="246" t="s">
        <v>1177</v>
      </c>
      <c r="D602" s="246" t="s">
        <v>111</v>
      </c>
      <c r="E602" s="246" t="s">
        <v>3646</v>
      </c>
      <c r="F602" s="246" t="s">
        <v>10488</v>
      </c>
      <c r="G602" s="246" t="s">
        <v>8807</v>
      </c>
      <c r="H602" s="247">
        <v>0</v>
      </c>
      <c r="I602" s="246" t="s">
        <v>10372</v>
      </c>
      <c r="J602" s="247">
        <v>264000</v>
      </c>
      <c r="K602" s="247">
        <v>447</v>
      </c>
      <c r="L602" s="246" t="s">
        <v>12386</v>
      </c>
      <c r="M602" s="246" t="s">
        <v>8265</v>
      </c>
      <c r="N602" s="246" t="s">
        <v>1176</v>
      </c>
      <c r="O602" s="246" t="s">
        <v>12354</v>
      </c>
      <c r="P602" s="246" t="s">
        <v>12354</v>
      </c>
      <c r="Q602" s="246" t="s">
        <v>12354</v>
      </c>
      <c r="R602" s="246" t="s">
        <v>14694</v>
      </c>
      <c r="S602" s="246" t="s">
        <v>14944</v>
      </c>
      <c r="T602" s="246" t="s">
        <v>15505</v>
      </c>
      <c r="U602" s="246" t="s">
        <v>15049</v>
      </c>
    </row>
    <row r="603" spans="1:21" ht="13.5" customHeight="1">
      <c r="A603" s="125" t="s">
        <v>1178</v>
      </c>
      <c r="B603" s="125" t="s">
        <v>10375</v>
      </c>
      <c r="C603" s="246" t="s">
        <v>1179</v>
      </c>
      <c r="D603" s="246" t="s">
        <v>94</v>
      </c>
      <c r="E603" s="246" t="s">
        <v>4638</v>
      </c>
      <c r="F603" s="246" t="s">
        <v>10489</v>
      </c>
      <c r="G603" s="246" t="s">
        <v>8808</v>
      </c>
      <c r="H603" s="247">
        <v>0</v>
      </c>
      <c r="I603" s="246" t="s">
        <v>10372</v>
      </c>
      <c r="J603" s="247">
        <v>264000</v>
      </c>
      <c r="K603" s="247">
        <v>449</v>
      </c>
      <c r="L603" s="246" t="s">
        <v>12758</v>
      </c>
      <c r="M603" s="246" t="s">
        <v>8265</v>
      </c>
      <c r="N603" s="246" t="s">
        <v>1178</v>
      </c>
      <c r="O603" s="246" t="s">
        <v>12354</v>
      </c>
      <c r="P603" s="246" t="s">
        <v>12354</v>
      </c>
      <c r="Q603" s="246" t="s">
        <v>12354</v>
      </c>
      <c r="R603" s="246" t="s">
        <v>14694</v>
      </c>
      <c r="S603" s="246" t="s">
        <v>14750</v>
      </c>
      <c r="T603" s="246" t="s">
        <v>14966</v>
      </c>
      <c r="U603" s="246" t="s">
        <v>15506</v>
      </c>
    </row>
    <row r="604" spans="1:21" ht="13.5" customHeight="1">
      <c r="A604" s="125" t="s">
        <v>1180</v>
      </c>
      <c r="B604" s="125" t="s">
        <v>10375</v>
      </c>
      <c r="C604" s="246" t="s">
        <v>1181</v>
      </c>
      <c r="D604" s="246" t="s">
        <v>175</v>
      </c>
      <c r="E604" s="246" t="s">
        <v>4639</v>
      </c>
      <c r="F604" s="246" t="s">
        <v>10490</v>
      </c>
      <c r="G604" s="246" t="s">
        <v>8810</v>
      </c>
      <c r="H604" s="247">
        <v>0</v>
      </c>
      <c r="I604" s="246" t="s">
        <v>10372</v>
      </c>
      <c r="J604" s="247">
        <v>264000</v>
      </c>
      <c r="K604" s="247">
        <v>450</v>
      </c>
      <c r="L604" s="246" t="s">
        <v>12447</v>
      </c>
      <c r="M604" s="246" t="s">
        <v>8265</v>
      </c>
      <c r="N604" s="246" t="s">
        <v>1180</v>
      </c>
      <c r="O604" s="246" t="s">
        <v>12354</v>
      </c>
      <c r="P604" s="246" t="s">
        <v>12354</v>
      </c>
      <c r="Q604" s="246" t="s">
        <v>12354</v>
      </c>
      <c r="R604" s="246" t="s">
        <v>14690</v>
      </c>
      <c r="S604" s="246" t="s">
        <v>14776</v>
      </c>
      <c r="T604" s="246" t="s">
        <v>15507</v>
      </c>
      <c r="U604" s="246" t="s">
        <v>14796</v>
      </c>
    </row>
    <row r="605" spans="1:21" ht="13.5" customHeight="1">
      <c r="A605" s="125" t="s">
        <v>1182</v>
      </c>
      <c r="B605" s="125" t="s">
        <v>10375</v>
      </c>
      <c r="C605" s="246" t="s">
        <v>1183</v>
      </c>
      <c r="D605" s="246" t="s">
        <v>38</v>
      </c>
      <c r="E605" s="246" t="s">
        <v>4643</v>
      </c>
      <c r="F605" s="246" t="s">
        <v>12354</v>
      </c>
      <c r="G605" s="246" t="s">
        <v>8811</v>
      </c>
      <c r="H605" s="247">
        <v>0</v>
      </c>
      <c r="I605" s="246" t="s">
        <v>10372</v>
      </c>
      <c r="J605" s="247">
        <v>264000</v>
      </c>
      <c r="K605" s="247">
        <v>453</v>
      </c>
      <c r="L605" s="246" t="s">
        <v>12761</v>
      </c>
      <c r="M605" s="246" t="s">
        <v>8265</v>
      </c>
      <c r="N605" s="246" t="s">
        <v>1182</v>
      </c>
      <c r="O605" s="246" t="s">
        <v>12354</v>
      </c>
      <c r="P605" s="246" t="s">
        <v>12354</v>
      </c>
      <c r="Q605" s="246" t="s">
        <v>12354</v>
      </c>
      <c r="R605" s="246" t="s">
        <v>14730</v>
      </c>
      <c r="S605" s="246" t="s">
        <v>14782</v>
      </c>
      <c r="T605" s="246" t="s">
        <v>15085</v>
      </c>
      <c r="U605" s="246" t="s">
        <v>15185</v>
      </c>
    </row>
    <row r="606" spans="1:21" ht="13.5" customHeight="1">
      <c r="A606" s="125" t="s">
        <v>1184</v>
      </c>
      <c r="B606" s="125" t="s">
        <v>10375</v>
      </c>
      <c r="C606" s="246" t="s">
        <v>4658</v>
      </c>
      <c r="D606" s="246" t="s">
        <v>142</v>
      </c>
      <c r="E606" s="246" t="s">
        <v>4659</v>
      </c>
      <c r="F606" s="246" t="s">
        <v>10491</v>
      </c>
      <c r="G606" s="246" t="s">
        <v>8812</v>
      </c>
      <c r="H606" s="247">
        <v>0</v>
      </c>
      <c r="I606" s="246" t="s">
        <v>10372</v>
      </c>
      <c r="J606" s="247">
        <v>264000</v>
      </c>
      <c r="K606" s="247">
        <v>467</v>
      </c>
      <c r="L606" s="246" t="s">
        <v>12620</v>
      </c>
      <c r="M606" s="246" t="s">
        <v>8265</v>
      </c>
      <c r="N606" s="246" t="s">
        <v>1184</v>
      </c>
      <c r="O606" s="246" t="s">
        <v>12354</v>
      </c>
      <c r="P606" s="246" t="s">
        <v>12354</v>
      </c>
      <c r="Q606" s="246" t="s">
        <v>12354</v>
      </c>
      <c r="R606" s="246" t="s">
        <v>14694</v>
      </c>
      <c r="S606" s="246" t="s">
        <v>14778</v>
      </c>
      <c r="T606" s="246" t="s">
        <v>15508</v>
      </c>
      <c r="U606" s="246" t="s">
        <v>14878</v>
      </c>
    </row>
    <row r="607" spans="1:21" ht="13.5" customHeight="1">
      <c r="A607" s="125" t="s">
        <v>1185</v>
      </c>
      <c r="B607" s="125" t="s">
        <v>10375</v>
      </c>
      <c r="C607" s="246" t="s">
        <v>1186</v>
      </c>
      <c r="D607" s="246" t="s">
        <v>11350</v>
      </c>
      <c r="E607" s="246" t="s">
        <v>4668</v>
      </c>
      <c r="F607" s="246" t="s">
        <v>12354</v>
      </c>
      <c r="G607" s="246" t="s">
        <v>8813</v>
      </c>
      <c r="H607" s="247">
        <v>0</v>
      </c>
      <c r="I607" s="246" t="s">
        <v>10372</v>
      </c>
      <c r="J607" s="247">
        <v>264000</v>
      </c>
      <c r="K607" s="247">
        <v>477</v>
      </c>
      <c r="L607" s="246" t="s">
        <v>12775</v>
      </c>
      <c r="M607" s="246" t="s">
        <v>8265</v>
      </c>
      <c r="N607" s="246" t="s">
        <v>1185</v>
      </c>
      <c r="O607" s="246" t="s">
        <v>12354</v>
      </c>
      <c r="P607" s="246" t="s">
        <v>12354</v>
      </c>
      <c r="Q607" s="246" t="s">
        <v>12354</v>
      </c>
      <c r="R607" s="246" t="s">
        <v>14773</v>
      </c>
      <c r="S607" s="246" t="s">
        <v>14791</v>
      </c>
      <c r="T607" s="246" t="s">
        <v>15475</v>
      </c>
      <c r="U607" s="246" t="s">
        <v>15509</v>
      </c>
    </row>
    <row r="608" spans="1:21" ht="13.5" customHeight="1">
      <c r="A608" s="125" t="s">
        <v>1187</v>
      </c>
      <c r="B608" s="125" t="s">
        <v>10375</v>
      </c>
      <c r="C608" s="246" t="s">
        <v>4671</v>
      </c>
      <c r="D608" s="246" t="s">
        <v>12354</v>
      </c>
      <c r="E608" s="246" t="s">
        <v>4672</v>
      </c>
      <c r="F608" s="246" t="s">
        <v>10492</v>
      </c>
      <c r="G608" s="246" t="s">
        <v>8814</v>
      </c>
      <c r="H608" s="247">
        <v>0</v>
      </c>
      <c r="I608" s="246" t="s">
        <v>10372</v>
      </c>
      <c r="J608" s="247">
        <v>264000</v>
      </c>
      <c r="K608" s="247">
        <v>480</v>
      </c>
      <c r="L608" s="246" t="s">
        <v>12777</v>
      </c>
      <c r="M608" s="246" t="s">
        <v>8265</v>
      </c>
      <c r="N608" s="246" t="s">
        <v>1187</v>
      </c>
      <c r="O608" s="246" t="s">
        <v>12354</v>
      </c>
      <c r="P608" s="246" t="s">
        <v>12354</v>
      </c>
      <c r="Q608" s="246" t="s">
        <v>12354</v>
      </c>
      <c r="R608" s="246" t="s">
        <v>14694</v>
      </c>
      <c r="S608" s="246" t="s">
        <v>15476</v>
      </c>
      <c r="T608" s="246" t="s">
        <v>15317</v>
      </c>
      <c r="U608" s="246" t="s">
        <v>15081</v>
      </c>
    </row>
    <row r="609" spans="1:21" ht="13.5" customHeight="1">
      <c r="A609" s="125" t="s">
        <v>1189</v>
      </c>
      <c r="B609" s="125" t="s">
        <v>10375</v>
      </c>
      <c r="C609" s="246" t="s">
        <v>1190</v>
      </c>
      <c r="D609" s="246" t="s">
        <v>173</v>
      </c>
      <c r="E609" s="246" t="s">
        <v>4626</v>
      </c>
      <c r="F609" s="246" t="s">
        <v>10493</v>
      </c>
      <c r="G609" s="246" t="s">
        <v>8295</v>
      </c>
      <c r="H609" s="247">
        <v>0</v>
      </c>
      <c r="I609" s="246" t="s">
        <v>10372</v>
      </c>
      <c r="J609" s="247">
        <v>264000</v>
      </c>
      <c r="K609" s="247">
        <v>437</v>
      </c>
      <c r="L609" s="246" t="s">
        <v>12752</v>
      </c>
      <c r="M609" s="246" t="s">
        <v>8265</v>
      </c>
      <c r="N609" s="246" t="s">
        <v>1189</v>
      </c>
      <c r="O609" s="246" t="s">
        <v>12354</v>
      </c>
      <c r="P609" s="246" t="s">
        <v>12354</v>
      </c>
      <c r="Q609" s="246" t="s">
        <v>12354</v>
      </c>
      <c r="R609" s="246" t="s">
        <v>14694</v>
      </c>
      <c r="S609" s="246" t="s">
        <v>14771</v>
      </c>
      <c r="T609" s="246" t="s">
        <v>15408</v>
      </c>
      <c r="U609" s="246" t="s">
        <v>14700</v>
      </c>
    </row>
    <row r="610" spans="1:21" ht="13.5" customHeight="1">
      <c r="A610" s="125" t="s">
        <v>1191</v>
      </c>
      <c r="B610" s="125" t="s">
        <v>10375</v>
      </c>
      <c r="C610" s="246" t="s">
        <v>1192</v>
      </c>
      <c r="D610" s="246" t="s">
        <v>12354</v>
      </c>
      <c r="E610" s="246" t="s">
        <v>4676</v>
      </c>
      <c r="F610" s="246" t="s">
        <v>12354</v>
      </c>
      <c r="G610" s="246" t="s">
        <v>8786</v>
      </c>
      <c r="H610" s="247">
        <v>0</v>
      </c>
      <c r="I610" s="246" t="s">
        <v>10372</v>
      </c>
      <c r="J610" s="247">
        <v>264000</v>
      </c>
      <c r="K610" s="247">
        <v>483</v>
      </c>
      <c r="L610" s="246" t="s">
        <v>12635</v>
      </c>
      <c r="M610" s="246" t="s">
        <v>8265</v>
      </c>
      <c r="N610" s="246" t="s">
        <v>1191</v>
      </c>
      <c r="O610" s="246" t="s">
        <v>12354</v>
      </c>
      <c r="P610" s="246" t="s">
        <v>12354</v>
      </c>
      <c r="Q610" s="246" t="s">
        <v>12354</v>
      </c>
      <c r="R610" s="246" t="s">
        <v>12354</v>
      </c>
      <c r="S610" s="246" t="s">
        <v>12354</v>
      </c>
      <c r="T610" s="246" t="s">
        <v>12354</v>
      </c>
      <c r="U610" s="246" t="s">
        <v>12354</v>
      </c>
    </row>
    <row r="611" spans="1:21" ht="13.5" customHeight="1">
      <c r="A611" s="125" t="s">
        <v>1193</v>
      </c>
      <c r="B611" s="125" t="s">
        <v>10375</v>
      </c>
      <c r="C611" s="246" t="s">
        <v>1194</v>
      </c>
      <c r="D611" s="246" t="s">
        <v>12354</v>
      </c>
      <c r="E611" s="246" t="s">
        <v>4684</v>
      </c>
      <c r="F611" s="246" t="s">
        <v>10494</v>
      </c>
      <c r="G611" s="246" t="s">
        <v>8815</v>
      </c>
      <c r="H611" s="247">
        <v>0</v>
      </c>
      <c r="I611" s="246" t="s">
        <v>10372</v>
      </c>
      <c r="J611" s="247">
        <v>264000</v>
      </c>
      <c r="K611" s="247">
        <v>490</v>
      </c>
      <c r="L611" s="246" t="s">
        <v>12783</v>
      </c>
      <c r="M611" s="246" t="s">
        <v>8265</v>
      </c>
      <c r="N611" s="246" t="s">
        <v>1193</v>
      </c>
      <c r="O611" s="246" t="s">
        <v>12354</v>
      </c>
      <c r="P611" s="246" t="s">
        <v>12354</v>
      </c>
      <c r="Q611" s="246" t="s">
        <v>12354</v>
      </c>
      <c r="R611" s="246" t="s">
        <v>14730</v>
      </c>
      <c r="S611" s="246" t="s">
        <v>14704</v>
      </c>
      <c r="T611" s="246" t="s">
        <v>14795</v>
      </c>
      <c r="U611" s="246" t="s">
        <v>15510</v>
      </c>
    </row>
    <row r="612" spans="1:21" ht="13.5" customHeight="1">
      <c r="A612" s="125" t="s">
        <v>1195</v>
      </c>
      <c r="B612" s="125" t="s">
        <v>10375</v>
      </c>
      <c r="C612" s="246" t="s">
        <v>1196</v>
      </c>
      <c r="D612" s="246" t="s">
        <v>12354</v>
      </c>
      <c r="E612" s="246" t="s">
        <v>4685</v>
      </c>
      <c r="F612" s="246" t="s">
        <v>10495</v>
      </c>
      <c r="G612" s="246" t="s">
        <v>8816</v>
      </c>
      <c r="H612" s="247">
        <v>0</v>
      </c>
      <c r="I612" s="246" t="s">
        <v>10372</v>
      </c>
      <c r="J612" s="247">
        <v>264000</v>
      </c>
      <c r="K612" s="247">
        <v>491</v>
      </c>
      <c r="L612" s="246" t="s">
        <v>12784</v>
      </c>
      <c r="M612" s="246" t="s">
        <v>8265</v>
      </c>
      <c r="N612" s="246" t="s">
        <v>1195</v>
      </c>
      <c r="O612" s="246" t="s">
        <v>12354</v>
      </c>
      <c r="P612" s="246" t="s">
        <v>12354</v>
      </c>
      <c r="Q612" s="246" t="s">
        <v>12354</v>
      </c>
      <c r="R612" s="246" t="s">
        <v>14694</v>
      </c>
      <c r="S612" s="246" t="s">
        <v>14791</v>
      </c>
      <c r="T612" s="246" t="s">
        <v>15511</v>
      </c>
      <c r="U612" s="246" t="s">
        <v>15512</v>
      </c>
    </row>
    <row r="613" spans="1:21" ht="13.5" customHeight="1">
      <c r="A613" s="125" t="s">
        <v>1197</v>
      </c>
      <c r="B613" s="125" t="s">
        <v>10375</v>
      </c>
      <c r="C613" s="246" t="s">
        <v>1198</v>
      </c>
      <c r="D613" s="246" t="s">
        <v>12354</v>
      </c>
      <c r="E613" s="246" t="s">
        <v>4686</v>
      </c>
      <c r="F613" s="246" t="s">
        <v>12354</v>
      </c>
      <c r="G613" s="246" t="s">
        <v>8817</v>
      </c>
      <c r="H613" s="247">
        <v>0</v>
      </c>
      <c r="I613" s="246" t="s">
        <v>10372</v>
      </c>
      <c r="J613" s="247">
        <v>264000</v>
      </c>
      <c r="K613" s="247">
        <v>492</v>
      </c>
      <c r="L613" s="246" t="s">
        <v>12636</v>
      </c>
      <c r="M613" s="246" t="s">
        <v>8265</v>
      </c>
      <c r="N613" s="246" t="s">
        <v>1197</v>
      </c>
      <c r="O613" s="246" t="s">
        <v>12354</v>
      </c>
      <c r="P613" s="246" t="s">
        <v>12354</v>
      </c>
      <c r="Q613" s="246" t="s">
        <v>12354</v>
      </c>
      <c r="R613" s="246" t="s">
        <v>14694</v>
      </c>
      <c r="S613" s="246" t="s">
        <v>14778</v>
      </c>
      <c r="T613" s="246" t="s">
        <v>15513</v>
      </c>
      <c r="U613" s="246" t="s">
        <v>15514</v>
      </c>
    </row>
    <row r="614" spans="1:21" ht="13.5" customHeight="1">
      <c r="A614" s="125" t="s">
        <v>1199</v>
      </c>
      <c r="B614" s="125" t="s">
        <v>10375</v>
      </c>
      <c r="C614" s="246" t="s">
        <v>1200</v>
      </c>
      <c r="D614" s="246" t="s">
        <v>12354</v>
      </c>
      <c r="E614" s="246" t="s">
        <v>4687</v>
      </c>
      <c r="F614" s="246" t="s">
        <v>10496</v>
      </c>
      <c r="G614" s="246" t="s">
        <v>8818</v>
      </c>
      <c r="H614" s="247">
        <v>0</v>
      </c>
      <c r="I614" s="246" t="s">
        <v>10372</v>
      </c>
      <c r="J614" s="247">
        <v>264000</v>
      </c>
      <c r="K614" s="247">
        <v>493</v>
      </c>
      <c r="L614" s="246" t="s">
        <v>12785</v>
      </c>
      <c r="M614" s="246" t="s">
        <v>8265</v>
      </c>
      <c r="N614" s="246" t="s">
        <v>1199</v>
      </c>
      <c r="O614" s="246" t="s">
        <v>12354</v>
      </c>
      <c r="P614" s="246" t="s">
        <v>12354</v>
      </c>
      <c r="Q614" s="246" t="s">
        <v>12354</v>
      </c>
      <c r="R614" s="246" t="s">
        <v>15134</v>
      </c>
      <c r="S614" s="246" t="s">
        <v>15135</v>
      </c>
      <c r="T614" s="246" t="s">
        <v>14825</v>
      </c>
      <c r="U614" s="246" t="s">
        <v>15515</v>
      </c>
    </row>
    <row r="615" spans="1:21" ht="13.5" customHeight="1">
      <c r="A615" s="125" t="s">
        <v>12789</v>
      </c>
      <c r="B615" s="125" t="s">
        <v>10375</v>
      </c>
      <c r="C615" s="246" t="s">
        <v>11518</v>
      </c>
      <c r="D615" s="246" t="s">
        <v>94</v>
      </c>
      <c r="E615" s="246" t="s">
        <v>11519</v>
      </c>
      <c r="F615" s="246" t="s">
        <v>11520</v>
      </c>
      <c r="G615" s="246" t="s">
        <v>11521</v>
      </c>
      <c r="H615" s="247">
        <v>0</v>
      </c>
      <c r="I615" s="246" t="s">
        <v>10372</v>
      </c>
      <c r="J615" s="247">
        <v>264000</v>
      </c>
      <c r="K615" s="247">
        <v>498</v>
      </c>
      <c r="L615" s="246" t="s">
        <v>12354</v>
      </c>
      <c r="M615" s="246" t="s">
        <v>8265</v>
      </c>
      <c r="N615" s="246" t="s">
        <v>12789</v>
      </c>
      <c r="O615" s="246" t="s">
        <v>12354</v>
      </c>
      <c r="P615" s="246" t="s">
        <v>12354</v>
      </c>
      <c r="Q615" s="246" t="s">
        <v>12354</v>
      </c>
      <c r="R615" s="246" t="s">
        <v>15134</v>
      </c>
      <c r="S615" s="246" t="s">
        <v>15136</v>
      </c>
      <c r="T615" s="246" t="s">
        <v>14801</v>
      </c>
      <c r="U615" s="246" t="s">
        <v>15124</v>
      </c>
    </row>
    <row r="616" spans="1:21" ht="13.5" customHeight="1">
      <c r="A616" s="125" t="s">
        <v>1201</v>
      </c>
      <c r="B616" s="125" t="s">
        <v>10375</v>
      </c>
      <c r="C616" s="246" t="s">
        <v>1188</v>
      </c>
      <c r="D616" s="246" t="s">
        <v>162</v>
      </c>
      <c r="E616" s="246" t="s">
        <v>3647</v>
      </c>
      <c r="F616" s="246" t="s">
        <v>10497</v>
      </c>
      <c r="G616" s="246" t="s">
        <v>11522</v>
      </c>
      <c r="H616" s="247">
        <v>0</v>
      </c>
      <c r="I616" s="246" t="s">
        <v>10372</v>
      </c>
      <c r="J616" s="247">
        <v>264000</v>
      </c>
      <c r="K616" s="247">
        <v>478</v>
      </c>
      <c r="L616" s="246" t="s">
        <v>12628</v>
      </c>
      <c r="M616" s="246" t="s">
        <v>8265</v>
      </c>
      <c r="N616" s="246" t="s">
        <v>1201</v>
      </c>
      <c r="O616" s="246" t="s">
        <v>12354</v>
      </c>
      <c r="P616" s="246" t="s">
        <v>12354</v>
      </c>
      <c r="Q616" s="246" t="s">
        <v>12354</v>
      </c>
      <c r="R616" s="246" t="s">
        <v>14694</v>
      </c>
      <c r="S616" s="246" t="s">
        <v>14791</v>
      </c>
      <c r="T616" s="246" t="s">
        <v>15516</v>
      </c>
      <c r="U616" s="246" t="s">
        <v>15517</v>
      </c>
    </row>
    <row r="617" spans="1:21" ht="13.5" customHeight="1">
      <c r="A617" s="125" t="s">
        <v>12759</v>
      </c>
      <c r="B617" s="125" t="s">
        <v>10375</v>
      </c>
      <c r="C617" s="246" t="s">
        <v>4642</v>
      </c>
      <c r="D617" s="246" t="s">
        <v>94</v>
      </c>
      <c r="E617" s="246" t="s">
        <v>11523</v>
      </c>
      <c r="F617" s="246" t="s">
        <v>11524</v>
      </c>
      <c r="G617" s="246" t="s">
        <v>8809</v>
      </c>
      <c r="H617" s="247">
        <v>0</v>
      </c>
      <c r="I617" s="246" t="s">
        <v>10372</v>
      </c>
      <c r="J617" s="247">
        <v>264000</v>
      </c>
      <c r="K617" s="247">
        <v>452</v>
      </c>
      <c r="L617" s="246" t="s">
        <v>12760</v>
      </c>
      <c r="M617" s="246" t="s">
        <v>8265</v>
      </c>
      <c r="N617" s="246" t="s">
        <v>12759</v>
      </c>
      <c r="O617" s="246" t="s">
        <v>12354</v>
      </c>
      <c r="P617" s="246" t="s">
        <v>12354</v>
      </c>
      <c r="Q617" s="246" t="s">
        <v>12354</v>
      </c>
      <c r="R617" s="246" t="s">
        <v>14730</v>
      </c>
      <c r="S617" s="246" t="s">
        <v>14884</v>
      </c>
      <c r="T617" s="246" t="s">
        <v>15518</v>
      </c>
      <c r="U617" s="246" t="s">
        <v>14693</v>
      </c>
    </row>
    <row r="618" spans="1:21" ht="13.5" customHeight="1">
      <c r="A618" s="125" t="s">
        <v>16570</v>
      </c>
      <c r="B618" s="125" t="s">
        <v>10375</v>
      </c>
      <c r="C618" s="246" t="s">
        <v>4556</v>
      </c>
      <c r="D618" s="246" t="s">
        <v>38</v>
      </c>
      <c r="E618" s="246" t="s">
        <v>4557</v>
      </c>
      <c r="F618" s="246" t="s">
        <v>10445</v>
      </c>
      <c r="G618" s="246" t="s">
        <v>8764</v>
      </c>
      <c r="H618" s="247">
        <v>9</v>
      </c>
      <c r="I618" s="246" t="s">
        <v>10406</v>
      </c>
      <c r="J618" s="247">
        <v>384000</v>
      </c>
      <c r="K618" s="247">
        <v>376</v>
      </c>
      <c r="L618" s="246" t="s">
        <v>12530</v>
      </c>
      <c r="M618" s="246" t="s">
        <v>8265</v>
      </c>
      <c r="N618" s="246" t="s">
        <v>16570</v>
      </c>
      <c r="O618" s="246" t="s">
        <v>12354</v>
      </c>
      <c r="P618" s="246" t="s">
        <v>12354</v>
      </c>
      <c r="Q618" s="246" t="s">
        <v>12354</v>
      </c>
      <c r="R618" s="246" t="s">
        <v>12354</v>
      </c>
      <c r="S618" s="246" t="s">
        <v>12354</v>
      </c>
      <c r="T618" s="246" t="s">
        <v>12354</v>
      </c>
      <c r="U618" s="246" t="s">
        <v>12354</v>
      </c>
    </row>
    <row r="619" spans="1:21" ht="13.5" customHeight="1">
      <c r="A619" s="125" t="s">
        <v>1204</v>
      </c>
      <c r="B619" s="125" t="s">
        <v>10375</v>
      </c>
      <c r="C619" s="246" t="s">
        <v>3911</v>
      </c>
      <c r="D619" s="246" t="s">
        <v>57</v>
      </c>
      <c r="E619" s="246" t="s">
        <v>3912</v>
      </c>
      <c r="F619" s="246" t="s">
        <v>3913</v>
      </c>
      <c r="G619" s="246" t="s">
        <v>8819</v>
      </c>
      <c r="H619" s="247">
        <v>0</v>
      </c>
      <c r="I619" s="246" t="s">
        <v>10372</v>
      </c>
      <c r="J619" s="247">
        <v>264000</v>
      </c>
      <c r="K619" s="247">
        <v>22</v>
      </c>
      <c r="L619" s="246" t="s">
        <v>12446</v>
      </c>
      <c r="M619" s="246" t="s">
        <v>8268</v>
      </c>
      <c r="N619" s="246" t="s">
        <v>1204</v>
      </c>
      <c r="O619" s="246" t="s">
        <v>12354</v>
      </c>
      <c r="P619" s="246" t="s">
        <v>12354</v>
      </c>
      <c r="Q619" s="246" t="s">
        <v>12354</v>
      </c>
      <c r="R619" s="246" t="s">
        <v>14690</v>
      </c>
      <c r="S619" s="246" t="s">
        <v>14727</v>
      </c>
      <c r="T619" s="246" t="s">
        <v>15025</v>
      </c>
      <c r="U619" s="246" t="s">
        <v>14994</v>
      </c>
    </row>
    <row r="620" spans="1:21" ht="13.5" customHeight="1">
      <c r="A620" s="125" t="s">
        <v>1205</v>
      </c>
      <c r="B620" s="125" t="s">
        <v>10375</v>
      </c>
      <c r="C620" s="246" t="s">
        <v>3906</v>
      </c>
      <c r="D620" s="246" t="s">
        <v>1214</v>
      </c>
      <c r="E620" s="246" t="s">
        <v>3907</v>
      </c>
      <c r="F620" s="246" t="s">
        <v>3908</v>
      </c>
      <c r="G620" s="246" t="s">
        <v>3906</v>
      </c>
      <c r="H620" s="247">
        <v>0</v>
      </c>
      <c r="I620" s="246" t="s">
        <v>10372</v>
      </c>
      <c r="J620" s="247">
        <v>264000</v>
      </c>
      <c r="K620" s="247">
        <v>20</v>
      </c>
      <c r="L620" s="246" t="s">
        <v>12445</v>
      </c>
      <c r="M620" s="246" t="s">
        <v>8268</v>
      </c>
      <c r="N620" s="246" t="s">
        <v>1205</v>
      </c>
      <c r="O620" s="246" t="s">
        <v>12354</v>
      </c>
      <c r="P620" s="246" t="s">
        <v>12354</v>
      </c>
      <c r="Q620" s="246" t="s">
        <v>12354</v>
      </c>
      <c r="R620" s="246" t="s">
        <v>14690</v>
      </c>
      <c r="S620" s="246" t="s">
        <v>14727</v>
      </c>
      <c r="T620" s="246" t="s">
        <v>15110</v>
      </c>
      <c r="U620" s="246" t="s">
        <v>14906</v>
      </c>
    </row>
    <row r="621" spans="1:21" ht="13.5" customHeight="1">
      <c r="A621" s="125" t="s">
        <v>1207</v>
      </c>
      <c r="B621" s="125" t="s">
        <v>10375</v>
      </c>
      <c r="C621" s="246" t="s">
        <v>3892</v>
      </c>
      <c r="D621" s="246" t="s">
        <v>1203</v>
      </c>
      <c r="E621" s="246" t="s">
        <v>11217</v>
      </c>
      <c r="F621" s="246" t="s">
        <v>3893</v>
      </c>
      <c r="G621" s="246" t="s">
        <v>8820</v>
      </c>
      <c r="H621" s="247">
        <v>0</v>
      </c>
      <c r="I621" s="246" t="s">
        <v>10372</v>
      </c>
      <c r="J621" s="247">
        <v>264000</v>
      </c>
      <c r="K621" s="247">
        <v>14</v>
      </c>
      <c r="L621" s="246" t="s">
        <v>12441</v>
      </c>
      <c r="M621" s="246" t="s">
        <v>8268</v>
      </c>
      <c r="N621" s="246" t="s">
        <v>1207</v>
      </c>
      <c r="O621" s="246" t="s">
        <v>12354</v>
      </c>
      <c r="P621" s="246" t="s">
        <v>12354</v>
      </c>
      <c r="Q621" s="246" t="s">
        <v>12354</v>
      </c>
      <c r="R621" s="246" t="s">
        <v>14690</v>
      </c>
      <c r="S621" s="246" t="s">
        <v>14727</v>
      </c>
      <c r="T621" s="246" t="s">
        <v>14987</v>
      </c>
      <c r="U621" s="246" t="s">
        <v>15519</v>
      </c>
    </row>
    <row r="622" spans="1:21" ht="13.5" customHeight="1">
      <c r="A622" s="125" t="s">
        <v>1212</v>
      </c>
      <c r="B622" s="125" t="s">
        <v>10375</v>
      </c>
      <c r="C622" s="246" t="s">
        <v>1213</v>
      </c>
      <c r="D622" s="246" t="s">
        <v>1214</v>
      </c>
      <c r="E622" s="246" t="s">
        <v>3904</v>
      </c>
      <c r="F622" s="246" t="s">
        <v>3905</v>
      </c>
      <c r="G622" s="246" t="s">
        <v>8333</v>
      </c>
      <c r="H622" s="247">
        <v>0</v>
      </c>
      <c r="I622" s="246" t="s">
        <v>10372</v>
      </c>
      <c r="J622" s="247">
        <v>264000</v>
      </c>
      <c r="K622" s="247">
        <v>19</v>
      </c>
      <c r="L622" s="246" t="s">
        <v>12444</v>
      </c>
      <c r="M622" s="246" t="s">
        <v>8268</v>
      </c>
      <c r="N622" s="246" t="s">
        <v>1212</v>
      </c>
      <c r="O622" s="246" t="s">
        <v>12354</v>
      </c>
      <c r="P622" s="246" t="s">
        <v>12354</v>
      </c>
      <c r="Q622" s="246" t="s">
        <v>12354</v>
      </c>
      <c r="R622" s="246" t="s">
        <v>14690</v>
      </c>
      <c r="S622" s="246" t="s">
        <v>14718</v>
      </c>
      <c r="T622" s="246" t="s">
        <v>12354</v>
      </c>
      <c r="U622" s="246" t="s">
        <v>14696</v>
      </c>
    </row>
    <row r="623" spans="1:21" ht="13.5" customHeight="1">
      <c r="A623" s="125" t="s">
        <v>1215</v>
      </c>
      <c r="B623" s="125" t="s">
        <v>10375</v>
      </c>
      <c r="C623" s="246" t="s">
        <v>3899</v>
      </c>
      <c r="D623" s="246" t="s">
        <v>69</v>
      </c>
      <c r="E623" s="246" t="s">
        <v>3900</v>
      </c>
      <c r="F623" s="246" t="s">
        <v>3901</v>
      </c>
      <c r="G623" s="246" t="s">
        <v>3899</v>
      </c>
      <c r="H623" s="247">
        <v>0</v>
      </c>
      <c r="I623" s="246" t="s">
        <v>10372</v>
      </c>
      <c r="J623" s="247">
        <v>264000</v>
      </c>
      <c r="K623" s="247">
        <v>17</v>
      </c>
      <c r="L623" s="246" t="s">
        <v>12402</v>
      </c>
      <c r="M623" s="246" t="s">
        <v>8268</v>
      </c>
      <c r="N623" s="246" t="s">
        <v>1215</v>
      </c>
      <c r="O623" s="246" t="s">
        <v>12354</v>
      </c>
      <c r="P623" s="246" t="s">
        <v>12354</v>
      </c>
      <c r="Q623" s="246" t="s">
        <v>12354</v>
      </c>
      <c r="R623" s="246" t="s">
        <v>14690</v>
      </c>
      <c r="S623" s="246" t="s">
        <v>14727</v>
      </c>
      <c r="T623" s="246" t="s">
        <v>15521</v>
      </c>
      <c r="U623" s="246" t="s">
        <v>14919</v>
      </c>
    </row>
    <row r="624" spans="1:21" ht="13.5" customHeight="1">
      <c r="A624" s="125" t="s">
        <v>1216</v>
      </c>
      <c r="B624" s="125" t="s">
        <v>10375</v>
      </c>
      <c r="C624" s="246" t="s">
        <v>1217</v>
      </c>
      <c r="D624" s="246" t="s">
        <v>1218</v>
      </c>
      <c r="E624" s="246" t="s">
        <v>3885</v>
      </c>
      <c r="F624" s="246" t="s">
        <v>3886</v>
      </c>
      <c r="G624" s="246" t="s">
        <v>8822</v>
      </c>
      <c r="H624" s="247">
        <v>0</v>
      </c>
      <c r="I624" s="246" t="s">
        <v>10372</v>
      </c>
      <c r="J624" s="247">
        <v>264000</v>
      </c>
      <c r="K624" s="247">
        <v>11</v>
      </c>
      <c r="L624" s="246" t="s">
        <v>12439</v>
      </c>
      <c r="M624" s="246" t="s">
        <v>8268</v>
      </c>
      <c r="N624" s="246" t="s">
        <v>1216</v>
      </c>
      <c r="O624" s="246" t="s">
        <v>12354</v>
      </c>
      <c r="P624" s="246" t="s">
        <v>12354</v>
      </c>
      <c r="Q624" s="246" t="s">
        <v>12354</v>
      </c>
      <c r="R624" s="246" t="s">
        <v>14694</v>
      </c>
      <c r="S624" s="246" t="s">
        <v>14844</v>
      </c>
      <c r="T624" s="246" t="s">
        <v>14769</v>
      </c>
      <c r="U624" s="246" t="s">
        <v>14919</v>
      </c>
    </row>
    <row r="625" spans="1:21" ht="13.5" customHeight="1">
      <c r="A625" s="125" t="s">
        <v>1219</v>
      </c>
      <c r="B625" s="125" t="s">
        <v>10375</v>
      </c>
      <c r="C625" s="246" t="s">
        <v>1220</v>
      </c>
      <c r="D625" s="246" t="s">
        <v>1214</v>
      </c>
      <c r="E625" s="246" t="s">
        <v>3909</v>
      </c>
      <c r="F625" s="246" t="s">
        <v>3910</v>
      </c>
      <c r="G625" s="246" t="s">
        <v>8823</v>
      </c>
      <c r="H625" s="247">
        <v>0</v>
      </c>
      <c r="I625" s="246" t="s">
        <v>10372</v>
      </c>
      <c r="J625" s="247">
        <v>264000</v>
      </c>
      <c r="K625" s="247">
        <v>21</v>
      </c>
      <c r="L625" s="246" t="s">
        <v>12374</v>
      </c>
      <c r="M625" s="246" t="s">
        <v>8268</v>
      </c>
      <c r="N625" s="246" t="s">
        <v>1219</v>
      </c>
      <c r="O625" s="246" t="s">
        <v>12354</v>
      </c>
      <c r="P625" s="246" t="s">
        <v>12354</v>
      </c>
      <c r="Q625" s="246" t="s">
        <v>12354</v>
      </c>
      <c r="R625" s="246" t="s">
        <v>14690</v>
      </c>
      <c r="S625" s="246" t="s">
        <v>15011</v>
      </c>
      <c r="T625" s="246" t="s">
        <v>15522</v>
      </c>
      <c r="U625" s="246" t="s">
        <v>14872</v>
      </c>
    </row>
    <row r="626" spans="1:21" ht="13.5" customHeight="1">
      <c r="A626" s="125" t="s">
        <v>1221</v>
      </c>
      <c r="B626" s="125" t="s">
        <v>10375</v>
      </c>
      <c r="C626" s="246" t="s">
        <v>1222</v>
      </c>
      <c r="D626" s="246" t="s">
        <v>1218</v>
      </c>
      <c r="E626" s="246" t="s">
        <v>3883</v>
      </c>
      <c r="F626" s="246" t="s">
        <v>3884</v>
      </c>
      <c r="G626" s="246" t="s">
        <v>8824</v>
      </c>
      <c r="H626" s="247">
        <v>0</v>
      </c>
      <c r="I626" s="246" t="s">
        <v>10372</v>
      </c>
      <c r="J626" s="247">
        <v>264000</v>
      </c>
      <c r="K626" s="247">
        <v>10</v>
      </c>
      <c r="L626" s="246" t="s">
        <v>12438</v>
      </c>
      <c r="M626" s="246" t="s">
        <v>8268</v>
      </c>
      <c r="N626" s="246" t="s">
        <v>1221</v>
      </c>
      <c r="O626" s="246" t="s">
        <v>12354</v>
      </c>
      <c r="P626" s="246" t="s">
        <v>12354</v>
      </c>
      <c r="Q626" s="246" t="s">
        <v>12354</v>
      </c>
      <c r="R626" s="246" t="s">
        <v>14694</v>
      </c>
      <c r="S626" s="246" t="s">
        <v>14844</v>
      </c>
      <c r="T626" s="246" t="s">
        <v>15123</v>
      </c>
      <c r="U626" s="246" t="s">
        <v>15523</v>
      </c>
    </row>
    <row r="627" spans="1:21" ht="13.5" customHeight="1">
      <c r="A627" s="125" t="s">
        <v>1223</v>
      </c>
      <c r="B627" s="125" t="s">
        <v>10375</v>
      </c>
      <c r="C627" s="246" t="s">
        <v>1224</v>
      </c>
      <c r="D627" s="246" t="s">
        <v>194</v>
      </c>
      <c r="E627" s="246" t="s">
        <v>3926</v>
      </c>
      <c r="F627" s="246" t="s">
        <v>3927</v>
      </c>
      <c r="G627" s="246" t="s">
        <v>8825</v>
      </c>
      <c r="H627" s="247">
        <v>0</v>
      </c>
      <c r="I627" s="246" t="s">
        <v>10372</v>
      </c>
      <c r="J627" s="247">
        <v>264000</v>
      </c>
      <c r="K627" s="247">
        <v>28</v>
      </c>
      <c r="L627" s="246" t="s">
        <v>12451</v>
      </c>
      <c r="M627" s="246" t="s">
        <v>8268</v>
      </c>
      <c r="N627" s="246" t="s">
        <v>1223</v>
      </c>
      <c r="O627" s="246" t="s">
        <v>12354</v>
      </c>
      <c r="P627" s="246" t="s">
        <v>12354</v>
      </c>
      <c r="Q627" s="246" t="s">
        <v>12354</v>
      </c>
      <c r="R627" s="246" t="s">
        <v>14690</v>
      </c>
      <c r="S627" s="246" t="s">
        <v>14718</v>
      </c>
      <c r="T627" s="246" t="s">
        <v>14759</v>
      </c>
      <c r="U627" s="246" t="s">
        <v>14860</v>
      </c>
    </row>
    <row r="628" spans="1:21" ht="13.5" customHeight="1">
      <c r="A628" s="125" t="s">
        <v>1225</v>
      </c>
      <c r="B628" s="125" t="s">
        <v>10375</v>
      </c>
      <c r="C628" s="246" t="s">
        <v>3921</v>
      </c>
      <c r="D628" s="246" t="s">
        <v>194</v>
      </c>
      <c r="E628" s="246" t="s">
        <v>3922</v>
      </c>
      <c r="F628" s="246" t="s">
        <v>3923</v>
      </c>
      <c r="G628" s="246" t="s">
        <v>8826</v>
      </c>
      <c r="H628" s="247">
        <v>0</v>
      </c>
      <c r="I628" s="246" t="s">
        <v>10372</v>
      </c>
      <c r="J628" s="247">
        <v>264000</v>
      </c>
      <c r="K628" s="247">
        <v>26</v>
      </c>
      <c r="L628" s="246" t="s">
        <v>12449</v>
      </c>
      <c r="M628" s="246" t="s">
        <v>8268</v>
      </c>
      <c r="N628" s="246" t="s">
        <v>1225</v>
      </c>
      <c r="O628" s="246" t="s">
        <v>12354</v>
      </c>
      <c r="P628" s="246" t="s">
        <v>12354</v>
      </c>
      <c r="Q628" s="246" t="s">
        <v>12354</v>
      </c>
      <c r="R628" s="246" t="s">
        <v>14694</v>
      </c>
      <c r="S628" s="246" t="s">
        <v>14844</v>
      </c>
      <c r="T628" s="246" t="s">
        <v>15314</v>
      </c>
      <c r="U628" s="246" t="s">
        <v>15524</v>
      </c>
    </row>
    <row r="629" spans="1:21" ht="13.5" customHeight="1">
      <c r="A629" s="125" t="s">
        <v>1226</v>
      </c>
      <c r="B629" s="125" t="s">
        <v>10375</v>
      </c>
      <c r="C629" s="246" t="s">
        <v>3928</v>
      </c>
      <c r="D629" s="246" t="s">
        <v>194</v>
      </c>
      <c r="E629" s="246" t="s">
        <v>3929</v>
      </c>
      <c r="F629" s="246" t="s">
        <v>3930</v>
      </c>
      <c r="G629" s="246" t="s">
        <v>3928</v>
      </c>
      <c r="H629" s="247">
        <v>14</v>
      </c>
      <c r="I629" s="246" t="s">
        <v>10406</v>
      </c>
      <c r="J629" s="247">
        <v>384000</v>
      </c>
      <c r="K629" s="247">
        <v>29</v>
      </c>
      <c r="L629" s="246" t="s">
        <v>12452</v>
      </c>
      <c r="M629" s="246" t="s">
        <v>8268</v>
      </c>
      <c r="N629" s="246" t="s">
        <v>1226</v>
      </c>
      <c r="O629" s="246" t="s">
        <v>12354</v>
      </c>
      <c r="P629" s="246" t="s">
        <v>12354</v>
      </c>
      <c r="Q629" s="246" t="s">
        <v>12354</v>
      </c>
      <c r="R629" s="246" t="s">
        <v>14694</v>
      </c>
      <c r="S629" s="246" t="s">
        <v>14844</v>
      </c>
      <c r="T629" s="246" t="s">
        <v>14990</v>
      </c>
      <c r="U629" s="246" t="s">
        <v>15525</v>
      </c>
    </row>
    <row r="630" spans="1:21" ht="13.5" customHeight="1">
      <c r="A630" s="125" t="s">
        <v>1227</v>
      </c>
      <c r="B630" s="125" t="s">
        <v>10375</v>
      </c>
      <c r="C630" s="246" t="s">
        <v>1228</v>
      </c>
      <c r="D630" s="246" t="s">
        <v>1229</v>
      </c>
      <c r="E630" s="246" t="s">
        <v>3917</v>
      </c>
      <c r="F630" s="246" t="s">
        <v>3918</v>
      </c>
      <c r="G630" s="246" t="s">
        <v>8827</v>
      </c>
      <c r="H630" s="247">
        <v>0</v>
      </c>
      <c r="I630" s="246" t="s">
        <v>10372</v>
      </c>
      <c r="J630" s="247">
        <v>264000</v>
      </c>
      <c r="K630" s="247">
        <v>24</v>
      </c>
      <c r="L630" s="246" t="s">
        <v>12448</v>
      </c>
      <c r="M630" s="246" t="s">
        <v>8268</v>
      </c>
      <c r="N630" s="246" t="s">
        <v>1227</v>
      </c>
      <c r="O630" s="246" t="s">
        <v>12354</v>
      </c>
      <c r="P630" s="246" t="s">
        <v>12354</v>
      </c>
      <c r="Q630" s="246" t="s">
        <v>12354</v>
      </c>
      <c r="R630" s="246" t="s">
        <v>14730</v>
      </c>
      <c r="S630" s="246" t="s">
        <v>14834</v>
      </c>
      <c r="T630" s="246" t="s">
        <v>15526</v>
      </c>
      <c r="U630" s="246" t="s">
        <v>15527</v>
      </c>
    </row>
    <row r="631" spans="1:21" ht="13.5" customHeight="1">
      <c r="A631" s="125" t="s">
        <v>1230</v>
      </c>
      <c r="B631" s="125" t="s">
        <v>10375</v>
      </c>
      <c r="C631" s="246" t="s">
        <v>1231</v>
      </c>
      <c r="D631" s="246" t="s">
        <v>194</v>
      </c>
      <c r="E631" s="246" t="s">
        <v>3924</v>
      </c>
      <c r="F631" s="246" t="s">
        <v>3925</v>
      </c>
      <c r="G631" s="246" t="s">
        <v>8828</v>
      </c>
      <c r="H631" s="247">
        <v>0</v>
      </c>
      <c r="I631" s="246" t="s">
        <v>10372</v>
      </c>
      <c r="J631" s="247">
        <v>264000</v>
      </c>
      <c r="K631" s="247">
        <v>27</v>
      </c>
      <c r="L631" s="246" t="s">
        <v>12450</v>
      </c>
      <c r="M631" s="246" t="s">
        <v>8268</v>
      </c>
      <c r="N631" s="246" t="s">
        <v>1230</v>
      </c>
      <c r="O631" s="246" t="s">
        <v>12354</v>
      </c>
      <c r="P631" s="246" t="s">
        <v>12354</v>
      </c>
      <c r="Q631" s="246" t="s">
        <v>12354</v>
      </c>
      <c r="R631" s="246" t="s">
        <v>14694</v>
      </c>
      <c r="S631" s="246" t="s">
        <v>14844</v>
      </c>
      <c r="T631" s="246" t="s">
        <v>15528</v>
      </c>
      <c r="U631" s="246" t="s">
        <v>15210</v>
      </c>
    </row>
    <row r="632" spans="1:21" ht="13.5" customHeight="1">
      <c r="A632" s="125" t="s">
        <v>1232</v>
      </c>
      <c r="B632" s="125" t="s">
        <v>10375</v>
      </c>
      <c r="C632" s="246" t="s">
        <v>1233</v>
      </c>
      <c r="D632" s="246" t="s">
        <v>149</v>
      </c>
      <c r="E632" s="246" t="s">
        <v>3887</v>
      </c>
      <c r="F632" s="246" t="s">
        <v>3888</v>
      </c>
      <c r="G632" s="246" t="s">
        <v>8311</v>
      </c>
      <c r="H632" s="247">
        <v>0</v>
      </c>
      <c r="I632" s="246" t="s">
        <v>10372</v>
      </c>
      <c r="J632" s="247">
        <v>264000</v>
      </c>
      <c r="K632" s="247">
        <v>12</v>
      </c>
      <c r="L632" s="246" t="s">
        <v>12440</v>
      </c>
      <c r="M632" s="246" t="s">
        <v>8268</v>
      </c>
      <c r="N632" s="246" t="s">
        <v>1232</v>
      </c>
      <c r="O632" s="246" t="s">
        <v>12354</v>
      </c>
      <c r="P632" s="246" t="s">
        <v>12354</v>
      </c>
      <c r="Q632" s="246" t="s">
        <v>12354</v>
      </c>
      <c r="R632" s="246" t="s">
        <v>14694</v>
      </c>
      <c r="S632" s="246" t="s">
        <v>14736</v>
      </c>
      <c r="T632" s="246" t="s">
        <v>15529</v>
      </c>
      <c r="U632" s="246" t="s">
        <v>14807</v>
      </c>
    </row>
    <row r="633" spans="1:21" ht="13.5" customHeight="1">
      <c r="A633" s="125" t="s">
        <v>1234</v>
      </c>
      <c r="B633" s="125" t="s">
        <v>10375</v>
      </c>
      <c r="C633" s="246" t="s">
        <v>1235</v>
      </c>
      <c r="D633" s="246" t="s">
        <v>194</v>
      </c>
      <c r="E633" s="246" t="s">
        <v>3919</v>
      </c>
      <c r="F633" s="246" t="s">
        <v>3920</v>
      </c>
      <c r="G633" s="246" t="s">
        <v>8829</v>
      </c>
      <c r="H633" s="247">
        <v>0</v>
      </c>
      <c r="I633" s="246" t="s">
        <v>10372</v>
      </c>
      <c r="J633" s="247">
        <v>264000</v>
      </c>
      <c r="K633" s="247">
        <v>25</v>
      </c>
      <c r="L633" s="246" t="s">
        <v>12381</v>
      </c>
      <c r="M633" s="246" t="s">
        <v>8268</v>
      </c>
      <c r="N633" s="246" t="s">
        <v>1234</v>
      </c>
      <c r="O633" s="246" t="s">
        <v>12354</v>
      </c>
      <c r="P633" s="246" t="s">
        <v>12354</v>
      </c>
      <c r="Q633" s="246" t="s">
        <v>12354</v>
      </c>
      <c r="R633" s="246" t="s">
        <v>14690</v>
      </c>
      <c r="S633" s="246" t="s">
        <v>14727</v>
      </c>
      <c r="T633" s="246" t="s">
        <v>15530</v>
      </c>
      <c r="U633" s="246" t="s">
        <v>15531</v>
      </c>
    </row>
    <row r="634" spans="1:21" ht="13.5" customHeight="1">
      <c r="A634" s="125" t="s">
        <v>1236</v>
      </c>
      <c r="B634" s="125" t="s">
        <v>10375</v>
      </c>
      <c r="C634" s="246" t="s">
        <v>3889</v>
      </c>
      <c r="D634" s="246" t="s">
        <v>1203</v>
      </c>
      <c r="E634" s="246" t="s">
        <v>3890</v>
      </c>
      <c r="F634" s="246" t="s">
        <v>3891</v>
      </c>
      <c r="G634" s="246" t="s">
        <v>8301</v>
      </c>
      <c r="H634" s="247">
        <v>0</v>
      </c>
      <c r="I634" s="246" t="s">
        <v>10372</v>
      </c>
      <c r="J634" s="247">
        <v>264000</v>
      </c>
      <c r="K634" s="247">
        <v>13</v>
      </c>
      <c r="L634" s="246" t="s">
        <v>12381</v>
      </c>
      <c r="M634" s="246" t="s">
        <v>8268</v>
      </c>
      <c r="N634" s="246" t="s">
        <v>1236</v>
      </c>
      <c r="O634" s="246" t="s">
        <v>12354</v>
      </c>
      <c r="P634" s="246" t="s">
        <v>12354</v>
      </c>
      <c r="Q634" s="246" t="s">
        <v>12354</v>
      </c>
      <c r="R634" s="246" t="s">
        <v>14694</v>
      </c>
      <c r="S634" s="246" t="s">
        <v>14727</v>
      </c>
      <c r="T634" s="246" t="s">
        <v>15139</v>
      </c>
      <c r="U634" s="246" t="s">
        <v>14872</v>
      </c>
    </row>
    <row r="635" spans="1:21" ht="13.5" customHeight="1">
      <c r="A635" s="125" t="s">
        <v>10799</v>
      </c>
      <c r="B635" s="125" t="s">
        <v>10375</v>
      </c>
      <c r="C635" s="246" t="s">
        <v>847</v>
      </c>
      <c r="D635" s="246" t="s">
        <v>149</v>
      </c>
      <c r="E635" s="246" t="s">
        <v>11218</v>
      </c>
      <c r="F635" s="246" t="s">
        <v>3931</v>
      </c>
      <c r="G635" s="246" t="s">
        <v>11219</v>
      </c>
      <c r="H635" s="247">
        <v>0</v>
      </c>
      <c r="I635" s="246" t="s">
        <v>10372</v>
      </c>
      <c r="J635" s="247">
        <v>264000</v>
      </c>
      <c r="K635" s="247">
        <v>30</v>
      </c>
      <c r="L635" s="246" t="s">
        <v>12453</v>
      </c>
      <c r="M635" s="246" t="s">
        <v>8268</v>
      </c>
      <c r="N635" s="246" t="s">
        <v>10799</v>
      </c>
      <c r="O635" s="246" t="s">
        <v>12354</v>
      </c>
      <c r="P635" s="246" t="s">
        <v>12354</v>
      </c>
      <c r="Q635" s="246" t="s">
        <v>12354</v>
      </c>
      <c r="R635" s="246" t="s">
        <v>14694</v>
      </c>
      <c r="S635" s="246" t="s">
        <v>14844</v>
      </c>
      <c r="T635" s="246" t="s">
        <v>15532</v>
      </c>
      <c r="U635" s="246" t="s">
        <v>15068</v>
      </c>
    </row>
    <row r="636" spans="1:21" ht="13.5" customHeight="1">
      <c r="A636" s="125" t="s">
        <v>1237</v>
      </c>
      <c r="B636" s="125" t="s">
        <v>10375</v>
      </c>
      <c r="C636" s="246" t="s">
        <v>3880</v>
      </c>
      <c r="D636" s="246" t="s">
        <v>206</v>
      </c>
      <c r="E636" s="246" t="s">
        <v>3881</v>
      </c>
      <c r="F636" s="246" t="s">
        <v>3882</v>
      </c>
      <c r="G636" s="246" t="s">
        <v>8830</v>
      </c>
      <c r="H636" s="247">
        <v>0</v>
      </c>
      <c r="I636" s="246" t="s">
        <v>10372</v>
      </c>
      <c r="J636" s="247">
        <v>264000</v>
      </c>
      <c r="K636" s="247">
        <v>9</v>
      </c>
      <c r="L636" s="246" t="s">
        <v>12432</v>
      </c>
      <c r="M636" s="246" t="s">
        <v>8268</v>
      </c>
      <c r="N636" s="246" t="s">
        <v>1237</v>
      </c>
      <c r="O636" s="246" t="s">
        <v>12354</v>
      </c>
      <c r="P636" s="246" t="s">
        <v>12354</v>
      </c>
      <c r="Q636" s="246" t="s">
        <v>12354</v>
      </c>
      <c r="R636" s="246" t="s">
        <v>14694</v>
      </c>
      <c r="S636" s="246" t="s">
        <v>14844</v>
      </c>
      <c r="T636" s="246" t="s">
        <v>14879</v>
      </c>
      <c r="U636" s="246" t="s">
        <v>15533</v>
      </c>
    </row>
    <row r="637" spans="1:21" ht="13.5" customHeight="1">
      <c r="A637" s="125" t="s">
        <v>1238</v>
      </c>
      <c r="B637" s="125" t="s">
        <v>10375</v>
      </c>
      <c r="C637" s="246" t="s">
        <v>1239</v>
      </c>
      <c r="D637" s="246" t="s">
        <v>206</v>
      </c>
      <c r="E637" s="246" t="s">
        <v>3863</v>
      </c>
      <c r="F637" s="246" t="s">
        <v>3864</v>
      </c>
      <c r="G637" s="246" t="s">
        <v>8831</v>
      </c>
      <c r="H637" s="247">
        <v>0</v>
      </c>
      <c r="I637" s="246" t="s">
        <v>10372</v>
      </c>
      <c r="J637" s="247">
        <v>264000</v>
      </c>
      <c r="K637" s="247">
        <v>1</v>
      </c>
      <c r="L637" s="248" t="s">
        <v>12432</v>
      </c>
      <c r="M637" s="246" t="s">
        <v>8268</v>
      </c>
      <c r="N637" s="246" t="s">
        <v>1238</v>
      </c>
      <c r="O637" s="246" t="s">
        <v>12354</v>
      </c>
      <c r="P637" s="246" t="s">
        <v>12354</v>
      </c>
      <c r="Q637" s="246" t="s">
        <v>12354</v>
      </c>
      <c r="R637" s="246" t="s">
        <v>14694</v>
      </c>
      <c r="S637" s="246" t="s">
        <v>14727</v>
      </c>
      <c r="T637" s="246" t="s">
        <v>15248</v>
      </c>
      <c r="U637" s="246" t="s">
        <v>14906</v>
      </c>
    </row>
    <row r="638" spans="1:21" ht="13.5" customHeight="1">
      <c r="A638" s="125" t="s">
        <v>1240</v>
      </c>
      <c r="B638" s="125" t="s">
        <v>10375</v>
      </c>
      <c r="C638" s="246" t="s">
        <v>1241</v>
      </c>
      <c r="D638" s="246" t="s">
        <v>206</v>
      </c>
      <c r="E638" s="246" t="s">
        <v>3894</v>
      </c>
      <c r="F638" s="246" t="s">
        <v>3895</v>
      </c>
      <c r="G638" s="246" t="s">
        <v>8832</v>
      </c>
      <c r="H638" s="247">
        <v>0</v>
      </c>
      <c r="I638" s="246" t="s">
        <v>10372</v>
      </c>
      <c r="J638" s="247">
        <v>264000</v>
      </c>
      <c r="K638" s="247">
        <v>15</v>
      </c>
      <c r="L638" s="246" t="s">
        <v>12442</v>
      </c>
      <c r="M638" s="246" t="s">
        <v>8268</v>
      </c>
      <c r="N638" s="246" t="s">
        <v>1240</v>
      </c>
      <c r="O638" s="246" t="s">
        <v>12354</v>
      </c>
      <c r="P638" s="246" t="s">
        <v>12354</v>
      </c>
      <c r="Q638" s="246" t="s">
        <v>12354</v>
      </c>
      <c r="R638" s="246" t="s">
        <v>14694</v>
      </c>
      <c r="S638" s="246" t="s">
        <v>14844</v>
      </c>
      <c r="T638" s="246" t="s">
        <v>14952</v>
      </c>
      <c r="U638" s="246" t="s">
        <v>15534</v>
      </c>
    </row>
    <row r="639" spans="1:21" ht="13.5" customHeight="1">
      <c r="A639" s="125" t="s">
        <v>1242</v>
      </c>
      <c r="B639" s="125" t="s">
        <v>10375</v>
      </c>
      <c r="C639" s="246" t="s">
        <v>1243</v>
      </c>
      <c r="D639" s="246" t="s">
        <v>194</v>
      </c>
      <c r="E639" s="246" t="s">
        <v>3865</v>
      </c>
      <c r="F639" s="246" t="s">
        <v>3866</v>
      </c>
      <c r="G639" s="246" t="s">
        <v>8833</v>
      </c>
      <c r="H639" s="247">
        <v>2</v>
      </c>
      <c r="I639" s="246" t="s">
        <v>10372</v>
      </c>
      <c r="J639" s="247">
        <v>264000</v>
      </c>
      <c r="K639" s="247">
        <v>2</v>
      </c>
      <c r="L639" s="246" t="s">
        <v>12433</v>
      </c>
      <c r="M639" s="246" t="s">
        <v>8268</v>
      </c>
      <c r="N639" s="246" t="s">
        <v>1242</v>
      </c>
      <c r="O639" s="246" t="s">
        <v>12354</v>
      </c>
      <c r="P639" s="246" t="s">
        <v>12354</v>
      </c>
      <c r="Q639" s="246" t="s">
        <v>12354</v>
      </c>
      <c r="R639" s="246" t="s">
        <v>14690</v>
      </c>
      <c r="S639" s="246" t="s">
        <v>14727</v>
      </c>
      <c r="T639" s="246" t="s">
        <v>15338</v>
      </c>
      <c r="U639" s="246" t="s">
        <v>14817</v>
      </c>
    </row>
    <row r="640" spans="1:21" ht="13.5" customHeight="1">
      <c r="A640" s="125" t="s">
        <v>1244</v>
      </c>
      <c r="B640" s="125" t="s">
        <v>10375</v>
      </c>
      <c r="C640" s="246" t="s">
        <v>1245</v>
      </c>
      <c r="D640" s="246" t="s">
        <v>206</v>
      </c>
      <c r="E640" s="246" t="s">
        <v>3878</v>
      </c>
      <c r="F640" s="246" t="s">
        <v>3879</v>
      </c>
      <c r="G640" s="246" t="s">
        <v>8834</v>
      </c>
      <c r="H640" s="247">
        <v>0</v>
      </c>
      <c r="I640" s="246" t="s">
        <v>10372</v>
      </c>
      <c r="J640" s="247">
        <v>264000</v>
      </c>
      <c r="K640" s="247">
        <v>8</v>
      </c>
      <c r="L640" s="246" t="s">
        <v>12437</v>
      </c>
      <c r="M640" s="246" t="s">
        <v>8268</v>
      </c>
      <c r="N640" s="246" t="s">
        <v>1244</v>
      </c>
      <c r="O640" s="246" t="s">
        <v>12354</v>
      </c>
      <c r="P640" s="246" t="s">
        <v>12354</v>
      </c>
      <c r="Q640" s="246" t="s">
        <v>12354</v>
      </c>
      <c r="R640" s="246" t="s">
        <v>14694</v>
      </c>
      <c r="S640" s="246" t="s">
        <v>14727</v>
      </c>
      <c r="T640" s="246" t="s">
        <v>14985</v>
      </c>
      <c r="U640" s="246" t="s">
        <v>15535</v>
      </c>
    </row>
    <row r="641" spans="1:21" ht="13.5" customHeight="1">
      <c r="A641" s="125" t="s">
        <v>1246</v>
      </c>
      <c r="B641" s="125" t="s">
        <v>10375</v>
      </c>
      <c r="C641" s="246" t="s">
        <v>3932</v>
      </c>
      <c r="D641" s="246" t="s">
        <v>1209</v>
      </c>
      <c r="E641" s="246" t="s">
        <v>3933</v>
      </c>
      <c r="F641" s="246" t="s">
        <v>3934</v>
      </c>
      <c r="G641" s="246" t="s">
        <v>8835</v>
      </c>
      <c r="H641" s="247">
        <v>0</v>
      </c>
      <c r="I641" s="246" t="s">
        <v>10372</v>
      </c>
      <c r="J641" s="247">
        <v>264000</v>
      </c>
      <c r="K641" s="247">
        <v>31</v>
      </c>
      <c r="L641" s="246" t="s">
        <v>12454</v>
      </c>
      <c r="M641" s="246" t="s">
        <v>8268</v>
      </c>
      <c r="N641" s="246" t="s">
        <v>1246</v>
      </c>
      <c r="O641" s="246" t="s">
        <v>12354</v>
      </c>
      <c r="P641" s="246" t="s">
        <v>12354</v>
      </c>
      <c r="Q641" s="246" t="s">
        <v>12354</v>
      </c>
      <c r="R641" s="246" t="s">
        <v>14773</v>
      </c>
      <c r="S641" s="246" t="s">
        <v>14774</v>
      </c>
      <c r="T641" s="246" t="s">
        <v>15428</v>
      </c>
      <c r="U641" s="246" t="s">
        <v>14753</v>
      </c>
    </row>
    <row r="642" spans="1:21" ht="13.5" customHeight="1">
      <c r="A642" s="125" t="s">
        <v>1247</v>
      </c>
      <c r="B642" s="125" t="s">
        <v>10375</v>
      </c>
      <c r="C642" s="246" t="s">
        <v>1248</v>
      </c>
      <c r="D642" s="246" t="s">
        <v>1203</v>
      </c>
      <c r="E642" s="246" t="s">
        <v>3935</v>
      </c>
      <c r="F642" s="246" t="s">
        <v>3936</v>
      </c>
      <c r="G642" s="246" t="s">
        <v>8836</v>
      </c>
      <c r="H642" s="247">
        <v>0</v>
      </c>
      <c r="I642" s="246" t="s">
        <v>10372</v>
      </c>
      <c r="J642" s="247">
        <v>264000</v>
      </c>
      <c r="K642" s="247">
        <v>32</v>
      </c>
      <c r="L642" s="246" t="s">
        <v>12455</v>
      </c>
      <c r="M642" s="246" t="s">
        <v>8268</v>
      </c>
      <c r="N642" s="246" t="s">
        <v>1247</v>
      </c>
      <c r="O642" s="246" t="s">
        <v>12354</v>
      </c>
      <c r="P642" s="246" t="s">
        <v>12354</v>
      </c>
      <c r="Q642" s="246" t="s">
        <v>12354</v>
      </c>
      <c r="R642" s="246" t="s">
        <v>14694</v>
      </c>
      <c r="S642" s="246" t="s">
        <v>14844</v>
      </c>
      <c r="T642" s="246" t="s">
        <v>15317</v>
      </c>
      <c r="U642" s="246" t="s">
        <v>14703</v>
      </c>
    </row>
    <row r="643" spans="1:21" ht="13.5" customHeight="1">
      <c r="A643" s="125" t="s">
        <v>1249</v>
      </c>
      <c r="B643" s="125" t="s">
        <v>10375</v>
      </c>
      <c r="C643" s="246" t="s">
        <v>1250</v>
      </c>
      <c r="D643" s="246" t="s">
        <v>69</v>
      </c>
      <c r="E643" s="246" t="s">
        <v>3939</v>
      </c>
      <c r="F643" s="246" t="s">
        <v>3940</v>
      </c>
      <c r="G643" s="246" t="s">
        <v>8837</v>
      </c>
      <c r="H643" s="247">
        <v>0</v>
      </c>
      <c r="I643" s="246" t="s">
        <v>10372</v>
      </c>
      <c r="J643" s="247">
        <v>264000</v>
      </c>
      <c r="K643" s="247">
        <v>34</v>
      </c>
      <c r="L643" s="246" t="s">
        <v>12457</v>
      </c>
      <c r="M643" s="246" t="s">
        <v>8268</v>
      </c>
      <c r="N643" s="246" t="s">
        <v>1249</v>
      </c>
      <c r="O643" s="246" t="s">
        <v>12354</v>
      </c>
      <c r="P643" s="246" t="s">
        <v>12354</v>
      </c>
      <c r="Q643" s="246" t="s">
        <v>12354</v>
      </c>
      <c r="R643" s="246" t="s">
        <v>14690</v>
      </c>
      <c r="S643" s="246" t="s">
        <v>14727</v>
      </c>
      <c r="T643" s="246" t="s">
        <v>15536</v>
      </c>
      <c r="U643" s="246" t="s">
        <v>15537</v>
      </c>
    </row>
    <row r="644" spans="1:21" ht="13.5" customHeight="1">
      <c r="A644" s="125" t="s">
        <v>1251</v>
      </c>
      <c r="B644" s="125" t="s">
        <v>10375</v>
      </c>
      <c r="C644" s="246" t="s">
        <v>1252</v>
      </c>
      <c r="D644" s="246" t="s">
        <v>198</v>
      </c>
      <c r="E644" s="246" t="s">
        <v>3943</v>
      </c>
      <c r="F644" s="246" t="s">
        <v>3944</v>
      </c>
      <c r="G644" s="246" t="s">
        <v>8838</v>
      </c>
      <c r="H644" s="247">
        <v>0</v>
      </c>
      <c r="I644" s="246" t="s">
        <v>10372</v>
      </c>
      <c r="J644" s="247">
        <v>264000</v>
      </c>
      <c r="K644" s="247">
        <v>36</v>
      </c>
      <c r="L644" s="246" t="s">
        <v>12459</v>
      </c>
      <c r="M644" s="246" t="s">
        <v>8268</v>
      </c>
      <c r="N644" s="246" t="s">
        <v>1251</v>
      </c>
      <c r="O644" s="246" t="s">
        <v>12354</v>
      </c>
      <c r="P644" s="246" t="s">
        <v>12354</v>
      </c>
      <c r="Q644" s="246" t="s">
        <v>12354</v>
      </c>
      <c r="R644" s="246" t="s">
        <v>14690</v>
      </c>
      <c r="S644" s="246" t="s">
        <v>14844</v>
      </c>
      <c r="T644" s="246" t="s">
        <v>15511</v>
      </c>
      <c r="U644" s="246" t="s">
        <v>14872</v>
      </c>
    </row>
    <row r="645" spans="1:21" ht="13.5" customHeight="1">
      <c r="A645" s="125" t="s">
        <v>1253</v>
      </c>
      <c r="B645" s="125" t="s">
        <v>10375</v>
      </c>
      <c r="C645" s="246" t="s">
        <v>1254</v>
      </c>
      <c r="D645" s="246" t="s">
        <v>194</v>
      </c>
      <c r="E645" s="246" t="s">
        <v>3945</v>
      </c>
      <c r="F645" s="246" t="s">
        <v>3946</v>
      </c>
      <c r="G645" s="246" t="s">
        <v>8276</v>
      </c>
      <c r="H645" s="247">
        <v>0</v>
      </c>
      <c r="I645" s="246" t="s">
        <v>10372</v>
      </c>
      <c r="J645" s="247">
        <v>264000</v>
      </c>
      <c r="K645" s="247">
        <v>37</v>
      </c>
      <c r="L645" s="246" t="s">
        <v>12460</v>
      </c>
      <c r="M645" s="246" t="s">
        <v>8268</v>
      </c>
      <c r="N645" s="246" t="s">
        <v>1253</v>
      </c>
      <c r="O645" s="246" t="s">
        <v>12354</v>
      </c>
      <c r="P645" s="246" t="s">
        <v>12354</v>
      </c>
      <c r="Q645" s="246" t="s">
        <v>12354</v>
      </c>
      <c r="R645" s="246" t="s">
        <v>14690</v>
      </c>
      <c r="S645" s="246" t="s">
        <v>14724</v>
      </c>
      <c r="T645" s="246" t="s">
        <v>14752</v>
      </c>
      <c r="U645" s="246" t="s">
        <v>14726</v>
      </c>
    </row>
    <row r="646" spans="1:21" ht="13.5" customHeight="1">
      <c r="A646" s="125" t="s">
        <v>1255</v>
      </c>
      <c r="B646" s="125" t="s">
        <v>10375</v>
      </c>
      <c r="C646" s="246" t="s">
        <v>3954</v>
      </c>
      <c r="D646" s="246" t="s">
        <v>206</v>
      </c>
      <c r="E646" s="246" t="s">
        <v>3955</v>
      </c>
      <c r="F646" s="246" t="s">
        <v>3956</v>
      </c>
      <c r="G646" s="246" t="s">
        <v>11525</v>
      </c>
      <c r="H646" s="247">
        <v>0</v>
      </c>
      <c r="I646" s="246" t="s">
        <v>10372</v>
      </c>
      <c r="J646" s="247">
        <v>264000</v>
      </c>
      <c r="K646" s="247">
        <v>42</v>
      </c>
      <c r="L646" s="246" t="s">
        <v>12463</v>
      </c>
      <c r="M646" s="246" t="s">
        <v>8268</v>
      </c>
      <c r="N646" s="246" t="s">
        <v>1255</v>
      </c>
      <c r="O646" s="246" t="s">
        <v>12354</v>
      </c>
      <c r="P646" s="246" t="s">
        <v>12354</v>
      </c>
      <c r="Q646" s="246" t="s">
        <v>12354</v>
      </c>
      <c r="R646" s="246" t="s">
        <v>14690</v>
      </c>
      <c r="S646" s="246" t="s">
        <v>14727</v>
      </c>
      <c r="T646" s="246" t="s">
        <v>15539</v>
      </c>
      <c r="U646" s="246" t="s">
        <v>15540</v>
      </c>
    </row>
    <row r="647" spans="1:21" ht="13.5" customHeight="1">
      <c r="A647" s="125" t="s">
        <v>1256</v>
      </c>
      <c r="B647" s="125" t="s">
        <v>10375</v>
      </c>
      <c r="C647" s="246" t="s">
        <v>3959</v>
      </c>
      <c r="D647" s="246" t="s">
        <v>69</v>
      </c>
      <c r="E647" s="246" t="s">
        <v>3960</v>
      </c>
      <c r="F647" s="246" t="s">
        <v>3961</v>
      </c>
      <c r="G647" s="246" t="s">
        <v>8839</v>
      </c>
      <c r="H647" s="247">
        <v>0</v>
      </c>
      <c r="I647" s="246" t="s">
        <v>10372</v>
      </c>
      <c r="J647" s="247">
        <v>264000</v>
      </c>
      <c r="K647" s="247">
        <v>44</v>
      </c>
      <c r="L647" s="246" t="s">
        <v>12465</v>
      </c>
      <c r="M647" s="246" t="s">
        <v>8268</v>
      </c>
      <c r="N647" s="246" t="s">
        <v>1256</v>
      </c>
      <c r="O647" s="246" t="s">
        <v>12354</v>
      </c>
      <c r="P647" s="246" t="s">
        <v>12354</v>
      </c>
      <c r="Q647" s="246" t="s">
        <v>12354</v>
      </c>
      <c r="R647" s="246" t="s">
        <v>14730</v>
      </c>
      <c r="S647" s="246" t="s">
        <v>15541</v>
      </c>
      <c r="T647" s="246" t="s">
        <v>15192</v>
      </c>
      <c r="U647" s="246" t="s">
        <v>14865</v>
      </c>
    </row>
    <row r="648" spans="1:21" ht="13.5" customHeight="1">
      <c r="A648" s="125" t="s">
        <v>1257</v>
      </c>
      <c r="B648" s="125" t="s">
        <v>10375</v>
      </c>
      <c r="C648" s="246" t="s">
        <v>1258</v>
      </c>
      <c r="D648" s="246" t="s">
        <v>1259</v>
      </c>
      <c r="E648" s="246" t="s">
        <v>3957</v>
      </c>
      <c r="F648" s="246" t="s">
        <v>3958</v>
      </c>
      <c r="G648" s="246" t="s">
        <v>8835</v>
      </c>
      <c r="H648" s="247">
        <v>0</v>
      </c>
      <c r="I648" s="246" t="s">
        <v>10372</v>
      </c>
      <c r="J648" s="247">
        <v>264000</v>
      </c>
      <c r="K648" s="247">
        <v>43</v>
      </c>
      <c r="L648" s="246" t="s">
        <v>12464</v>
      </c>
      <c r="M648" s="246" t="s">
        <v>8268</v>
      </c>
      <c r="N648" s="246" t="s">
        <v>1257</v>
      </c>
      <c r="O648" s="246" t="s">
        <v>12354</v>
      </c>
      <c r="P648" s="246" t="s">
        <v>12354</v>
      </c>
      <c r="Q648" s="246" t="s">
        <v>12354</v>
      </c>
      <c r="R648" s="246" t="s">
        <v>15542</v>
      </c>
      <c r="S648" s="246" t="s">
        <v>14791</v>
      </c>
      <c r="T648" s="246" t="s">
        <v>15543</v>
      </c>
      <c r="U648" s="246" t="s">
        <v>15149</v>
      </c>
    </row>
    <row r="649" spans="1:21" ht="13.5" customHeight="1">
      <c r="A649" s="125" t="s">
        <v>1260</v>
      </c>
      <c r="B649" s="125" t="s">
        <v>10375</v>
      </c>
      <c r="C649" s="246" t="s">
        <v>1261</v>
      </c>
      <c r="D649" s="246" t="s">
        <v>206</v>
      </c>
      <c r="E649" s="246" t="s">
        <v>3962</v>
      </c>
      <c r="F649" s="246" t="s">
        <v>3963</v>
      </c>
      <c r="G649" s="246" t="s">
        <v>8840</v>
      </c>
      <c r="H649" s="247">
        <v>0</v>
      </c>
      <c r="I649" s="246" t="s">
        <v>10372</v>
      </c>
      <c r="J649" s="247">
        <v>264000</v>
      </c>
      <c r="K649" s="247">
        <v>45</v>
      </c>
      <c r="L649" s="246" t="s">
        <v>12466</v>
      </c>
      <c r="M649" s="246" t="s">
        <v>8268</v>
      </c>
      <c r="N649" s="246" t="s">
        <v>1260</v>
      </c>
      <c r="O649" s="246" t="s">
        <v>12354</v>
      </c>
      <c r="P649" s="246" t="s">
        <v>12354</v>
      </c>
      <c r="Q649" s="246" t="s">
        <v>12354</v>
      </c>
      <c r="R649" s="246" t="s">
        <v>14690</v>
      </c>
      <c r="S649" s="246" t="s">
        <v>14844</v>
      </c>
      <c r="T649" s="246" t="s">
        <v>15440</v>
      </c>
      <c r="U649" s="246" t="s">
        <v>14872</v>
      </c>
    </row>
    <row r="650" spans="1:21" ht="13.5" customHeight="1">
      <c r="A650" s="125" t="s">
        <v>1262</v>
      </c>
      <c r="B650" s="125" t="s">
        <v>10375</v>
      </c>
      <c r="C650" s="246" t="s">
        <v>3951</v>
      </c>
      <c r="D650" s="246" t="s">
        <v>194</v>
      </c>
      <c r="E650" s="246" t="s">
        <v>3952</v>
      </c>
      <c r="F650" s="246" t="s">
        <v>3953</v>
      </c>
      <c r="G650" s="246" t="s">
        <v>8841</v>
      </c>
      <c r="H650" s="247">
        <v>0</v>
      </c>
      <c r="I650" s="246" t="s">
        <v>10372</v>
      </c>
      <c r="J650" s="247">
        <v>264000</v>
      </c>
      <c r="K650" s="247">
        <v>41</v>
      </c>
      <c r="L650" s="246" t="s">
        <v>12386</v>
      </c>
      <c r="M650" s="246" t="s">
        <v>8268</v>
      </c>
      <c r="N650" s="246" t="s">
        <v>1262</v>
      </c>
      <c r="O650" s="246" t="s">
        <v>12354</v>
      </c>
      <c r="P650" s="246" t="s">
        <v>12354</v>
      </c>
      <c r="Q650" s="246" t="s">
        <v>12354</v>
      </c>
      <c r="R650" s="246" t="s">
        <v>15544</v>
      </c>
      <c r="S650" s="246" t="s">
        <v>14750</v>
      </c>
      <c r="T650" s="246" t="s">
        <v>15545</v>
      </c>
      <c r="U650" s="246" t="s">
        <v>15546</v>
      </c>
    </row>
    <row r="651" spans="1:21" ht="13.5" customHeight="1">
      <c r="A651" s="125" t="s">
        <v>1263</v>
      </c>
      <c r="B651" s="125" t="s">
        <v>10375</v>
      </c>
      <c r="C651" s="246" t="s">
        <v>3914</v>
      </c>
      <c r="D651" s="246" t="s">
        <v>57</v>
      </c>
      <c r="E651" s="246" t="s">
        <v>3915</v>
      </c>
      <c r="F651" s="246" t="s">
        <v>3916</v>
      </c>
      <c r="G651" s="246" t="s">
        <v>8300</v>
      </c>
      <c r="H651" s="247">
        <v>0</v>
      </c>
      <c r="I651" s="246" t="s">
        <v>10372</v>
      </c>
      <c r="J651" s="247">
        <v>264000</v>
      </c>
      <c r="K651" s="247">
        <v>23</v>
      </c>
      <c r="L651" s="246" t="s">
        <v>12447</v>
      </c>
      <c r="M651" s="246" t="s">
        <v>8268</v>
      </c>
      <c r="N651" s="246" t="s">
        <v>1263</v>
      </c>
      <c r="O651" s="246" t="s">
        <v>12354</v>
      </c>
      <c r="P651" s="246" t="s">
        <v>12354</v>
      </c>
      <c r="Q651" s="246" t="s">
        <v>12354</v>
      </c>
      <c r="R651" s="246" t="s">
        <v>14694</v>
      </c>
      <c r="S651" s="246" t="s">
        <v>14844</v>
      </c>
      <c r="T651" s="246" t="s">
        <v>15547</v>
      </c>
      <c r="U651" s="246" t="s">
        <v>14755</v>
      </c>
    </row>
    <row r="652" spans="1:21" ht="13.5" customHeight="1">
      <c r="A652" s="125" t="s">
        <v>1264</v>
      </c>
      <c r="B652" s="125" t="s">
        <v>10375</v>
      </c>
      <c r="C652" s="246" t="s">
        <v>1265</v>
      </c>
      <c r="D652" s="246" t="s">
        <v>206</v>
      </c>
      <c r="E652" s="246" t="s">
        <v>3962</v>
      </c>
      <c r="F652" s="246" t="s">
        <v>3964</v>
      </c>
      <c r="G652" s="246" t="s">
        <v>8842</v>
      </c>
      <c r="H652" s="247">
        <v>0</v>
      </c>
      <c r="I652" s="246" t="s">
        <v>10372</v>
      </c>
      <c r="J652" s="247">
        <v>264000</v>
      </c>
      <c r="K652" s="247">
        <v>46</v>
      </c>
      <c r="L652" s="246" t="s">
        <v>12467</v>
      </c>
      <c r="M652" s="246" t="s">
        <v>8268</v>
      </c>
      <c r="N652" s="246" t="s">
        <v>1264</v>
      </c>
      <c r="O652" s="246" t="s">
        <v>12354</v>
      </c>
      <c r="P652" s="246" t="s">
        <v>12354</v>
      </c>
      <c r="Q652" s="246" t="s">
        <v>12354</v>
      </c>
      <c r="R652" s="246" t="s">
        <v>14694</v>
      </c>
      <c r="S652" s="246" t="s">
        <v>14844</v>
      </c>
      <c r="T652" s="246" t="s">
        <v>14859</v>
      </c>
      <c r="U652" s="246" t="s">
        <v>15548</v>
      </c>
    </row>
    <row r="653" spans="1:21" ht="13.5" customHeight="1">
      <c r="A653" s="125" t="s">
        <v>1266</v>
      </c>
      <c r="B653" s="125" t="s">
        <v>10375</v>
      </c>
      <c r="C653" s="246" t="s">
        <v>1267</v>
      </c>
      <c r="D653" s="246" t="s">
        <v>1229</v>
      </c>
      <c r="E653" s="246" t="s">
        <v>3965</v>
      </c>
      <c r="F653" s="246" t="s">
        <v>3966</v>
      </c>
      <c r="G653" s="246" t="s">
        <v>8843</v>
      </c>
      <c r="H653" s="247">
        <v>0</v>
      </c>
      <c r="I653" s="246" t="s">
        <v>10372</v>
      </c>
      <c r="J653" s="247">
        <v>264000</v>
      </c>
      <c r="K653" s="247">
        <v>47</v>
      </c>
      <c r="L653" s="246" t="s">
        <v>12468</v>
      </c>
      <c r="M653" s="246" t="s">
        <v>8268</v>
      </c>
      <c r="N653" s="246" t="s">
        <v>1266</v>
      </c>
      <c r="O653" s="246" t="s">
        <v>12354</v>
      </c>
      <c r="P653" s="246" t="s">
        <v>12354</v>
      </c>
      <c r="Q653" s="246" t="s">
        <v>12354</v>
      </c>
      <c r="R653" s="246" t="s">
        <v>14694</v>
      </c>
      <c r="S653" s="246" t="s">
        <v>14727</v>
      </c>
      <c r="T653" s="246" t="s">
        <v>15549</v>
      </c>
      <c r="U653" s="246" t="s">
        <v>15550</v>
      </c>
    </row>
    <row r="654" spans="1:21" ht="13.5" customHeight="1">
      <c r="A654" s="125" t="s">
        <v>1268</v>
      </c>
      <c r="B654" s="125" t="s">
        <v>10375</v>
      </c>
      <c r="C654" s="246" t="s">
        <v>3967</v>
      </c>
      <c r="D654" s="246" t="s">
        <v>1269</v>
      </c>
      <c r="E654" s="246" t="s">
        <v>3968</v>
      </c>
      <c r="F654" s="246" t="s">
        <v>3969</v>
      </c>
      <c r="G654" s="246" t="s">
        <v>8835</v>
      </c>
      <c r="H654" s="247">
        <v>0</v>
      </c>
      <c r="I654" s="246" t="s">
        <v>10372</v>
      </c>
      <c r="J654" s="247">
        <v>264000</v>
      </c>
      <c r="K654" s="247">
        <v>48</v>
      </c>
      <c r="L654" s="246" t="s">
        <v>12469</v>
      </c>
      <c r="M654" s="246" t="s">
        <v>8268</v>
      </c>
      <c r="N654" s="246" t="s">
        <v>1268</v>
      </c>
      <c r="O654" s="246" t="s">
        <v>12354</v>
      </c>
      <c r="P654" s="246" t="s">
        <v>12354</v>
      </c>
      <c r="Q654" s="246" t="s">
        <v>12354</v>
      </c>
      <c r="R654" s="246" t="s">
        <v>14697</v>
      </c>
      <c r="S654" s="246" t="s">
        <v>15551</v>
      </c>
      <c r="T654" s="246" t="s">
        <v>15552</v>
      </c>
      <c r="U654" s="246" t="s">
        <v>14938</v>
      </c>
    </row>
    <row r="655" spans="1:21" ht="13.5" customHeight="1">
      <c r="A655" s="125" t="s">
        <v>1270</v>
      </c>
      <c r="B655" s="125" t="s">
        <v>10375</v>
      </c>
      <c r="C655" s="246" t="s">
        <v>1271</v>
      </c>
      <c r="D655" s="246" t="s">
        <v>119</v>
      </c>
      <c r="E655" s="246" t="s">
        <v>3970</v>
      </c>
      <c r="F655" s="246" t="s">
        <v>3971</v>
      </c>
      <c r="G655" s="246" t="s">
        <v>8844</v>
      </c>
      <c r="H655" s="247">
        <v>0</v>
      </c>
      <c r="I655" s="246" t="s">
        <v>10372</v>
      </c>
      <c r="J655" s="247">
        <v>264000</v>
      </c>
      <c r="K655" s="247">
        <v>49</v>
      </c>
      <c r="L655" s="246" t="s">
        <v>12470</v>
      </c>
      <c r="M655" s="246" t="s">
        <v>8268</v>
      </c>
      <c r="N655" s="246" t="s">
        <v>1270</v>
      </c>
      <c r="O655" s="246" t="s">
        <v>12354</v>
      </c>
      <c r="P655" s="246" t="s">
        <v>12354</v>
      </c>
      <c r="Q655" s="246" t="s">
        <v>12354</v>
      </c>
      <c r="R655" s="246" t="s">
        <v>14694</v>
      </c>
      <c r="S655" s="246" t="s">
        <v>14844</v>
      </c>
      <c r="T655" s="246" t="s">
        <v>15553</v>
      </c>
      <c r="U655" s="246" t="s">
        <v>15413</v>
      </c>
    </row>
    <row r="656" spans="1:21" ht="13.5" customHeight="1">
      <c r="A656" s="125" t="s">
        <v>1272</v>
      </c>
      <c r="B656" s="125" t="s">
        <v>10375</v>
      </c>
      <c r="C656" s="246" t="s">
        <v>1273</v>
      </c>
      <c r="D656" s="246" t="s">
        <v>206</v>
      </c>
      <c r="E656" s="246" t="s">
        <v>3975</v>
      </c>
      <c r="F656" s="246" t="s">
        <v>3976</v>
      </c>
      <c r="G656" s="246" t="s">
        <v>8845</v>
      </c>
      <c r="H656" s="247">
        <v>0</v>
      </c>
      <c r="I656" s="246" t="s">
        <v>10372</v>
      </c>
      <c r="J656" s="247">
        <v>264000</v>
      </c>
      <c r="K656" s="247">
        <v>51</v>
      </c>
      <c r="L656" s="246" t="s">
        <v>12472</v>
      </c>
      <c r="M656" s="246" t="s">
        <v>8268</v>
      </c>
      <c r="N656" s="246" t="s">
        <v>1272</v>
      </c>
      <c r="O656" s="246" t="s">
        <v>12354</v>
      </c>
      <c r="P656" s="246" t="s">
        <v>12354</v>
      </c>
      <c r="Q656" s="246" t="s">
        <v>12354</v>
      </c>
      <c r="R656" s="246" t="s">
        <v>14690</v>
      </c>
      <c r="S656" s="246" t="s">
        <v>14727</v>
      </c>
      <c r="T656" s="246" t="s">
        <v>15554</v>
      </c>
      <c r="U656" s="246" t="s">
        <v>15555</v>
      </c>
    </row>
    <row r="657" spans="1:21" ht="13.5" customHeight="1">
      <c r="A657" s="125" t="s">
        <v>1274</v>
      </c>
      <c r="B657" s="125" t="s">
        <v>10375</v>
      </c>
      <c r="C657" s="246" t="s">
        <v>3972</v>
      </c>
      <c r="D657" s="246" t="s">
        <v>57</v>
      </c>
      <c r="E657" s="246" t="s">
        <v>3973</v>
      </c>
      <c r="F657" s="246" t="s">
        <v>3974</v>
      </c>
      <c r="G657" s="246" t="s">
        <v>8846</v>
      </c>
      <c r="H657" s="247">
        <v>0</v>
      </c>
      <c r="I657" s="246" t="s">
        <v>10372</v>
      </c>
      <c r="J657" s="247">
        <v>264000</v>
      </c>
      <c r="K657" s="247">
        <v>50</v>
      </c>
      <c r="L657" s="246" t="s">
        <v>12471</v>
      </c>
      <c r="M657" s="246" t="s">
        <v>8268</v>
      </c>
      <c r="N657" s="246" t="s">
        <v>1274</v>
      </c>
      <c r="O657" s="246" t="s">
        <v>12354</v>
      </c>
      <c r="P657" s="246" t="s">
        <v>12354</v>
      </c>
      <c r="Q657" s="246" t="s">
        <v>12354</v>
      </c>
      <c r="R657" s="246" t="s">
        <v>14690</v>
      </c>
      <c r="S657" s="246" t="s">
        <v>14844</v>
      </c>
      <c r="T657" s="246" t="s">
        <v>15318</v>
      </c>
      <c r="U657" s="246" t="s">
        <v>15556</v>
      </c>
    </row>
    <row r="658" spans="1:21" ht="13.5" customHeight="1">
      <c r="A658" s="125" t="s">
        <v>1275</v>
      </c>
      <c r="B658" s="125" t="s">
        <v>10375</v>
      </c>
      <c r="C658" s="246" t="s">
        <v>1276</v>
      </c>
      <c r="D658" s="246" t="s">
        <v>1203</v>
      </c>
      <c r="E658" s="246" t="s">
        <v>3977</v>
      </c>
      <c r="F658" s="246" t="s">
        <v>3978</v>
      </c>
      <c r="G658" s="246" t="s">
        <v>8847</v>
      </c>
      <c r="H658" s="247">
        <v>0</v>
      </c>
      <c r="I658" s="246" t="s">
        <v>10372</v>
      </c>
      <c r="J658" s="247">
        <v>264000</v>
      </c>
      <c r="K658" s="247">
        <v>52</v>
      </c>
      <c r="L658" s="246" t="s">
        <v>12473</v>
      </c>
      <c r="M658" s="246" t="s">
        <v>8268</v>
      </c>
      <c r="N658" s="246" t="s">
        <v>1275</v>
      </c>
      <c r="O658" s="246" t="s">
        <v>12354</v>
      </c>
      <c r="P658" s="246" t="s">
        <v>12354</v>
      </c>
      <c r="Q658" s="246" t="s">
        <v>12354</v>
      </c>
      <c r="R658" s="246" t="s">
        <v>14694</v>
      </c>
      <c r="S658" s="246" t="s">
        <v>14727</v>
      </c>
      <c r="T658" s="246" t="s">
        <v>15557</v>
      </c>
      <c r="U658" s="246" t="s">
        <v>15558</v>
      </c>
    </row>
    <row r="659" spans="1:21" ht="13.5" customHeight="1">
      <c r="A659" s="125" t="s">
        <v>12949</v>
      </c>
      <c r="B659" s="125" t="s">
        <v>10375</v>
      </c>
      <c r="C659" s="246" t="s">
        <v>11444</v>
      </c>
      <c r="D659" s="246" t="s">
        <v>11445</v>
      </c>
      <c r="E659" s="246" t="s">
        <v>11526</v>
      </c>
      <c r="F659" s="246" t="s">
        <v>11446</v>
      </c>
      <c r="G659" s="246" t="s">
        <v>11527</v>
      </c>
      <c r="H659" s="247">
        <v>0</v>
      </c>
      <c r="I659" s="246" t="s">
        <v>10372</v>
      </c>
      <c r="J659" s="247">
        <v>264000</v>
      </c>
      <c r="K659" s="247">
        <v>810</v>
      </c>
      <c r="L659" s="246" t="s">
        <v>12950</v>
      </c>
      <c r="M659" s="246" t="s">
        <v>8268</v>
      </c>
      <c r="N659" s="246" t="s">
        <v>12949</v>
      </c>
      <c r="O659" s="246" t="s">
        <v>12354</v>
      </c>
      <c r="P659" s="246" t="s">
        <v>12354</v>
      </c>
      <c r="Q659" s="246" t="s">
        <v>12354</v>
      </c>
      <c r="R659" s="246" t="s">
        <v>14690</v>
      </c>
      <c r="S659" s="246" t="s">
        <v>14727</v>
      </c>
      <c r="T659" s="246" t="s">
        <v>15089</v>
      </c>
      <c r="U659" s="246" t="s">
        <v>14973</v>
      </c>
    </row>
    <row r="660" spans="1:21" ht="13.5" customHeight="1">
      <c r="A660" s="125" t="s">
        <v>16565</v>
      </c>
      <c r="B660" s="125" t="s">
        <v>10375</v>
      </c>
      <c r="C660" s="246" t="s">
        <v>1211</v>
      </c>
      <c r="D660" s="246" t="s">
        <v>198</v>
      </c>
      <c r="E660" s="246" t="s">
        <v>3902</v>
      </c>
      <c r="F660" s="246" t="s">
        <v>3903</v>
      </c>
      <c r="G660" s="246" t="s">
        <v>8821</v>
      </c>
      <c r="H660" s="247">
        <v>0</v>
      </c>
      <c r="I660" s="246" t="s">
        <v>10372</v>
      </c>
      <c r="J660" s="247">
        <v>264000</v>
      </c>
      <c r="K660" s="247">
        <v>18</v>
      </c>
      <c r="L660" s="246" t="s">
        <v>12390</v>
      </c>
      <c r="M660" s="246" t="s">
        <v>8268</v>
      </c>
      <c r="N660" s="246" t="s">
        <v>16565</v>
      </c>
      <c r="O660" s="246" t="s">
        <v>12354</v>
      </c>
      <c r="P660" s="246" t="s">
        <v>12354</v>
      </c>
      <c r="Q660" s="246" t="s">
        <v>12354</v>
      </c>
      <c r="R660" s="246" t="s">
        <v>14694</v>
      </c>
      <c r="S660" s="246" t="s">
        <v>14727</v>
      </c>
      <c r="T660" s="246" t="s">
        <v>14830</v>
      </c>
      <c r="U660" s="246" t="s">
        <v>16468</v>
      </c>
    </row>
    <row r="661" spans="1:21" ht="13.5" customHeight="1">
      <c r="A661" s="125" t="s">
        <v>1282</v>
      </c>
      <c r="B661" s="125" t="s">
        <v>10375</v>
      </c>
      <c r="C661" s="246" t="s">
        <v>1283</v>
      </c>
      <c r="D661" s="246" t="s">
        <v>134</v>
      </c>
      <c r="E661" s="246" t="s">
        <v>4446</v>
      </c>
      <c r="F661" s="246" t="s">
        <v>10498</v>
      </c>
      <c r="G661" s="246" t="s">
        <v>8848</v>
      </c>
      <c r="H661" s="247">
        <v>0</v>
      </c>
      <c r="I661" s="246" t="s">
        <v>10372</v>
      </c>
      <c r="J661" s="247">
        <v>264000</v>
      </c>
      <c r="K661" s="247">
        <v>285</v>
      </c>
      <c r="L661" s="246" t="s">
        <v>12650</v>
      </c>
      <c r="M661" s="246" t="s">
        <v>8265</v>
      </c>
      <c r="N661" s="246" t="s">
        <v>1282</v>
      </c>
      <c r="O661" s="246" t="s">
        <v>12354</v>
      </c>
      <c r="P661" s="246" t="s">
        <v>12354</v>
      </c>
      <c r="Q661" s="246" t="s">
        <v>12354</v>
      </c>
      <c r="R661" s="246" t="s">
        <v>14694</v>
      </c>
      <c r="S661" s="246" t="s">
        <v>14750</v>
      </c>
      <c r="T661" s="246" t="s">
        <v>15559</v>
      </c>
      <c r="U661" s="246" t="s">
        <v>15533</v>
      </c>
    </row>
    <row r="662" spans="1:21" ht="13.5" customHeight="1">
      <c r="A662" s="125" t="s">
        <v>1284</v>
      </c>
      <c r="B662" s="125" t="s">
        <v>10375</v>
      </c>
      <c r="C662" s="246" t="s">
        <v>1285</v>
      </c>
      <c r="D662" s="246" t="s">
        <v>134</v>
      </c>
      <c r="E662" s="246" t="s">
        <v>4447</v>
      </c>
      <c r="F662" s="246" t="s">
        <v>10499</v>
      </c>
      <c r="G662" s="246" t="s">
        <v>8849</v>
      </c>
      <c r="H662" s="247">
        <v>9</v>
      </c>
      <c r="I662" s="246" t="s">
        <v>10406</v>
      </c>
      <c r="J662" s="247">
        <v>384000</v>
      </c>
      <c r="K662" s="247">
        <v>287</v>
      </c>
      <c r="L662" s="246" t="s">
        <v>12651</v>
      </c>
      <c r="M662" s="246" t="s">
        <v>8265</v>
      </c>
      <c r="N662" s="246" t="s">
        <v>1284</v>
      </c>
      <c r="O662" s="246" t="s">
        <v>12354</v>
      </c>
      <c r="P662" s="246" t="s">
        <v>12354</v>
      </c>
      <c r="Q662" s="246" t="s">
        <v>12354</v>
      </c>
      <c r="R662" s="246" t="s">
        <v>14690</v>
      </c>
      <c r="S662" s="246" t="s">
        <v>14727</v>
      </c>
      <c r="T662" s="246" t="s">
        <v>15397</v>
      </c>
      <c r="U662" s="246" t="s">
        <v>14906</v>
      </c>
    </row>
    <row r="663" spans="1:21" ht="13.5" customHeight="1">
      <c r="A663" s="125" t="s">
        <v>1286</v>
      </c>
      <c r="B663" s="125" t="s">
        <v>10375</v>
      </c>
      <c r="C663" s="246" t="s">
        <v>1287</v>
      </c>
      <c r="D663" s="246" t="s">
        <v>107</v>
      </c>
      <c r="E663" s="246" t="s">
        <v>4445</v>
      </c>
      <c r="F663" s="246" t="s">
        <v>10500</v>
      </c>
      <c r="G663" s="246" t="s">
        <v>8850</v>
      </c>
      <c r="H663" s="247">
        <v>0</v>
      </c>
      <c r="I663" s="246" t="s">
        <v>10372</v>
      </c>
      <c r="J663" s="247">
        <v>264000</v>
      </c>
      <c r="K663" s="247">
        <v>284</v>
      </c>
      <c r="L663" s="246" t="s">
        <v>12649</v>
      </c>
      <c r="M663" s="246" t="s">
        <v>8265</v>
      </c>
      <c r="N663" s="246" t="s">
        <v>1286</v>
      </c>
      <c r="O663" s="246" t="s">
        <v>12354</v>
      </c>
      <c r="P663" s="246" t="s">
        <v>12354</v>
      </c>
      <c r="Q663" s="246" t="s">
        <v>12354</v>
      </c>
      <c r="R663" s="246" t="s">
        <v>14690</v>
      </c>
      <c r="S663" s="246" t="s">
        <v>14794</v>
      </c>
      <c r="T663" s="246" t="s">
        <v>15188</v>
      </c>
      <c r="U663" s="246" t="s">
        <v>14922</v>
      </c>
    </row>
    <row r="664" spans="1:21" ht="13.5" customHeight="1">
      <c r="A664" s="125" t="s">
        <v>1292</v>
      </c>
      <c r="B664" s="125" t="s">
        <v>10375</v>
      </c>
      <c r="C664" s="246" t="s">
        <v>1293</v>
      </c>
      <c r="D664" s="246" t="s">
        <v>134</v>
      </c>
      <c r="E664" s="246" t="s">
        <v>4446</v>
      </c>
      <c r="F664" s="246" t="s">
        <v>10501</v>
      </c>
      <c r="G664" s="246" t="s">
        <v>8851</v>
      </c>
      <c r="H664" s="247">
        <v>0</v>
      </c>
      <c r="I664" s="246" t="s">
        <v>10372</v>
      </c>
      <c r="J664" s="247">
        <v>264000</v>
      </c>
      <c r="K664" s="247">
        <v>286</v>
      </c>
      <c r="L664" s="246" t="s">
        <v>12502</v>
      </c>
      <c r="M664" s="246" t="s">
        <v>8265</v>
      </c>
      <c r="N664" s="246" t="s">
        <v>1292</v>
      </c>
      <c r="O664" s="246" t="s">
        <v>12354</v>
      </c>
      <c r="P664" s="246" t="s">
        <v>12354</v>
      </c>
      <c r="Q664" s="246" t="s">
        <v>12354</v>
      </c>
      <c r="R664" s="246" t="s">
        <v>14694</v>
      </c>
      <c r="S664" s="246" t="s">
        <v>14750</v>
      </c>
      <c r="T664" s="246" t="s">
        <v>15265</v>
      </c>
      <c r="U664" s="246" t="s">
        <v>14764</v>
      </c>
    </row>
    <row r="665" spans="1:21" ht="13.5" customHeight="1">
      <c r="A665" s="125" t="s">
        <v>1294</v>
      </c>
      <c r="B665" s="125" t="s">
        <v>10375</v>
      </c>
      <c r="C665" s="246" t="s">
        <v>1295</v>
      </c>
      <c r="D665" s="246" t="s">
        <v>219</v>
      </c>
      <c r="E665" s="246" t="s">
        <v>4475</v>
      </c>
      <c r="F665" s="246" t="s">
        <v>10502</v>
      </c>
      <c r="G665" s="246" t="s">
        <v>8852</v>
      </c>
      <c r="H665" s="247">
        <v>19</v>
      </c>
      <c r="I665" s="246" t="s">
        <v>10406</v>
      </c>
      <c r="J665" s="247">
        <v>384000</v>
      </c>
      <c r="K665" s="247">
        <v>309</v>
      </c>
      <c r="L665" s="246" t="s">
        <v>12667</v>
      </c>
      <c r="M665" s="246" t="s">
        <v>8265</v>
      </c>
      <c r="N665" s="246" t="s">
        <v>1294</v>
      </c>
      <c r="O665" s="246" t="s">
        <v>12354</v>
      </c>
      <c r="P665" s="246" t="s">
        <v>12354</v>
      </c>
      <c r="Q665" s="246" t="s">
        <v>12354</v>
      </c>
      <c r="R665" s="246" t="s">
        <v>14690</v>
      </c>
      <c r="S665" s="246" t="s">
        <v>14794</v>
      </c>
      <c r="T665" s="246" t="s">
        <v>14832</v>
      </c>
      <c r="U665" s="246" t="s">
        <v>14700</v>
      </c>
    </row>
    <row r="666" spans="1:21" ht="13.5" customHeight="1">
      <c r="A666" s="125" t="s">
        <v>1296</v>
      </c>
      <c r="B666" s="125" t="s">
        <v>10375</v>
      </c>
      <c r="C666" s="246" t="s">
        <v>4478</v>
      </c>
      <c r="D666" s="246" t="s">
        <v>8853</v>
      </c>
      <c r="E666" s="246" t="s">
        <v>4479</v>
      </c>
      <c r="F666" s="246" t="s">
        <v>10503</v>
      </c>
      <c r="G666" s="246" t="s">
        <v>8292</v>
      </c>
      <c r="H666" s="247">
        <v>0</v>
      </c>
      <c r="I666" s="246" t="s">
        <v>10372</v>
      </c>
      <c r="J666" s="247">
        <v>264000</v>
      </c>
      <c r="K666" s="247">
        <v>311</v>
      </c>
      <c r="L666" s="246" t="s">
        <v>12668</v>
      </c>
      <c r="M666" s="246" t="s">
        <v>8265</v>
      </c>
      <c r="N666" s="246" t="s">
        <v>1296</v>
      </c>
      <c r="O666" s="246" t="s">
        <v>12354</v>
      </c>
      <c r="P666" s="246" t="s">
        <v>12354</v>
      </c>
      <c r="Q666" s="246" t="s">
        <v>12354</v>
      </c>
      <c r="R666" s="246" t="s">
        <v>14765</v>
      </c>
      <c r="S666" s="246" t="s">
        <v>14766</v>
      </c>
      <c r="T666" s="246" t="s">
        <v>15560</v>
      </c>
      <c r="U666" s="246" t="s">
        <v>14764</v>
      </c>
    </row>
    <row r="667" spans="1:21" ht="13.5" customHeight="1">
      <c r="A667" s="125" t="s">
        <v>1300</v>
      </c>
      <c r="B667" s="125" t="s">
        <v>10375</v>
      </c>
      <c r="C667" s="246" t="s">
        <v>4476</v>
      </c>
      <c r="D667" s="246" t="s">
        <v>219</v>
      </c>
      <c r="E667" s="246" t="s">
        <v>4477</v>
      </c>
      <c r="F667" s="246" t="s">
        <v>10504</v>
      </c>
      <c r="G667" s="246" t="s">
        <v>8854</v>
      </c>
      <c r="H667" s="247">
        <v>0</v>
      </c>
      <c r="I667" s="246" t="s">
        <v>10372</v>
      </c>
      <c r="J667" s="247">
        <v>264000</v>
      </c>
      <c r="K667" s="247">
        <v>310</v>
      </c>
      <c r="L667" s="246" t="s">
        <v>12438</v>
      </c>
      <c r="M667" s="246" t="s">
        <v>8265</v>
      </c>
      <c r="N667" s="246" t="s">
        <v>1300</v>
      </c>
      <c r="O667" s="246" t="s">
        <v>12354</v>
      </c>
      <c r="P667" s="246" t="s">
        <v>12354</v>
      </c>
      <c r="Q667" s="246" t="s">
        <v>12354</v>
      </c>
      <c r="R667" s="246" t="s">
        <v>14690</v>
      </c>
      <c r="S667" s="246" t="s">
        <v>14721</v>
      </c>
      <c r="T667" s="246" t="s">
        <v>15561</v>
      </c>
      <c r="U667" s="246" t="s">
        <v>14872</v>
      </c>
    </row>
    <row r="668" spans="1:21" ht="13.5" customHeight="1">
      <c r="A668" s="125" t="s">
        <v>1301</v>
      </c>
      <c r="B668" s="125" t="s">
        <v>10375</v>
      </c>
      <c r="C668" s="246" t="s">
        <v>1302</v>
      </c>
      <c r="D668" s="246" t="s">
        <v>134</v>
      </c>
      <c r="E668" s="246" t="s">
        <v>4448</v>
      </c>
      <c r="F668" s="246" t="s">
        <v>10505</v>
      </c>
      <c r="G668" s="246" t="s">
        <v>8855</v>
      </c>
      <c r="H668" s="247">
        <v>0</v>
      </c>
      <c r="I668" s="246" t="s">
        <v>10372</v>
      </c>
      <c r="J668" s="247">
        <v>264000</v>
      </c>
      <c r="K668" s="247">
        <v>288</v>
      </c>
      <c r="L668" s="246" t="s">
        <v>12652</v>
      </c>
      <c r="M668" s="246" t="s">
        <v>8265</v>
      </c>
      <c r="N668" s="246" t="s">
        <v>1301</v>
      </c>
      <c r="O668" s="246" t="s">
        <v>12354</v>
      </c>
      <c r="P668" s="246" t="s">
        <v>12354</v>
      </c>
      <c r="Q668" s="246" t="s">
        <v>12354</v>
      </c>
      <c r="R668" s="246" t="s">
        <v>14694</v>
      </c>
      <c r="S668" s="246" t="s">
        <v>14750</v>
      </c>
      <c r="T668" s="246" t="s">
        <v>15562</v>
      </c>
      <c r="U668" s="246" t="s">
        <v>15563</v>
      </c>
    </row>
    <row r="669" spans="1:21" ht="13.5" customHeight="1">
      <c r="A669" s="125" t="s">
        <v>1303</v>
      </c>
      <c r="B669" s="125" t="s">
        <v>10375</v>
      </c>
      <c r="C669" s="246" t="s">
        <v>1304</v>
      </c>
      <c r="D669" s="246" t="s">
        <v>1281</v>
      </c>
      <c r="E669" s="246" t="s">
        <v>4492</v>
      </c>
      <c r="F669" s="246" t="s">
        <v>10506</v>
      </c>
      <c r="G669" s="246" t="s">
        <v>8856</v>
      </c>
      <c r="H669" s="247">
        <v>0</v>
      </c>
      <c r="I669" s="246" t="s">
        <v>10372</v>
      </c>
      <c r="J669" s="247">
        <v>264000</v>
      </c>
      <c r="K669" s="247">
        <v>322</v>
      </c>
      <c r="L669" s="246" t="s">
        <v>12676</v>
      </c>
      <c r="M669" s="246" t="s">
        <v>8265</v>
      </c>
      <c r="N669" s="246" t="s">
        <v>1303</v>
      </c>
      <c r="O669" s="246" t="s">
        <v>12354</v>
      </c>
      <c r="P669" s="246" t="s">
        <v>12354</v>
      </c>
      <c r="Q669" s="246" t="s">
        <v>12354</v>
      </c>
      <c r="R669" s="246" t="s">
        <v>14690</v>
      </c>
      <c r="S669" s="246" t="s">
        <v>14727</v>
      </c>
      <c r="T669" s="246" t="s">
        <v>15443</v>
      </c>
      <c r="U669" s="246" t="s">
        <v>14994</v>
      </c>
    </row>
    <row r="670" spans="1:21" ht="13.5" customHeight="1">
      <c r="A670" s="125" t="s">
        <v>1305</v>
      </c>
      <c r="B670" s="125" t="s">
        <v>10375</v>
      </c>
      <c r="C670" s="246" t="s">
        <v>4500</v>
      </c>
      <c r="D670" s="246" t="s">
        <v>134</v>
      </c>
      <c r="E670" s="246" t="s">
        <v>4501</v>
      </c>
      <c r="F670" s="246" t="s">
        <v>10507</v>
      </c>
      <c r="G670" s="246" t="s">
        <v>8857</v>
      </c>
      <c r="H670" s="247">
        <v>0</v>
      </c>
      <c r="I670" s="246" t="s">
        <v>10372</v>
      </c>
      <c r="J670" s="247">
        <v>264000</v>
      </c>
      <c r="K670" s="247">
        <v>330</v>
      </c>
      <c r="L670" s="246" t="s">
        <v>12681</v>
      </c>
      <c r="M670" s="246" t="s">
        <v>8265</v>
      </c>
      <c r="N670" s="246" t="s">
        <v>1305</v>
      </c>
      <c r="O670" s="246" t="s">
        <v>12354</v>
      </c>
      <c r="P670" s="246" t="s">
        <v>12354</v>
      </c>
      <c r="Q670" s="246" t="s">
        <v>12354</v>
      </c>
      <c r="R670" s="246" t="s">
        <v>14694</v>
      </c>
      <c r="S670" s="246" t="s">
        <v>14750</v>
      </c>
      <c r="T670" s="246" t="s">
        <v>15564</v>
      </c>
      <c r="U670" s="246" t="s">
        <v>15565</v>
      </c>
    </row>
    <row r="671" spans="1:21" ht="13.5" customHeight="1">
      <c r="A671" s="125" t="s">
        <v>1306</v>
      </c>
      <c r="B671" s="125" t="s">
        <v>10375</v>
      </c>
      <c r="C671" s="246" t="s">
        <v>4506</v>
      </c>
      <c r="D671" s="246" t="s">
        <v>134</v>
      </c>
      <c r="E671" s="246" t="s">
        <v>4507</v>
      </c>
      <c r="F671" s="246" t="s">
        <v>10508</v>
      </c>
      <c r="G671" s="246" t="s">
        <v>8858</v>
      </c>
      <c r="H671" s="247">
        <v>0</v>
      </c>
      <c r="I671" s="246" t="s">
        <v>10372</v>
      </c>
      <c r="J671" s="247">
        <v>264000</v>
      </c>
      <c r="K671" s="247">
        <v>335</v>
      </c>
      <c r="L671" s="246" t="s">
        <v>12432</v>
      </c>
      <c r="M671" s="246" t="s">
        <v>8265</v>
      </c>
      <c r="N671" s="246" t="s">
        <v>1306</v>
      </c>
      <c r="O671" s="246" t="s">
        <v>12354</v>
      </c>
      <c r="P671" s="246" t="s">
        <v>12354</v>
      </c>
      <c r="Q671" s="246" t="s">
        <v>12354</v>
      </c>
      <c r="R671" s="246" t="s">
        <v>14690</v>
      </c>
      <c r="S671" s="246" t="s">
        <v>14794</v>
      </c>
      <c r="T671" s="246" t="s">
        <v>15566</v>
      </c>
      <c r="U671" s="246" t="s">
        <v>14700</v>
      </c>
    </row>
    <row r="672" spans="1:21" ht="13.5" customHeight="1">
      <c r="A672" s="125" t="s">
        <v>1307</v>
      </c>
      <c r="B672" s="125" t="s">
        <v>10375</v>
      </c>
      <c r="C672" s="246" t="s">
        <v>1308</v>
      </c>
      <c r="D672" s="246" t="s">
        <v>134</v>
      </c>
      <c r="E672" s="246" t="s">
        <v>4498</v>
      </c>
      <c r="F672" s="246" t="s">
        <v>10509</v>
      </c>
      <c r="G672" s="246" t="s">
        <v>8859</v>
      </c>
      <c r="H672" s="247">
        <v>0</v>
      </c>
      <c r="I672" s="246" t="s">
        <v>10372</v>
      </c>
      <c r="J672" s="247">
        <v>264000</v>
      </c>
      <c r="K672" s="247">
        <v>328</v>
      </c>
      <c r="L672" s="246" t="s">
        <v>12393</v>
      </c>
      <c r="M672" s="246" t="s">
        <v>8265</v>
      </c>
      <c r="N672" s="246" t="s">
        <v>1307</v>
      </c>
      <c r="O672" s="246" t="s">
        <v>12354</v>
      </c>
      <c r="P672" s="246" t="s">
        <v>12354</v>
      </c>
      <c r="Q672" s="246" t="s">
        <v>12354</v>
      </c>
      <c r="R672" s="246" t="s">
        <v>14694</v>
      </c>
      <c r="S672" s="246" t="s">
        <v>14750</v>
      </c>
      <c r="T672" s="246" t="s">
        <v>15326</v>
      </c>
      <c r="U672" s="246" t="s">
        <v>14796</v>
      </c>
    </row>
    <row r="673" spans="1:21" ht="13.5" customHeight="1">
      <c r="A673" s="125" t="s">
        <v>1309</v>
      </c>
      <c r="B673" s="125" t="s">
        <v>10375</v>
      </c>
      <c r="C673" s="246" t="s">
        <v>1310</v>
      </c>
      <c r="D673" s="246" t="s">
        <v>107</v>
      </c>
      <c r="E673" s="246" t="s">
        <v>4525</v>
      </c>
      <c r="F673" s="246" t="s">
        <v>10510</v>
      </c>
      <c r="G673" s="246" t="s">
        <v>8860</v>
      </c>
      <c r="H673" s="247">
        <v>0</v>
      </c>
      <c r="I673" s="246" t="s">
        <v>10372</v>
      </c>
      <c r="J673" s="247">
        <v>264000</v>
      </c>
      <c r="K673" s="247">
        <v>349</v>
      </c>
      <c r="L673" s="246" t="s">
        <v>12694</v>
      </c>
      <c r="M673" s="246" t="s">
        <v>8265</v>
      </c>
      <c r="N673" s="246" t="s">
        <v>1309</v>
      </c>
      <c r="O673" s="246" t="s">
        <v>12354</v>
      </c>
      <c r="P673" s="246" t="s">
        <v>12354</v>
      </c>
      <c r="Q673" s="246" t="s">
        <v>12354</v>
      </c>
      <c r="R673" s="246" t="s">
        <v>14690</v>
      </c>
      <c r="S673" s="246" t="s">
        <v>14794</v>
      </c>
      <c r="T673" s="246" t="s">
        <v>15107</v>
      </c>
      <c r="U673" s="246" t="s">
        <v>15567</v>
      </c>
    </row>
    <row r="674" spans="1:21" ht="13.5" customHeight="1">
      <c r="A674" s="125" t="s">
        <v>1311</v>
      </c>
      <c r="B674" s="125" t="s">
        <v>10375</v>
      </c>
      <c r="C674" s="246" t="s">
        <v>1312</v>
      </c>
      <c r="D674" s="246" t="s">
        <v>213</v>
      </c>
      <c r="E674" s="246" t="s">
        <v>4526</v>
      </c>
      <c r="F674" s="246" t="s">
        <v>10511</v>
      </c>
      <c r="G674" s="246" t="s">
        <v>8861</v>
      </c>
      <c r="H674" s="247">
        <v>0</v>
      </c>
      <c r="I674" s="246" t="s">
        <v>10372</v>
      </c>
      <c r="J674" s="247">
        <v>264000</v>
      </c>
      <c r="K674" s="247">
        <v>350</v>
      </c>
      <c r="L674" s="246" t="s">
        <v>12695</v>
      </c>
      <c r="M674" s="246" t="s">
        <v>8265</v>
      </c>
      <c r="N674" s="246" t="s">
        <v>1311</v>
      </c>
      <c r="O674" s="246" t="s">
        <v>12354</v>
      </c>
      <c r="P674" s="246" t="s">
        <v>12354</v>
      </c>
      <c r="Q674" s="246" t="s">
        <v>12354</v>
      </c>
      <c r="R674" s="246" t="s">
        <v>14694</v>
      </c>
      <c r="S674" s="246" t="s">
        <v>14718</v>
      </c>
      <c r="T674" s="246" t="s">
        <v>15553</v>
      </c>
      <c r="U674" s="246" t="s">
        <v>15124</v>
      </c>
    </row>
    <row r="675" spans="1:21" ht="13.5" customHeight="1">
      <c r="A675" s="125" t="s">
        <v>1313</v>
      </c>
      <c r="B675" s="125" t="s">
        <v>10375</v>
      </c>
      <c r="C675" s="246" t="s">
        <v>1314</v>
      </c>
      <c r="D675" s="246" t="s">
        <v>1281</v>
      </c>
      <c r="E675" s="246" t="s">
        <v>4621</v>
      </c>
      <c r="F675" s="246" t="s">
        <v>10512</v>
      </c>
      <c r="G675" s="246" t="s">
        <v>8276</v>
      </c>
      <c r="H675" s="247">
        <v>0</v>
      </c>
      <c r="I675" s="246" t="s">
        <v>10372</v>
      </c>
      <c r="J675" s="247">
        <v>264000</v>
      </c>
      <c r="K675" s="247">
        <v>431</v>
      </c>
      <c r="L675" s="246" t="s">
        <v>12747</v>
      </c>
      <c r="M675" s="246" t="s">
        <v>8265</v>
      </c>
      <c r="N675" s="246" t="s">
        <v>1313</v>
      </c>
      <c r="O675" s="246" t="s">
        <v>12354</v>
      </c>
      <c r="P675" s="246" t="s">
        <v>12354</v>
      </c>
      <c r="Q675" s="246" t="s">
        <v>12354</v>
      </c>
      <c r="R675" s="246" t="s">
        <v>14690</v>
      </c>
      <c r="S675" s="246" t="s">
        <v>14724</v>
      </c>
      <c r="T675" s="246" t="s">
        <v>15568</v>
      </c>
      <c r="U675" s="246" t="s">
        <v>14726</v>
      </c>
    </row>
    <row r="676" spans="1:21" ht="13.5" customHeight="1">
      <c r="A676" s="125" t="s">
        <v>1315</v>
      </c>
      <c r="B676" s="125" t="s">
        <v>10375</v>
      </c>
      <c r="C676" s="246" t="s">
        <v>1316</v>
      </c>
      <c r="D676" s="246" t="s">
        <v>213</v>
      </c>
      <c r="E676" s="246" t="s">
        <v>4636</v>
      </c>
      <c r="F676" s="246" t="s">
        <v>10513</v>
      </c>
      <c r="G676" s="246" t="s">
        <v>8862</v>
      </c>
      <c r="H676" s="247">
        <v>0</v>
      </c>
      <c r="I676" s="246" t="s">
        <v>10372</v>
      </c>
      <c r="J676" s="247">
        <v>264000</v>
      </c>
      <c r="K676" s="247">
        <v>446</v>
      </c>
      <c r="L676" s="246" t="s">
        <v>12386</v>
      </c>
      <c r="M676" s="246" t="s">
        <v>8265</v>
      </c>
      <c r="N676" s="246" t="s">
        <v>1315</v>
      </c>
      <c r="O676" s="246" t="s">
        <v>12354</v>
      </c>
      <c r="P676" s="246" t="s">
        <v>12354</v>
      </c>
      <c r="Q676" s="246" t="s">
        <v>12354</v>
      </c>
      <c r="R676" s="246" t="s">
        <v>14694</v>
      </c>
      <c r="S676" s="246" t="s">
        <v>14718</v>
      </c>
      <c r="T676" s="246" t="s">
        <v>15569</v>
      </c>
      <c r="U676" s="246" t="s">
        <v>15570</v>
      </c>
    </row>
    <row r="677" spans="1:21" ht="13.5" customHeight="1">
      <c r="A677" s="125" t="s">
        <v>1317</v>
      </c>
      <c r="B677" s="125" t="s">
        <v>10375</v>
      </c>
      <c r="C677" s="246" t="s">
        <v>1318</v>
      </c>
      <c r="D677" s="246" t="s">
        <v>90</v>
      </c>
      <c r="E677" s="246" t="s">
        <v>4653</v>
      </c>
      <c r="F677" s="246" t="s">
        <v>12354</v>
      </c>
      <c r="G677" s="246" t="s">
        <v>8863</v>
      </c>
      <c r="H677" s="247">
        <v>0</v>
      </c>
      <c r="I677" s="246" t="s">
        <v>10372</v>
      </c>
      <c r="J677" s="247">
        <v>264000</v>
      </c>
      <c r="K677" s="247">
        <v>462</v>
      </c>
      <c r="L677" s="246" t="s">
        <v>12769</v>
      </c>
      <c r="M677" s="246" t="s">
        <v>8265</v>
      </c>
      <c r="N677" s="246" t="s">
        <v>1317</v>
      </c>
      <c r="O677" s="246" t="s">
        <v>12354</v>
      </c>
      <c r="P677" s="246" t="s">
        <v>12354</v>
      </c>
      <c r="Q677" s="246" t="s">
        <v>12354</v>
      </c>
      <c r="R677" s="246" t="s">
        <v>14694</v>
      </c>
      <c r="S677" s="246" t="s">
        <v>14818</v>
      </c>
      <c r="T677" s="246" t="s">
        <v>15557</v>
      </c>
      <c r="U677" s="246" t="s">
        <v>15432</v>
      </c>
    </row>
    <row r="678" spans="1:21" ht="13.5" customHeight="1">
      <c r="A678" s="125" t="s">
        <v>1319</v>
      </c>
      <c r="B678" s="125" t="s">
        <v>10375</v>
      </c>
      <c r="C678" s="246" t="s">
        <v>1320</v>
      </c>
      <c r="D678" s="246" t="s">
        <v>1278</v>
      </c>
      <c r="E678" s="246" t="s">
        <v>4667</v>
      </c>
      <c r="F678" s="246" t="s">
        <v>10514</v>
      </c>
      <c r="G678" s="246" t="s">
        <v>8864</v>
      </c>
      <c r="H678" s="247">
        <v>0</v>
      </c>
      <c r="I678" s="246" t="s">
        <v>10372</v>
      </c>
      <c r="J678" s="247">
        <v>264000</v>
      </c>
      <c r="K678" s="247">
        <v>475</v>
      </c>
      <c r="L678" s="246" t="s">
        <v>12469</v>
      </c>
      <c r="M678" s="246" t="s">
        <v>8265</v>
      </c>
      <c r="N678" s="246" t="s">
        <v>1319</v>
      </c>
      <c r="O678" s="246" t="s">
        <v>12354</v>
      </c>
      <c r="P678" s="246" t="s">
        <v>12354</v>
      </c>
      <c r="Q678" s="246" t="s">
        <v>12354</v>
      </c>
      <c r="R678" s="246" t="s">
        <v>14690</v>
      </c>
      <c r="S678" s="246" t="s">
        <v>14727</v>
      </c>
      <c r="T678" s="246" t="s">
        <v>15571</v>
      </c>
      <c r="U678" s="246" t="s">
        <v>15572</v>
      </c>
    </row>
    <row r="679" spans="1:21" ht="13.5" customHeight="1">
      <c r="A679" s="125" t="s">
        <v>1321</v>
      </c>
      <c r="B679" s="125" t="s">
        <v>10375</v>
      </c>
      <c r="C679" s="246" t="s">
        <v>4443</v>
      </c>
      <c r="D679" s="246" t="s">
        <v>1281</v>
      </c>
      <c r="E679" s="246" t="s">
        <v>4444</v>
      </c>
      <c r="F679" s="246" t="s">
        <v>10515</v>
      </c>
      <c r="G679" s="246" t="s">
        <v>8865</v>
      </c>
      <c r="H679" s="247">
        <v>19</v>
      </c>
      <c r="I679" s="246" t="s">
        <v>10406</v>
      </c>
      <c r="J679" s="247">
        <v>384000</v>
      </c>
      <c r="K679" s="247">
        <v>283</v>
      </c>
      <c r="L679" s="246" t="s">
        <v>12470</v>
      </c>
      <c r="M679" s="246" t="s">
        <v>8265</v>
      </c>
      <c r="N679" s="246" t="s">
        <v>1321</v>
      </c>
      <c r="O679" s="246" t="s">
        <v>12354</v>
      </c>
      <c r="P679" s="246" t="s">
        <v>12354</v>
      </c>
      <c r="Q679" s="246" t="s">
        <v>12354</v>
      </c>
      <c r="R679" s="246" t="s">
        <v>14730</v>
      </c>
      <c r="S679" s="246" t="s">
        <v>14868</v>
      </c>
      <c r="T679" s="246" t="s">
        <v>15142</v>
      </c>
      <c r="U679" s="246" t="s">
        <v>15573</v>
      </c>
    </row>
    <row r="680" spans="1:21" ht="13.5" customHeight="1">
      <c r="A680" s="125" t="s">
        <v>1322</v>
      </c>
      <c r="B680" s="125" t="s">
        <v>10375</v>
      </c>
      <c r="C680" s="246" t="s">
        <v>1323</v>
      </c>
      <c r="D680" s="246" t="s">
        <v>213</v>
      </c>
      <c r="E680" s="246" t="s">
        <v>4662</v>
      </c>
      <c r="F680" s="246" t="s">
        <v>10516</v>
      </c>
      <c r="G680" s="246" t="s">
        <v>8866</v>
      </c>
      <c r="H680" s="247">
        <v>0</v>
      </c>
      <c r="I680" s="246" t="s">
        <v>10372</v>
      </c>
      <c r="J680" s="247">
        <v>264000</v>
      </c>
      <c r="K680" s="247">
        <v>470</v>
      </c>
      <c r="L680" s="246" t="s">
        <v>12622</v>
      </c>
      <c r="M680" s="246" t="s">
        <v>8265</v>
      </c>
      <c r="N680" s="246" t="s">
        <v>1322</v>
      </c>
      <c r="O680" s="246" t="s">
        <v>12354</v>
      </c>
      <c r="P680" s="246" t="s">
        <v>12354</v>
      </c>
      <c r="Q680" s="246" t="s">
        <v>12354</v>
      </c>
      <c r="R680" s="246" t="s">
        <v>14694</v>
      </c>
      <c r="S680" s="246" t="s">
        <v>14718</v>
      </c>
      <c r="T680" s="246" t="s">
        <v>15574</v>
      </c>
      <c r="U680" s="246" t="s">
        <v>14976</v>
      </c>
    </row>
    <row r="681" spans="1:21" ht="13.5" customHeight="1">
      <c r="A681" s="125" t="s">
        <v>1326</v>
      </c>
      <c r="B681" s="125" t="s">
        <v>10375</v>
      </c>
      <c r="C681" s="246" t="s">
        <v>1327</v>
      </c>
      <c r="D681" s="246" t="s">
        <v>12354</v>
      </c>
      <c r="E681" s="246" t="s">
        <v>4683</v>
      </c>
      <c r="F681" s="246" t="s">
        <v>10518</v>
      </c>
      <c r="G681" s="246" t="s">
        <v>8868</v>
      </c>
      <c r="H681" s="247">
        <v>0</v>
      </c>
      <c r="I681" s="246" t="s">
        <v>10372</v>
      </c>
      <c r="J681" s="247">
        <v>264000</v>
      </c>
      <c r="K681" s="247">
        <v>489</v>
      </c>
      <c r="L681" s="246" t="s">
        <v>12782</v>
      </c>
      <c r="M681" s="246" t="s">
        <v>8265</v>
      </c>
      <c r="N681" s="246" t="s">
        <v>1326</v>
      </c>
      <c r="O681" s="246" t="s">
        <v>12354</v>
      </c>
      <c r="P681" s="246" t="s">
        <v>12354</v>
      </c>
      <c r="Q681" s="246" t="s">
        <v>12354</v>
      </c>
      <c r="R681" s="246" t="s">
        <v>14694</v>
      </c>
      <c r="S681" s="246" t="s">
        <v>14718</v>
      </c>
      <c r="T681" s="246" t="s">
        <v>15576</v>
      </c>
      <c r="U681" s="246" t="s">
        <v>15577</v>
      </c>
    </row>
    <row r="682" spans="1:21" ht="13.5" customHeight="1">
      <c r="A682" s="125" t="s">
        <v>12790</v>
      </c>
      <c r="B682" s="125" t="s">
        <v>10375</v>
      </c>
      <c r="C682" s="246" t="s">
        <v>11528</v>
      </c>
      <c r="D682" s="246" t="s">
        <v>213</v>
      </c>
      <c r="E682" s="246" t="s">
        <v>11529</v>
      </c>
      <c r="F682" s="246" t="s">
        <v>11530</v>
      </c>
      <c r="G682" s="246" t="s">
        <v>11531</v>
      </c>
      <c r="H682" s="247">
        <v>0</v>
      </c>
      <c r="I682" s="246" t="s">
        <v>10372</v>
      </c>
      <c r="J682" s="247">
        <v>264000</v>
      </c>
      <c r="K682" s="247">
        <v>499</v>
      </c>
      <c r="L682" s="246" t="s">
        <v>12354</v>
      </c>
      <c r="M682" s="246" t="s">
        <v>8265</v>
      </c>
      <c r="N682" s="246" t="s">
        <v>12790</v>
      </c>
      <c r="O682" s="246" t="s">
        <v>12354</v>
      </c>
      <c r="P682" s="246" t="s">
        <v>12354</v>
      </c>
      <c r="Q682" s="246" t="s">
        <v>12354</v>
      </c>
      <c r="R682" s="246" t="s">
        <v>14690</v>
      </c>
      <c r="S682" s="246" t="s">
        <v>14794</v>
      </c>
      <c r="T682" s="246" t="s">
        <v>15578</v>
      </c>
      <c r="U682" s="246" t="s">
        <v>14872</v>
      </c>
    </row>
    <row r="683" spans="1:21" ht="13.5" customHeight="1">
      <c r="A683" s="125" t="s">
        <v>16571</v>
      </c>
      <c r="B683" s="125" t="s">
        <v>10375</v>
      </c>
      <c r="C683" s="246" t="s">
        <v>1324</v>
      </c>
      <c r="D683" s="246" t="s">
        <v>1325</v>
      </c>
      <c r="E683" s="246" t="s">
        <v>4673</v>
      </c>
      <c r="F683" s="246" t="s">
        <v>10517</v>
      </c>
      <c r="G683" s="246" t="s">
        <v>8867</v>
      </c>
      <c r="H683" s="247">
        <v>0</v>
      </c>
      <c r="I683" s="246" t="s">
        <v>10372</v>
      </c>
      <c r="J683" s="247">
        <v>264000</v>
      </c>
      <c r="K683" s="247">
        <v>481</v>
      </c>
      <c r="L683" s="246" t="s">
        <v>12778</v>
      </c>
      <c r="M683" s="246" t="s">
        <v>8265</v>
      </c>
      <c r="N683" s="246" t="s">
        <v>16571</v>
      </c>
      <c r="O683" s="246" t="s">
        <v>12354</v>
      </c>
      <c r="P683" s="246" t="s">
        <v>12354</v>
      </c>
      <c r="Q683" s="246" t="s">
        <v>12354</v>
      </c>
      <c r="R683" s="246" t="s">
        <v>14694</v>
      </c>
      <c r="S683" s="246" t="s">
        <v>14718</v>
      </c>
      <c r="T683" s="246" t="s">
        <v>15176</v>
      </c>
      <c r="U683" s="246" t="s">
        <v>14700</v>
      </c>
    </row>
    <row r="684" spans="1:21" ht="13.5" customHeight="1">
      <c r="A684" s="125" t="s">
        <v>1330</v>
      </c>
      <c r="B684" s="125" t="s">
        <v>10375</v>
      </c>
      <c r="C684" s="246" t="s">
        <v>1331</v>
      </c>
      <c r="D684" s="246" t="s">
        <v>47</v>
      </c>
      <c r="E684" s="246" t="s">
        <v>4452</v>
      </c>
      <c r="F684" s="246" t="s">
        <v>10519</v>
      </c>
      <c r="G684" s="246" t="s">
        <v>8869</v>
      </c>
      <c r="H684" s="247">
        <v>0</v>
      </c>
      <c r="I684" s="246" t="s">
        <v>10372</v>
      </c>
      <c r="J684" s="247">
        <v>264000</v>
      </c>
      <c r="K684" s="247">
        <v>291</v>
      </c>
      <c r="L684" s="246" t="s">
        <v>12655</v>
      </c>
      <c r="M684" s="246" t="s">
        <v>8265</v>
      </c>
      <c r="N684" s="246" t="s">
        <v>1330</v>
      </c>
      <c r="O684" s="246" t="s">
        <v>12354</v>
      </c>
      <c r="P684" s="246" t="s">
        <v>12354</v>
      </c>
      <c r="Q684" s="246" t="s">
        <v>12354</v>
      </c>
      <c r="R684" s="246" t="s">
        <v>14730</v>
      </c>
      <c r="S684" s="246" t="s">
        <v>15491</v>
      </c>
      <c r="T684" s="246" t="s">
        <v>15038</v>
      </c>
      <c r="U684" s="246" t="s">
        <v>15075</v>
      </c>
    </row>
    <row r="685" spans="1:21" ht="13.5" customHeight="1">
      <c r="A685" s="125" t="s">
        <v>1332</v>
      </c>
      <c r="B685" s="125" t="s">
        <v>10375</v>
      </c>
      <c r="C685" s="246" t="s">
        <v>1333</v>
      </c>
      <c r="D685" s="246" t="s">
        <v>47</v>
      </c>
      <c r="E685" s="246" t="s">
        <v>4454</v>
      </c>
      <c r="F685" s="246" t="s">
        <v>10520</v>
      </c>
      <c r="G685" s="246" t="s">
        <v>8870</v>
      </c>
      <c r="H685" s="247">
        <v>0</v>
      </c>
      <c r="I685" s="246" t="s">
        <v>10372</v>
      </c>
      <c r="J685" s="247">
        <v>264000</v>
      </c>
      <c r="K685" s="247">
        <v>293</v>
      </c>
      <c r="L685" s="246" t="s">
        <v>12369</v>
      </c>
      <c r="M685" s="246" t="s">
        <v>8265</v>
      </c>
      <c r="N685" s="246" t="s">
        <v>1332</v>
      </c>
      <c r="O685" s="246" t="s">
        <v>12354</v>
      </c>
      <c r="P685" s="246" t="s">
        <v>12354</v>
      </c>
      <c r="Q685" s="246" t="s">
        <v>12354</v>
      </c>
      <c r="R685" s="246" t="s">
        <v>14694</v>
      </c>
      <c r="S685" s="246" t="s">
        <v>14704</v>
      </c>
      <c r="T685" s="246" t="s">
        <v>15528</v>
      </c>
      <c r="U685" s="246" t="s">
        <v>14764</v>
      </c>
    </row>
    <row r="686" spans="1:21" ht="13.5" customHeight="1">
      <c r="A686" s="125" t="s">
        <v>1337</v>
      </c>
      <c r="B686" s="125" t="s">
        <v>10375</v>
      </c>
      <c r="C686" s="246" t="s">
        <v>1338</v>
      </c>
      <c r="D686" s="246" t="s">
        <v>47</v>
      </c>
      <c r="E686" s="246" t="s">
        <v>4484</v>
      </c>
      <c r="F686" s="246" t="s">
        <v>10521</v>
      </c>
      <c r="G686" s="246" t="s">
        <v>8871</v>
      </c>
      <c r="H686" s="247">
        <v>0</v>
      </c>
      <c r="I686" s="246" t="s">
        <v>10372</v>
      </c>
      <c r="J686" s="247">
        <v>264000</v>
      </c>
      <c r="K686" s="247">
        <v>315</v>
      </c>
      <c r="L686" s="246" t="s">
        <v>12670</v>
      </c>
      <c r="M686" s="246" t="s">
        <v>8265</v>
      </c>
      <c r="N686" s="246" t="s">
        <v>1337</v>
      </c>
      <c r="O686" s="246" t="s">
        <v>12354</v>
      </c>
      <c r="P686" s="246" t="s">
        <v>12354</v>
      </c>
      <c r="Q686" s="246" t="s">
        <v>12354</v>
      </c>
      <c r="R686" s="246" t="s">
        <v>14694</v>
      </c>
      <c r="S686" s="246" t="s">
        <v>14704</v>
      </c>
      <c r="T686" s="246" t="s">
        <v>15416</v>
      </c>
      <c r="U686" s="246" t="s">
        <v>15579</v>
      </c>
    </row>
    <row r="687" spans="1:21" ht="13.5" customHeight="1">
      <c r="A687" s="125" t="s">
        <v>1339</v>
      </c>
      <c r="B687" s="125" t="s">
        <v>10375</v>
      </c>
      <c r="C687" s="246" t="s">
        <v>1340</v>
      </c>
      <c r="D687" s="246" t="s">
        <v>193</v>
      </c>
      <c r="E687" s="246" t="s">
        <v>4453</v>
      </c>
      <c r="F687" s="246" t="s">
        <v>10522</v>
      </c>
      <c r="G687" s="246" t="s">
        <v>8872</v>
      </c>
      <c r="H687" s="247">
        <v>0</v>
      </c>
      <c r="I687" s="246" t="s">
        <v>10372</v>
      </c>
      <c r="J687" s="247">
        <v>264000</v>
      </c>
      <c r="K687" s="247">
        <v>292</v>
      </c>
      <c r="L687" s="246" t="s">
        <v>12537</v>
      </c>
      <c r="M687" s="246" t="s">
        <v>8265</v>
      </c>
      <c r="N687" s="246" t="s">
        <v>1339</v>
      </c>
      <c r="O687" s="246" t="s">
        <v>12354</v>
      </c>
      <c r="P687" s="246" t="s">
        <v>12354</v>
      </c>
      <c r="Q687" s="246" t="s">
        <v>12354</v>
      </c>
      <c r="R687" s="246" t="s">
        <v>14690</v>
      </c>
      <c r="S687" s="246" t="s">
        <v>15088</v>
      </c>
      <c r="T687" s="246" t="s">
        <v>15580</v>
      </c>
      <c r="U687" s="246" t="s">
        <v>14872</v>
      </c>
    </row>
    <row r="688" spans="1:21" ht="13.5" customHeight="1">
      <c r="A688" s="125" t="s">
        <v>1342</v>
      </c>
      <c r="B688" s="125" t="s">
        <v>10375</v>
      </c>
      <c r="C688" s="246" t="s">
        <v>4481</v>
      </c>
      <c r="D688" s="246" t="s">
        <v>47</v>
      </c>
      <c r="E688" s="246" t="s">
        <v>4482</v>
      </c>
      <c r="F688" s="246" t="s">
        <v>10523</v>
      </c>
      <c r="G688" s="246" t="s">
        <v>11532</v>
      </c>
      <c r="H688" s="247">
        <v>0</v>
      </c>
      <c r="I688" s="246" t="s">
        <v>10372</v>
      </c>
      <c r="J688" s="247">
        <v>264000</v>
      </c>
      <c r="K688" s="247">
        <v>313</v>
      </c>
      <c r="L688" s="246" t="s">
        <v>12544</v>
      </c>
      <c r="M688" s="246" t="s">
        <v>8265</v>
      </c>
      <c r="N688" s="246" t="s">
        <v>1342</v>
      </c>
      <c r="O688" s="246" t="s">
        <v>12354</v>
      </c>
      <c r="P688" s="246" t="s">
        <v>12354</v>
      </c>
      <c r="Q688" s="246" t="s">
        <v>12354</v>
      </c>
      <c r="R688" s="246" t="s">
        <v>14690</v>
      </c>
      <c r="S688" s="246" t="s">
        <v>14707</v>
      </c>
      <c r="T688" s="246" t="s">
        <v>15229</v>
      </c>
      <c r="U688" s="246" t="s">
        <v>14878</v>
      </c>
    </row>
    <row r="689" spans="1:21" ht="13.5" customHeight="1">
      <c r="A689" s="125" t="s">
        <v>1343</v>
      </c>
      <c r="B689" s="125" t="s">
        <v>10375</v>
      </c>
      <c r="C689" s="246" t="s">
        <v>4489</v>
      </c>
      <c r="D689" s="246" t="s">
        <v>1367</v>
      </c>
      <c r="E689" s="246" t="s">
        <v>4490</v>
      </c>
      <c r="F689" s="246" t="s">
        <v>10524</v>
      </c>
      <c r="G689" s="246" t="s">
        <v>8309</v>
      </c>
      <c r="H689" s="247">
        <v>0</v>
      </c>
      <c r="I689" s="246" t="s">
        <v>10372</v>
      </c>
      <c r="J689" s="247">
        <v>264000</v>
      </c>
      <c r="K689" s="247">
        <v>320</v>
      </c>
      <c r="L689" s="246" t="s">
        <v>12675</v>
      </c>
      <c r="M689" s="246" t="s">
        <v>8265</v>
      </c>
      <c r="N689" s="246" t="s">
        <v>1343</v>
      </c>
      <c r="O689" s="246" t="s">
        <v>12354</v>
      </c>
      <c r="P689" s="246" t="s">
        <v>12354</v>
      </c>
      <c r="Q689" s="246" t="s">
        <v>12354</v>
      </c>
      <c r="R689" s="246" t="s">
        <v>14694</v>
      </c>
      <c r="S689" s="246" t="s">
        <v>14794</v>
      </c>
      <c r="T689" s="246" t="s">
        <v>15582</v>
      </c>
      <c r="U689" s="246" t="s">
        <v>14700</v>
      </c>
    </row>
    <row r="690" spans="1:21" ht="13.5" customHeight="1">
      <c r="A690" s="125" t="s">
        <v>1345</v>
      </c>
      <c r="B690" s="125" t="s">
        <v>10375</v>
      </c>
      <c r="C690" s="246" t="s">
        <v>1346</v>
      </c>
      <c r="D690" s="246" t="s">
        <v>146</v>
      </c>
      <c r="E690" s="246" t="s">
        <v>4491</v>
      </c>
      <c r="F690" s="246" t="s">
        <v>10525</v>
      </c>
      <c r="G690" s="246" t="s">
        <v>8873</v>
      </c>
      <c r="H690" s="247">
        <v>0</v>
      </c>
      <c r="I690" s="246" t="s">
        <v>10372</v>
      </c>
      <c r="J690" s="247">
        <v>264000</v>
      </c>
      <c r="K690" s="247">
        <v>321</v>
      </c>
      <c r="L690" s="246" t="s">
        <v>12549</v>
      </c>
      <c r="M690" s="246" t="s">
        <v>8265</v>
      </c>
      <c r="N690" s="246" t="s">
        <v>1345</v>
      </c>
      <c r="O690" s="246" t="s">
        <v>12354</v>
      </c>
      <c r="P690" s="246" t="s">
        <v>12354</v>
      </c>
      <c r="Q690" s="246" t="s">
        <v>12354</v>
      </c>
      <c r="R690" s="246" t="s">
        <v>14730</v>
      </c>
      <c r="S690" s="246" t="s">
        <v>15491</v>
      </c>
      <c r="T690" s="246" t="s">
        <v>15318</v>
      </c>
      <c r="U690" s="246" t="s">
        <v>15583</v>
      </c>
    </row>
    <row r="691" spans="1:21" ht="13.5" customHeight="1">
      <c r="A691" s="125" t="s">
        <v>1347</v>
      </c>
      <c r="B691" s="125" t="s">
        <v>10375</v>
      </c>
      <c r="C691" s="246" t="s">
        <v>1348</v>
      </c>
      <c r="D691" s="246" t="s">
        <v>47</v>
      </c>
      <c r="E691" s="246" t="s">
        <v>4533</v>
      </c>
      <c r="F691" s="246" t="s">
        <v>10526</v>
      </c>
      <c r="G691" s="246" t="s">
        <v>8874</v>
      </c>
      <c r="H691" s="247">
        <v>0</v>
      </c>
      <c r="I691" s="246" t="s">
        <v>10372</v>
      </c>
      <c r="J691" s="247">
        <v>264000</v>
      </c>
      <c r="K691" s="247">
        <v>357</v>
      </c>
      <c r="L691" s="246" t="s">
        <v>12700</v>
      </c>
      <c r="M691" s="246" t="s">
        <v>8265</v>
      </c>
      <c r="N691" s="246" t="s">
        <v>1347</v>
      </c>
      <c r="O691" s="246" t="s">
        <v>12354</v>
      </c>
      <c r="P691" s="246" t="s">
        <v>12354</v>
      </c>
      <c r="Q691" s="246" t="s">
        <v>12354</v>
      </c>
      <c r="R691" s="246" t="s">
        <v>14690</v>
      </c>
      <c r="S691" s="246" t="s">
        <v>14707</v>
      </c>
      <c r="T691" s="246" t="s">
        <v>15584</v>
      </c>
      <c r="U691" s="246" t="s">
        <v>14872</v>
      </c>
    </row>
    <row r="692" spans="1:21" ht="13.5" customHeight="1">
      <c r="A692" s="125" t="s">
        <v>1349</v>
      </c>
      <c r="B692" s="125" t="s">
        <v>10375</v>
      </c>
      <c r="C692" s="246" t="s">
        <v>1350</v>
      </c>
      <c r="D692" s="246" t="s">
        <v>1341</v>
      </c>
      <c r="E692" s="246" t="s">
        <v>4487</v>
      </c>
      <c r="F692" s="246" t="s">
        <v>10527</v>
      </c>
      <c r="G692" s="246" t="s">
        <v>8875</v>
      </c>
      <c r="H692" s="247">
        <v>3</v>
      </c>
      <c r="I692" s="246" t="s">
        <v>10372</v>
      </c>
      <c r="J692" s="247">
        <v>264000</v>
      </c>
      <c r="K692" s="247">
        <v>317</v>
      </c>
      <c r="L692" s="246" t="s">
        <v>12672</v>
      </c>
      <c r="M692" s="246" t="s">
        <v>8265</v>
      </c>
      <c r="N692" s="246" t="s">
        <v>1349</v>
      </c>
      <c r="O692" s="246" t="s">
        <v>12354</v>
      </c>
      <c r="P692" s="246" t="s">
        <v>12354</v>
      </c>
      <c r="Q692" s="246" t="s">
        <v>12354</v>
      </c>
      <c r="R692" s="246" t="s">
        <v>14694</v>
      </c>
      <c r="S692" s="246" t="s">
        <v>14794</v>
      </c>
      <c r="T692" s="246" t="s">
        <v>15585</v>
      </c>
      <c r="U692" s="246" t="s">
        <v>15540</v>
      </c>
    </row>
    <row r="693" spans="1:21" ht="13.5" customHeight="1">
      <c r="A693" s="125" t="s">
        <v>1351</v>
      </c>
      <c r="B693" s="125" t="s">
        <v>10375</v>
      </c>
      <c r="C693" s="246" t="s">
        <v>12683</v>
      </c>
      <c r="D693" s="246" t="s">
        <v>47</v>
      </c>
      <c r="E693" s="246" t="s">
        <v>4505</v>
      </c>
      <c r="F693" s="246" t="s">
        <v>10528</v>
      </c>
      <c r="G693" s="246" t="s">
        <v>8876</v>
      </c>
      <c r="H693" s="247">
        <v>0</v>
      </c>
      <c r="I693" s="246" t="s">
        <v>10372</v>
      </c>
      <c r="J693" s="247">
        <v>264000</v>
      </c>
      <c r="K693" s="247">
        <v>333</v>
      </c>
      <c r="L693" s="246" t="s">
        <v>12555</v>
      </c>
      <c r="M693" s="246" t="s">
        <v>8265</v>
      </c>
      <c r="N693" s="246" t="s">
        <v>1351</v>
      </c>
      <c r="O693" s="246" t="s">
        <v>12354</v>
      </c>
      <c r="P693" s="246" t="s">
        <v>12354</v>
      </c>
      <c r="Q693" s="246" t="s">
        <v>12354</v>
      </c>
      <c r="R693" s="246" t="s">
        <v>14690</v>
      </c>
      <c r="S693" s="246" t="s">
        <v>14724</v>
      </c>
      <c r="T693" s="246" t="s">
        <v>15586</v>
      </c>
      <c r="U693" s="246" t="s">
        <v>15587</v>
      </c>
    </row>
    <row r="694" spans="1:21" ht="13.5" customHeight="1">
      <c r="A694" s="125" t="s">
        <v>1352</v>
      </c>
      <c r="B694" s="125" t="s">
        <v>10375</v>
      </c>
      <c r="C694" s="246" t="s">
        <v>1353</v>
      </c>
      <c r="D694" s="246" t="s">
        <v>146</v>
      </c>
      <c r="E694" s="246" t="s">
        <v>4496</v>
      </c>
      <c r="F694" s="246" t="s">
        <v>10529</v>
      </c>
      <c r="G694" s="246" t="s">
        <v>12680</v>
      </c>
      <c r="H694" s="247">
        <v>0</v>
      </c>
      <c r="I694" s="246" t="s">
        <v>10372</v>
      </c>
      <c r="J694" s="247">
        <v>264000</v>
      </c>
      <c r="K694" s="247">
        <v>326</v>
      </c>
      <c r="L694" s="246" t="s">
        <v>12432</v>
      </c>
      <c r="M694" s="246" t="s">
        <v>8265</v>
      </c>
      <c r="N694" s="246" t="s">
        <v>1352</v>
      </c>
      <c r="O694" s="246" t="s">
        <v>12354</v>
      </c>
      <c r="P694" s="246" t="s">
        <v>12354</v>
      </c>
      <c r="Q694" s="246" t="s">
        <v>12354</v>
      </c>
      <c r="R694" s="246" t="s">
        <v>14690</v>
      </c>
      <c r="S694" s="246" t="s">
        <v>14724</v>
      </c>
      <c r="T694" s="246" t="s">
        <v>15588</v>
      </c>
      <c r="U694" s="246" t="s">
        <v>14700</v>
      </c>
    </row>
    <row r="695" spans="1:21" ht="13.5" customHeight="1">
      <c r="A695" s="125" t="s">
        <v>1354</v>
      </c>
      <c r="B695" s="125" t="s">
        <v>10375</v>
      </c>
      <c r="C695" s="246" t="s">
        <v>1355</v>
      </c>
      <c r="D695" s="246" t="s">
        <v>47</v>
      </c>
      <c r="E695" s="246" t="s">
        <v>4508</v>
      </c>
      <c r="F695" s="246" t="s">
        <v>10530</v>
      </c>
      <c r="G695" s="246" t="s">
        <v>8877</v>
      </c>
      <c r="H695" s="247">
        <v>0</v>
      </c>
      <c r="I695" s="246" t="s">
        <v>10372</v>
      </c>
      <c r="J695" s="247">
        <v>264000</v>
      </c>
      <c r="K695" s="247">
        <v>336</v>
      </c>
      <c r="L695" s="246" t="s">
        <v>12564</v>
      </c>
      <c r="M695" s="246" t="s">
        <v>8265</v>
      </c>
      <c r="N695" s="246" t="s">
        <v>1354</v>
      </c>
      <c r="O695" s="246" t="s">
        <v>12354</v>
      </c>
      <c r="P695" s="246" t="s">
        <v>12354</v>
      </c>
      <c r="Q695" s="246" t="s">
        <v>12354</v>
      </c>
      <c r="R695" s="246" t="s">
        <v>14690</v>
      </c>
      <c r="S695" s="246" t="s">
        <v>14724</v>
      </c>
      <c r="T695" s="246" t="s">
        <v>15308</v>
      </c>
      <c r="U695" s="246" t="s">
        <v>15589</v>
      </c>
    </row>
    <row r="696" spans="1:21" ht="13.5" customHeight="1">
      <c r="A696" s="125" t="s">
        <v>1356</v>
      </c>
      <c r="B696" s="125" t="s">
        <v>10375</v>
      </c>
      <c r="C696" s="246" t="s">
        <v>1357</v>
      </c>
      <c r="D696" s="246" t="s">
        <v>146</v>
      </c>
      <c r="E696" s="246" t="s">
        <v>4497</v>
      </c>
      <c r="F696" s="246" t="s">
        <v>10531</v>
      </c>
      <c r="G696" s="246" t="s">
        <v>8878</v>
      </c>
      <c r="H696" s="247">
        <v>0</v>
      </c>
      <c r="I696" s="246" t="s">
        <v>10372</v>
      </c>
      <c r="J696" s="247">
        <v>264000</v>
      </c>
      <c r="K696" s="247">
        <v>327</v>
      </c>
      <c r="L696" s="246" t="s">
        <v>12564</v>
      </c>
      <c r="M696" s="246" t="s">
        <v>8265</v>
      </c>
      <c r="N696" s="246" t="s">
        <v>1356</v>
      </c>
      <c r="O696" s="246" t="s">
        <v>12354</v>
      </c>
      <c r="P696" s="246" t="s">
        <v>12354</v>
      </c>
      <c r="Q696" s="246" t="s">
        <v>12354</v>
      </c>
      <c r="R696" s="246" t="s">
        <v>14694</v>
      </c>
      <c r="S696" s="246" t="s">
        <v>14794</v>
      </c>
      <c r="T696" s="246" t="s">
        <v>15590</v>
      </c>
      <c r="U696" s="246" t="s">
        <v>14872</v>
      </c>
    </row>
    <row r="697" spans="1:21" ht="13.5" customHeight="1">
      <c r="A697" s="125" t="s">
        <v>1358</v>
      </c>
      <c r="B697" s="125" t="s">
        <v>10375</v>
      </c>
      <c r="C697" s="246" t="s">
        <v>1359</v>
      </c>
      <c r="D697" s="246" t="s">
        <v>1344</v>
      </c>
      <c r="E697" s="246" t="s">
        <v>4499</v>
      </c>
      <c r="F697" s="246" t="s">
        <v>10532</v>
      </c>
      <c r="G697" s="246" t="s">
        <v>11533</v>
      </c>
      <c r="H697" s="247">
        <v>0</v>
      </c>
      <c r="I697" s="246" t="s">
        <v>10372</v>
      </c>
      <c r="J697" s="247">
        <v>264000</v>
      </c>
      <c r="K697" s="247">
        <v>329</v>
      </c>
      <c r="L697" s="246" t="s">
        <v>12393</v>
      </c>
      <c r="M697" s="246" t="s">
        <v>8265</v>
      </c>
      <c r="N697" s="246" t="s">
        <v>1358</v>
      </c>
      <c r="O697" s="246" t="s">
        <v>12354</v>
      </c>
      <c r="P697" s="246" t="s">
        <v>12354</v>
      </c>
      <c r="Q697" s="246" t="s">
        <v>12354</v>
      </c>
      <c r="R697" s="246" t="s">
        <v>14690</v>
      </c>
      <c r="S697" s="246" t="s">
        <v>14724</v>
      </c>
      <c r="T697" s="246" t="s">
        <v>15591</v>
      </c>
      <c r="U697" s="246" t="s">
        <v>14764</v>
      </c>
    </row>
    <row r="698" spans="1:21" ht="13.5" customHeight="1">
      <c r="A698" s="125" t="s">
        <v>1360</v>
      </c>
      <c r="B698" s="125" t="s">
        <v>10375</v>
      </c>
      <c r="C698" s="246" t="s">
        <v>1361</v>
      </c>
      <c r="D698" s="246" t="s">
        <v>1362</v>
      </c>
      <c r="E698" s="246" t="s">
        <v>4510</v>
      </c>
      <c r="F698" s="246" t="s">
        <v>10533</v>
      </c>
      <c r="G698" s="246" t="s">
        <v>11534</v>
      </c>
      <c r="H698" s="247">
        <v>0</v>
      </c>
      <c r="I698" s="246" t="s">
        <v>10372</v>
      </c>
      <c r="J698" s="247">
        <v>264000</v>
      </c>
      <c r="K698" s="247">
        <v>338</v>
      </c>
      <c r="L698" s="246" t="s">
        <v>12393</v>
      </c>
      <c r="M698" s="246" t="s">
        <v>8265</v>
      </c>
      <c r="N698" s="246" t="s">
        <v>1360</v>
      </c>
      <c r="O698" s="246" t="s">
        <v>12354</v>
      </c>
      <c r="P698" s="246" t="s">
        <v>12354</v>
      </c>
      <c r="Q698" s="246" t="s">
        <v>12354</v>
      </c>
      <c r="R698" s="246" t="s">
        <v>14730</v>
      </c>
      <c r="S698" s="246" t="s">
        <v>15491</v>
      </c>
      <c r="T698" s="246" t="s">
        <v>15415</v>
      </c>
      <c r="U698" s="246" t="s">
        <v>15104</v>
      </c>
    </row>
    <row r="699" spans="1:21" ht="13.5" customHeight="1">
      <c r="A699" s="125" t="s">
        <v>1363</v>
      </c>
      <c r="B699" s="125" t="s">
        <v>10375</v>
      </c>
      <c r="C699" s="246" t="s">
        <v>4512</v>
      </c>
      <c r="D699" s="246" t="s">
        <v>146</v>
      </c>
      <c r="E699" s="246" t="s">
        <v>4513</v>
      </c>
      <c r="F699" s="246" t="s">
        <v>10534</v>
      </c>
      <c r="G699" s="246" t="s">
        <v>8879</v>
      </c>
      <c r="H699" s="247">
        <v>0</v>
      </c>
      <c r="I699" s="246" t="s">
        <v>10372</v>
      </c>
      <c r="J699" s="247">
        <v>264000</v>
      </c>
      <c r="K699" s="247">
        <v>340</v>
      </c>
      <c r="L699" s="246" t="s">
        <v>12686</v>
      </c>
      <c r="M699" s="246" t="s">
        <v>8265</v>
      </c>
      <c r="N699" s="246" t="s">
        <v>1363</v>
      </c>
      <c r="O699" s="246" t="s">
        <v>12354</v>
      </c>
      <c r="P699" s="246" t="s">
        <v>12354</v>
      </c>
      <c r="Q699" s="246" t="s">
        <v>12354</v>
      </c>
      <c r="R699" s="246" t="s">
        <v>14730</v>
      </c>
      <c r="S699" s="246" t="s">
        <v>15491</v>
      </c>
      <c r="T699" s="246" t="s">
        <v>15311</v>
      </c>
      <c r="U699" s="246" t="s">
        <v>15342</v>
      </c>
    </row>
    <row r="700" spans="1:21" ht="13.5" customHeight="1">
      <c r="A700" s="125" t="s">
        <v>1364</v>
      </c>
      <c r="B700" s="125" t="s">
        <v>10375</v>
      </c>
      <c r="C700" s="246" t="s">
        <v>1365</v>
      </c>
      <c r="D700" s="246" t="s">
        <v>181</v>
      </c>
      <c r="E700" s="246" t="s">
        <v>4518</v>
      </c>
      <c r="F700" s="246" t="s">
        <v>10535</v>
      </c>
      <c r="G700" s="246" t="s">
        <v>8880</v>
      </c>
      <c r="H700" s="247">
        <v>0</v>
      </c>
      <c r="I700" s="246" t="s">
        <v>10372</v>
      </c>
      <c r="J700" s="247">
        <v>264000</v>
      </c>
      <c r="K700" s="247">
        <v>344</v>
      </c>
      <c r="L700" s="246" t="s">
        <v>12689</v>
      </c>
      <c r="M700" s="246" t="s">
        <v>8265</v>
      </c>
      <c r="N700" s="246" t="s">
        <v>1364</v>
      </c>
      <c r="O700" s="246" t="s">
        <v>12354</v>
      </c>
      <c r="P700" s="246" t="s">
        <v>12354</v>
      </c>
      <c r="Q700" s="246" t="s">
        <v>12354</v>
      </c>
      <c r="R700" s="246" t="s">
        <v>14690</v>
      </c>
      <c r="S700" s="246" t="s">
        <v>14724</v>
      </c>
      <c r="T700" s="246" t="s">
        <v>15424</v>
      </c>
      <c r="U700" s="246" t="s">
        <v>14938</v>
      </c>
    </row>
    <row r="701" spans="1:21" ht="13.5" customHeight="1">
      <c r="A701" s="125" t="s">
        <v>1366</v>
      </c>
      <c r="B701" s="125" t="s">
        <v>10375</v>
      </c>
      <c r="C701" s="246" t="s">
        <v>4520</v>
      </c>
      <c r="D701" s="246" t="s">
        <v>1367</v>
      </c>
      <c r="E701" s="246" t="s">
        <v>4521</v>
      </c>
      <c r="F701" s="246" t="s">
        <v>10536</v>
      </c>
      <c r="G701" s="246" t="s">
        <v>8881</v>
      </c>
      <c r="H701" s="247">
        <v>0</v>
      </c>
      <c r="I701" s="246" t="s">
        <v>10372</v>
      </c>
      <c r="J701" s="247">
        <v>264000</v>
      </c>
      <c r="K701" s="247">
        <v>346</v>
      </c>
      <c r="L701" s="246" t="s">
        <v>12691</v>
      </c>
      <c r="M701" s="246" t="s">
        <v>8265</v>
      </c>
      <c r="N701" s="246" t="s">
        <v>1366</v>
      </c>
      <c r="O701" s="246" t="s">
        <v>12354</v>
      </c>
      <c r="P701" s="246" t="s">
        <v>12354</v>
      </c>
      <c r="Q701" s="246" t="s">
        <v>12354</v>
      </c>
      <c r="R701" s="246" t="s">
        <v>14730</v>
      </c>
      <c r="S701" s="246" t="s">
        <v>15491</v>
      </c>
      <c r="T701" s="246" t="s">
        <v>15308</v>
      </c>
      <c r="U701" s="246" t="s">
        <v>14700</v>
      </c>
    </row>
    <row r="702" spans="1:21" ht="13.5" customHeight="1">
      <c r="A702" s="125" t="s">
        <v>1368</v>
      </c>
      <c r="B702" s="125" t="s">
        <v>10375</v>
      </c>
      <c r="C702" s="246" t="s">
        <v>1369</v>
      </c>
      <c r="D702" s="246" t="s">
        <v>1370</v>
      </c>
      <c r="E702" s="246" t="s">
        <v>4522</v>
      </c>
      <c r="F702" s="246" t="s">
        <v>10537</v>
      </c>
      <c r="G702" s="246" t="s">
        <v>8882</v>
      </c>
      <c r="H702" s="247">
        <v>0</v>
      </c>
      <c r="I702" s="246" t="s">
        <v>10372</v>
      </c>
      <c r="J702" s="247">
        <v>264000</v>
      </c>
      <c r="K702" s="247">
        <v>347</v>
      </c>
      <c r="L702" s="246" t="s">
        <v>12692</v>
      </c>
      <c r="M702" s="246" t="s">
        <v>8265</v>
      </c>
      <c r="N702" s="246" t="s">
        <v>1368</v>
      </c>
      <c r="O702" s="246" t="s">
        <v>12354</v>
      </c>
      <c r="P702" s="246" t="s">
        <v>12354</v>
      </c>
      <c r="Q702" s="246" t="s">
        <v>12354</v>
      </c>
      <c r="R702" s="246" t="s">
        <v>14690</v>
      </c>
      <c r="S702" s="246" t="s">
        <v>14794</v>
      </c>
      <c r="T702" s="246" t="s">
        <v>15044</v>
      </c>
      <c r="U702" s="246" t="s">
        <v>15592</v>
      </c>
    </row>
    <row r="703" spans="1:21" ht="13.5" customHeight="1">
      <c r="A703" s="125" t="s">
        <v>1371</v>
      </c>
      <c r="B703" s="125" t="s">
        <v>10375</v>
      </c>
      <c r="C703" s="246" t="s">
        <v>1372</v>
      </c>
      <c r="D703" s="246" t="s">
        <v>1373</v>
      </c>
      <c r="E703" s="246" t="s">
        <v>4530</v>
      </c>
      <c r="F703" s="246" t="s">
        <v>10538</v>
      </c>
      <c r="G703" s="246" t="s">
        <v>8883</v>
      </c>
      <c r="H703" s="247">
        <v>0</v>
      </c>
      <c r="I703" s="246" t="s">
        <v>10372</v>
      </c>
      <c r="J703" s="247">
        <v>264000</v>
      </c>
      <c r="K703" s="247">
        <v>354</v>
      </c>
      <c r="L703" s="246" t="s">
        <v>12463</v>
      </c>
      <c r="M703" s="246" t="s">
        <v>8265</v>
      </c>
      <c r="N703" s="246" t="s">
        <v>1371</v>
      </c>
      <c r="O703" s="246" t="s">
        <v>12354</v>
      </c>
      <c r="P703" s="246" t="s">
        <v>12354</v>
      </c>
      <c r="Q703" s="246" t="s">
        <v>12354</v>
      </c>
      <c r="R703" s="246" t="s">
        <v>14730</v>
      </c>
      <c r="S703" s="246" t="s">
        <v>15491</v>
      </c>
      <c r="T703" s="246" t="s">
        <v>15593</v>
      </c>
      <c r="U703" s="246" t="s">
        <v>14963</v>
      </c>
    </row>
    <row r="704" spans="1:21" ht="13.5" customHeight="1">
      <c r="A704" s="125" t="s">
        <v>1374</v>
      </c>
      <c r="B704" s="125" t="s">
        <v>10375</v>
      </c>
      <c r="C704" s="246" t="s">
        <v>1375</v>
      </c>
      <c r="D704" s="246" t="s">
        <v>73</v>
      </c>
      <c r="E704" s="246" t="s">
        <v>4531</v>
      </c>
      <c r="F704" s="246" t="s">
        <v>10539</v>
      </c>
      <c r="G704" s="246" t="s">
        <v>8884</v>
      </c>
      <c r="H704" s="247">
        <v>0</v>
      </c>
      <c r="I704" s="246" t="s">
        <v>10372</v>
      </c>
      <c r="J704" s="247">
        <v>264000</v>
      </c>
      <c r="K704" s="247">
        <v>355</v>
      </c>
      <c r="L704" s="246" t="s">
        <v>12698</v>
      </c>
      <c r="M704" s="246" t="s">
        <v>8265</v>
      </c>
      <c r="N704" s="246" t="s">
        <v>1374</v>
      </c>
      <c r="O704" s="246" t="s">
        <v>12354</v>
      </c>
      <c r="P704" s="246" t="s">
        <v>12354</v>
      </c>
      <c r="Q704" s="246" t="s">
        <v>12354</v>
      </c>
      <c r="R704" s="246" t="s">
        <v>14694</v>
      </c>
      <c r="S704" s="246" t="s">
        <v>14794</v>
      </c>
      <c r="T704" s="246" t="s">
        <v>15170</v>
      </c>
      <c r="U704" s="246" t="s">
        <v>15315</v>
      </c>
    </row>
    <row r="705" spans="1:21" ht="13.5" customHeight="1">
      <c r="A705" s="125" t="s">
        <v>1376</v>
      </c>
      <c r="B705" s="125" t="s">
        <v>10375</v>
      </c>
      <c r="C705" s="246" t="s">
        <v>1377</v>
      </c>
      <c r="D705" s="246" t="s">
        <v>193</v>
      </c>
      <c r="E705" s="246" t="s">
        <v>4537</v>
      </c>
      <c r="F705" s="246" t="s">
        <v>10540</v>
      </c>
      <c r="G705" s="246" t="s">
        <v>8885</v>
      </c>
      <c r="H705" s="247">
        <v>0</v>
      </c>
      <c r="I705" s="246" t="s">
        <v>10372</v>
      </c>
      <c r="J705" s="247">
        <v>264000</v>
      </c>
      <c r="K705" s="247">
        <v>362</v>
      </c>
      <c r="L705" s="248" t="s">
        <v>12703</v>
      </c>
      <c r="M705" s="246" t="s">
        <v>8265</v>
      </c>
      <c r="N705" s="246" t="s">
        <v>1376</v>
      </c>
      <c r="O705" s="246" t="s">
        <v>12354</v>
      </c>
      <c r="P705" s="246" t="s">
        <v>12354</v>
      </c>
      <c r="Q705" s="246" t="s">
        <v>12354</v>
      </c>
      <c r="R705" s="246" t="s">
        <v>14690</v>
      </c>
      <c r="S705" s="246" t="s">
        <v>14876</v>
      </c>
      <c r="T705" s="246" t="s">
        <v>15545</v>
      </c>
      <c r="U705" s="246" t="s">
        <v>15594</v>
      </c>
    </row>
    <row r="706" spans="1:21" ht="13.5" customHeight="1">
      <c r="A706" s="125" t="s">
        <v>10800</v>
      </c>
      <c r="B706" s="125" t="s">
        <v>10375</v>
      </c>
      <c r="C706" s="246" t="s">
        <v>10801</v>
      </c>
      <c r="D706" s="246" t="s">
        <v>1373</v>
      </c>
      <c r="E706" s="246" t="s">
        <v>10802</v>
      </c>
      <c r="F706" s="246" t="s">
        <v>12354</v>
      </c>
      <c r="G706" s="246" t="s">
        <v>10803</v>
      </c>
      <c r="H706" s="247">
        <v>0</v>
      </c>
      <c r="I706" s="246" t="s">
        <v>10372</v>
      </c>
      <c r="J706" s="247">
        <v>264000</v>
      </c>
      <c r="K706" s="247">
        <v>495</v>
      </c>
      <c r="L706" s="246" t="s">
        <v>12786</v>
      </c>
      <c r="M706" s="246" t="s">
        <v>8265</v>
      </c>
      <c r="N706" s="246" t="s">
        <v>10800</v>
      </c>
      <c r="O706" s="246" t="s">
        <v>12354</v>
      </c>
      <c r="P706" s="246" t="s">
        <v>12354</v>
      </c>
      <c r="Q706" s="246" t="s">
        <v>12354</v>
      </c>
      <c r="R706" s="246" t="s">
        <v>14690</v>
      </c>
      <c r="S706" s="246" t="s">
        <v>14724</v>
      </c>
      <c r="T706" s="246" t="s">
        <v>15238</v>
      </c>
      <c r="U706" s="246" t="s">
        <v>15595</v>
      </c>
    </row>
    <row r="707" spans="1:21" ht="13.5" customHeight="1">
      <c r="A707" s="125" t="s">
        <v>1378</v>
      </c>
      <c r="B707" s="125" t="s">
        <v>10375</v>
      </c>
      <c r="C707" s="246" t="s">
        <v>1379</v>
      </c>
      <c r="D707" s="246" t="s">
        <v>47</v>
      </c>
      <c r="E707" s="246" t="s">
        <v>4614</v>
      </c>
      <c r="F707" s="246" t="s">
        <v>10541</v>
      </c>
      <c r="G707" s="246" t="s">
        <v>8886</v>
      </c>
      <c r="H707" s="247">
        <v>0</v>
      </c>
      <c r="I707" s="246" t="s">
        <v>10372</v>
      </c>
      <c r="J707" s="247">
        <v>264000</v>
      </c>
      <c r="K707" s="247">
        <v>424</v>
      </c>
      <c r="L707" s="246" t="s">
        <v>12743</v>
      </c>
      <c r="M707" s="246" t="s">
        <v>8265</v>
      </c>
      <c r="N707" s="246" t="s">
        <v>1378</v>
      </c>
      <c r="O707" s="246" t="s">
        <v>12354</v>
      </c>
      <c r="P707" s="246" t="s">
        <v>12354</v>
      </c>
      <c r="Q707" s="246" t="s">
        <v>12354</v>
      </c>
      <c r="R707" s="246" t="s">
        <v>14690</v>
      </c>
      <c r="S707" s="246" t="s">
        <v>14724</v>
      </c>
      <c r="T707" s="246" t="s">
        <v>15314</v>
      </c>
      <c r="U707" s="246" t="s">
        <v>14693</v>
      </c>
    </row>
    <row r="708" spans="1:21" ht="13.5" customHeight="1">
      <c r="A708" s="125" t="s">
        <v>1380</v>
      </c>
      <c r="B708" s="125" t="s">
        <v>10375</v>
      </c>
      <c r="C708" s="246" t="s">
        <v>1381</v>
      </c>
      <c r="D708" s="246" t="s">
        <v>146</v>
      </c>
      <c r="E708" s="246" t="s">
        <v>4619</v>
      </c>
      <c r="F708" s="246" t="s">
        <v>10542</v>
      </c>
      <c r="G708" s="246" t="s">
        <v>12745</v>
      </c>
      <c r="H708" s="247">
        <v>0</v>
      </c>
      <c r="I708" s="246" t="s">
        <v>10372</v>
      </c>
      <c r="J708" s="247">
        <v>264000</v>
      </c>
      <c r="K708" s="247">
        <v>428</v>
      </c>
      <c r="L708" s="246" t="s">
        <v>12743</v>
      </c>
      <c r="M708" s="246" t="s">
        <v>8265</v>
      </c>
      <c r="N708" s="246" t="s">
        <v>1380</v>
      </c>
      <c r="O708" s="246" t="s">
        <v>12354</v>
      </c>
      <c r="P708" s="246" t="s">
        <v>12354</v>
      </c>
      <c r="Q708" s="246" t="s">
        <v>12354</v>
      </c>
      <c r="R708" s="246" t="s">
        <v>14694</v>
      </c>
      <c r="S708" s="246" t="s">
        <v>14794</v>
      </c>
      <c r="T708" s="246" t="s">
        <v>15022</v>
      </c>
      <c r="U708" s="246" t="s">
        <v>14872</v>
      </c>
    </row>
    <row r="709" spans="1:21" ht="13.5" customHeight="1">
      <c r="A709" s="125" t="s">
        <v>1382</v>
      </c>
      <c r="B709" s="125" t="s">
        <v>10375</v>
      </c>
      <c r="C709" s="246" t="s">
        <v>4640</v>
      </c>
      <c r="D709" s="246" t="s">
        <v>146</v>
      </c>
      <c r="E709" s="246" t="s">
        <v>4641</v>
      </c>
      <c r="F709" s="246" t="s">
        <v>10543</v>
      </c>
      <c r="G709" s="246" t="s">
        <v>8887</v>
      </c>
      <c r="H709" s="247">
        <v>0</v>
      </c>
      <c r="I709" s="246" t="s">
        <v>10372</v>
      </c>
      <c r="J709" s="247">
        <v>264000</v>
      </c>
      <c r="K709" s="247">
        <v>451</v>
      </c>
      <c r="L709" s="246" t="s">
        <v>12447</v>
      </c>
      <c r="M709" s="246" t="s">
        <v>8265</v>
      </c>
      <c r="N709" s="246" t="s">
        <v>1382</v>
      </c>
      <c r="O709" s="246" t="s">
        <v>12354</v>
      </c>
      <c r="P709" s="246" t="s">
        <v>12354</v>
      </c>
      <c r="Q709" s="246" t="s">
        <v>12354</v>
      </c>
      <c r="R709" s="246" t="s">
        <v>14690</v>
      </c>
      <c r="S709" s="246" t="s">
        <v>14724</v>
      </c>
      <c r="T709" s="246" t="s">
        <v>15596</v>
      </c>
      <c r="U709" s="246" t="s">
        <v>15404</v>
      </c>
    </row>
    <row r="710" spans="1:21" ht="13.5" customHeight="1">
      <c r="A710" s="125" t="s">
        <v>1383</v>
      </c>
      <c r="B710" s="125" t="s">
        <v>10375</v>
      </c>
      <c r="C710" s="246" t="s">
        <v>4644</v>
      </c>
      <c r="D710" s="246" t="s">
        <v>1370</v>
      </c>
      <c r="E710" s="246" t="s">
        <v>4645</v>
      </c>
      <c r="F710" s="246" t="s">
        <v>10544</v>
      </c>
      <c r="G710" s="246" t="s">
        <v>8888</v>
      </c>
      <c r="H710" s="247">
        <v>0</v>
      </c>
      <c r="I710" s="246" t="s">
        <v>10372</v>
      </c>
      <c r="J710" s="247">
        <v>264000</v>
      </c>
      <c r="K710" s="247">
        <v>454</v>
      </c>
      <c r="L710" s="246" t="s">
        <v>12762</v>
      </c>
      <c r="M710" s="246" t="s">
        <v>8265</v>
      </c>
      <c r="N710" s="246" t="s">
        <v>1383</v>
      </c>
      <c r="O710" s="246" t="s">
        <v>12354</v>
      </c>
      <c r="P710" s="246" t="s">
        <v>12354</v>
      </c>
      <c r="Q710" s="246" t="s">
        <v>12354</v>
      </c>
      <c r="R710" s="246" t="s">
        <v>14694</v>
      </c>
      <c r="S710" s="246" t="s">
        <v>14794</v>
      </c>
      <c r="T710" s="246" t="s">
        <v>15457</v>
      </c>
      <c r="U710" s="246" t="s">
        <v>15597</v>
      </c>
    </row>
    <row r="711" spans="1:21" ht="13.5" customHeight="1">
      <c r="A711" s="125" t="s">
        <v>1384</v>
      </c>
      <c r="B711" s="125" t="s">
        <v>10375</v>
      </c>
      <c r="C711" s="246" t="s">
        <v>1385</v>
      </c>
      <c r="D711" s="246" t="s">
        <v>193</v>
      </c>
      <c r="E711" s="246" t="s">
        <v>4656</v>
      </c>
      <c r="F711" s="246" t="s">
        <v>10545</v>
      </c>
      <c r="G711" s="246" t="s">
        <v>8889</v>
      </c>
      <c r="H711" s="247">
        <v>0</v>
      </c>
      <c r="I711" s="246" t="s">
        <v>10372</v>
      </c>
      <c r="J711" s="247">
        <v>264000</v>
      </c>
      <c r="K711" s="247">
        <v>465</v>
      </c>
      <c r="L711" s="246" t="s">
        <v>12771</v>
      </c>
      <c r="M711" s="246" t="s">
        <v>8265</v>
      </c>
      <c r="N711" s="246" t="s">
        <v>1384</v>
      </c>
      <c r="O711" s="246" t="s">
        <v>12354</v>
      </c>
      <c r="P711" s="246" t="s">
        <v>12354</v>
      </c>
      <c r="Q711" s="246" t="s">
        <v>12354</v>
      </c>
      <c r="R711" s="246" t="s">
        <v>14694</v>
      </c>
      <c r="S711" s="246" t="s">
        <v>14727</v>
      </c>
      <c r="T711" s="246" t="s">
        <v>15454</v>
      </c>
      <c r="U711" s="246" t="s">
        <v>14733</v>
      </c>
    </row>
    <row r="712" spans="1:21" ht="13.5" customHeight="1">
      <c r="A712" s="125" t="s">
        <v>1386</v>
      </c>
      <c r="B712" s="125" t="s">
        <v>10375</v>
      </c>
      <c r="C712" s="246" t="s">
        <v>1387</v>
      </c>
      <c r="D712" s="246" t="s">
        <v>1388</v>
      </c>
      <c r="E712" s="246" t="s">
        <v>4657</v>
      </c>
      <c r="F712" s="246" t="s">
        <v>12354</v>
      </c>
      <c r="G712" s="246" t="s">
        <v>8890</v>
      </c>
      <c r="H712" s="247">
        <v>0</v>
      </c>
      <c r="I712" s="246" t="s">
        <v>10372</v>
      </c>
      <c r="J712" s="247">
        <v>264000</v>
      </c>
      <c r="K712" s="247">
        <v>466</v>
      </c>
      <c r="L712" s="246" t="s">
        <v>12744</v>
      </c>
      <c r="M712" s="246" t="s">
        <v>8265</v>
      </c>
      <c r="N712" s="246" t="s">
        <v>1386</v>
      </c>
      <c r="O712" s="246" t="s">
        <v>12354</v>
      </c>
      <c r="P712" s="246" t="s">
        <v>12354</v>
      </c>
      <c r="Q712" s="246" t="s">
        <v>12354</v>
      </c>
      <c r="R712" s="246" t="s">
        <v>14690</v>
      </c>
      <c r="S712" s="246" t="s">
        <v>14761</v>
      </c>
      <c r="T712" s="246" t="s">
        <v>15598</v>
      </c>
      <c r="U712" s="246" t="s">
        <v>15263</v>
      </c>
    </row>
    <row r="713" spans="1:21" ht="13.5" customHeight="1">
      <c r="A713" s="125" t="s">
        <v>1389</v>
      </c>
      <c r="B713" s="125" t="s">
        <v>10375</v>
      </c>
      <c r="C713" s="246" t="s">
        <v>1390</v>
      </c>
      <c r="D713" s="246" t="s">
        <v>193</v>
      </c>
      <c r="E713" s="246" t="s">
        <v>11220</v>
      </c>
      <c r="F713" s="246" t="s">
        <v>10546</v>
      </c>
      <c r="G713" s="246" t="s">
        <v>8891</v>
      </c>
      <c r="H713" s="247">
        <v>0</v>
      </c>
      <c r="I713" s="246" t="s">
        <v>10372</v>
      </c>
      <c r="J713" s="247">
        <v>264000</v>
      </c>
      <c r="K713" s="247">
        <v>432</v>
      </c>
      <c r="L713" s="246" t="s">
        <v>12744</v>
      </c>
      <c r="M713" s="246" t="s">
        <v>8265</v>
      </c>
      <c r="N713" s="246" t="s">
        <v>1389</v>
      </c>
      <c r="O713" s="246" t="s">
        <v>12354</v>
      </c>
      <c r="P713" s="246" t="s">
        <v>12354</v>
      </c>
      <c r="Q713" s="246" t="s">
        <v>12354</v>
      </c>
      <c r="R713" s="246" t="s">
        <v>14730</v>
      </c>
      <c r="S713" s="246" t="s">
        <v>15452</v>
      </c>
      <c r="T713" s="246" t="s">
        <v>15118</v>
      </c>
      <c r="U713" s="246" t="s">
        <v>14857</v>
      </c>
    </row>
    <row r="714" spans="1:21" ht="13.5" customHeight="1">
      <c r="A714" s="125" t="s">
        <v>1391</v>
      </c>
      <c r="B714" s="125" t="s">
        <v>10375</v>
      </c>
      <c r="C714" s="246" t="s">
        <v>1392</v>
      </c>
      <c r="D714" s="246" t="s">
        <v>193</v>
      </c>
      <c r="E714" s="246" t="s">
        <v>4661</v>
      </c>
      <c r="F714" s="246" t="s">
        <v>10547</v>
      </c>
      <c r="G714" s="246" t="s">
        <v>8892</v>
      </c>
      <c r="H714" s="247">
        <v>0</v>
      </c>
      <c r="I714" s="246" t="s">
        <v>10372</v>
      </c>
      <c r="J714" s="247">
        <v>264000</v>
      </c>
      <c r="K714" s="247">
        <v>469</v>
      </c>
      <c r="L714" s="246" t="s">
        <v>12470</v>
      </c>
      <c r="M714" s="246" t="s">
        <v>8265</v>
      </c>
      <c r="N714" s="246" t="s">
        <v>1391</v>
      </c>
      <c r="O714" s="246" t="s">
        <v>12354</v>
      </c>
      <c r="P714" s="246" t="s">
        <v>12354</v>
      </c>
      <c r="Q714" s="246" t="s">
        <v>12354</v>
      </c>
      <c r="R714" s="246" t="s">
        <v>14694</v>
      </c>
      <c r="S714" s="246" t="s">
        <v>14794</v>
      </c>
      <c r="T714" s="246" t="s">
        <v>15173</v>
      </c>
      <c r="U714" s="246" t="s">
        <v>14703</v>
      </c>
    </row>
    <row r="715" spans="1:21" ht="13.5" customHeight="1">
      <c r="A715" s="125" t="s">
        <v>1393</v>
      </c>
      <c r="B715" s="125" t="s">
        <v>10375</v>
      </c>
      <c r="C715" s="246" t="s">
        <v>1394</v>
      </c>
      <c r="D715" s="246" t="s">
        <v>1395</v>
      </c>
      <c r="E715" s="246" t="s">
        <v>4663</v>
      </c>
      <c r="F715" s="246" t="s">
        <v>10548</v>
      </c>
      <c r="G715" s="246" t="s">
        <v>8893</v>
      </c>
      <c r="H715" s="247">
        <v>0</v>
      </c>
      <c r="I715" s="246" t="s">
        <v>10372</v>
      </c>
      <c r="J715" s="247">
        <v>264000</v>
      </c>
      <c r="K715" s="247">
        <v>471</v>
      </c>
      <c r="L715" s="246" t="s">
        <v>12471</v>
      </c>
      <c r="M715" s="246" t="s">
        <v>8265</v>
      </c>
      <c r="N715" s="246" t="s">
        <v>1393</v>
      </c>
      <c r="O715" s="246" t="s">
        <v>12354</v>
      </c>
      <c r="P715" s="246" t="s">
        <v>12354</v>
      </c>
      <c r="Q715" s="246" t="s">
        <v>12354</v>
      </c>
      <c r="R715" s="246" t="s">
        <v>14730</v>
      </c>
      <c r="S715" s="246" t="s">
        <v>15452</v>
      </c>
      <c r="T715" s="246" t="s">
        <v>15599</v>
      </c>
      <c r="U715" s="246" t="s">
        <v>15600</v>
      </c>
    </row>
    <row r="716" spans="1:21" ht="13.5" customHeight="1">
      <c r="A716" s="125" t="s">
        <v>1396</v>
      </c>
      <c r="B716" s="125" t="s">
        <v>10375</v>
      </c>
      <c r="C716" s="246" t="s">
        <v>1397</v>
      </c>
      <c r="D716" s="246" t="s">
        <v>1367</v>
      </c>
      <c r="E716" s="246" t="s">
        <v>3648</v>
      </c>
      <c r="F716" s="246" t="s">
        <v>12354</v>
      </c>
      <c r="G716" s="246" t="s">
        <v>8894</v>
      </c>
      <c r="H716" s="247">
        <v>0</v>
      </c>
      <c r="I716" s="246" t="s">
        <v>10372</v>
      </c>
      <c r="J716" s="247">
        <v>264000</v>
      </c>
      <c r="K716" s="247">
        <v>476</v>
      </c>
      <c r="L716" s="246" t="s">
        <v>12774</v>
      </c>
      <c r="M716" s="246" t="s">
        <v>8265</v>
      </c>
      <c r="N716" s="246" t="s">
        <v>1396</v>
      </c>
      <c r="O716" s="246" t="s">
        <v>12354</v>
      </c>
      <c r="P716" s="246" t="s">
        <v>12354</v>
      </c>
      <c r="Q716" s="246" t="s">
        <v>12354</v>
      </c>
      <c r="R716" s="246" t="s">
        <v>14694</v>
      </c>
      <c r="S716" s="246" t="s">
        <v>14794</v>
      </c>
      <c r="T716" s="246" t="s">
        <v>14823</v>
      </c>
      <c r="U716" s="246" t="s">
        <v>14703</v>
      </c>
    </row>
    <row r="717" spans="1:21" ht="13.5" customHeight="1">
      <c r="A717" s="125" t="s">
        <v>1401</v>
      </c>
      <c r="B717" s="125" t="s">
        <v>10375</v>
      </c>
      <c r="C717" s="246" t="s">
        <v>4674</v>
      </c>
      <c r="D717" s="246" t="s">
        <v>1367</v>
      </c>
      <c r="E717" s="246" t="s">
        <v>4675</v>
      </c>
      <c r="F717" s="246" t="s">
        <v>10549</v>
      </c>
      <c r="G717" s="246" t="s">
        <v>8895</v>
      </c>
      <c r="H717" s="247">
        <v>0</v>
      </c>
      <c r="I717" s="246" t="s">
        <v>10372</v>
      </c>
      <c r="J717" s="247">
        <v>264000</v>
      </c>
      <c r="K717" s="247">
        <v>482</v>
      </c>
      <c r="L717" s="246" t="s">
        <v>12779</v>
      </c>
      <c r="M717" s="246" t="s">
        <v>8265</v>
      </c>
      <c r="N717" s="246" t="s">
        <v>1401</v>
      </c>
      <c r="O717" s="246" t="s">
        <v>12354</v>
      </c>
      <c r="P717" s="246" t="s">
        <v>12354</v>
      </c>
      <c r="Q717" s="246" t="s">
        <v>12354</v>
      </c>
      <c r="R717" s="246" t="s">
        <v>15370</v>
      </c>
      <c r="S717" s="246" t="s">
        <v>14718</v>
      </c>
      <c r="T717" s="246" t="s">
        <v>14909</v>
      </c>
      <c r="U717" s="246" t="s">
        <v>15601</v>
      </c>
    </row>
    <row r="718" spans="1:21" ht="13.5" customHeight="1">
      <c r="A718" s="125" t="s">
        <v>1404</v>
      </c>
      <c r="B718" s="125" t="s">
        <v>10375</v>
      </c>
      <c r="C718" s="246" t="s">
        <v>1405</v>
      </c>
      <c r="D718" s="246" t="s">
        <v>1403</v>
      </c>
      <c r="E718" s="246" t="s">
        <v>4682</v>
      </c>
      <c r="F718" s="246" t="s">
        <v>10551</v>
      </c>
      <c r="G718" s="246" t="s">
        <v>8897</v>
      </c>
      <c r="H718" s="247">
        <v>0</v>
      </c>
      <c r="I718" s="246" t="s">
        <v>10372</v>
      </c>
      <c r="J718" s="247">
        <v>264000</v>
      </c>
      <c r="K718" s="247">
        <v>488</v>
      </c>
      <c r="L718" s="246" t="s">
        <v>12781</v>
      </c>
      <c r="M718" s="246" t="s">
        <v>8265</v>
      </c>
      <c r="N718" s="246" t="s">
        <v>1404</v>
      </c>
      <c r="O718" s="246" t="s">
        <v>12354</v>
      </c>
      <c r="P718" s="246" t="s">
        <v>12354</v>
      </c>
      <c r="Q718" s="246" t="s">
        <v>12354</v>
      </c>
      <c r="R718" s="246" t="s">
        <v>14694</v>
      </c>
      <c r="S718" s="246" t="s">
        <v>14794</v>
      </c>
      <c r="T718" s="246" t="s">
        <v>15602</v>
      </c>
      <c r="U718" s="246" t="s">
        <v>14693</v>
      </c>
    </row>
    <row r="719" spans="1:21" ht="13.5" customHeight="1">
      <c r="A719" s="125" t="s">
        <v>1406</v>
      </c>
      <c r="B719" s="125" t="s">
        <v>10375</v>
      </c>
      <c r="C719" s="246" t="s">
        <v>4688</v>
      </c>
      <c r="D719" s="246" t="s">
        <v>1367</v>
      </c>
      <c r="E719" s="246" t="s">
        <v>11535</v>
      </c>
      <c r="F719" s="246" t="s">
        <v>12354</v>
      </c>
      <c r="G719" s="246" t="s">
        <v>8898</v>
      </c>
      <c r="H719" s="247">
        <v>0</v>
      </c>
      <c r="I719" s="246" t="s">
        <v>10372</v>
      </c>
      <c r="J719" s="247">
        <v>264000</v>
      </c>
      <c r="K719" s="247">
        <v>494</v>
      </c>
      <c r="L719" s="246" t="s">
        <v>12638</v>
      </c>
      <c r="M719" s="246" t="s">
        <v>8265</v>
      </c>
      <c r="N719" s="246" t="s">
        <v>1406</v>
      </c>
      <c r="O719" s="246" t="s">
        <v>12354</v>
      </c>
      <c r="P719" s="246" t="s">
        <v>12354</v>
      </c>
      <c r="Q719" s="246" t="s">
        <v>12354</v>
      </c>
      <c r="R719" s="246" t="s">
        <v>15134</v>
      </c>
      <c r="S719" s="246" t="s">
        <v>15136</v>
      </c>
      <c r="T719" s="246" t="s">
        <v>15603</v>
      </c>
      <c r="U719" s="246" t="s">
        <v>14700</v>
      </c>
    </row>
    <row r="720" spans="1:21" ht="13.5" customHeight="1">
      <c r="A720" s="125" t="s">
        <v>12791</v>
      </c>
      <c r="B720" s="125" t="s">
        <v>10375</v>
      </c>
      <c r="C720" s="246" t="s">
        <v>11536</v>
      </c>
      <c r="D720" s="246" t="s">
        <v>146</v>
      </c>
      <c r="E720" s="246" t="s">
        <v>11537</v>
      </c>
      <c r="F720" s="246" t="s">
        <v>11538</v>
      </c>
      <c r="G720" s="246" t="s">
        <v>11539</v>
      </c>
      <c r="H720" s="247">
        <v>0</v>
      </c>
      <c r="I720" s="246" t="s">
        <v>10372</v>
      </c>
      <c r="J720" s="247">
        <v>264000</v>
      </c>
      <c r="K720" s="247">
        <v>500</v>
      </c>
      <c r="L720" s="246" t="s">
        <v>12354</v>
      </c>
      <c r="M720" s="246" t="s">
        <v>8265</v>
      </c>
      <c r="N720" s="246" t="s">
        <v>12791</v>
      </c>
      <c r="O720" s="246" t="s">
        <v>12354</v>
      </c>
      <c r="P720" s="246" t="s">
        <v>12354</v>
      </c>
      <c r="Q720" s="246" t="s">
        <v>12354</v>
      </c>
      <c r="R720" s="246" t="s">
        <v>14694</v>
      </c>
      <c r="S720" s="246" t="s">
        <v>14794</v>
      </c>
      <c r="T720" s="246" t="s">
        <v>15604</v>
      </c>
      <c r="U720" s="246" t="s">
        <v>15493</v>
      </c>
    </row>
    <row r="721" spans="1:21" ht="13.5" customHeight="1">
      <c r="A721" s="125" t="s">
        <v>12792</v>
      </c>
      <c r="B721" s="125" t="s">
        <v>10375</v>
      </c>
      <c r="C721" s="246" t="s">
        <v>11540</v>
      </c>
      <c r="D721" s="246" t="s">
        <v>1367</v>
      </c>
      <c r="E721" s="246" t="s">
        <v>11541</v>
      </c>
      <c r="F721" s="246" t="s">
        <v>11542</v>
      </c>
      <c r="G721" s="246" t="s">
        <v>11543</v>
      </c>
      <c r="H721" s="247">
        <v>0</v>
      </c>
      <c r="I721" s="246" t="s">
        <v>10372</v>
      </c>
      <c r="J721" s="247">
        <v>264000</v>
      </c>
      <c r="K721" s="247">
        <v>501</v>
      </c>
      <c r="L721" s="246" t="s">
        <v>12354</v>
      </c>
      <c r="M721" s="246" t="s">
        <v>8265</v>
      </c>
      <c r="N721" s="246" t="s">
        <v>12792</v>
      </c>
      <c r="O721" s="246" t="s">
        <v>12354</v>
      </c>
      <c r="P721" s="246" t="s">
        <v>12354</v>
      </c>
      <c r="Q721" s="246" t="s">
        <v>12354</v>
      </c>
      <c r="R721" s="246" t="s">
        <v>14694</v>
      </c>
      <c r="S721" s="246" t="s">
        <v>14794</v>
      </c>
      <c r="T721" s="246" t="s">
        <v>15225</v>
      </c>
      <c r="U721" s="246" t="s">
        <v>15010</v>
      </c>
    </row>
    <row r="722" spans="1:21" ht="13.5" customHeight="1">
      <c r="A722" s="125" t="s">
        <v>12951</v>
      </c>
      <c r="B722" s="125" t="s">
        <v>10375</v>
      </c>
      <c r="C722" s="246" t="s">
        <v>11544</v>
      </c>
      <c r="D722" s="246" t="s">
        <v>146</v>
      </c>
      <c r="E722" s="246" t="s">
        <v>11547</v>
      </c>
      <c r="F722" s="246" t="s">
        <v>11545</v>
      </c>
      <c r="G722" s="246" t="s">
        <v>11546</v>
      </c>
      <c r="H722" s="247">
        <v>0</v>
      </c>
      <c r="I722" s="246" t="s">
        <v>10372</v>
      </c>
      <c r="J722" s="247">
        <v>264000</v>
      </c>
      <c r="K722" s="247">
        <v>811</v>
      </c>
      <c r="L722" s="246" t="s">
        <v>12484</v>
      </c>
      <c r="M722" s="246" t="s">
        <v>8265</v>
      </c>
      <c r="N722" s="246" t="s">
        <v>12951</v>
      </c>
      <c r="O722" s="246" t="s">
        <v>12354</v>
      </c>
      <c r="P722" s="246" t="s">
        <v>12354</v>
      </c>
      <c r="Q722" s="246" t="s">
        <v>12354</v>
      </c>
      <c r="R722" s="246" t="s">
        <v>15134</v>
      </c>
      <c r="S722" s="246" t="s">
        <v>15136</v>
      </c>
      <c r="T722" s="246" t="s">
        <v>14957</v>
      </c>
      <c r="U722" s="246" t="s">
        <v>14872</v>
      </c>
    </row>
    <row r="723" spans="1:21" ht="13.5" customHeight="1">
      <c r="A723" s="125" t="s">
        <v>16572</v>
      </c>
      <c r="B723" s="125" t="s">
        <v>10375</v>
      </c>
      <c r="C723" s="246" t="s">
        <v>1402</v>
      </c>
      <c r="D723" s="246" t="s">
        <v>1403</v>
      </c>
      <c r="E723" s="246" t="s">
        <v>4680</v>
      </c>
      <c r="F723" s="246" t="s">
        <v>10550</v>
      </c>
      <c r="G723" s="246" t="s">
        <v>8896</v>
      </c>
      <c r="H723" s="247">
        <v>0</v>
      </c>
      <c r="I723" s="246" t="s">
        <v>10372</v>
      </c>
      <c r="J723" s="247">
        <v>264000</v>
      </c>
      <c r="K723" s="247">
        <v>486</v>
      </c>
      <c r="L723" s="246" t="s">
        <v>12634</v>
      </c>
      <c r="M723" s="246" t="s">
        <v>8265</v>
      </c>
      <c r="N723" s="246" t="s">
        <v>16572</v>
      </c>
      <c r="O723" s="246" t="s">
        <v>12354</v>
      </c>
      <c r="P723" s="246" t="s">
        <v>12354</v>
      </c>
      <c r="Q723" s="246" t="s">
        <v>12354</v>
      </c>
      <c r="R723" s="246" t="s">
        <v>14694</v>
      </c>
      <c r="S723" s="246" t="s">
        <v>14794</v>
      </c>
      <c r="T723" s="246" t="s">
        <v>16589</v>
      </c>
      <c r="U723" s="246" t="s">
        <v>14738</v>
      </c>
    </row>
    <row r="724" spans="1:21" ht="13.5" customHeight="1">
      <c r="A724" s="125" t="s">
        <v>1407</v>
      </c>
      <c r="B724" s="125" t="s">
        <v>10375</v>
      </c>
      <c r="C724" s="246" t="s">
        <v>4455</v>
      </c>
      <c r="D724" s="246" t="s">
        <v>204</v>
      </c>
      <c r="E724" s="246" t="s">
        <v>4456</v>
      </c>
      <c r="F724" s="246" t="s">
        <v>10552</v>
      </c>
      <c r="G724" s="246" t="s">
        <v>8899</v>
      </c>
      <c r="H724" s="247">
        <v>0</v>
      </c>
      <c r="I724" s="246" t="s">
        <v>10372</v>
      </c>
      <c r="J724" s="247">
        <v>264000</v>
      </c>
      <c r="K724" s="247">
        <v>294</v>
      </c>
      <c r="L724" s="246" t="s">
        <v>12656</v>
      </c>
      <c r="M724" s="246" t="s">
        <v>8265</v>
      </c>
      <c r="N724" s="246" t="s">
        <v>1407</v>
      </c>
      <c r="O724" s="246" t="s">
        <v>12354</v>
      </c>
      <c r="P724" s="246" t="s">
        <v>12354</v>
      </c>
      <c r="Q724" s="246" t="s">
        <v>12354</v>
      </c>
      <c r="R724" s="246" t="s">
        <v>14690</v>
      </c>
      <c r="S724" s="246" t="s">
        <v>14844</v>
      </c>
      <c r="T724" s="246" t="s">
        <v>14909</v>
      </c>
      <c r="U724" s="246" t="s">
        <v>14878</v>
      </c>
    </row>
    <row r="725" spans="1:21" ht="13.5" customHeight="1">
      <c r="A725" s="125" t="s">
        <v>1408</v>
      </c>
      <c r="B725" s="125" t="s">
        <v>10375</v>
      </c>
      <c r="C725" s="246" t="s">
        <v>4470</v>
      </c>
      <c r="D725" s="246" t="s">
        <v>8900</v>
      </c>
      <c r="E725" s="246" t="s">
        <v>4471</v>
      </c>
      <c r="F725" s="246" t="s">
        <v>10553</v>
      </c>
      <c r="G725" s="246" t="s">
        <v>8333</v>
      </c>
      <c r="H725" s="247">
        <v>0</v>
      </c>
      <c r="I725" s="246" t="s">
        <v>10372</v>
      </c>
      <c r="J725" s="247">
        <v>264000</v>
      </c>
      <c r="K725" s="247">
        <v>305</v>
      </c>
      <c r="L725" s="246" t="s">
        <v>12664</v>
      </c>
      <c r="M725" s="246" t="s">
        <v>8265</v>
      </c>
      <c r="N725" s="246" t="s">
        <v>1408</v>
      </c>
      <c r="O725" s="246" t="s">
        <v>12354</v>
      </c>
      <c r="P725" s="246" t="s">
        <v>12354</v>
      </c>
      <c r="Q725" s="246" t="s">
        <v>12354</v>
      </c>
      <c r="R725" s="246" t="s">
        <v>14690</v>
      </c>
      <c r="S725" s="246" t="s">
        <v>14818</v>
      </c>
      <c r="T725" s="246" t="s">
        <v>14849</v>
      </c>
      <c r="U725" s="246" t="s">
        <v>14850</v>
      </c>
    </row>
    <row r="726" spans="1:21" ht="13.5" customHeight="1">
      <c r="A726" s="125" t="s">
        <v>1409</v>
      </c>
      <c r="B726" s="125" t="s">
        <v>10375</v>
      </c>
      <c r="C726" s="246" t="s">
        <v>1410</v>
      </c>
      <c r="D726" s="246" t="s">
        <v>4502</v>
      </c>
      <c r="E726" s="246" t="s">
        <v>4503</v>
      </c>
      <c r="F726" s="246" t="s">
        <v>10554</v>
      </c>
      <c r="G726" s="246" t="s">
        <v>8901</v>
      </c>
      <c r="H726" s="247">
        <v>0</v>
      </c>
      <c r="I726" s="246" t="s">
        <v>10372</v>
      </c>
      <c r="J726" s="247">
        <v>264000</v>
      </c>
      <c r="K726" s="247">
        <v>331</v>
      </c>
      <c r="L726" s="246" t="s">
        <v>12453</v>
      </c>
      <c r="M726" s="246" t="s">
        <v>8265</v>
      </c>
      <c r="N726" s="246" t="s">
        <v>1409</v>
      </c>
      <c r="O726" s="246" t="s">
        <v>12354</v>
      </c>
      <c r="P726" s="246" t="s">
        <v>12354</v>
      </c>
      <c r="Q726" s="246" t="s">
        <v>12354</v>
      </c>
      <c r="R726" s="246" t="s">
        <v>14690</v>
      </c>
      <c r="S726" s="246" t="s">
        <v>14718</v>
      </c>
      <c r="T726" s="246" t="s">
        <v>15605</v>
      </c>
      <c r="U726" s="246" t="s">
        <v>15446</v>
      </c>
    </row>
    <row r="727" spans="1:21" ht="13.5" customHeight="1">
      <c r="A727" s="125" t="s">
        <v>1411</v>
      </c>
      <c r="B727" s="125" t="s">
        <v>10375</v>
      </c>
      <c r="C727" s="246" t="s">
        <v>1412</v>
      </c>
      <c r="D727" s="246" t="s">
        <v>4502</v>
      </c>
      <c r="E727" s="246" t="s">
        <v>4517</v>
      </c>
      <c r="F727" s="246" t="s">
        <v>10555</v>
      </c>
      <c r="G727" s="246" t="s">
        <v>8902</v>
      </c>
      <c r="H727" s="247">
        <v>0</v>
      </c>
      <c r="I727" s="246" t="s">
        <v>10372</v>
      </c>
      <c r="J727" s="247">
        <v>264000</v>
      </c>
      <c r="K727" s="247">
        <v>343</v>
      </c>
      <c r="L727" s="246" t="s">
        <v>12688</v>
      </c>
      <c r="M727" s="246" t="s">
        <v>8265</v>
      </c>
      <c r="N727" s="246" t="s">
        <v>1411</v>
      </c>
      <c r="O727" s="246" t="s">
        <v>12354</v>
      </c>
      <c r="P727" s="246" t="s">
        <v>12354</v>
      </c>
      <c r="Q727" s="246" t="s">
        <v>12354</v>
      </c>
      <c r="R727" s="246" t="s">
        <v>14694</v>
      </c>
      <c r="S727" s="246" t="s">
        <v>14727</v>
      </c>
      <c r="T727" s="246" t="s">
        <v>15280</v>
      </c>
      <c r="U727" s="246" t="s">
        <v>15059</v>
      </c>
    </row>
    <row r="728" spans="1:21" ht="13.5" customHeight="1">
      <c r="A728" s="125" t="s">
        <v>1413</v>
      </c>
      <c r="B728" s="125" t="s">
        <v>10375</v>
      </c>
      <c r="C728" s="246" t="s">
        <v>1414</v>
      </c>
      <c r="D728" s="246" t="s">
        <v>1415</v>
      </c>
      <c r="E728" s="246" t="s">
        <v>4527</v>
      </c>
      <c r="F728" s="246" t="s">
        <v>10556</v>
      </c>
      <c r="G728" s="246" t="s">
        <v>8903</v>
      </c>
      <c r="H728" s="247">
        <v>0</v>
      </c>
      <c r="I728" s="246" t="s">
        <v>10372</v>
      </c>
      <c r="J728" s="247">
        <v>264000</v>
      </c>
      <c r="K728" s="247">
        <v>351</v>
      </c>
      <c r="L728" s="246" t="s">
        <v>12462</v>
      </c>
      <c r="M728" s="246" t="s">
        <v>8265</v>
      </c>
      <c r="N728" s="246" t="s">
        <v>1413</v>
      </c>
      <c r="O728" s="246" t="s">
        <v>12354</v>
      </c>
      <c r="P728" s="246" t="s">
        <v>12354</v>
      </c>
      <c r="Q728" s="246" t="s">
        <v>12354</v>
      </c>
      <c r="R728" s="246" t="s">
        <v>14690</v>
      </c>
      <c r="S728" s="246" t="s">
        <v>14721</v>
      </c>
      <c r="T728" s="246" t="s">
        <v>15606</v>
      </c>
      <c r="U728" s="246" t="s">
        <v>15607</v>
      </c>
    </row>
    <row r="729" spans="1:21" ht="13.5" customHeight="1">
      <c r="A729" s="125" t="s">
        <v>1416</v>
      </c>
      <c r="B729" s="125" t="s">
        <v>10375</v>
      </c>
      <c r="C729" s="246" t="s">
        <v>1417</v>
      </c>
      <c r="D729" s="246" t="s">
        <v>1418</v>
      </c>
      <c r="E729" s="246" t="s">
        <v>4532</v>
      </c>
      <c r="F729" s="246" t="s">
        <v>10557</v>
      </c>
      <c r="G729" s="246" t="s">
        <v>8904</v>
      </c>
      <c r="H729" s="247">
        <v>0</v>
      </c>
      <c r="I729" s="246" t="s">
        <v>10372</v>
      </c>
      <c r="J729" s="247">
        <v>264000</v>
      </c>
      <c r="K729" s="247">
        <v>356</v>
      </c>
      <c r="L729" s="246" t="s">
        <v>12699</v>
      </c>
      <c r="M729" s="246" t="s">
        <v>8265</v>
      </c>
      <c r="N729" s="246" t="s">
        <v>1416</v>
      </c>
      <c r="O729" s="246" t="s">
        <v>12354</v>
      </c>
      <c r="P729" s="246" t="s">
        <v>12354</v>
      </c>
      <c r="Q729" s="246" t="s">
        <v>12354</v>
      </c>
      <c r="R729" s="246" t="s">
        <v>14694</v>
      </c>
      <c r="S729" s="246" t="s">
        <v>14727</v>
      </c>
      <c r="T729" s="246" t="s">
        <v>15608</v>
      </c>
      <c r="U729" s="246" t="s">
        <v>14831</v>
      </c>
    </row>
    <row r="730" spans="1:21" ht="13.5" customHeight="1">
      <c r="A730" s="125" t="s">
        <v>1419</v>
      </c>
      <c r="B730" s="125" t="s">
        <v>10375</v>
      </c>
      <c r="C730" s="246" t="s">
        <v>1420</v>
      </c>
      <c r="D730" s="246" t="s">
        <v>1418</v>
      </c>
      <c r="E730" s="246" t="s">
        <v>4534</v>
      </c>
      <c r="F730" s="246" t="s">
        <v>10558</v>
      </c>
      <c r="G730" s="246" t="s">
        <v>8905</v>
      </c>
      <c r="H730" s="247">
        <v>0</v>
      </c>
      <c r="I730" s="246" t="s">
        <v>10372</v>
      </c>
      <c r="J730" s="247">
        <v>264000</v>
      </c>
      <c r="K730" s="247">
        <v>358</v>
      </c>
      <c r="L730" s="246" t="s">
        <v>12404</v>
      </c>
      <c r="M730" s="246" t="s">
        <v>8265</v>
      </c>
      <c r="N730" s="246" t="s">
        <v>1419</v>
      </c>
      <c r="O730" s="246" t="s">
        <v>12354</v>
      </c>
      <c r="P730" s="246" t="s">
        <v>12354</v>
      </c>
      <c r="Q730" s="246" t="s">
        <v>12354</v>
      </c>
      <c r="R730" s="246" t="s">
        <v>14694</v>
      </c>
      <c r="S730" s="246" t="s">
        <v>14776</v>
      </c>
      <c r="T730" s="246" t="s">
        <v>15609</v>
      </c>
      <c r="U730" s="246" t="s">
        <v>14831</v>
      </c>
    </row>
    <row r="731" spans="1:21" ht="13.5" customHeight="1">
      <c r="A731" s="125" t="s">
        <v>1422</v>
      </c>
      <c r="B731" s="125" t="s">
        <v>10375</v>
      </c>
      <c r="C731" s="246" t="s">
        <v>1423</v>
      </c>
      <c r="D731" s="246" t="s">
        <v>1424</v>
      </c>
      <c r="E731" s="246" t="s">
        <v>4628</v>
      </c>
      <c r="F731" s="246" t="s">
        <v>10559</v>
      </c>
      <c r="G731" s="246" t="s">
        <v>8906</v>
      </c>
      <c r="H731" s="247">
        <v>0</v>
      </c>
      <c r="I731" s="246" t="s">
        <v>10372</v>
      </c>
      <c r="J731" s="247">
        <v>264000</v>
      </c>
      <c r="K731" s="247">
        <v>439</v>
      </c>
      <c r="L731" s="246" t="s">
        <v>12754</v>
      </c>
      <c r="M731" s="246" t="s">
        <v>8265</v>
      </c>
      <c r="N731" s="246" t="s">
        <v>1422</v>
      </c>
      <c r="O731" s="246" t="s">
        <v>12354</v>
      </c>
      <c r="P731" s="246" t="s">
        <v>12354</v>
      </c>
      <c r="Q731" s="246" t="s">
        <v>12354</v>
      </c>
      <c r="R731" s="246" t="s">
        <v>14694</v>
      </c>
      <c r="S731" s="246" t="s">
        <v>14776</v>
      </c>
      <c r="T731" s="246" t="s">
        <v>14803</v>
      </c>
      <c r="U731" s="246" t="s">
        <v>15610</v>
      </c>
    </row>
    <row r="732" spans="1:21" ht="13.5" customHeight="1">
      <c r="A732" s="125" t="s">
        <v>1425</v>
      </c>
      <c r="B732" s="125" t="s">
        <v>10375</v>
      </c>
      <c r="C732" s="246" t="s">
        <v>1426</v>
      </c>
      <c r="D732" s="246" t="s">
        <v>12354</v>
      </c>
      <c r="E732" s="246" t="s">
        <v>4660</v>
      </c>
      <c r="F732" s="246" t="s">
        <v>10560</v>
      </c>
      <c r="G732" s="246" t="s">
        <v>8907</v>
      </c>
      <c r="H732" s="247">
        <v>0</v>
      </c>
      <c r="I732" s="246" t="s">
        <v>10372</v>
      </c>
      <c r="J732" s="247">
        <v>264000</v>
      </c>
      <c r="K732" s="247">
        <v>468</v>
      </c>
      <c r="L732" s="246" t="s">
        <v>12469</v>
      </c>
      <c r="M732" s="246" t="s">
        <v>8265</v>
      </c>
      <c r="N732" s="246" t="s">
        <v>1425</v>
      </c>
      <c r="O732" s="246" t="s">
        <v>12354</v>
      </c>
      <c r="P732" s="246" t="s">
        <v>12354</v>
      </c>
      <c r="Q732" s="246" t="s">
        <v>12354</v>
      </c>
      <c r="R732" s="246" t="s">
        <v>14694</v>
      </c>
      <c r="S732" s="246" t="s">
        <v>14784</v>
      </c>
      <c r="T732" s="246" t="s">
        <v>15611</v>
      </c>
      <c r="U732" s="246" t="s">
        <v>15595</v>
      </c>
    </row>
    <row r="733" spans="1:21" ht="13.5" customHeight="1">
      <c r="A733" s="125" t="s">
        <v>1428</v>
      </c>
      <c r="B733" s="125" t="s">
        <v>10375</v>
      </c>
      <c r="C733" s="246" t="s">
        <v>1429</v>
      </c>
      <c r="D733" s="246" t="s">
        <v>12354</v>
      </c>
      <c r="E733" s="246" t="s">
        <v>4677</v>
      </c>
      <c r="F733" s="246" t="s">
        <v>10561</v>
      </c>
      <c r="G733" s="246" t="s">
        <v>8908</v>
      </c>
      <c r="H733" s="247">
        <v>0</v>
      </c>
      <c r="I733" s="246" t="s">
        <v>10372</v>
      </c>
      <c r="J733" s="247">
        <v>264000</v>
      </c>
      <c r="K733" s="247">
        <v>484</v>
      </c>
      <c r="L733" s="246" t="s">
        <v>12634</v>
      </c>
      <c r="M733" s="246" t="s">
        <v>8265</v>
      </c>
      <c r="N733" s="246" t="s">
        <v>1428</v>
      </c>
      <c r="O733" s="246" t="s">
        <v>12354</v>
      </c>
      <c r="P733" s="246" t="s">
        <v>12354</v>
      </c>
      <c r="Q733" s="246" t="s">
        <v>12354</v>
      </c>
      <c r="R733" s="246" t="s">
        <v>14694</v>
      </c>
      <c r="S733" s="246" t="s">
        <v>14721</v>
      </c>
      <c r="T733" s="246" t="s">
        <v>14705</v>
      </c>
      <c r="U733" s="246" t="s">
        <v>15612</v>
      </c>
    </row>
    <row r="734" spans="1:21" ht="13.5" customHeight="1">
      <c r="A734" s="125" t="s">
        <v>1433</v>
      </c>
      <c r="B734" s="125" t="s">
        <v>10375</v>
      </c>
      <c r="C734" s="246" t="s">
        <v>1434</v>
      </c>
      <c r="D734" s="246" t="s">
        <v>1435</v>
      </c>
      <c r="E734" s="246" t="s">
        <v>3874</v>
      </c>
      <c r="F734" s="246" t="s">
        <v>3875</v>
      </c>
      <c r="G734" s="246" t="s">
        <v>8909</v>
      </c>
      <c r="H734" s="247">
        <v>0</v>
      </c>
      <c r="I734" s="246" t="s">
        <v>10372</v>
      </c>
      <c r="J734" s="247">
        <v>264000</v>
      </c>
      <c r="K734" s="247">
        <v>6</v>
      </c>
      <c r="L734" s="246" t="s">
        <v>12396</v>
      </c>
      <c r="M734" s="246" t="s">
        <v>8268</v>
      </c>
      <c r="N734" s="246" t="s">
        <v>1433</v>
      </c>
      <c r="O734" s="246" t="s">
        <v>12354</v>
      </c>
      <c r="P734" s="246" t="s">
        <v>12354</v>
      </c>
      <c r="Q734" s="246" t="s">
        <v>12354</v>
      </c>
      <c r="R734" s="246" t="s">
        <v>14730</v>
      </c>
      <c r="S734" s="246" t="s">
        <v>15613</v>
      </c>
      <c r="T734" s="246" t="s">
        <v>15358</v>
      </c>
      <c r="U734" s="246" t="s">
        <v>14913</v>
      </c>
    </row>
    <row r="735" spans="1:21" ht="13.5" customHeight="1">
      <c r="A735" s="125" t="s">
        <v>1439</v>
      </c>
      <c r="B735" s="125" t="s">
        <v>10375</v>
      </c>
      <c r="C735" s="246" t="s">
        <v>1440</v>
      </c>
      <c r="D735" s="246" t="s">
        <v>67</v>
      </c>
      <c r="E735" s="246" t="s">
        <v>4036</v>
      </c>
      <c r="F735" s="246" t="s">
        <v>4037</v>
      </c>
      <c r="G735" s="246" t="s">
        <v>8910</v>
      </c>
      <c r="H735" s="247">
        <v>0</v>
      </c>
      <c r="I735" s="246" t="s">
        <v>10372</v>
      </c>
      <c r="J735" s="247">
        <v>264000</v>
      </c>
      <c r="K735" s="247">
        <v>79</v>
      </c>
      <c r="L735" s="246" t="s">
        <v>12498</v>
      </c>
      <c r="M735" s="246" t="s">
        <v>8269</v>
      </c>
      <c r="N735" s="246" t="s">
        <v>1439</v>
      </c>
      <c r="O735" s="246" t="s">
        <v>12354</v>
      </c>
      <c r="P735" s="246" t="s">
        <v>12354</v>
      </c>
      <c r="Q735" s="246" t="s">
        <v>12354</v>
      </c>
      <c r="R735" s="246" t="s">
        <v>14694</v>
      </c>
      <c r="S735" s="246" t="s">
        <v>14718</v>
      </c>
      <c r="T735" s="246" t="s">
        <v>15614</v>
      </c>
      <c r="U735" s="246" t="s">
        <v>15615</v>
      </c>
    </row>
    <row r="736" spans="1:21" ht="13.5" customHeight="1">
      <c r="A736" s="125" t="s">
        <v>1441</v>
      </c>
      <c r="B736" s="125" t="s">
        <v>10375</v>
      </c>
      <c r="C736" s="246" t="s">
        <v>1442</v>
      </c>
      <c r="D736" s="246" t="s">
        <v>1443</v>
      </c>
      <c r="E736" s="246" t="s">
        <v>3867</v>
      </c>
      <c r="F736" s="246" t="s">
        <v>3868</v>
      </c>
      <c r="G736" s="246" t="s">
        <v>8911</v>
      </c>
      <c r="H736" s="247">
        <v>0</v>
      </c>
      <c r="I736" s="246" t="s">
        <v>10372</v>
      </c>
      <c r="J736" s="247">
        <v>264000</v>
      </c>
      <c r="K736" s="247">
        <v>3</v>
      </c>
      <c r="L736" s="246" t="s">
        <v>12434</v>
      </c>
      <c r="M736" s="246" t="s">
        <v>8268</v>
      </c>
      <c r="N736" s="246" t="s">
        <v>1441</v>
      </c>
      <c r="O736" s="246" t="s">
        <v>12354</v>
      </c>
      <c r="P736" s="246" t="s">
        <v>12354</v>
      </c>
      <c r="Q736" s="246" t="s">
        <v>12354</v>
      </c>
      <c r="R736" s="246" t="s">
        <v>14697</v>
      </c>
      <c r="S736" s="246" t="s">
        <v>14740</v>
      </c>
      <c r="T736" s="246" t="s">
        <v>15294</v>
      </c>
      <c r="U736" s="246" t="s">
        <v>15616</v>
      </c>
    </row>
    <row r="737" spans="1:21" ht="13.5" customHeight="1">
      <c r="A737" s="125" t="s">
        <v>1448</v>
      </c>
      <c r="B737" s="125" t="s">
        <v>10375</v>
      </c>
      <c r="C737" s="246" t="s">
        <v>1449</v>
      </c>
      <c r="D737" s="246" t="s">
        <v>1450</v>
      </c>
      <c r="E737" s="246" t="s">
        <v>3876</v>
      </c>
      <c r="F737" s="246" t="s">
        <v>3877</v>
      </c>
      <c r="G737" s="246" t="s">
        <v>8912</v>
      </c>
      <c r="H737" s="247">
        <v>0</v>
      </c>
      <c r="I737" s="246" t="s">
        <v>10372</v>
      </c>
      <c r="J737" s="247">
        <v>264000</v>
      </c>
      <c r="K737" s="247">
        <v>7</v>
      </c>
      <c r="L737" s="246" t="s">
        <v>12436</v>
      </c>
      <c r="M737" s="246" t="s">
        <v>8268</v>
      </c>
      <c r="N737" s="246" t="s">
        <v>1448</v>
      </c>
      <c r="O737" s="246" t="s">
        <v>12354</v>
      </c>
      <c r="P737" s="246" t="s">
        <v>12354</v>
      </c>
      <c r="Q737" s="246" t="s">
        <v>12354</v>
      </c>
      <c r="R737" s="246" t="s">
        <v>14690</v>
      </c>
      <c r="S737" s="246" t="s">
        <v>14736</v>
      </c>
      <c r="T737" s="246" t="s">
        <v>15617</v>
      </c>
      <c r="U737" s="246" t="s">
        <v>14938</v>
      </c>
    </row>
    <row r="738" spans="1:21" ht="13.5" customHeight="1">
      <c r="A738" s="125" t="s">
        <v>1451</v>
      </c>
      <c r="B738" s="125" t="s">
        <v>10375</v>
      </c>
      <c r="C738" s="246" t="s">
        <v>1452</v>
      </c>
      <c r="D738" s="246" t="s">
        <v>1453</v>
      </c>
      <c r="E738" s="246" t="s">
        <v>4215</v>
      </c>
      <c r="F738" s="246" t="s">
        <v>4216</v>
      </c>
      <c r="G738" s="246" t="s">
        <v>8913</v>
      </c>
      <c r="H738" s="247">
        <v>0</v>
      </c>
      <c r="I738" s="246" t="s">
        <v>10372</v>
      </c>
      <c r="J738" s="247">
        <v>264000</v>
      </c>
      <c r="K738" s="247">
        <v>160</v>
      </c>
      <c r="L738" s="246" t="s">
        <v>12559</v>
      </c>
      <c r="M738" s="246" t="s">
        <v>8269</v>
      </c>
      <c r="N738" s="246" t="s">
        <v>1451</v>
      </c>
      <c r="O738" s="246" t="s">
        <v>12354</v>
      </c>
      <c r="P738" s="246" t="s">
        <v>12354</v>
      </c>
      <c r="Q738" s="246" t="s">
        <v>12354</v>
      </c>
      <c r="R738" s="246" t="s">
        <v>14694</v>
      </c>
      <c r="S738" s="246" t="s">
        <v>15088</v>
      </c>
      <c r="T738" s="246" t="s">
        <v>15618</v>
      </c>
      <c r="U738" s="246" t="s">
        <v>15619</v>
      </c>
    </row>
    <row r="739" spans="1:21" ht="13.5" customHeight="1">
      <c r="A739" s="125" t="s">
        <v>1454</v>
      </c>
      <c r="B739" s="125" t="s">
        <v>10375</v>
      </c>
      <c r="C739" s="246" t="s">
        <v>1455</v>
      </c>
      <c r="D739" s="246" t="s">
        <v>67</v>
      </c>
      <c r="E739" s="246" t="s">
        <v>4219</v>
      </c>
      <c r="F739" s="246" t="s">
        <v>4220</v>
      </c>
      <c r="G739" s="246" t="s">
        <v>8914</v>
      </c>
      <c r="H739" s="247">
        <v>0</v>
      </c>
      <c r="I739" s="246" t="s">
        <v>10372</v>
      </c>
      <c r="J739" s="247">
        <v>264000</v>
      </c>
      <c r="K739" s="247">
        <v>162</v>
      </c>
      <c r="L739" s="246" t="s">
        <v>12560</v>
      </c>
      <c r="M739" s="246" t="s">
        <v>8269</v>
      </c>
      <c r="N739" s="246" t="s">
        <v>1454</v>
      </c>
      <c r="O739" s="246" t="s">
        <v>12354</v>
      </c>
      <c r="P739" s="246" t="s">
        <v>12354</v>
      </c>
      <c r="Q739" s="246" t="s">
        <v>12354</v>
      </c>
      <c r="R739" s="246" t="s">
        <v>14694</v>
      </c>
      <c r="S739" s="246" t="s">
        <v>14718</v>
      </c>
      <c r="T739" s="246" t="s">
        <v>15620</v>
      </c>
      <c r="U739" s="246" t="s">
        <v>14872</v>
      </c>
    </row>
    <row r="740" spans="1:21" ht="13.5" customHeight="1">
      <c r="A740" s="125" t="s">
        <v>1456</v>
      </c>
      <c r="B740" s="125" t="s">
        <v>10375</v>
      </c>
      <c r="C740" s="246" t="s">
        <v>1457</v>
      </c>
      <c r="D740" s="246" t="s">
        <v>1447</v>
      </c>
      <c r="E740" s="246" t="s">
        <v>3937</v>
      </c>
      <c r="F740" s="246" t="s">
        <v>3938</v>
      </c>
      <c r="G740" s="246" t="s">
        <v>8915</v>
      </c>
      <c r="H740" s="247">
        <v>0</v>
      </c>
      <c r="I740" s="246" t="s">
        <v>10372</v>
      </c>
      <c r="J740" s="247">
        <v>264000</v>
      </c>
      <c r="K740" s="247">
        <v>33</v>
      </c>
      <c r="L740" s="246" t="s">
        <v>12456</v>
      </c>
      <c r="M740" s="246" t="s">
        <v>8268</v>
      </c>
      <c r="N740" s="246" t="s">
        <v>1456</v>
      </c>
      <c r="O740" s="246" t="s">
        <v>12354</v>
      </c>
      <c r="P740" s="246" t="s">
        <v>12354</v>
      </c>
      <c r="Q740" s="246" t="s">
        <v>12354</v>
      </c>
      <c r="R740" s="246" t="s">
        <v>14694</v>
      </c>
      <c r="S740" s="246" t="s">
        <v>14736</v>
      </c>
      <c r="T740" s="246" t="s">
        <v>14893</v>
      </c>
      <c r="U740" s="246" t="s">
        <v>15621</v>
      </c>
    </row>
    <row r="741" spans="1:21" ht="13.5" customHeight="1">
      <c r="A741" s="125" t="s">
        <v>1458</v>
      </c>
      <c r="B741" s="125" t="s">
        <v>10375</v>
      </c>
      <c r="C741" s="246" t="s">
        <v>1459</v>
      </c>
      <c r="D741" s="246" t="s">
        <v>1460</v>
      </c>
      <c r="E741" s="246" t="s">
        <v>3941</v>
      </c>
      <c r="F741" s="246" t="s">
        <v>3942</v>
      </c>
      <c r="G741" s="246" t="s">
        <v>8909</v>
      </c>
      <c r="H741" s="247">
        <v>0</v>
      </c>
      <c r="I741" s="246" t="s">
        <v>10372</v>
      </c>
      <c r="J741" s="247">
        <v>264000</v>
      </c>
      <c r="K741" s="247">
        <v>35</v>
      </c>
      <c r="L741" s="246" t="s">
        <v>12458</v>
      </c>
      <c r="M741" s="246" t="s">
        <v>8268</v>
      </c>
      <c r="N741" s="246" t="s">
        <v>1458</v>
      </c>
      <c r="O741" s="246" t="s">
        <v>12354</v>
      </c>
      <c r="P741" s="246" t="s">
        <v>12354</v>
      </c>
      <c r="Q741" s="246" t="s">
        <v>12354</v>
      </c>
      <c r="R741" s="246" t="s">
        <v>15542</v>
      </c>
      <c r="S741" s="246" t="s">
        <v>14791</v>
      </c>
      <c r="T741" s="246" t="s">
        <v>15267</v>
      </c>
      <c r="U741" s="246" t="s">
        <v>15149</v>
      </c>
    </row>
    <row r="742" spans="1:21" ht="13.5" customHeight="1">
      <c r="A742" s="125" t="s">
        <v>1461</v>
      </c>
      <c r="B742" s="125" t="s">
        <v>10375</v>
      </c>
      <c r="C742" s="246" t="s">
        <v>1462</v>
      </c>
      <c r="D742" s="246" t="s">
        <v>67</v>
      </c>
      <c r="E742" s="246" t="s">
        <v>4269</v>
      </c>
      <c r="F742" s="246" t="s">
        <v>4270</v>
      </c>
      <c r="G742" s="246" t="s">
        <v>8916</v>
      </c>
      <c r="H742" s="247">
        <v>0</v>
      </c>
      <c r="I742" s="246" t="s">
        <v>10372</v>
      </c>
      <c r="J742" s="247">
        <v>264000</v>
      </c>
      <c r="K742" s="247">
        <v>186</v>
      </c>
      <c r="L742" s="246" t="s">
        <v>12575</v>
      </c>
      <c r="M742" s="246" t="s">
        <v>8269</v>
      </c>
      <c r="N742" s="246" t="s">
        <v>1461</v>
      </c>
      <c r="O742" s="246" t="s">
        <v>12354</v>
      </c>
      <c r="P742" s="246" t="s">
        <v>12354</v>
      </c>
      <c r="Q742" s="246" t="s">
        <v>12354</v>
      </c>
      <c r="R742" s="246" t="s">
        <v>14690</v>
      </c>
      <c r="S742" s="246" t="s">
        <v>14707</v>
      </c>
      <c r="T742" s="246" t="s">
        <v>15474</v>
      </c>
      <c r="U742" s="246" t="s">
        <v>14872</v>
      </c>
    </row>
    <row r="743" spans="1:21" ht="13.5" customHeight="1">
      <c r="A743" s="125" t="s">
        <v>1463</v>
      </c>
      <c r="B743" s="125" t="s">
        <v>10375</v>
      </c>
      <c r="C743" s="246" t="s">
        <v>1464</v>
      </c>
      <c r="D743" s="246" t="s">
        <v>1465</v>
      </c>
      <c r="E743" s="246" t="s">
        <v>3947</v>
      </c>
      <c r="F743" s="246" t="s">
        <v>3948</v>
      </c>
      <c r="G743" s="246" t="s">
        <v>8917</v>
      </c>
      <c r="H743" s="247">
        <v>0</v>
      </c>
      <c r="I743" s="246" t="s">
        <v>10372</v>
      </c>
      <c r="J743" s="247">
        <v>264000</v>
      </c>
      <c r="K743" s="247">
        <v>38</v>
      </c>
      <c r="L743" s="246" t="s">
        <v>12461</v>
      </c>
      <c r="M743" s="246" t="s">
        <v>8268</v>
      </c>
      <c r="N743" s="246" t="s">
        <v>1463</v>
      </c>
      <c r="O743" s="246" t="s">
        <v>12354</v>
      </c>
      <c r="P743" s="246" t="s">
        <v>12354</v>
      </c>
      <c r="Q743" s="246" t="s">
        <v>12354</v>
      </c>
      <c r="R743" s="246" t="s">
        <v>14697</v>
      </c>
      <c r="S743" s="246" t="s">
        <v>14936</v>
      </c>
      <c r="T743" s="246" t="s">
        <v>14777</v>
      </c>
      <c r="U743" s="246" t="s">
        <v>15622</v>
      </c>
    </row>
    <row r="744" spans="1:21" ht="13.5" customHeight="1">
      <c r="A744" s="125" t="s">
        <v>1466</v>
      </c>
      <c r="B744" s="125" t="s">
        <v>10375</v>
      </c>
      <c r="C744" s="246" t="s">
        <v>1467</v>
      </c>
      <c r="D744" s="246" t="s">
        <v>1468</v>
      </c>
      <c r="E744" s="246" t="s">
        <v>3949</v>
      </c>
      <c r="F744" s="246" t="s">
        <v>3950</v>
      </c>
      <c r="G744" s="246" t="s">
        <v>8918</v>
      </c>
      <c r="H744" s="247">
        <v>0</v>
      </c>
      <c r="I744" s="246" t="s">
        <v>10372</v>
      </c>
      <c r="J744" s="247">
        <v>264000</v>
      </c>
      <c r="K744" s="247">
        <v>40</v>
      </c>
      <c r="L744" s="248" t="s">
        <v>12462</v>
      </c>
      <c r="M744" s="246" t="s">
        <v>8268</v>
      </c>
      <c r="N744" s="246" t="s">
        <v>1466</v>
      </c>
      <c r="O744" s="246" t="s">
        <v>12354</v>
      </c>
      <c r="P744" s="246" t="s">
        <v>12354</v>
      </c>
      <c r="Q744" s="246" t="s">
        <v>12354</v>
      </c>
      <c r="R744" s="246" t="s">
        <v>14690</v>
      </c>
      <c r="S744" s="246" t="s">
        <v>14727</v>
      </c>
      <c r="T744" s="246" t="s">
        <v>15623</v>
      </c>
      <c r="U744" s="246" t="s">
        <v>15624</v>
      </c>
    </row>
    <row r="745" spans="1:21" ht="13.5" customHeight="1">
      <c r="A745" s="125" t="s">
        <v>1469</v>
      </c>
      <c r="B745" s="125" t="s">
        <v>10375</v>
      </c>
      <c r="C745" s="246" t="s">
        <v>1470</v>
      </c>
      <c r="D745" s="246" t="s">
        <v>67</v>
      </c>
      <c r="E745" s="246" t="s">
        <v>4324</v>
      </c>
      <c r="F745" s="246" t="s">
        <v>4325</v>
      </c>
      <c r="G745" s="246" t="s">
        <v>8919</v>
      </c>
      <c r="H745" s="247">
        <v>0</v>
      </c>
      <c r="I745" s="246" t="s">
        <v>10372</v>
      </c>
      <c r="J745" s="247">
        <v>264000</v>
      </c>
      <c r="K745" s="247">
        <v>213</v>
      </c>
      <c r="L745" s="248" t="s">
        <v>12594</v>
      </c>
      <c r="M745" s="246" t="s">
        <v>8269</v>
      </c>
      <c r="N745" s="246" t="s">
        <v>1469</v>
      </c>
      <c r="O745" s="246" t="s">
        <v>12354</v>
      </c>
      <c r="P745" s="246" t="s">
        <v>12354</v>
      </c>
      <c r="Q745" s="246" t="s">
        <v>12354</v>
      </c>
      <c r="R745" s="246" t="s">
        <v>14694</v>
      </c>
      <c r="S745" s="246" t="s">
        <v>14718</v>
      </c>
      <c r="T745" s="246" t="s">
        <v>15625</v>
      </c>
      <c r="U745" s="246" t="s">
        <v>15626</v>
      </c>
    </row>
    <row r="746" spans="1:21" ht="13.5" customHeight="1">
      <c r="A746" s="125" t="s">
        <v>1471</v>
      </c>
      <c r="B746" s="125" t="s">
        <v>10375</v>
      </c>
      <c r="C746" s="246" t="s">
        <v>1472</v>
      </c>
      <c r="D746" s="246" t="s">
        <v>67</v>
      </c>
      <c r="E746" s="246" t="s">
        <v>4342</v>
      </c>
      <c r="F746" s="246" t="s">
        <v>4343</v>
      </c>
      <c r="G746" s="246" t="s">
        <v>8920</v>
      </c>
      <c r="H746" s="247">
        <v>0</v>
      </c>
      <c r="I746" s="246" t="s">
        <v>10372</v>
      </c>
      <c r="J746" s="247">
        <v>264000</v>
      </c>
      <c r="K746" s="247">
        <v>222</v>
      </c>
      <c r="L746" s="248" t="s">
        <v>12601</v>
      </c>
      <c r="M746" s="246" t="s">
        <v>8269</v>
      </c>
      <c r="N746" s="246" t="s">
        <v>1471</v>
      </c>
      <c r="O746" s="246" t="s">
        <v>12354</v>
      </c>
      <c r="P746" s="246" t="s">
        <v>12354</v>
      </c>
      <c r="Q746" s="246" t="s">
        <v>12354</v>
      </c>
      <c r="R746" s="246" t="s">
        <v>14694</v>
      </c>
      <c r="S746" s="246" t="s">
        <v>14718</v>
      </c>
      <c r="T746" s="246" t="s">
        <v>15063</v>
      </c>
      <c r="U746" s="246" t="s">
        <v>14764</v>
      </c>
    </row>
    <row r="747" spans="1:21" ht="13.5" customHeight="1">
      <c r="A747" s="125" t="s">
        <v>1473</v>
      </c>
      <c r="B747" s="125" t="s">
        <v>10375</v>
      </c>
      <c r="C747" s="246" t="s">
        <v>1474</v>
      </c>
      <c r="D747" s="246" t="s">
        <v>1475</v>
      </c>
      <c r="E747" s="246" t="s">
        <v>4397</v>
      </c>
      <c r="F747" s="246" t="s">
        <v>4398</v>
      </c>
      <c r="G747" s="246" t="s">
        <v>8921</v>
      </c>
      <c r="H747" s="247">
        <v>0</v>
      </c>
      <c r="I747" s="246" t="s">
        <v>10372</v>
      </c>
      <c r="J747" s="247">
        <v>264000</v>
      </c>
      <c r="K747" s="247">
        <v>252</v>
      </c>
      <c r="L747" s="246" t="s">
        <v>12626</v>
      </c>
      <c r="M747" s="246" t="s">
        <v>8269</v>
      </c>
      <c r="N747" s="246" t="s">
        <v>1473</v>
      </c>
      <c r="O747" s="246" t="s">
        <v>12354</v>
      </c>
      <c r="P747" s="246" t="s">
        <v>12354</v>
      </c>
      <c r="Q747" s="246" t="s">
        <v>12354</v>
      </c>
      <c r="R747" s="246" t="s">
        <v>14694</v>
      </c>
      <c r="S747" s="246" t="s">
        <v>15088</v>
      </c>
      <c r="T747" s="246" t="s">
        <v>15627</v>
      </c>
      <c r="U747" s="246" t="s">
        <v>14982</v>
      </c>
    </row>
    <row r="748" spans="1:21" ht="13.5" customHeight="1">
      <c r="A748" s="125" t="s">
        <v>1476</v>
      </c>
      <c r="B748" s="125" t="s">
        <v>10375</v>
      </c>
      <c r="C748" s="246" t="s">
        <v>4411</v>
      </c>
      <c r="D748" s="246" t="s">
        <v>1477</v>
      </c>
      <c r="E748" s="246" t="s">
        <v>4412</v>
      </c>
      <c r="F748" s="246" t="s">
        <v>4413</v>
      </c>
      <c r="G748" s="246" t="s">
        <v>8637</v>
      </c>
      <c r="H748" s="247">
        <v>0</v>
      </c>
      <c r="I748" s="246" t="s">
        <v>10372</v>
      </c>
      <c r="J748" s="247">
        <v>264000</v>
      </c>
      <c r="K748" s="247">
        <v>259</v>
      </c>
      <c r="L748" s="246" t="s">
        <v>12632</v>
      </c>
      <c r="M748" s="246" t="s">
        <v>8269</v>
      </c>
      <c r="N748" s="246" t="s">
        <v>1476</v>
      </c>
      <c r="O748" s="246" t="s">
        <v>12354</v>
      </c>
      <c r="P748" s="246" t="s">
        <v>12354</v>
      </c>
      <c r="Q748" s="246" t="s">
        <v>12354</v>
      </c>
      <c r="R748" s="246" t="s">
        <v>14694</v>
      </c>
      <c r="S748" s="246" t="s">
        <v>14791</v>
      </c>
      <c r="T748" s="246" t="s">
        <v>15628</v>
      </c>
      <c r="U748" s="246" t="s">
        <v>15629</v>
      </c>
    </row>
    <row r="749" spans="1:21" ht="13.5" customHeight="1">
      <c r="A749" s="125" t="s">
        <v>1478</v>
      </c>
      <c r="B749" s="125" t="s">
        <v>10375</v>
      </c>
      <c r="C749" s="246" t="s">
        <v>1479</v>
      </c>
      <c r="D749" s="246" t="s">
        <v>105</v>
      </c>
      <c r="E749" s="246" t="s">
        <v>3979</v>
      </c>
      <c r="F749" s="246" t="s">
        <v>3980</v>
      </c>
      <c r="G749" s="246" t="s">
        <v>8922</v>
      </c>
      <c r="H749" s="247">
        <v>0</v>
      </c>
      <c r="I749" s="246" t="s">
        <v>10372</v>
      </c>
      <c r="J749" s="247">
        <v>264000</v>
      </c>
      <c r="K749" s="247">
        <v>53</v>
      </c>
      <c r="L749" s="246" t="s">
        <v>12474</v>
      </c>
      <c r="M749" s="246" t="s">
        <v>8268</v>
      </c>
      <c r="N749" s="246" t="s">
        <v>1478</v>
      </c>
      <c r="O749" s="246" t="s">
        <v>12354</v>
      </c>
      <c r="P749" s="246" t="s">
        <v>12354</v>
      </c>
      <c r="Q749" s="246" t="s">
        <v>12354</v>
      </c>
      <c r="R749" s="246" t="s">
        <v>14690</v>
      </c>
      <c r="S749" s="246" t="s">
        <v>14818</v>
      </c>
      <c r="T749" s="246" t="s">
        <v>15630</v>
      </c>
      <c r="U749" s="246" t="s">
        <v>15631</v>
      </c>
    </row>
    <row r="750" spans="1:21" ht="13.5" customHeight="1">
      <c r="A750" s="125" t="s">
        <v>1480</v>
      </c>
      <c r="B750" s="125" t="s">
        <v>10375</v>
      </c>
      <c r="C750" s="246" t="s">
        <v>4328</v>
      </c>
      <c r="D750" s="246" t="s">
        <v>1475</v>
      </c>
      <c r="E750" s="246" t="s">
        <v>4329</v>
      </c>
      <c r="F750" s="246" t="s">
        <v>4330</v>
      </c>
      <c r="G750" s="246" t="s">
        <v>8923</v>
      </c>
      <c r="H750" s="247">
        <v>0</v>
      </c>
      <c r="I750" s="246" t="s">
        <v>10372</v>
      </c>
      <c r="J750" s="247">
        <v>264000</v>
      </c>
      <c r="K750" s="247">
        <v>215</v>
      </c>
      <c r="L750" s="246" t="s">
        <v>12596</v>
      </c>
      <c r="M750" s="246" t="s">
        <v>8269</v>
      </c>
      <c r="N750" s="246" t="s">
        <v>1480</v>
      </c>
      <c r="O750" s="246" t="s">
        <v>12354</v>
      </c>
      <c r="P750" s="246" t="s">
        <v>12354</v>
      </c>
      <c r="Q750" s="246" t="s">
        <v>12354</v>
      </c>
      <c r="R750" s="246" t="s">
        <v>14694</v>
      </c>
      <c r="S750" s="246" t="s">
        <v>14718</v>
      </c>
      <c r="T750" s="246" t="s">
        <v>14802</v>
      </c>
      <c r="U750" s="246" t="s">
        <v>15632</v>
      </c>
    </row>
    <row r="751" spans="1:21" ht="13.5" customHeight="1">
      <c r="A751" s="125" t="s">
        <v>1481</v>
      </c>
      <c r="B751" s="125" t="s">
        <v>10375</v>
      </c>
      <c r="C751" s="246" t="s">
        <v>1482</v>
      </c>
      <c r="D751" s="246" t="s">
        <v>1483</v>
      </c>
      <c r="E751" s="246" t="s">
        <v>3985</v>
      </c>
      <c r="F751" s="246" t="s">
        <v>3986</v>
      </c>
      <c r="G751" s="246" t="s">
        <v>8924</v>
      </c>
      <c r="H751" s="247">
        <v>0</v>
      </c>
      <c r="I751" s="246" t="s">
        <v>10372</v>
      </c>
      <c r="J751" s="247">
        <v>264000</v>
      </c>
      <c r="K751" s="247">
        <v>56</v>
      </c>
      <c r="L751" s="246" t="s">
        <v>12476</v>
      </c>
      <c r="M751" s="246" t="s">
        <v>8269</v>
      </c>
      <c r="N751" s="246" t="s">
        <v>1481</v>
      </c>
      <c r="O751" s="246" t="s">
        <v>12354</v>
      </c>
      <c r="P751" s="246" t="s">
        <v>12354</v>
      </c>
      <c r="Q751" s="246" t="s">
        <v>12354</v>
      </c>
      <c r="R751" s="246" t="s">
        <v>14690</v>
      </c>
      <c r="S751" s="246" t="s">
        <v>14818</v>
      </c>
      <c r="T751" s="246" t="s">
        <v>15633</v>
      </c>
      <c r="U751" s="246" t="s">
        <v>14755</v>
      </c>
    </row>
    <row r="752" spans="1:21" ht="13.5" customHeight="1">
      <c r="A752" s="125" t="s">
        <v>1489</v>
      </c>
      <c r="B752" s="125" t="s">
        <v>10375</v>
      </c>
      <c r="C752" s="246" t="s">
        <v>1490</v>
      </c>
      <c r="D752" s="246" t="s">
        <v>1491</v>
      </c>
      <c r="E752" s="246" t="s">
        <v>3994</v>
      </c>
      <c r="F752" s="246" t="s">
        <v>3995</v>
      </c>
      <c r="G752" s="246" t="s">
        <v>8925</v>
      </c>
      <c r="H752" s="247">
        <v>0</v>
      </c>
      <c r="I752" s="246" t="s">
        <v>10372</v>
      </c>
      <c r="J752" s="247">
        <v>264000</v>
      </c>
      <c r="K752" s="247">
        <v>60</v>
      </c>
      <c r="L752" s="246" t="s">
        <v>12479</v>
      </c>
      <c r="M752" s="246" t="s">
        <v>8269</v>
      </c>
      <c r="N752" s="246" t="s">
        <v>1489</v>
      </c>
      <c r="O752" s="246" t="s">
        <v>12354</v>
      </c>
      <c r="P752" s="246" t="s">
        <v>12354</v>
      </c>
      <c r="Q752" s="246" t="s">
        <v>12354</v>
      </c>
      <c r="R752" s="246" t="s">
        <v>15251</v>
      </c>
      <c r="S752" s="246" t="s">
        <v>14876</v>
      </c>
      <c r="T752" s="246" t="s">
        <v>14725</v>
      </c>
      <c r="U752" s="246" t="s">
        <v>15162</v>
      </c>
    </row>
    <row r="753" spans="1:21" ht="13.5" customHeight="1">
      <c r="A753" s="125" t="s">
        <v>1492</v>
      </c>
      <c r="B753" s="125" t="s">
        <v>10375</v>
      </c>
      <c r="C753" s="246" t="s">
        <v>1493</v>
      </c>
      <c r="D753" s="246" t="s">
        <v>1491</v>
      </c>
      <c r="E753" s="246" t="s">
        <v>3996</v>
      </c>
      <c r="F753" s="246" t="s">
        <v>3997</v>
      </c>
      <c r="G753" s="246" t="s">
        <v>8926</v>
      </c>
      <c r="H753" s="247">
        <v>0</v>
      </c>
      <c r="I753" s="246" t="s">
        <v>10372</v>
      </c>
      <c r="J753" s="247">
        <v>264000</v>
      </c>
      <c r="K753" s="247">
        <v>61</v>
      </c>
      <c r="L753" s="246" t="s">
        <v>12480</v>
      </c>
      <c r="M753" s="246" t="s">
        <v>8269</v>
      </c>
      <c r="N753" s="246" t="s">
        <v>1492</v>
      </c>
      <c r="O753" s="246" t="s">
        <v>12354</v>
      </c>
      <c r="P753" s="246" t="s">
        <v>12354</v>
      </c>
      <c r="Q753" s="246" t="s">
        <v>12354</v>
      </c>
      <c r="R753" s="246" t="s">
        <v>14694</v>
      </c>
      <c r="S753" s="246" t="s">
        <v>14791</v>
      </c>
      <c r="T753" s="246" t="s">
        <v>15044</v>
      </c>
      <c r="U753" s="246" t="s">
        <v>15634</v>
      </c>
    </row>
    <row r="754" spans="1:21" ht="13.5" customHeight="1">
      <c r="A754" s="125" t="s">
        <v>1496</v>
      </c>
      <c r="B754" s="125" t="s">
        <v>10375</v>
      </c>
      <c r="C754" s="246" t="s">
        <v>1497</v>
      </c>
      <c r="D754" s="246" t="s">
        <v>1498</v>
      </c>
      <c r="E754" s="246" t="s">
        <v>4023</v>
      </c>
      <c r="F754" s="246" t="s">
        <v>4024</v>
      </c>
      <c r="G754" s="246" t="s">
        <v>8927</v>
      </c>
      <c r="H754" s="247">
        <v>19</v>
      </c>
      <c r="I754" s="246" t="s">
        <v>10406</v>
      </c>
      <c r="J754" s="247">
        <v>384000</v>
      </c>
      <c r="K754" s="247">
        <v>73</v>
      </c>
      <c r="L754" s="246" t="s">
        <v>12492</v>
      </c>
      <c r="M754" s="246" t="s">
        <v>8269</v>
      </c>
      <c r="N754" s="246" t="s">
        <v>1496</v>
      </c>
      <c r="O754" s="246" t="s">
        <v>12354</v>
      </c>
      <c r="P754" s="246" t="s">
        <v>12354</v>
      </c>
      <c r="Q754" s="246" t="s">
        <v>12354</v>
      </c>
      <c r="R754" s="246" t="s">
        <v>14690</v>
      </c>
      <c r="S754" s="246" t="s">
        <v>14756</v>
      </c>
      <c r="T754" s="246" t="s">
        <v>15635</v>
      </c>
      <c r="U754" s="246" t="s">
        <v>14906</v>
      </c>
    </row>
    <row r="755" spans="1:21" ht="13.5" customHeight="1">
      <c r="A755" s="125" t="s">
        <v>1499</v>
      </c>
      <c r="B755" s="125" t="s">
        <v>10375</v>
      </c>
      <c r="C755" s="246" t="s">
        <v>1500</v>
      </c>
      <c r="D755" s="246" t="s">
        <v>170</v>
      </c>
      <c r="E755" s="246" t="s">
        <v>4025</v>
      </c>
      <c r="F755" s="246" t="s">
        <v>4026</v>
      </c>
      <c r="G755" s="246" t="s">
        <v>8928</v>
      </c>
      <c r="H755" s="247">
        <v>0</v>
      </c>
      <c r="I755" s="246" t="s">
        <v>10372</v>
      </c>
      <c r="J755" s="247">
        <v>264000</v>
      </c>
      <c r="K755" s="247">
        <v>74</v>
      </c>
      <c r="L755" s="246" t="s">
        <v>12493</v>
      </c>
      <c r="M755" s="246" t="s">
        <v>8269</v>
      </c>
      <c r="N755" s="246" t="s">
        <v>1499</v>
      </c>
      <c r="O755" s="246" t="s">
        <v>12354</v>
      </c>
      <c r="P755" s="246" t="s">
        <v>12354</v>
      </c>
      <c r="Q755" s="246" t="s">
        <v>12354</v>
      </c>
      <c r="R755" s="246" t="s">
        <v>14694</v>
      </c>
      <c r="S755" s="246" t="s">
        <v>14750</v>
      </c>
      <c r="T755" s="246" t="s">
        <v>15202</v>
      </c>
      <c r="U755" s="246" t="s">
        <v>15636</v>
      </c>
    </row>
    <row r="756" spans="1:21" ht="13.5" customHeight="1">
      <c r="A756" s="125" t="s">
        <v>1501</v>
      </c>
      <c r="B756" s="125" t="s">
        <v>10375</v>
      </c>
      <c r="C756" s="246" t="s">
        <v>4450</v>
      </c>
      <c r="D756" s="246" t="s">
        <v>1502</v>
      </c>
      <c r="E756" s="246" t="s">
        <v>4451</v>
      </c>
      <c r="F756" s="246" t="s">
        <v>10562</v>
      </c>
      <c r="G756" s="246" t="s">
        <v>8929</v>
      </c>
      <c r="H756" s="247">
        <v>0</v>
      </c>
      <c r="I756" s="246" t="s">
        <v>10372</v>
      </c>
      <c r="J756" s="247">
        <v>264000</v>
      </c>
      <c r="K756" s="247">
        <v>290</v>
      </c>
      <c r="L756" s="246" t="s">
        <v>12654</v>
      </c>
      <c r="M756" s="246" t="s">
        <v>8265</v>
      </c>
      <c r="N756" s="246" t="s">
        <v>1501</v>
      </c>
      <c r="O756" s="246" t="s">
        <v>12354</v>
      </c>
      <c r="P756" s="246" t="s">
        <v>12354</v>
      </c>
      <c r="Q756" s="246" t="s">
        <v>12354</v>
      </c>
      <c r="R756" s="246" t="s">
        <v>14690</v>
      </c>
      <c r="S756" s="246" t="s">
        <v>14791</v>
      </c>
      <c r="T756" s="246" t="s">
        <v>15574</v>
      </c>
      <c r="U756" s="246" t="s">
        <v>14738</v>
      </c>
    </row>
    <row r="757" spans="1:21" ht="13.5" customHeight="1">
      <c r="A757" s="125" t="s">
        <v>1503</v>
      </c>
      <c r="B757" s="125" t="s">
        <v>10375</v>
      </c>
      <c r="C757" s="246" t="s">
        <v>1504</v>
      </c>
      <c r="D757" s="246" t="s">
        <v>1505</v>
      </c>
      <c r="E757" s="246" t="s">
        <v>4045</v>
      </c>
      <c r="F757" s="246" t="s">
        <v>4046</v>
      </c>
      <c r="G757" s="246" t="s">
        <v>8930</v>
      </c>
      <c r="H757" s="247">
        <v>1</v>
      </c>
      <c r="I757" s="246" t="s">
        <v>10372</v>
      </c>
      <c r="J757" s="247">
        <v>264000</v>
      </c>
      <c r="K757" s="247">
        <v>84</v>
      </c>
      <c r="L757" s="246" t="s">
        <v>12503</v>
      </c>
      <c r="M757" s="246" t="s">
        <v>8269</v>
      </c>
      <c r="N757" s="246" t="s">
        <v>1503</v>
      </c>
      <c r="O757" s="246" t="s">
        <v>12354</v>
      </c>
      <c r="P757" s="246" t="s">
        <v>12354</v>
      </c>
      <c r="Q757" s="246" t="s">
        <v>12354</v>
      </c>
      <c r="R757" s="246" t="s">
        <v>14690</v>
      </c>
      <c r="S757" s="246" t="s">
        <v>15332</v>
      </c>
      <c r="T757" s="246" t="s">
        <v>14874</v>
      </c>
      <c r="U757" s="246" t="s">
        <v>15637</v>
      </c>
    </row>
    <row r="758" spans="1:21" ht="13.5" customHeight="1">
      <c r="A758" s="125" t="s">
        <v>1506</v>
      </c>
      <c r="B758" s="125" t="s">
        <v>10375</v>
      </c>
      <c r="C758" s="246" t="s">
        <v>1507</v>
      </c>
      <c r="D758" s="246" t="s">
        <v>8931</v>
      </c>
      <c r="E758" s="246" t="s">
        <v>4473</v>
      </c>
      <c r="F758" s="246" t="s">
        <v>10563</v>
      </c>
      <c r="G758" s="246" t="s">
        <v>8932</v>
      </c>
      <c r="H758" s="247">
        <v>0</v>
      </c>
      <c r="I758" s="246" t="s">
        <v>10372</v>
      </c>
      <c r="J758" s="247">
        <v>264000</v>
      </c>
      <c r="K758" s="247">
        <v>307</v>
      </c>
      <c r="L758" s="246" t="s">
        <v>12665</v>
      </c>
      <c r="M758" s="246" t="s">
        <v>8265</v>
      </c>
      <c r="N758" s="246" t="s">
        <v>1506</v>
      </c>
      <c r="O758" s="246" t="s">
        <v>12354</v>
      </c>
      <c r="P758" s="246" t="s">
        <v>12354</v>
      </c>
      <c r="Q758" s="246" t="s">
        <v>12354</v>
      </c>
      <c r="R758" s="246" t="s">
        <v>14690</v>
      </c>
      <c r="S758" s="246" t="s">
        <v>14791</v>
      </c>
      <c r="T758" s="246" t="s">
        <v>15399</v>
      </c>
      <c r="U758" s="246" t="s">
        <v>15638</v>
      </c>
    </row>
    <row r="759" spans="1:21" ht="13.5" customHeight="1">
      <c r="A759" s="125" t="s">
        <v>1508</v>
      </c>
      <c r="B759" s="125" t="s">
        <v>10375</v>
      </c>
      <c r="C759" s="246" t="s">
        <v>4074</v>
      </c>
      <c r="D759" s="246" t="s">
        <v>78</v>
      </c>
      <c r="E759" s="246" t="s">
        <v>4075</v>
      </c>
      <c r="F759" s="246" t="s">
        <v>4076</v>
      </c>
      <c r="G759" s="246" t="s">
        <v>8933</v>
      </c>
      <c r="H759" s="247">
        <v>0</v>
      </c>
      <c r="I759" s="246" t="s">
        <v>10372</v>
      </c>
      <c r="J759" s="247">
        <v>264000</v>
      </c>
      <c r="K759" s="247">
        <v>97</v>
      </c>
      <c r="L759" s="246" t="s">
        <v>12514</v>
      </c>
      <c r="M759" s="246" t="s">
        <v>8269</v>
      </c>
      <c r="N759" s="246" t="s">
        <v>1508</v>
      </c>
      <c r="O759" s="246" t="s">
        <v>12354</v>
      </c>
      <c r="P759" s="246" t="s">
        <v>12354</v>
      </c>
      <c r="Q759" s="246" t="s">
        <v>12354</v>
      </c>
      <c r="R759" s="246" t="s">
        <v>14694</v>
      </c>
      <c r="S759" s="246" t="s">
        <v>14844</v>
      </c>
      <c r="T759" s="246" t="s">
        <v>15639</v>
      </c>
      <c r="U759" s="246" t="s">
        <v>14872</v>
      </c>
    </row>
    <row r="760" spans="1:21" ht="13.5" customHeight="1">
      <c r="A760" s="125" t="s">
        <v>1509</v>
      </c>
      <c r="B760" s="125" t="s">
        <v>10375</v>
      </c>
      <c r="C760" s="246" t="s">
        <v>1510</v>
      </c>
      <c r="D760" s="246" t="s">
        <v>80</v>
      </c>
      <c r="E760" s="246" t="s">
        <v>4077</v>
      </c>
      <c r="F760" s="246" t="s">
        <v>4078</v>
      </c>
      <c r="G760" s="246" t="s">
        <v>8934</v>
      </c>
      <c r="H760" s="247">
        <v>0</v>
      </c>
      <c r="I760" s="246" t="s">
        <v>10372</v>
      </c>
      <c r="J760" s="247">
        <v>264000</v>
      </c>
      <c r="K760" s="247">
        <v>98</v>
      </c>
      <c r="L760" s="246" t="s">
        <v>12514</v>
      </c>
      <c r="M760" s="246" t="s">
        <v>8269</v>
      </c>
      <c r="N760" s="246" t="s">
        <v>1509</v>
      </c>
      <c r="O760" s="246" t="s">
        <v>12354</v>
      </c>
      <c r="P760" s="246" t="s">
        <v>12354</v>
      </c>
      <c r="Q760" s="246" t="s">
        <v>12354</v>
      </c>
      <c r="R760" s="246" t="s">
        <v>14694</v>
      </c>
      <c r="S760" s="246" t="s">
        <v>14710</v>
      </c>
      <c r="T760" s="246" t="s">
        <v>15640</v>
      </c>
      <c r="U760" s="246" t="s">
        <v>15537</v>
      </c>
    </row>
    <row r="761" spans="1:21" ht="13.5" customHeight="1">
      <c r="A761" s="125" t="s">
        <v>1511</v>
      </c>
      <c r="B761" s="125" t="s">
        <v>10375</v>
      </c>
      <c r="C761" s="246" t="s">
        <v>1512</v>
      </c>
      <c r="D761" s="246" t="s">
        <v>145</v>
      </c>
      <c r="E761" s="246" t="s">
        <v>4084</v>
      </c>
      <c r="F761" s="246" t="s">
        <v>4085</v>
      </c>
      <c r="G761" s="246" t="s">
        <v>8935</v>
      </c>
      <c r="H761" s="247">
        <v>0</v>
      </c>
      <c r="I761" s="246" t="s">
        <v>10372</v>
      </c>
      <c r="J761" s="247">
        <v>264000</v>
      </c>
      <c r="K761" s="247">
        <v>101</v>
      </c>
      <c r="L761" s="246" t="s">
        <v>12517</v>
      </c>
      <c r="M761" s="246" t="s">
        <v>8269</v>
      </c>
      <c r="N761" s="246" t="s">
        <v>1511</v>
      </c>
      <c r="O761" s="246" t="s">
        <v>12354</v>
      </c>
      <c r="P761" s="246" t="s">
        <v>12354</v>
      </c>
      <c r="Q761" s="246" t="s">
        <v>12354</v>
      </c>
      <c r="R761" s="246" t="s">
        <v>14694</v>
      </c>
      <c r="S761" s="246" t="s">
        <v>14710</v>
      </c>
      <c r="T761" s="246" t="s">
        <v>14735</v>
      </c>
      <c r="U761" s="246" t="s">
        <v>15641</v>
      </c>
    </row>
    <row r="762" spans="1:21" ht="13.5" customHeight="1">
      <c r="A762" s="125" t="s">
        <v>1515</v>
      </c>
      <c r="B762" s="125" t="s">
        <v>10375</v>
      </c>
      <c r="C762" s="246" t="s">
        <v>1516</v>
      </c>
      <c r="D762" s="246" t="s">
        <v>8936</v>
      </c>
      <c r="E762" s="246" t="s">
        <v>4480</v>
      </c>
      <c r="F762" s="246" t="s">
        <v>10564</v>
      </c>
      <c r="G762" s="246" t="s">
        <v>8937</v>
      </c>
      <c r="H762" s="247">
        <v>0</v>
      </c>
      <c r="I762" s="246" t="s">
        <v>10372</v>
      </c>
      <c r="J762" s="247">
        <v>264000</v>
      </c>
      <c r="K762" s="247">
        <v>312</v>
      </c>
      <c r="L762" s="246" t="s">
        <v>12669</v>
      </c>
      <c r="M762" s="246" t="s">
        <v>8265</v>
      </c>
      <c r="N762" s="246" t="s">
        <v>1515</v>
      </c>
      <c r="O762" s="246" t="s">
        <v>12354</v>
      </c>
      <c r="P762" s="246" t="s">
        <v>12354</v>
      </c>
      <c r="Q762" s="246" t="s">
        <v>12354</v>
      </c>
      <c r="R762" s="246" t="s">
        <v>14694</v>
      </c>
      <c r="S762" s="246" t="s">
        <v>14818</v>
      </c>
      <c r="T762" s="246" t="s">
        <v>15642</v>
      </c>
      <c r="U762" s="246" t="s">
        <v>15643</v>
      </c>
    </row>
    <row r="763" spans="1:21" ht="13.5" customHeight="1">
      <c r="A763" s="125" t="s">
        <v>1517</v>
      </c>
      <c r="B763" s="125" t="s">
        <v>10375</v>
      </c>
      <c r="C763" s="246" t="s">
        <v>1518</v>
      </c>
      <c r="D763" s="246" t="s">
        <v>170</v>
      </c>
      <c r="E763" s="246" t="s">
        <v>4099</v>
      </c>
      <c r="F763" s="246" t="s">
        <v>4100</v>
      </c>
      <c r="G763" s="246" t="s">
        <v>8938</v>
      </c>
      <c r="H763" s="247">
        <v>0</v>
      </c>
      <c r="I763" s="246" t="s">
        <v>10372</v>
      </c>
      <c r="J763" s="247">
        <v>264000</v>
      </c>
      <c r="K763" s="247">
        <v>109</v>
      </c>
      <c r="L763" s="246" t="s">
        <v>12438</v>
      </c>
      <c r="M763" s="246" t="s">
        <v>8269</v>
      </c>
      <c r="N763" s="246" t="s">
        <v>1517</v>
      </c>
      <c r="O763" s="246" t="s">
        <v>12354</v>
      </c>
      <c r="P763" s="246" t="s">
        <v>12354</v>
      </c>
      <c r="Q763" s="246" t="s">
        <v>12354</v>
      </c>
      <c r="R763" s="246" t="s">
        <v>14694</v>
      </c>
      <c r="S763" s="246" t="s">
        <v>14750</v>
      </c>
      <c r="T763" s="246" t="s">
        <v>15571</v>
      </c>
      <c r="U763" s="246" t="s">
        <v>14700</v>
      </c>
    </row>
    <row r="764" spans="1:21" ht="13.5" customHeight="1">
      <c r="A764" s="125" t="s">
        <v>1519</v>
      </c>
      <c r="B764" s="125" t="s">
        <v>10375</v>
      </c>
      <c r="C764" s="246" t="s">
        <v>1520</v>
      </c>
      <c r="D764" s="246" t="s">
        <v>1521</v>
      </c>
      <c r="E764" s="246" t="s">
        <v>4449</v>
      </c>
      <c r="F764" s="246" t="s">
        <v>10565</v>
      </c>
      <c r="G764" s="246" t="s">
        <v>8939</v>
      </c>
      <c r="H764" s="247">
        <v>0</v>
      </c>
      <c r="I764" s="246" t="s">
        <v>10372</v>
      </c>
      <c r="J764" s="247">
        <v>264000</v>
      </c>
      <c r="K764" s="247">
        <v>289</v>
      </c>
      <c r="L764" s="246" t="s">
        <v>12653</v>
      </c>
      <c r="M764" s="246" t="s">
        <v>8265</v>
      </c>
      <c r="N764" s="246" t="s">
        <v>1519</v>
      </c>
      <c r="O764" s="246" t="s">
        <v>12354</v>
      </c>
      <c r="P764" s="246" t="s">
        <v>12354</v>
      </c>
      <c r="Q764" s="246" t="s">
        <v>12354</v>
      </c>
      <c r="R764" s="246" t="s">
        <v>14694</v>
      </c>
      <c r="S764" s="246" t="s">
        <v>14736</v>
      </c>
      <c r="T764" s="246" t="s">
        <v>15644</v>
      </c>
      <c r="U764" s="246" t="s">
        <v>15645</v>
      </c>
    </row>
    <row r="765" spans="1:21" ht="13.5" customHeight="1">
      <c r="A765" s="125" t="s">
        <v>1522</v>
      </c>
      <c r="B765" s="125" t="s">
        <v>10375</v>
      </c>
      <c r="C765" s="246" t="s">
        <v>4152</v>
      </c>
      <c r="D765" s="246" t="s">
        <v>1485</v>
      </c>
      <c r="E765" s="246" t="s">
        <v>4153</v>
      </c>
      <c r="F765" s="246" t="s">
        <v>4154</v>
      </c>
      <c r="G765" s="246" t="s">
        <v>4152</v>
      </c>
      <c r="H765" s="247">
        <v>0</v>
      </c>
      <c r="I765" s="246" t="s">
        <v>10372</v>
      </c>
      <c r="J765" s="247">
        <v>264000</v>
      </c>
      <c r="K765" s="247">
        <v>131</v>
      </c>
      <c r="L765" s="246" t="s">
        <v>12538</v>
      </c>
      <c r="M765" s="246" t="s">
        <v>8269</v>
      </c>
      <c r="N765" s="246" t="s">
        <v>1522</v>
      </c>
      <c r="O765" s="246" t="s">
        <v>12354</v>
      </c>
      <c r="P765" s="246" t="s">
        <v>12354</v>
      </c>
      <c r="Q765" s="246" t="s">
        <v>12354</v>
      </c>
      <c r="R765" s="246" t="s">
        <v>14773</v>
      </c>
      <c r="S765" s="246" t="s">
        <v>14774</v>
      </c>
      <c r="T765" s="246" t="s">
        <v>15571</v>
      </c>
      <c r="U765" s="246" t="s">
        <v>14906</v>
      </c>
    </row>
    <row r="766" spans="1:21" ht="13.5" customHeight="1">
      <c r="A766" s="125" t="s">
        <v>1523</v>
      </c>
      <c r="B766" s="125" t="s">
        <v>10375</v>
      </c>
      <c r="C766" s="246" t="s">
        <v>1524</v>
      </c>
      <c r="D766" s="246" t="s">
        <v>1483</v>
      </c>
      <c r="E766" s="246" t="s">
        <v>4155</v>
      </c>
      <c r="F766" s="246" t="s">
        <v>4156</v>
      </c>
      <c r="G766" s="246" t="s">
        <v>8940</v>
      </c>
      <c r="H766" s="247">
        <v>0</v>
      </c>
      <c r="I766" s="246" t="s">
        <v>10372</v>
      </c>
      <c r="J766" s="247">
        <v>264000</v>
      </c>
      <c r="K766" s="247">
        <v>132</v>
      </c>
      <c r="L766" s="246" t="s">
        <v>12539</v>
      </c>
      <c r="M766" s="246" t="s">
        <v>8269</v>
      </c>
      <c r="N766" s="246" t="s">
        <v>1523</v>
      </c>
      <c r="O766" s="246" t="s">
        <v>12354</v>
      </c>
      <c r="P766" s="246" t="s">
        <v>12354</v>
      </c>
      <c r="Q766" s="246" t="s">
        <v>12354</v>
      </c>
      <c r="R766" s="246" t="s">
        <v>14694</v>
      </c>
      <c r="S766" s="246" t="s">
        <v>14710</v>
      </c>
      <c r="T766" s="246" t="s">
        <v>14952</v>
      </c>
      <c r="U766" s="246" t="s">
        <v>15646</v>
      </c>
    </row>
    <row r="767" spans="1:21" ht="13.5" customHeight="1">
      <c r="A767" s="125" t="s">
        <v>1525</v>
      </c>
      <c r="B767" s="125" t="s">
        <v>10375</v>
      </c>
      <c r="C767" s="246" t="s">
        <v>1526</v>
      </c>
      <c r="D767" s="246" t="s">
        <v>137</v>
      </c>
      <c r="E767" s="246" t="s">
        <v>4165</v>
      </c>
      <c r="F767" s="246" t="s">
        <v>4166</v>
      </c>
      <c r="G767" s="246" t="s">
        <v>8941</v>
      </c>
      <c r="H767" s="247">
        <v>0</v>
      </c>
      <c r="I767" s="246" t="s">
        <v>10372</v>
      </c>
      <c r="J767" s="247">
        <v>264000</v>
      </c>
      <c r="K767" s="247">
        <v>137</v>
      </c>
      <c r="L767" s="246" t="s">
        <v>12380</v>
      </c>
      <c r="M767" s="246" t="s">
        <v>8269</v>
      </c>
      <c r="N767" s="246" t="s">
        <v>1525</v>
      </c>
      <c r="O767" s="246" t="s">
        <v>12354</v>
      </c>
      <c r="P767" s="246" t="s">
        <v>12354</v>
      </c>
      <c r="Q767" s="246" t="s">
        <v>12354</v>
      </c>
      <c r="R767" s="246" t="s">
        <v>14694</v>
      </c>
      <c r="S767" s="246" t="s">
        <v>14710</v>
      </c>
      <c r="T767" s="246" t="s">
        <v>15647</v>
      </c>
      <c r="U767" s="246" t="s">
        <v>15648</v>
      </c>
    </row>
    <row r="768" spans="1:21" ht="13.5" customHeight="1">
      <c r="A768" s="125" t="s">
        <v>1527</v>
      </c>
      <c r="B768" s="125" t="s">
        <v>10375</v>
      </c>
      <c r="C768" s="246" t="s">
        <v>1528</v>
      </c>
      <c r="D768" s="246" t="s">
        <v>78</v>
      </c>
      <c r="E768" s="246" t="s">
        <v>4163</v>
      </c>
      <c r="F768" s="246" t="s">
        <v>4164</v>
      </c>
      <c r="G768" s="246" t="s">
        <v>8942</v>
      </c>
      <c r="H768" s="247">
        <v>0</v>
      </c>
      <c r="I768" s="246" t="s">
        <v>10372</v>
      </c>
      <c r="J768" s="247">
        <v>264000</v>
      </c>
      <c r="K768" s="247">
        <v>136</v>
      </c>
      <c r="L768" s="246" t="s">
        <v>12380</v>
      </c>
      <c r="M768" s="246" t="s">
        <v>8269</v>
      </c>
      <c r="N768" s="246" t="s">
        <v>1527</v>
      </c>
      <c r="O768" s="246" t="s">
        <v>12354</v>
      </c>
      <c r="P768" s="246" t="s">
        <v>12354</v>
      </c>
      <c r="Q768" s="246" t="s">
        <v>12354</v>
      </c>
      <c r="R768" s="246" t="s">
        <v>14690</v>
      </c>
      <c r="S768" s="246" t="s">
        <v>14756</v>
      </c>
      <c r="T768" s="246" t="s">
        <v>15649</v>
      </c>
      <c r="U768" s="246" t="s">
        <v>14872</v>
      </c>
    </row>
    <row r="769" spans="1:21" ht="13.5" customHeight="1">
      <c r="A769" s="125" t="s">
        <v>1529</v>
      </c>
      <c r="B769" s="125" t="s">
        <v>10375</v>
      </c>
      <c r="C769" s="246" t="s">
        <v>1530</v>
      </c>
      <c r="D769" s="246" t="s">
        <v>1531</v>
      </c>
      <c r="E769" s="246" t="s">
        <v>4172</v>
      </c>
      <c r="F769" s="246" t="s">
        <v>4173</v>
      </c>
      <c r="G769" s="246" t="s">
        <v>8943</v>
      </c>
      <c r="H769" s="247">
        <v>0</v>
      </c>
      <c r="I769" s="246" t="s">
        <v>10372</v>
      </c>
      <c r="J769" s="247">
        <v>264000</v>
      </c>
      <c r="K769" s="247">
        <v>140</v>
      </c>
      <c r="L769" s="246" t="s">
        <v>12543</v>
      </c>
      <c r="M769" s="246" t="s">
        <v>8269</v>
      </c>
      <c r="N769" s="246" t="s">
        <v>1529</v>
      </c>
      <c r="O769" s="246" t="s">
        <v>12354</v>
      </c>
      <c r="P769" s="246" t="s">
        <v>12354</v>
      </c>
      <c r="Q769" s="246" t="s">
        <v>12354</v>
      </c>
      <c r="R769" s="246" t="s">
        <v>14694</v>
      </c>
      <c r="S769" s="246" t="s">
        <v>14710</v>
      </c>
      <c r="T769" s="246" t="s">
        <v>14836</v>
      </c>
      <c r="U769" s="246" t="s">
        <v>14994</v>
      </c>
    </row>
    <row r="770" spans="1:21" ht="13.5" customHeight="1">
      <c r="A770" s="125" t="s">
        <v>1532</v>
      </c>
      <c r="B770" s="125" t="s">
        <v>10375</v>
      </c>
      <c r="C770" s="246" t="s">
        <v>1533</v>
      </c>
      <c r="D770" s="246" t="s">
        <v>1534</v>
      </c>
      <c r="E770" s="246" t="s">
        <v>4494</v>
      </c>
      <c r="F770" s="246" t="s">
        <v>10566</v>
      </c>
      <c r="G770" s="246" t="s">
        <v>8944</v>
      </c>
      <c r="H770" s="247">
        <v>0</v>
      </c>
      <c r="I770" s="246" t="s">
        <v>10372</v>
      </c>
      <c r="J770" s="247">
        <v>264000</v>
      </c>
      <c r="K770" s="247">
        <v>325</v>
      </c>
      <c r="L770" s="246" t="s">
        <v>12679</v>
      </c>
      <c r="M770" s="246" t="s">
        <v>8265</v>
      </c>
      <c r="N770" s="246" t="s">
        <v>1532</v>
      </c>
      <c r="O770" s="246" t="s">
        <v>12354</v>
      </c>
      <c r="P770" s="246" t="s">
        <v>12354</v>
      </c>
      <c r="Q770" s="246" t="s">
        <v>12354</v>
      </c>
      <c r="R770" s="246" t="s">
        <v>14730</v>
      </c>
      <c r="S770" s="246" t="s">
        <v>14884</v>
      </c>
      <c r="T770" s="246" t="s">
        <v>15326</v>
      </c>
      <c r="U770" s="246" t="s">
        <v>14922</v>
      </c>
    </row>
    <row r="771" spans="1:21" ht="13.5" customHeight="1">
      <c r="A771" s="125" t="s">
        <v>1535</v>
      </c>
      <c r="B771" s="125" t="s">
        <v>10375</v>
      </c>
      <c r="C771" s="246" t="s">
        <v>4493</v>
      </c>
      <c r="D771" s="246" t="s">
        <v>1534</v>
      </c>
      <c r="E771" s="246" t="s">
        <v>4494</v>
      </c>
      <c r="F771" s="246" t="s">
        <v>10567</v>
      </c>
      <c r="G771" s="246" t="s">
        <v>8945</v>
      </c>
      <c r="H771" s="247">
        <v>0</v>
      </c>
      <c r="I771" s="246" t="s">
        <v>10372</v>
      </c>
      <c r="J771" s="247">
        <v>264000</v>
      </c>
      <c r="K771" s="247">
        <v>323</v>
      </c>
      <c r="L771" s="246" t="s">
        <v>12677</v>
      </c>
      <c r="M771" s="246" t="s">
        <v>8265</v>
      </c>
      <c r="N771" s="246" t="s">
        <v>1535</v>
      </c>
      <c r="O771" s="246" t="s">
        <v>12354</v>
      </c>
      <c r="P771" s="246" t="s">
        <v>12354</v>
      </c>
      <c r="Q771" s="246" t="s">
        <v>12354</v>
      </c>
      <c r="R771" s="246" t="s">
        <v>14690</v>
      </c>
      <c r="S771" s="246" t="s">
        <v>14736</v>
      </c>
      <c r="T771" s="246" t="s">
        <v>14743</v>
      </c>
      <c r="U771" s="246" t="s">
        <v>15037</v>
      </c>
    </row>
    <row r="772" spans="1:21" ht="13.5" customHeight="1">
      <c r="A772" s="125" t="s">
        <v>1536</v>
      </c>
      <c r="B772" s="125" t="s">
        <v>10375</v>
      </c>
      <c r="C772" s="246" t="s">
        <v>1537</v>
      </c>
      <c r="D772" s="246" t="s">
        <v>1534</v>
      </c>
      <c r="E772" s="246" t="s">
        <v>4488</v>
      </c>
      <c r="F772" s="246" t="s">
        <v>10568</v>
      </c>
      <c r="G772" s="246" t="s">
        <v>12673</v>
      </c>
      <c r="H772" s="247">
        <v>0</v>
      </c>
      <c r="I772" s="246" t="s">
        <v>10372</v>
      </c>
      <c r="J772" s="247">
        <v>264000</v>
      </c>
      <c r="K772" s="247">
        <v>319</v>
      </c>
      <c r="L772" s="246" t="s">
        <v>12674</v>
      </c>
      <c r="M772" s="246" t="s">
        <v>8265</v>
      </c>
      <c r="N772" s="246" t="s">
        <v>1536</v>
      </c>
      <c r="O772" s="246" t="s">
        <v>12354</v>
      </c>
      <c r="P772" s="246" t="s">
        <v>12354</v>
      </c>
      <c r="Q772" s="246" t="s">
        <v>12354</v>
      </c>
      <c r="R772" s="246" t="s">
        <v>14694</v>
      </c>
      <c r="S772" s="246" t="s">
        <v>14750</v>
      </c>
      <c r="T772" s="246" t="s">
        <v>15192</v>
      </c>
      <c r="U772" s="246" t="s">
        <v>15171</v>
      </c>
    </row>
    <row r="773" spans="1:21" ht="13.5" customHeight="1">
      <c r="A773" s="125" t="s">
        <v>1538</v>
      </c>
      <c r="B773" s="125" t="s">
        <v>10375</v>
      </c>
      <c r="C773" s="246" t="s">
        <v>4205</v>
      </c>
      <c r="D773" s="246" t="s">
        <v>1539</v>
      </c>
      <c r="E773" s="246" t="s">
        <v>4206</v>
      </c>
      <c r="F773" s="246" t="s">
        <v>4207</v>
      </c>
      <c r="G773" s="246" t="s">
        <v>4205</v>
      </c>
      <c r="H773" s="247">
        <v>0</v>
      </c>
      <c r="I773" s="246" t="s">
        <v>10372</v>
      </c>
      <c r="J773" s="247">
        <v>264000</v>
      </c>
      <c r="K773" s="247">
        <v>156</v>
      </c>
      <c r="L773" s="246" t="s">
        <v>12557</v>
      </c>
      <c r="M773" s="246" t="s">
        <v>8269</v>
      </c>
      <c r="N773" s="246" t="s">
        <v>1538</v>
      </c>
      <c r="O773" s="246" t="s">
        <v>12354</v>
      </c>
      <c r="P773" s="246" t="s">
        <v>12354</v>
      </c>
      <c r="Q773" s="246" t="s">
        <v>12354</v>
      </c>
      <c r="R773" s="246" t="s">
        <v>14690</v>
      </c>
      <c r="S773" s="246" t="s">
        <v>14818</v>
      </c>
      <c r="T773" s="246" t="s">
        <v>15635</v>
      </c>
      <c r="U773" s="246" t="s">
        <v>15650</v>
      </c>
    </row>
    <row r="774" spans="1:21" ht="13.5" customHeight="1">
      <c r="A774" s="125" t="s">
        <v>1540</v>
      </c>
      <c r="B774" s="125" t="s">
        <v>10375</v>
      </c>
      <c r="C774" s="246" t="s">
        <v>1541</v>
      </c>
      <c r="D774" s="246" t="s">
        <v>1483</v>
      </c>
      <c r="E774" s="246" t="s">
        <v>4223</v>
      </c>
      <c r="F774" s="246" t="s">
        <v>4224</v>
      </c>
      <c r="G774" s="246" t="s">
        <v>8946</v>
      </c>
      <c r="H774" s="247">
        <v>0</v>
      </c>
      <c r="I774" s="246" t="s">
        <v>10372</v>
      </c>
      <c r="J774" s="247">
        <v>264000</v>
      </c>
      <c r="K774" s="247">
        <v>164</v>
      </c>
      <c r="L774" s="246" t="s">
        <v>12562</v>
      </c>
      <c r="M774" s="246" t="s">
        <v>8269</v>
      </c>
      <c r="N774" s="246" t="s">
        <v>1540</v>
      </c>
      <c r="O774" s="246" t="s">
        <v>12354</v>
      </c>
      <c r="P774" s="246" t="s">
        <v>12354</v>
      </c>
      <c r="Q774" s="246" t="s">
        <v>12354</v>
      </c>
      <c r="R774" s="246" t="s">
        <v>14694</v>
      </c>
      <c r="S774" s="246" t="s">
        <v>14771</v>
      </c>
      <c r="T774" s="246" t="s">
        <v>15130</v>
      </c>
      <c r="U774" s="246" t="s">
        <v>15651</v>
      </c>
    </row>
    <row r="775" spans="1:21" ht="13.5" customHeight="1">
      <c r="A775" s="125" t="s">
        <v>1542</v>
      </c>
      <c r="B775" s="125" t="s">
        <v>10375</v>
      </c>
      <c r="C775" s="246" t="s">
        <v>1543</v>
      </c>
      <c r="D775" s="246" t="s">
        <v>1544</v>
      </c>
      <c r="E775" s="246" t="s">
        <v>4231</v>
      </c>
      <c r="F775" s="246" t="s">
        <v>4232</v>
      </c>
      <c r="G775" s="246" t="s">
        <v>8947</v>
      </c>
      <c r="H775" s="247">
        <v>0</v>
      </c>
      <c r="I775" s="246" t="s">
        <v>10372</v>
      </c>
      <c r="J775" s="247">
        <v>264000</v>
      </c>
      <c r="K775" s="247">
        <v>168</v>
      </c>
      <c r="L775" s="246" t="s">
        <v>12564</v>
      </c>
      <c r="M775" s="246" t="s">
        <v>8269</v>
      </c>
      <c r="N775" s="246" t="s">
        <v>1542</v>
      </c>
      <c r="O775" s="246" t="s">
        <v>12354</v>
      </c>
      <c r="P775" s="246" t="s">
        <v>12354</v>
      </c>
      <c r="Q775" s="246" t="s">
        <v>12354</v>
      </c>
      <c r="R775" s="246" t="s">
        <v>15251</v>
      </c>
      <c r="S775" s="246" t="s">
        <v>14707</v>
      </c>
      <c r="T775" s="246" t="s">
        <v>15652</v>
      </c>
      <c r="U775" s="246" t="s">
        <v>14976</v>
      </c>
    </row>
    <row r="776" spans="1:21" ht="13.5" customHeight="1">
      <c r="A776" s="125" t="s">
        <v>1545</v>
      </c>
      <c r="B776" s="125" t="s">
        <v>10375</v>
      </c>
      <c r="C776" s="246" t="s">
        <v>1546</v>
      </c>
      <c r="D776" s="246" t="s">
        <v>1534</v>
      </c>
      <c r="E776" s="246" t="s">
        <v>4495</v>
      </c>
      <c r="F776" s="246" t="s">
        <v>10569</v>
      </c>
      <c r="G776" s="246" t="s">
        <v>8948</v>
      </c>
      <c r="H776" s="247">
        <v>0</v>
      </c>
      <c r="I776" s="246" t="s">
        <v>10372</v>
      </c>
      <c r="J776" s="247">
        <v>264000</v>
      </c>
      <c r="K776" s="247">
        <v>324</v>
      </c>
      <c r="L776" s="246" t="s">
        <v>12678</v>
      </c>
      <c r="M776" s="246" t="s">
        <v>8265</v>
      </c>
      <c r="N776" s="246" t="s">
        <v>1545</v>
      </c>
      <c r="O776" s="246" t="s">
        <v>12354</v>
      </c>
      <c r="P776" s="246" t="s">
        <v>12354</v>
      </c>
      <c r="Q776" s="246" t="s">
        <v>12354</v>
      </c>
      <c r="R776" s="246" t="s">
        <v>14694</v>
      </c>
      <c r="S776" s="246" t="s">
        <v>14791</v>
      </c>
      <c r="T776" s="246" t="s">
        <v>15653</v>
      </c>
      <c r="U776" s="246" t="s">
        <v>14703</v>
      </c>
    </row>
    <row r="777" spans="1:21" ht="13.5" customHeight="1">
      <c r="A777" s="125" t="s">
        <v>1547</v>
      </c>
      <c r="B777" s="125" t="s">
        <v>10375</v>
      </c>
      <c r="C777" s="246" t="s">
        <v>4243</v>
      </c>
      <c r="D777" s="246" t="s">
        <v>1548</v>
      </c>
      <c r="E777" s="246" t="s">
        <v>4244</v>
      </c>
      <c r="F777" s="246" t="s">
        <v>4245</v>
      </c>
      <c r="G777" s="246" t="s">
        <v>8292</v>
      </c>
      <c r="H777" s="247">
        <v>0</v>
      </c>
      <c r="I777" s="246" t="s">
        <v>10372</v>
      </c>
      <c r="J777" s="247">
        <v>264000</v>
      </c>
      <c r="K777" s="247">
        <v>173</v>
      </c>
      <c r="L777" s="246" t="s">
        <v>12417</v>
      </c>
      <c r="M777" s="246" t="s">
        <v>8269</v>
      </c>
      <c r="N777" s="246" t="s">
        <v>1547</v>
      </c>
      <c r="O777" s="246" t="s">
        <v>12354</v>
      </c>
      <c r="P777" s="246" t="s">
        <v>12354</v>
      </c>
      <c r="Q777" s="246" t="s">
        <v>12354</v>
      </c>
      <c r="R777" s="246" t="s">
        <v>14765</v>
      </c>
      <c r="S777" s="246" t="s">
        <v>14766</v>
      </c>
      <c r="T777" s="246" t="s">
        <v>15099</v>
      </c>
      <c r="U777" s="246" t="s">
        <v>14764</v>
      </c>
    </row>
    <row r="778" spans="1:21" ht="13.5" customHeight="1">
      <c r="A778" s="125" t="s">
        <v>1549</v>
      </c>
      <c r="B778" s="125" t="s">
        <v>10375</v>
      </c>
      <c r="C778" s="246" t="s">
        <v>4240</v>
      </c>
      <c r="D778" s="246" t="s">
        <v>137</v>
      </c>
      <c r="E778" s="246" t="s">
        <v>4241</v>
      </c>
      <c r="F778" s="246" t="s">
        <v>4242</v>
      </c>
      <c r="G778" s="246" t="s">
        <v>8292</v>
      </c>
      <c r="H778" s="247">
        <v>0</v>
      </c>
      <c r="I778" s="246" t="s">
        <v>10372</v>
      </c>
      <c r="J778" s="247">
        <v>264000</v>
      </c>
      <c r="K778" s="247">
        <v>172</v>
      </c>
      <c r="L778" s="246" t="s">
        <v>12417</v>
      </c>
      <c r="M778" s="246" t="s">
        <v>8269</v>
      </c>
      <c r="N778" s="246" t="s">
        <v>1549</v>
      </c>
      <c r="O778" s="246" t="s">
        <v>12354</v>
      </c>
      <c r="P778" s="246" t="s">
        <v>12354</v>
      </c>
      <c r="Q778" s="246" t="s">
        <v>12354</v>
      </c>
      <c r="R778" s="246" t="s">
        <v>14765</v>
      </c>
      <c r="S778" s="246" t="s">
        <v>14766</v>
      </c>
      <c r="T778" s="246" t="s">
        <v>15356</v>
      </c>
      <c r="U778" s="246" t="s">
        <v>14764</v>
      </c>
    </row>
    <row r="779" spans="1:21" ht="13.5" customHeight="1">
      <c r="A779" s="125" t="s">
        <v>1550</v>
      </c>
      <c r="B779" s="125" t="s">
        <v>10375</v>
      </c>
      <c r="C779" s="246" t="s">
        <v>1551</v>
      </c>
      <c r="D779" s="246" t="s">
        <v>1502</v>
      </c>
      <c r="E779" s="246" t="s">
        <v>4509</v>
      </c>
      <c r="F779" s="246" t="s">
        <v>10570</v>
      </c>
      <c r="G779" s="246" t="s">
        <v>8949</v>
      </c>
      <c r="H779" s="247">
        <v>0</v>
      </c>
      <c r="I779" s="246" t="s">
        <v>10372</v>
      </c>
      <c r="J779" s="247">
        <v>264000</v>
      </c>
      <c r="K779" s="247">
        <v>337</v>
      </c>
      <c r="L779" s="246" t="s">
        <v>12685</v>
      </c>
      <c r="M779" s="246" t="s">
        <v>8265</v>
      </c>
      <c r="N779" s="246" t="s">
        <v>1550</v>
      </c>
      <c r="O779" s="246" t="s">
        <v>12354</v>
      </c>
      <c r="P779" s="246" t="s">
        <v>12354</v>
      </c>
      <c r="Q779" s="246" t="s">
        <v>12354</v>
      </c>
      <c r="R779" s="246" t="s">
        <v>14694</v>
      </c>
      <c r="S779" s="246" t="s">
        <v>14736</v>
      </c>
      <c r="T779" s="246" t="s">
        <v>15654</v>
      </c>
      <c r="U779" s="246" t="s">
        <v>14982</v>
      </c>
    </row>
    <row r="780" spans="1:21" ht="13.5" customHeight="1">
      <c r="A780" s="125" t="s">
        <v>1554</v>
      </c>
      <c r="B780" s="125" t="s">
        <v>10375</v>
      </c>
      <c r="C780" s="246" t="s">
        <v>1555</v>
      </c>
      <c r="D780" s="246" t="s">
        <v>1556</v>
      </c>
      <c r="E780" s="246" t="s">
        <v>4255</v>
      </c>
      <c r="F780" s="246" t="s">
        <v>4256</v>
      </c>
      <c r="G780" s="246" t="s">
        <v>8761</v>
      </c>
      <c r="H780" s="247">
        <v>0</v>
      </c>
      <c r="I780" s="246" t="s">
        <v>10372</v>
      </c>
      <c r="J780" s="247">
        <v>264000</v>
      </c>
      <c r="K780" s="247">
        <v>180</v>
      </c>
      <c r="L780" s="246" t="s">
        <v>12572</v>
      </c>
      <c r="M780" s="246" t="s">
        <v>8269</v>
      </c>
      <c r="N780" s="246" t="s">
        <v>1554</v>
      </c>
      <c r="O780" s="246" t="s">
        <v>12354</v>
      </c>
      <c r="P780" s="246" t="s">
        <v>12354</v>
      </c>
      <c r="Q780" s="246" t="s">
        <v>12354</v>
      </c>
      <c r="R780" s="246" t="s">
        <v>14694</v>
      </c>
      <c r="S780" s="246" t="s">
        <v>14771</v>
      </c>
      <c r="T780" s="246" t="s">
        <v>15105</v>
      </c>
      <c r="U780" s="246" t="s">
        <v>14729</v>
      </c>
    </row>
    <row r="781" spans="1:21" ht="13.5" customHeight="1">
      <c r="A781" s="125" t="s">
        <v>1557</v>
      </c>
      <c r="B781" s="125" t="s">
        <v>10375</v>
      </c>
      <c r="C781" s="246" t="s">
        <v>1558</v>
      </c>
      <c r="D781" s="246" t="s">
        <v>63</v>
      </c>
      <c r="E781" s="246" t="s">
        <v>4260</v>
      </c>
      <c r="F781" s="246" t="s">
        <v>4261</v>
      </c>
      <c r="G781" s="246" t="s">
        <v>8950</v>
      </c>
      <c r="H781" s="247">
        <v>0</v>
      </c>
      <c r="I781" s="246" t="s">
        <v>10372</v>
      </c>
      <c r="J781" s="247">
        <v>264000</v>
      </c>
      <c r="K781" s="247">
        <v>182</v>
      </c>
      <c r="L781" s="246" t="s">
        <v>12574</v>
      </c>
      <c r="M781" s="246" t="s">
        <v>8269</v>
      </c>
      <c r="N781" s="246" t="s">
        <v>1557</v>
      </c>
      <c r="O781" s="246" t="s">
        <v>12354</v>
      </c>
      <c r="P781" s="246" t="s">
        <v>12354</v>
      </c>
      <c r="Q781" s="246" t="s">
        <v>12354</v>
      </c>
      <c r="R781" s="246" t="s">
        <v>14694</v>
      </c>
      <c r="S781" s="246" t="s">
        <v>14691</v>
      </c>
      <c r="T781" s="246" t="s">
        <v>15383</v>
      </c>
      <c r="U781" s="246" t="s">
        <v>15548</v>
      </c>
    </row>
    <row r="782" spans="1:21" ht="13.5" customHeight="1">
      <c r="A782" s="125" t="s">
        <v>1560</v>
      </c>
      <c r="B782" s="125" t="s">
        <v>10375</v>
      </c>
      <c r="C782" s="246" t="s">
        <v>1561</v>
      </c>
      <c r="D782" s="246" t="s">
        <v>1562</v>
      </c>
      <c r="E782" s="246" t="s">
        <v>4529</v>
      </c>
      <c r="F782" s="246" t="s">
        <v>10571</v>
      </c>
      <c r="G782" s="246" t="s">
        <v>8951</v>
      </c>
      <c r="H782" s="247">
        <v>0</v>
      </c>
      <c r="I782" s="246" t="s">
        <v>10372</v>
      </c>
      <c r="J782" s="247">
        <v>264000</v>
      </c>
      <c r="K782" s="247">
        <v>353</v>
      </c>
      <c r="L782" s="246" t="s">
        <v>12697</v>
      </c>
      <c r="M782" s="246" t="s">
        <v>8265</v>
      </c>
      <c r="N782" s="246" t="s">
        <v>1560</v>
      </c>
      <c r="O782" s="246" t="s">
        <v>12354</v>
      </c>
      <c r="P782" s="246" t="s">
        <v>12354</v>
      </c>
      <c r="Q782" s="246" t="s">
        <v>12354</v>
      </c>
      <c r="R782" s="246" t="s">
        <v>14814</v>
      </c>
      <c r="S782" s="246" t="s">
        <v>14815</v>
      </c>
      <c r="T782" s="246" t="s">
        <v>15657</v>
      </c>
      <c r="U782" s="246" t="s">
        <v>15124</v>
      </c>
    </row>
    <row r="783" spans="1:21" ht="13.5" customHeight="1">
      <c r="A783" s="125" t="s">
        <v>1563</v>
      </c>
      <c r="B783" s="125" t="s">
        <v>10375</v>
      </c>
      <c r="C783" s="246" t="s">
        <v>1564</v>
      </c>
      <c r="D783" s="246" t="s">
        <v>1565</v>
      </c>
      <c r="E783" s="246" t="s">
        <v>4609</v>
      </c>
      <c r="F783" s="246" t="s">
        <v>10572</v>
      </c>
      <c r="G783" s="246" t="s">
        <v>8952</v>
      </c>
      <c r="H783" s="247">
        <v>0</v>
      </c>
      <c r="I783" s="246" t="s">
        <v>10372</v>
      </c>
      <c r="J783" s="247">
        <v>264000</v>
      </c>
      <c r="K783" s="247">
        <v>420</v>
      </c>
      <c r="L783" s="246" t="s">
        <v>12740</v>
      </c>
      <c r="M783" s="246" t="s">
        <v>8265</v>
      </c>
      <c r="N783" s="246" t="s">
        <v>1563</v>
      </c>
      <c r="O783" s="246" t="s">
        <v>12354</v>
      </c>
      <c r="P783" s="246" t="s">
        <v>12354</v>
      </c>
      <c r="Q783" s="246" t="s">
        <v>12354</v>
      </c>
      <c r="R783" s="246" t="s">
        <v>14694</v>
      </c>
      <c r="S783" s="246" t="s">
        <v>14736</v>
      </c>
      <c r="T783" s="246" t="s">
        <v>15658</v>
      </c>
      <c r="U783" s="246" t="s">
        <v>15659</v>
      </c>
    </row>
    <row r="784" spans="1:21" ht="13.5" customHeight="1">
      <c r="A784" s="125" t="s">
        <v>1566</v>
      </c>
      <c r="B784" s="125" t="s">
        <v>10375</v>
      </c>
      <c r="C784" s="246" t="s">
        <v>1567</v>
      </c>
      <c r="D784" s="246" t="s">
        <v>102</v>
      </c>
      <c r="E784" s="246" t="s">
        <v>4300</v>
      </c>
      <c r="F784" s="246" t="s">
        <v>4301</v>
      </c>
      <c r="G784" s="246" t="s">
        <v>8953</v>
      </c>
      <c r="H784" s="247">
        <v>0</v>
      </c>
      <c r="I784" s="246" t="s">
        <v>10372</v>
      </c>
      <c r="J784" s="247">
        <v>264000</v>
      </c>
      <c r="K784" s="247">
        <v>201</v>
      </c>
      <c r="L784" s="246" t="s">
        <v>12587</v>
      </c>
      <c r="M784" s="246" t="s">
        <v>8269</v>
      </c>
      <c r="N784" s="246" t="s">
        <v>1566</v>
      </c>
      <c r="O784" s="246" t="s">
        <v>12354</v>
      </c>
      <c r="P784" s="246" t="s">
        <v>12354</v>
      </c>
      <c r="Q784" s="246" t="s">
        <v>12354</v>
      </c>
      <c r="R784" s="246" t="s">
        <v>14694</v>
      </c>
      <c r="S784" s="246" t="s">
        <v>14844</v>
      </c>
      <c r="T784" s="246" t="s">
        <v>15660</v>
      </c>
      <c r="U784" s="246" t="s">
        <v>15661</v>
      </c>
    </row>
    <row r="785" spans="1:21" ht="13.5" customHeight="1">
      <c r="A785" s="125" t="s">
        <v>1568</v>
      </c>
      <c r="B785" s="125" t="s">
        <v>10375</v>
      </c>
      <c r="C785" s="246" t="s">
        <v>1569</v>
      </c>
      <c r="D785" s="246" t="s">
        <v>78</v>
      </c>
      <c r="E785" s="246" t="s">
        <v>4302</v>
      </c>
      <c r="F785" s="246" t="s">
        <v>4303</v>
      </c>
      <c r="G785" s="246" t="s">
        <v>8954</v>
      </c>
      <c r="H785" s="247">
        <v>0</v>
      </c>
      <c r="I785" s="246" t="s">
        <v>10372</v>
      </c>
      <c r="J785" s="247">
        <v>264000</v>
      </c>
      <c r="K785" s="247">
        <v>202</v>
      </c>
      <c r="L785" s="246" t="s">
        <v>12588</v>
      </c>
      <c r="M785" s="246" t="s">
        <v>8269</v>
      </c>
      <c r="N785" s="246" t="s">
        <v>1568</v>
      </c>
      <c r="O785" s="246" t="s">
        <v>12354</v>
      </c>
      <c r="P785" s="246" t="s">
        <v>12354</v>
      </c>
      <c r="Q785" s="246" t="s">
        <v>12354</v>
      </c>
      <c r="R785" s="246" t="s">
        <v>14694</v>
      </c>
      <c r="S785" s="246" t="s">
        <v>14750</v>
      </c>
      <c r="T785" s="246" t="s">
        <v>15662</v>
      </c>
      <c r="U785" s="246" t="s">
        <v>15432</v>
      </c>
    </row>
    <row r="786" spans="1:21" ht="13.5" customHeight="1">
      <c r="A786" s="125" t="s">
        <v>1570</v>
      </c>
      <c r="B786" s="125" t="s">
        <v>10375</v>
      </c>
      <c r="C786" s="246" t="s">
        <v>1571</v>
      </c>
      <c r="D786" s="246" t="s">
        <v>1572</v>
      </c>
      <c r="E786" s="246" t="s">
        <v>4304</v>
      </c>
      <c r="F786" s="246" t="s">
        <v>4305</v>
      </c>
      <c r="G786" s="246" t="s">
        <v>8955</v>
      </c>
      <c r="H786" s="247">
        <v>0</v>
      </c>
      <c r="I786" s="246" t="s">
        <v>10372</v>
      </c>
      <c r="J786" s="247">
        <v>264000</v>
      </c>
      <c r="K786" s="247">
        <v>203</v>
      </c>
      <c r="L786" s="246" t="s">
        <v>12589</v>
      </c>
      <c r="M786" s="246" t="s">
        <v>8269</v>
      </c>
      <c r="N786" s="246" t="s">
        <v>1570</v>
      </c>
      <c r="O786" s="246" t="s">
        <v>12354</v>
      </c>
      <c r="P786" s="246" t="s">
        <v>12354</v>
      </c>
      <c r="Q786" s="246" t="s">
        <v>12354</v>
      </c>
      <c r="R786" s="246" t="s">
        <v>14690</v>
      </c>
      <c r="S786" s="246" t="s">
        <v>14756</v>
      </c>
      <c r="T786" s="246" t="s">
        <v>15663</v>
      </c>
      <c r="U786" s="246" t="s">
        <v>15664</v>
      </c>
    </row>
    <row r="787" spans="1:21" ht="13.5" customHeight="1">
      <c r="A787" s="125" t="s">
        <v>1573</v>
      </c>
      <c r="B787" s="125" t="s">
        <v>10375</v>
      </c>
      <c r="C787" s="246" t="s">
        <v>1574</v>
      </c>
      <c r="D787" s="246" t="s">
        <v>1575</v>
      </c>
      <c r="E787" s="246" t="s">
        <v>4314</v>
      </c>
      <c r="F787" s="246" t="s">
        <v>4315</v>
      </c>
      <c r="G787" s="246" t="s">
        <v>8320</v>
      </c>
      <c r="H787" s="247">
        <v>0</v>
      </c>
      <c r="I787" s="246" t="s">
        <v>10372</v>
      </c>
      <c r="J787" s="247">
        <v>264000</v>
      </c>
      <c r="K787" s="247">
        <v>208</v>
      </c>
      <c r="L787" s="246" t="s">
        <v>12591</v>
      </c>
      <c r="M787" s="246" t="s">
        <v>8269</v>
      </c>
      <c r="N787" s="246" t="s">
        <v>1573</v>
      </c>
      <c r="O787" s="246" t="s">
        <v>12354</v>
      </c>
      <c r="P787" s="246" t="s">
        <v>12354</v>
      </c>
      <c r="Q787" s="246" t="s">
        <v>12354</v>
      </c>
      <c r="R787" s="246" t="s">
        <v>14694</v>
      </c>
      <c r="S787" s="246" t="s">
        <v>14820</v>
      </c>
      <c r="T787" s="246" t="s">
        <v>14773</v>
      </c>
      <c r="U787" s="246" t="s">
        <v>15665</v>
      </c>
    </row>
    <row r="788" spans="1:21" ht="13.5" customHeight="1">
      <c r="A788" s="125" t="s">
        <v>1578</v>
      </c>
      <c r="B788" s="125" t="s">
        <v>10375</v>
      </c>
      <c r="C788" s="246" t="s">
        <v>1579</v>
      </c>
      <c r="D788" s="246" t="s">
        <v>63</v>
      </c>
      <c r="E788" s="246" t="s">
        <v>4318</v>
      </c>
      <c r="F788" s="246" t="s">
        <v>4319</v>
      </c>
      <c r="G788" s="246" t="s">
        <v>8956</v>
      </c>
      <c r="H788" s="247">
        <v>0</v>
      </c>
      <c r="I788" s="246" t="s">
        <v>10372</v>
      </c>
      <c r="J788" s="247">
        <v>264000</v>
      </c>
      <c r="K788" s="247">
        <v>210</v>
      </c>
      <c r="L788" s="246" t="s">
        <v>12593</v>
      </c>
      <c r="M788" s="246" t="s">
        <v>8269</v>
      </c>
      <c r="N788" s="246" t="s">
        <v>1578</v>
      </c>
      <c r="O788" s="246" t="s">
        <v>12354</v>
      </c>
      <c r="P788" s="246" t="s">
        <v>12354</v>
      </c>
      <c r="Q788" s="246" t="s">
        <v>12354</v>
      </c>
      <c r="R788" s="246" t="s">
        <v>14694</v>
      </c>
      <c r="S788" s="246" t="s">
        <v>14691</v>
      </c>
      <c r="T788" s="246" t="s">
        <v>15666</v>
      </c>
      <c r="U788" s="246" t="s">
        <v>15667</v>
      </c>
    </row>
    <row r="789" spans="1:21" ht="13.5" customHeight="1">
      <c r="A789" s="125" t="s">
        <v>1580</v>
      </c>
      <c r="B789" s="125" t="s">
        <v>10375</v>
      </c>
      <c r="C789" s="246" t="s">
        <v>1581</v>
      </c>
      <c r="D789" s="246" t="s">
        <v>1582</v>
      </c>
      <c r="E789" s="246" t="s">
        <v>4625</v>
      </c>
      <c r="F789" s="246" t="s">
        <v>10573</v>
      </c>
      <c r="G789" s="246" t="s">
        <v>8957</v>
      </c>
      <c r="H789" s="247">
        <v>0</v>
      </c>
      <c r="I789" s="246" t="s">
        <v>10372</v>
      </c>
      <c r="J789" s="247">
        <v>264000</v>
      </c>
      <c r="K789" s="247">
        <v>436</v>
      </c>
      <c r="L789" s="246" t="s">
        <v>12751</v>
      </c>
      <c r="M789" s="246" t="s">
        <v>8265</v>
      </c>
      <c r="N789" s="246" t="s">
        <v>1580</v>
      </c>
      <c r="O789" s="246" t="s">
        <v>12354</v>
      </c>
      <c r="P789" s="246" t="s">
        <v>12354</v>
      </c>
      <c r="Q789" s="246" t="s">
        <v>12354</v>
      </c>
      <c r="R789" s="246" t="s">
        <v>14690</v>
      </c>
      <c r="S789" s="246" t="s">
        <v>14736</v>
      </c>
      <c r="T789" s="246" t="s">
        <v>15067</v>
      </c>
      <c r="U789" s="246" t="s">
        <v>15059</v>
      </c>
    </row>
    <row r="790" spans="1:21" ht="13.5" customHeight="1">
      <c r="A790" s="125" t="s">
        <v>1583</v>
      </c>
      <c r="B790" s="125" t="s">
        <v>10375</v>
      </c>
      <c r="C790" s="246" t="s">
        <v>1584</v>
      </c>
      <c r="D790" s="246" t="s">
        <v>1585</v>
      </c>
      <c r="E790" s="246" t="s">
        <v>4322</v>
      </c>
      <c r="F790" s="246" t="s">
        <v>4323</v>
      </c>
      <c r="G790" s="246" t="s">
        <v>8958</v>
      </c>
      <c r="H790" s="247">
        <v>0</v>
      </c>
      <c r="I790" s="246" t="s">
        <v>10372</v>
      </c>
      <c r="J790" s="247">
        <v>264000</v>
      </c>
      <c r="K790" s="247">
        <v>212</v>
      </c>
      <c r="L790" s="246" t="s">
        <v>12594</v>
      </c>
      <c r="M790" s="246" t="s">
        <v>8269</v>
      </c>
      <c r="N790" s="246" t="s">
        <v>1583</v>
      </c>
      <c r="O790" s="246" t="s">
        <v>12354</v>
      </c>
      <c r="P790" s="246" t="s">
        <v>12354</v>
      </c>
      <c r="Q790" s="246" t="s">
        <v>12354</v>
      </c>
      <c r="R790" s="246" t="s">
        <v>14690</v>
      </c>
      <c r="S790" s="246" t="s">
        <v>15348</v>
      </c>
      <c r="T790" s="246" t="s">
        <v>15078</v>
      </c>
      <c r="U790" s="246" t="s">
        <v>15668</v>
      </c>
    </row>
    <row r="791" spans="1:21" ht="13.5" customHeight="1">
      <c r="A791" s="125" t="s">
        <v>1586</v>
      </c>
      <c r="B791" s="125" t="s">
        <v>10375</v>
      </c>
      <c r="C791" s="246" t="s">
        <v>1587</v>
      </c>
      <c r="D791" s="246" t="s">
        <v>1559</v>
      </c>
      <c r="E791" s="246" t="s">
        <v>4326</v>
      </c>
      <c r="F791" s="246" t="s">
        <v>4327</v>
      </c>
      <c r="G791" s="246" t="s">
        <v>8959</v>
      </c>
      <c r="H791" s="247">
        <v>0</v>
      </c>
      <c r="I791" s="246" t="s">
        <v>10372</v>
      </c>
      <c r="J791" s="247">
        <v>264000</v>
      </c>
      <c r="K791" s="247">
        <v>214</v>
      </c>
      <c r="L791" s="246" t="s">
        <v>12595</v>
      </c>
      <c r="M791" s="246" t="s">
        <v>8269</v>
      </c>
      <c r="N791" s="246" t="s">
        <v>1586</v>
      </c>
      <c r="O791" s="246" t="s">
        <v>12354</v>
      </c>
      <c r="P791" s="246" t="s">
        <v>12354</v>
      </c>
      <c r="Q791" s="246" t="s">
        <v>12354</v>
      </c>
      <c r="R791" s="246" t="s">
        <v>14690</v>
      </c>
      <c r="S791" s="246" t="s">
        <v>14727</v>
      </c>
      <c r="T791" s="246" t="s">
        <v>15669</v>
      </c>
      <c r="U791" s="246" t="s">
        <v>15670</v>
      </c>
    </row>
    <row r="792" spans="1:21" ht="13.5" customHeight="1">
      <c r="A792" s="125" t="s">
        <v>1588</v>
      </c>
      <c r="B792" s="125" t="s">
        <v>10375</v>
      </c>
      <c r="C792" s="246" t="s">
        <v>1589</v>
      </c>
      <c r="D792" s="246" t="s">
        <v>1521</v>
      </c>
      <c r="E792" s="246" t="s">
        <v>4629</v>
      </c>
      <c r="F792" s="246" t="s">
        <v>12354</v>
      </c>
      <c r="G792" s="246" t="s">
        <v>8960</v>
      </c>
      <c r="H792" s="247">
        <v>0</v>
      </c>
      <c r="I792" s="246" t="s">
        <v>10372</v>
      </c>
      <c r="J792" s="247">
        <v>264000</v>
      </c>
      <c r="K792" s="247">
        <v>440</v>
      </c>
      <c r="L792" s="246" t="s">
        <v>12599</v>
      </c>
      <c r="M792" s="246" t="s">
        <v>8265</v>
      </c>
      <c r="N792" s="246" t="s">
        <v>1588</v>
      </c>
      <c r="O792" s="246" t="s">
        <v>12354</v>
      </c>
      <c r="P792" s="246" t="s">
        <v>12354</v>
      </c>
      <c r="Q792" s="246" t="s">
        <v>12354</v>
      </c>
      <c r="R792" s="246" t="s">
        <v>14694</v>
      </c>
      <c r="S792" s="246" t="s">
        <v>14736</v>
      </c>
      <c r="T792" s="246" t="s">
        <v>15175</v>
      </c>
      <c r="U792" s="246" t="s">
        <v>15671</v>
      </c>
    </row>
    <row r="793" spans="1:21" ht="13.5" customHeight="1">
      <c r="A793" s="125" t="s">
        <v>1590</v>
      </c>
      <c r="B793" s="125" t="s">
        <v>10375</v>
      </c>
      <c r="C793" s="246" t="s">
        <v>1591</v>
      </c>
      <c r="D793" s="246" t="s">
        <v>102</v>
      </c>
      <c r="E793" s="246" t="s">
        <v>11548</v>
      </c>
      <c r="F793" s="246" t="s">
        <v>4341</v>
      </c>
      <c r="G793" s="246" t="s">
        <v>8961</v>
      </c>
      <c r="H793" s="247">
        <v>0</v>
      </c>
      <c r="I793" s="246" t="s">
        <v>10372</v>
      </c>
      <c r="J793" s="247">
        <v>264000</v>
      </c>
      <c r="K793" s="247">
        <v>221</v>
      </c>
      <c r="L793" s="246" t="s">
        <v>12600</v>
      </c>
      <c r="M793" s="246" t="s">
        <v>8269</v>
      </c>
      <c r="N793" s="246" t="s">
        <v>1590</v>
      </c>
      <c r="O793" s="246" t="s">
        <v>12354</v>
      </c>
      <c r="P793" s="246" t="s">
        <v>12354</v>
      </c>
      <c r="Q793" s="246" t="s">
        <v>12354</v>
      </c>
      <c r="R793" s="246" t="s">
        <v>14694</v>
      </c>
      <c r="S793" s="246" t="s">
        <v>14844</v>
      </c>
      <c r="T793" s="246" t="s">
        <v>15071</v>
      </c>
      <c r="U793" s="246" t="s">
        <v>14755</v>
      </c>
    </row>
    <row r="794" spans="1:21" ht="13.5" customHeight="1">
      <c r="A794" s="125" t="s">
        <v>1595</v>
      </c>
      <c r="B794" s="125" t="s">
        <v>10375</v>
      </c>
      <c r="C794" s="246" t="s">
        <v>1596</v>
      </c>
      <c r="D794" s="246" t="s">
        <v>102</v>
      </c>
      <c r="E794" s="246" t="s">
        <v>11549</v>
      </c>
      <c r="F794" s="246" t="s">
        <v>4346</v>
      </c>
      <c r="G794" s="246" t="s">
        <v>8962</v>
      </c>
      <c r="H794" s="247">
        <v>0</v>
      </c>
      <c r="I794" s="246" t="s">
        <v>10372</v>
      </c>
      <c r="J794" s="247">
        <v>264000</v>
      </c>
      <c r="K794" s="247">
        <v>224</v>
      </c>
      <c r="L794" s="246" t="s">
        <v>12603</v>
      </c>
      <c r="M794" s="246" t="s">
        <v>8269</v>
      </c>
      <c r="N794" s="246" t="s">
        <v>1595</v>
      </c>
      <c r="O794" s="246" t="s">
        <v>12354</v>
      </c>
      <c r="P794" s="246" t="s">
        <v>12354</v>
      </c>
      <c r="Q794" s="246" t="s">
        <v>12354</v>
      </c>
      <c r="R794" s="246" t="s">
        <v>14730</v>
      </c>
      <c r="S794" s="246" t="s">
        <v>14778</v>
      </c>
      <c r="T794" s="246" t="s">
        <v>15672</v>
      </c>
      <c r="U794" s="246" t="s">
        <v>15673</v>
      </c>
    </row>
    <row r="795" spans="1:21" ht="13.5" customHeight="1">
      <c r="A795" s="125" t="s">
        <v>1597</v>
      </c>
      <c r="B795" s="125" t="s">
        <v>10375</v>
      </c>
      <c r="C795" s="246" t="s">
        <v>1598</v>
      </c>
      <c r="D795" s="246" t="s">
        <v>63</v>
      </c>
      <c r="E795" s="246" t="s">
        <v>4352</v>
      </c>
      <c r="F795" s="246" t="s">
        <v>4353</v>
      </c>
      <c r="G795" s="246" t="s">
        <v>8963</v>
      </c>
      <c r="H795" s="247">
        <v>0</v>
      </c>
      <c r="I795" s="246" t="s">
        <v>10372</v>
      </c>
      <c r="J795" s="247">
        <v>264000</v>
      </c>
      <c r="K795" s="247">
        <v>227</v>
      </c>
      <c r="L795" s="246" t="s">
        <v>12606</v>
      </c>
      <c r="M795" s="246" t="s">
        <v>8269</v>
      </c>
      <c r="N795" s="246" t="s">
        <v>1597</v>
      </c>
      <c r="O795" s="246" t="s">
        <v>12354</v>
      </c>
      <c r="P795" s="246" t="s">
        <v>12354</v>
      </c>
      <c r="Q795" s="246" t="s">
        <v>12354</v>
      </c>
      <c r="R795" s="246" t="s">
        <v>14694</v>
      </c>
      <c r="S795" s="246" t="s">
        <v>14791</v>
      </c>
      <c r="T795" s="246" t="s">
        <v>15674</v>
      </c>
      <c r="U795" s="246" t="s">
        <v>15675</v>
      </c>
    </row>
    <row r="796" spans="1:21" ht="13.5" customHeight="1">
      <c r="A796" s="125" t="s">
        <v>1599</v>
      </c>
      <c r="B796" s="125" t="s">
        <v>10375</v>
      </c>
      <c r="C796" s="246" t="s">
        <v>1600</v>
      </c>
      <c r="D796" s="246" t="s">
        <v>1559</v>
      </c>
      <c r="E796" s="246" t="s">
        <v>4354</v>
      </c>
      <c r="F796" s="246" t="s">
        <v>4355</v>
      </c>
      <c r="G796" s="246" t="s">
        <v>8964</v>
      </c>
      <c r="H796" s="247">
        <v>0</v>
      </c>
      <c r="I796" s="246" t="s">
        <v>10372</v>
      </c>
      <c r="J796" s="247">
        <v>264000</v>
      </c>
      <c r="K796" s="247">
        <v>228</v>
      </c>
      <c r="L796" s="246" t="s">
        <v>12607</v>
      </c>
      <c r="M796" s="246" t="s">
        <v>8269</v>
      </c>
      <c r="N796" s="246" t="s">
        <v>1599</v>
      </c>
      <c r="O796" s="246" t="s">
        <v>12354</v>
      </c>
      <c r="P796" s="246" t="s">
        <v>12354</v>
      </c>
      <c r="Q796" s="246" t="s">
        <v>12354</v>
      </c>
      <c r="R796" s="246" t="s">
        <v>14690</v>
      </c>
      <c r="S796" s="246" t="s">
        <v>14727</v>
      </c>
      <c r="T796" s="246" t="s">
        <v>15676</v>
      </c>
      <c r="U796" s="246" t="s">
        <v>15677</v>
      </c>
    </row>
    <row r="797" spans="1:21" ht="13.5" customHeight="1">
      <c r="A797" s="125" t="s">
        <v>1601</v>
      </c>
      <c r="B797" s="125" t="s">
        <v>10375</v>
      </c>
      <c r="C797" s="246" t="s">
        <v>1602</v>
      </c>
      <c r="D797" s="246" t="s">
        <v>101</v>
      </c>
      <c r="E797" s="246" t="s">
        <v>4651</v>
      </c>
      <c r="F797" s="246" t="s">
        <v>10574</v>
      </c>
      <c r="G797" s="246" t="s">
        <v>8965</v>
      </c>
      <c r="H797" s="247">
        <v>17</v>
      </c>
      <c r="I797" s="246" t="s">
        <v>10406</v>
      </c>
      <c r="J797" s="247">
        <v>384000</v>
      </c>
      <c r="K797" s="247">
        <v>460</v>
      </c>
      <c r="L797" s="246" t="s">
        <v>12767</v>
      </c>
      <c r="M797" s="246" t="s">
        <v>8265</v>
      </c>
      <c r="N797" s="246" t="s">
        <v>1601</v>
      </c>
      <c r="O797" s="246" t="s">
        <v>12354</v>
      </c>
      <c r="P797" s="246" t="s">
        <v>12354</v>
      </c>
      <c r="Q797" s="246" t="s">
        <v>12354</v>
      </c>
      <c r="R797" s="246" t="s">
        <v>14694</v>
      </c>
      <c r="S797" s="246" t="s">
        <v>14776</v>
      </c>
      <c r="T797" s="246" t="s">
        <v>15678</v>
      </c>
      <c r="U797" s="246" t="s">
        <v>14700</v>
      </c>
    </row>
    <row r="798" spans="1:21" ht="13.5" customHeight="1">
      <c r="A798" s="125" t="s">
        <v>1603</v>
      </c>
      <c r="B798" s="125" t="s">
        <v>10375</v>
      </c>
      <c r="C798" s="246" t="s">
        <v>4365</v>
      </c>
      <c r="D798" s="246" t="s">
        <v>1539</v>
      </c>
      <c r="E798" s="246" t="s">
        <v>4366</v>
      </c>
      <c r="F798" s="246" t="s">
        <v>4367</v>
      </c>
      <c r="G798" s="246" t="s">
        <v>8589</v>
      </c>
      <c r="H798" s="247">
        <v>5</v>
      </c>
      <c r="I798" s="246" t="s">
        <v>10406</v>
      </c>
      <c r="J798" s="247">
        <v>384000</v>
      </c>
      <c r="K798" s="247">
        <v>234</v>
      </c>
      <c r="L798" s="246" t="s">
        <v>12611</v>
      </c>
      <c r="M798" s="246" t="s">
        <v>8269</v>
      </c>
      <c r="N798" s="246" t="s">
        <v>1603</v>
      </c>
      <c r="O798" s="246" t="s">
        <v>12354</v>
      </c>
      <c r="P798" s="246" t="s">
        <v>12354</v>
      </c>
      <c r="Q798" s="246" t="s">
        <v>12354</v>
      </c>
      <c r="R798" s="246" t="s">
        <v>14690</v>
      </c>
      <c r="S798" s="246" t="s">
        <v>14844</v>
      </c>
      <c r="T798" s="246" t="s">
        <v>15679</v>
      </c>
      <c r="U798" s="246" t="s">
        <v>14906</v>
      </c>
    </row>
    <row r="799" spans="1:21" ht="13.5" customHeight="1">
      <c r="A799" s="125" t="s">
        <v>1604</v>
      </c>
      <c r="B799" s="125" t="s">
        <v>10375</v>
      </c>
      <c r="C799" s="246" t="s">
        <v>1605</v>
      </c>
      <c r="D799" s="246" t="s">
        <v>63</v>
      </c>
      <c r="E799" s="246" t="s">
        <v>4376</v>
      </c>
      <c r="F799" s="246" t="s">
        <v>4377</v>
      </c>
      <c r="G799" s="246" t="s">
        <v>8966</v>
      </c>
      <c r="H799" s="247">
        <v>0</v>
      </c>
      <c r="I799" s="246" t="s">
        <v>10372</v>
      </c>
      <c r="J799" s="247">
        <v>264000</v>
      </c>
      <c r="K799" s="247">
        <v>239</v>
      </c>
      <c r="L799" s="246" t="s">
        <v>12615</v>
      </c>
      <c r="M799" s="246" t="s">
        <v>8269</v>
      </c>
      <c r="N799" s="246" t="s">
        <v>1604</v>
      </c>
      <c r="O799" s="246" t="s">
        <v>12354</v>
      </c>
      <c r="P799" s="246" t="s">
        <v>12354</v>
      </c>
      <c r="Q799" s="246" t="s">
        <v>12354</v>
      </c>
      <c r="R799" s="246" t="s">
        <v>15134</v>
      </c>
      <c r="S799" s="246" t="s">
        <v>15136</v>
      </c>
      <c r="T799" s="246" t="s">
        <v>15022</v>
      </c>
      <c r="U799" s="246" t="s">
        <v>15680</v>
      </c>
    </row>
    <row r="800" spans="1:21" ht="13.5" customHeight="1">
      <c r="A800" s="125" t="s">
        <v>1606</v>
      </c>
      <c r="B800" s="125" t="s">
        <v>10375</v>
      </c>
      <c r="C800" s="246" t="s">
        <v>1607</v>
      </c>
      <c r="D800" s="246" t="s">
        <v>63</v>
      </c>
      <c r="E800" s="246" t="s">
        <v>4376</v>
      </c>
      <c r="F800" s="246" t="s">
        <v>4378</v>
      </c>
      <c r="G800" s="246" t="s">
        <v>8967</v>
      </c>
      <c r="H800" s="247">
        <v>0</v>
      </c>
      <c r="I800" s="246" t="s">
        <v>10372</v>
      </c>
      <c r="J800" s="247">
        <v>264000</v>
      </c>
      <c r="K800" s="247">
        <v>240</v>
      </c>
      <c r="L800" s="246" t="s">
        <v>12615</v>
      </c>
      <c r="M800" s="246" t="s">
        <v>8269</v>
      </c>
      <c r="N800" s="246" t="s">
        <v>1606</v>
      </c>
      <c r="O800" s="246" t="s">
        <v>12354</v>
      </c>
      <c r="P800" s="246" t="s">
        <v>12354</v>
      </c>
      <c r="Q800" s="246" t="s">
        <v>12354</v>
      </c>
      <c r="R800" s="246" t="s">
        <v>14694</v>
      </c>
      <c r="S800" s="246" t="s">
        <v>14691</v>
      </c>
      <c r="T800" s="246" t="s">
        <v>15117</v>
      </c>
      <c r="U800" s="246" t="s">
        <v>15681</v>
      </c>
    </row>
    <row r="801" spans="1:21" ht="13.5" customHeight="1">
      <c r="A801" s="125" t="s">
        <v>1608</v>
      </c>
      <c r="B801" s="125" t="s">
        <v>10375</v>
      </c>
      <c r="C801" s="246" t="s">
        <v>1609</v>
      </c>
      <c r="D801" s="246" t="s">
        <v>1556</v>
      </c>
      <c r="E801" s="246" t="s">
        <v>4255</v>
      </c>
      <c r="F801" s="246" t="s">
        <v>4385</v>
      </c>
      <c r="G801" s="246" t="s">
        <v>8968</v>
      </c>
      <c r="H801" s="247">
        <v>0</v>
      </c>
      <c r="I801" s="246" t="s">
        <v>10372</v>
      </c>
      <c r="J801" s="247">
        <v>264000</v>
      </c>
      <c r="K801" s="247">
        <v>244</v>
      </c>
      <c r="L801" s="246" t="s">
        <v>12619</v>
      </c>
      <c r="M801" s="246" t="s">
        <v>8269</v>
      </c>
      <c r="N801" s="246" t="s">
        <v>1608</v>
      </c>
      <c r="O801" s="246" t="s">
        <v>12354</v>
      </c>
      <c r="P801" s="246" t="s">
        <v>12354</v>
      </c>
      <c r="Q801" s="246" t="s">
        <v>12354</v>
      </c>
      <c r="R801" s="246" t="s">
        <v>14694</v>
      </c>
      <c r="S801" s="246" t="s">
        <v>14761</v>
      </c>
      <c r="T801" s="246" t="s">
        <v>15682</v>
      </c>
      <c r="U801" s="246" t="s">
        <v>14706</v>
      </c>
    </row>
    <row r="802" spans="1:21" ht="13.5" customHeight="1">
      <c r="A802" s="125" t="s">
        <v>1610</v>
      </c>
      <c r="B802" s="125" t="s">
        <v>10375</v>
      </c>
      <c r="C802" s="246" t="s">
        <v>1611</v>
      </c>
      <c r="D802" s="246" t="s">
        <v>63</v>
      </c>
      <c r="E802" s="246" t="s">
        <v>4392</v>
      </c>
      <c r="F802" s="246" t="s">
        <v>4393</v>
      </c>
      <c r="G802" s="246" t="s">
        <v>8969</v>
      </c>
      <c r="H802" s="247">
        <v>0</v>
      </c>
      <c r="I802" s="246" t="s">
        <v>10372</v>
      </c>
      <c r="J802" s="247">
        <v>264000</v>
      </c>
      <c r="K802" s="247">
        <v>248</v>
      </c>
      <c r="L802" s="246" t="s">
        <v>12623</v>
      </c>
      <c r="M802" s="246" t="s">
        <v>8269</v>
      </c>
      <c r="N802" s="246" t="s">
        <v>1610</v>
      </c>
      <c r="O802" s="246" t="s">
        <v>12354</v>
      </c>
      <c r="P802" s="246" t="s">
        <v>12354</v>
      </c>
      <c r="Q802" s="246" t="s">
        <v>12354</v>
      </c>
      <c r="R802" s="246" t="s">
        <v>14694</v>
      </c>
      <c r="S802" s="246" t="s">
        <v>14691</v>
      </c>
      <c r="T802" s="246" t="s">
        <v>15683</v>
      </c>
      <c r="U802" s="246" t="s">
        <v>15684</v>
      </c>
    </row>
    <row r="803" spans="1:21" ht="13.5" customHeight="1">
      <c r="A803" s="125" t="s">
        <v>1612</v>
      </c>
      <c r="B803" s="125" t="s">
        <v>10375</v>
      </c>
      <c r="C803" s="246" t="s">
        <v>1613</v>
      </c>
      <c r="D803" s="246" t="s">
        <v>137</v>
      </c>
      <c r="E803" s="246" t="s">
        <v>4394</v>
      </c>
      <c r="F803" s="246" t="s">
        <v>4395</v>
      </c>
      <c r="G803" s="246" t="s">
        <v>8970</v>
      </c>
      <c r="H803" s="247">
        <v>0</v>
      </c>
      <c r="I803" s="246" t="s">
        <v>10372</v>
      </c>
      <c r="J803" s="247">
        <v>264000</v>
      </c>
      <c r="K803" s="247">
        <v>249</v>
      </c>
      <c r="L803" s="246" t="s">
        <v>12624</v>
      </c>
      <c r="M803" s="246" t="s">
        <v>8269</v>
      </c>
      <c r="N803" s="246" t="s">
        <v>1612</v>
      </c>
      <c r="O803" s="246" t="s">
        <v>12354</v>
      </c>
      <c r="P803" s="246" t="s">
        <v>12354</v>
      </c>
      <c r="Q803" s="246" t="s">
        <v>12354</v>
      </c>
      <c r="R803" s="246" t="s">
        <v>14690</v>
      </c>
      <c r="S803" s="246" t="s">
        <v>14818</v>
      </c>
      <c r="T803" s="246" t="s">
        <v>14722</v>
      </c>
      <c r="U803" s="246" t="s">
        <v>15093</v>
      </c>
    </row>
    <row r="804" spans="1:21" ht="13.5" customHeight="1">
      <c r="A804" s="125" t="s">
        <v>1614</v>
      </c>
      <c r="B804" s="125" t="s">
        <v>10375</v>
      </c>
      <c r="C804" s="246" t="s">
        <v>1615</v>
      </c>
      <c r="D804" s="246" t="s">
        <v>60</v>
      </c>
      <c r="E804" s="246" t="s">
        <v>4399</v>
      </c>
      <c r="F804" s="246" t="s">
        <v>4400</v>
      </c>
      <c r="G804" s="246" t="s">
        <v>8971</v>
      </c>
      <c r="H804" s="247">
        <v>0</v>
      </c>
      <c r="I804" s="246" t="s">
        <v>10372</v>
      </c>
      <c r="J804" s="247">
        <v>264000</v>
      </c>
      <c r="K804" s="247">
        <v>253</v>
      </c>
      <c r="L804" s="246" t="s">
        <v>12627</v>
      </c>
      <c r="M804" s="246" t="s">
        <v>8269</v>
      </c>
      <c r="N804" s="246" t="s">
        <v>1614</v>
      </c>
      <c r="O804" s="246" t="s">
        <v>12354</v>
      </c>
      <c r="P804" s="246" t="s">
        <v>12354</v>
      </c>
      <c r="Q804" s="246" t="s">
        <v>12354</v>
      </c>
      <c r="R804" s="246" t="s">
        <v>14694</v>
      </c>
      <c r="S804" s="246" t="s">
        <v>14844</v>
      </c>
      <c r="T804" s="246" t="s">
        <v>15280</v>
      </c>
      <c r="U804" s="246" t="s">
        <v>14700</v>
      </c>
    </row>
    <row r="805" spans="1:21" ht="13.5" customHeight="1">
      <c r="A805" s="125" t="s">
        <v>1616</v>
      </c>
      <c r="B805" s="125" t="s">
        <v>10375</v>
      </c>
      <c r="C805" s="246" t="s">
        <v>1617</v>
      </c>
      <c r="D805" s="246" t="s">
        <v>63</v>
      </c>
      <c r="E805" s="246" t="s">
        <v>4409</v>
      </c>
      <c r="F805" s="246" t="s">
        <v>4410</v>
      </c>
      <c r="G805" s="246" t="s">
        <v>8972</v>
      </c>
      <c r="H805" s="247">
        <v>0</v>
      </c>
      <c r="I805" s="246" t="s">
        <v>10372</v>
      </c>
      <c r="J805" s="247">
        <v>264000</v>
      </c>
      <c r="K805" s="247">
        <v>258</v>
      </c>
      <c r="L805" s="246" t="s">
        <v>12631</v>
      </c>
      <c r="M805" s="246" t="s">
        <v>8269</v>
      </c>
      <c r="N805" s="246" t="s">
        <v>1616</v>
      </c>
      <c r="O805" s="246" t="s">
        <v>12354</v>
      </c>
      <c r="P805" s="246" t="s">
        <v>12354</v>
      </c>
      <c r="Q805" s="246" t="s">
        <v>12354</v>
      </c>
      <c r="R805" s="246" t="s">
        <v>14694</v>
      </c>
      <c r="S805" s="246" t="s">
        <v>14691</v>
      </c>
      <c r="T805" s="246" t="s">
        <v>15242</v>
      </c>
      <c r="U805" s="246" t="s">
        <v>14890</v>
      </c>
    </row>
    <row r="806" spans="1:21" ht="13.5" customHeight="1">
      <c r="A806" s="125" t="s">
        <v>1618</v>
      </c>
      <c r="B806" s="125" t="s">
        <v>10375</v>
      </c>
      <c r="C806" s="246" t="s">
        <v>1619</v>
      </c>
      <c r="D806" s="246" t="s">
        <v>1620</v>
      </c>
      <c r="E806" s="246" t="s">
        <v>4416</v>
      </c>
      <c r="F806" s="246" t="s">
        <v>4417</v>
      </c>
      <c r="G806" s="246" t="s">
        <v>8973</v>
      </c>
      <c r="H806" s="247">
        <v>0</v>
      </c>
      <c r="I806" s="246" t="s">
        <v>10372</v>
      </c>
      <c r="J806" s="247">
        <v>264000</v>
      </c>
      <c r="K806" s="247">
        <v>261</v>
      </c>
      <c r="L806" s="246" t="s">
        <v>12634</v>
      </c>
      <c r="M806" s="246" t="s">
        <v>8269</v>
      </c>
      <c r="N806" s="246" t="s">
        <v>1618</v>
      </c>
      <c r="O806" s="246" t="s">
        <v>12354</v>
      </c>
      <c r="P806" s="246" t="s">
        <v>12354</v>
      </c>
      <c r="Q806" s="246" t="s">
        <v>12354</v>
      </c>
      <c r="R806" s="246" t="s">
        <v>14690</v>
      </c>
      <c r="S806" s="246" t="s">
        <v>14721</v>
      </c>
      <c r="T806" s="246" t="s">
        <v>15685</v>
      </c>
      <c r="U806" s="246" t="s">
        <v>14764</v>
      </c>
    </row>
    <row r="807" spans="1:21" ht="13.5" customHeight="1">
      <c r="A807" s="125" t="s">
        <v>1621</v>
      </c>
      <c r="B807" s="125" t="s">
        <v>10375</v>
      </c>
      <c r="C807" s="246" t="s">
        <v>1622</v>
      </c>
      <c r="D807" s="246" t="s">
        <v>1623</v>
      </c>
      <c r="E807" s="246" t="s">
        <v>4424</v>
      </c>
      <c r="F807" s="246" t="s">
        <v>4425</v>
      </c>
      <c r="G807" s="246" t="s">
        <v>8974</v>
      </c>
      <c r="H807" s="247">
        <v>0</v>
      </c>
      <c r="I807" s="246" t="s">
        <v>10372</v>
      </c>
      <c r="J807" s="247">
        <v>264000</v>
      </c>
      <c r="K807" s="247">
        <v>265</v>
      </c>
      <c r="L807" s="246" t="s">
        <v>12635</v>
      </c>
      <c r="M807" s="246" t="s">
        <v>8269</v>
      </c>
      <c r="N807" s="246" t="s">
        <v>1621</v>
      </c>
      <c r="O807" s="246" t="s">
        <v>12354</v>
      </c>
      <c r="P807" s="246" t="s">
        <v>12354</v>
      </c>
      <c r="Q807" s="246" t="s">
        <v>12354</v>
      </c>
      <c r="R807" s="246" t="s">
        <v>14694</v>
      </c>
      <c r="S807" s="246" t="s">
        <v>14710</v>
      </c>
      <c r="T807" s="246" t="s">
        <v>15229</v>
      </c>
      <c r="U807" s="246" t="s">
        <v>14796</v>
      </c>
    </row>
    <row r="808" spans="1:21" ht="13.5" customHeight="1">
      <c r="A808" s="125" t="s">
        <v>1624</v>
      </c>
      <c r="B808" s="125" t="s">
        <v>10375</v>
      </c>
      <c r="C808" s="246" t="s">
        <v>1625</v>
      </c>
      <c r="D808" s="246" t="s">
        <v>1626</v>
      </c>
      <c r="E808" s="246" t="s">
        <v>4430</v>
      </c>
      <c r="F808" s="246" t="s">
        <v>4431</v>
      </c>
      <c r="G808" s="246" t="s">
        <v>8975</v>
      </c>
      <c r="H808" s="247">
        <v>0</v>
      </c>
      <c r="I808" s="246" t="s">
        <v>10372</v>
      </c>
      <c r="J808" s="247">
        <v>264000</v>
      </c>
      <c r="K808" s="247">
        <v>268</v>
      </c>
      <c r="L808" s="246" t="s">
        <v>12474</v>
      </c>
      <c r="M808" s="246" t="s">
        <v>8269</v>
      </c>
      <c r="N808" s="246" t="s">
        <v>1624</v>
      </c>
      <c r="O808" s="246" t="s">
        <v>12354</v>
      </c>
      <c r="P808" s="246" t="s">
        <v>12354</v>
      </c>
      <c r="Q808" s="246" t="s">
        <v>12354</v>
      </c>
      <c r="R808" s="246" t="s">
        <v>14730</v>
      </c>
      <c r="S808" s="246" t="s">
        <v>14756</v>
      </c>
      <c r="T808" s="246" t="s">
        <v>15686</v>
      </c>
      <c r="U808" s="246" t="s">
        <v>15687</v>
      </c>
    </row>
    <row r="809" spans="1:21" ht="13.5" customHeight="1">
      <c r="A809" s="125" t="s">
        <v>1627</v>
      </c>
      <c r="B809" s="125" t="s">
        <v>10375</v>
      </c>
      <c r="C809" s="246" t="s">
        <v>1628</v>
      </c>
      <c r="D809" s="246" t="s">
        <v>1572</v>
      </c>
      <c r="E809" s="246" t="s">
        <v>11550</v>
      </c>
      <c r="F809" s="246" t="s">
        <v>4432</v>
      </c>
      <c r="G809" s="246" t="s">
        <v>8976</v>
      </c>
      <c r="H809" s="247">
        <v>0</v>
      </c>
      <c r="I809" s="246" t="s">
        <v>10372</v>
      </c>
      <c r="J809" s="247">
        <v>264000</v>
      </c>
      <c r="K809" s="247">
        <v>269</v>
      </c>
      <c r="L809" s="246" t="s">
        <v>12636</v>
      </c>
      <c r="M809" s="246" t="s">
        <v>8269</v>
      </c>
      <c r="N809" s="246" t="s">
        <v>1627</v>
      </c>
      <c r="O809" s="246" t="s">
        <v>12354</v>
      </c>
      <c r="P809" s="246" t="s">
        <v>12354</v>
      </c>
      <c r="Q809" s="246" t="s">
        <v>12354</v>
      </c>
      <c r="R809" s="246" t="s">
        <v>14694</v>
      </c>
      <c r="S809" s="246" t="s">
        <v>14750</v>
      </c>
      <c r="T809" s="246" t="s">
        <v>15365</v>
      </c>
      <c r="U809" s="246" t="s">
        <v>15432</v>
      </c>
    </row>
    <row r="810" spans="1:21" ht="13.5" customHeight="1">
      <c r="A810" s="125" t="s">
        <v>12788</v>
      </c>
      <c r="B810" s="125" t="s">
        <v>10375</v>
      </c>
      <c r="C810" s="246" t="s">
        <v>11551</v>
      </c>
      <c r="D810" s="246" t="s">
        <v>8931</v>
      </c>
      <c r="E810" s="246" t="s">
        <v>11552</v>
      </c>
      <c r="F810" s="246" t="s">
        <v>12354</v>
      </c>
      <c r="G810" s="246" t="s">
        <v>11553</v>
      </c>
      <c r="H810" s="247">
        <v>0</v>
      </c>
      <c r="I810" s="246" t="s">
        <v>10372</v>
      </c>
      <c r="J810" s="247">
        <v>264000</v>
      </c>
      <c r="K810" s="247">
        <v>497</v>
      </c>
      <c r="L810" s="246" t="s">
        <v>12354</v>
      </c>
      <c r="M810" s="246" t="s">
        <v>8265</v>
      </c>
      <c r="N810" s="246" t="s">
        <v>12788</v>
      </c>
      <c r="O810" s="246" t="s">
        <v>12354</v>
      </c>
      <c r="P810" s="246" t="s">
        <v>12354</v>
      </c>
      <c r="Q810" s="246" t="s">
        <v>12354</v>
      </c>
      <c r="R810" s="246" t="s">
        <v>15688</v>
      </c>
      <c r="S810" s="246" t="s">
        <v>14868</v>
      </c>
      <c r="T810" s="246" t="s">
        <v>14801</v>
      </c>
      <c r="U810" s="246" t="s">
        <v>15689</v>
      </c>
    </row>
    <row r="811" spans="1:21" ht="13.5" customHeight="1">
      <c r="A811" s="125" t="s">
        <v>12644</v>
      </c>
      <c r="B811" s="125" t="s">
        <v>10375</v>
      </c>
      <c r="C811" s="246" t="s">
        <v>11554</v>
      </c>
      <c r="D811" s="246" t="s">
        <v>59</v>
      </c>
      <c r="E811" s="246" t="s">
        <v>11555</v>
      </c>
      <c r="F811" s="246" t="s">
        <v>12354</v>
      </c>
      <c r="G811" s="246" t="s">
        <v>11556</v>
      </c>
      <c r="H811" s="247">
        <v>0</v>
      </c>
      <c r="I811" s="246" t="s">
        <v>10372</v>
      </c>
      <c r="J811" s="247">
        <v>264000</v>
      </c>
      <c r="K811" s="247">
        <v>278</v>
      </c>
      <c r="L811" s="246" t="s">
        <v>12354</v>
      </c>
      <c r="M811" s="246" t="s">
        <v>8269</v>
      </c>
      <c r="N811" s="246" t="s">
        <v>12644</v>
      </c>
      <c r="O811" s="246" t="s">
        <v>12354</v>
      </c>
      <c r="P811" s="246" t="s">
        <v>12354</v>
      </c>
      <c r="Q811" s="246" t="s">
        <v>12354</v>
      </c>
      <c r="R811" s="246" t="s">
        <v>14690</v>
      </c>
      <c r="S811" s="246" t="s">
        <v>14818</v>
      </c>
      <c r="T811" s="246" t="s">
        <v>15385</v>
      </c>
      <c r="U811" s="246" t="s">
        <v>15690</v>
      </c>
    </row>
    <row r="812" spans="1:21" ht="13.5" customHeight="1">
      <c r="A812" s="125" t="s">
        <v>12643</v>
      </c>
      <c r="B812" s="125" t="s">
        <v>10375</v>
      </c>
      <c r="C812" s="246" t="s">
        <v>11557</v>
      </c>
      <c r="D812" s="246" t="s">
        <v>102</v>
      </c>
      <c r="E812" s="246" t="s">
        <v>11559</v>
      </c>
      <c r="F812" s="246" t="s">
        <v>11558</v>
      </c>
      <c r="G812" s="246" t="s">
        <v>11560</v>
      </c>
      <c r="H812" s="247">
        <v>0</v>
      </c>
      <c r="I812" s="246" t="s">
        <v>10372</v>
      </c>
      <c r="J812" s="247">
        <v>264000</v>
      </c>
      <c r="K812" s="247">
        <v>812</v>
      </c>
      <c r="L812" s="246" t="s">
        <v>12484</v>
      </c>
      <c r="M812" s="246" t="s">
        <v>8269</v>
      </c>
      <c r="N812" s="246" t="s">
        <v>12643</v>
      </c>
      <c r="O812" s="246" t="s">
        <v>12354</v>
      </c>
      <c r="P812" s="246" t="s">
        <v>12354</v>
      </c>
      <c r="Q812" s="246" t="s">
        <v>12354</v>
      </c>
      <c r="R812" s="246" t="s">
        <v>14694</v>
      </c>
      <c r="S812" s="246" t="s">
        <v>14727</v>
      </c>
      <c r="T812" s="246" t="s">
        <v>15398</v>
      </c>
      <c r="U812" s="246" t="s">
        <v>14810</v>
      </c>
    </row>
    <row r="813" spans="1:21" ht="13.5" customHeight="1">
      <c r="A813" s="125" t="s">
        <v>1631</v>
      </c>
      <c r="B813" s="125" t="s">
        <v>10375</v>
      </c>
      <c r="C813" s="246" t="s">
        <v>4581</v>
      </c>
      <c r="D813" s="246" t="s">
        <v>1632</v>
      </c>
      <c r="E813" s="246" t="s">
        <v>11221</v>
      </c>
      <c r="F813" s="246" t="s">
        <v>10575</v>
      </c>
      <c r="G813" s="246" t="s">
        <v>8333</v>
      </c>
      <c r="H813" s="247">
        <v>0</v>
      </c>
      <c r="I813" s="246" t="s">
        <v>10372</v>
      </c>
      <c r="J813" s="247">
        <v>264000</v>
      </c>
      <c r="K813" s="247">
        <v>393</v>
      </c>
      <c r="L813" s="246" t="s">
        <v>12651</v>
      </c>
      <c r="M813" s="246" t="s">
        <v>8265</v>
      </c>
      <c r="N813" s="246" t="s">
        <v>1631</v>
      </c>
      <c r="O813" s="246" t="s">
        <v>12354</v>
      </c>
      <c r="P813" s="246" t="s">
        <v>12354</v>
      </c>
      <c r="Q813" s="246" t="s">
        <v>12354</v>
      </c>
      <c r="R813" s="246" t="s">
        <v>14690</v>
      </c>
      <c r="S813" s="246" t="s">
        <v>14818</v>
      </c>
      <c r="T813" s="246" t="s">
        <v>14849</v>
      </c>
      <c r="U813" s="246" t="s">
        <v>14850</v>
      </c>
    </row>
    <row r="814" spans="1:21" ht="13.5" customHeight="1">
      <c r="A814" s="125" t="s">
        <v>1633</v>
      </c>
      <c r="B814" s="125" t="s">
        <v>10375</v>
      </c>
      <c r="C814" s="246" t="s">
        <v>1634</v>
      </c>
      <c r="D814" s="246" t="s">
        <v>1635</v>
      </c>
      <c r="E814" s="246" t="s">
        <v>3872</v>
      </c>
      <c r="F814" s="246" t="s">
        <v>3873</v>
      </c>
      <c r="G814" s="246" t="s">
        <v>8333</v>
      </c>
      <c r="H814" s="247">
        <v>0</v>
      </c>
      <c r="I814" s="246" t="s">
        <v>10372</v>
      </c>
      <c r="J814" s="247">
        <v>264000</v>
      </c>
      <c r="K814" s="247">
        <v>5</v>
      </c>
      <c r="L814" s="246" t="s">
        <v>12435</v>
      </c>
      <c r="M814" s="246" t="s">
        <v>8268</v>
      </c>
      <c r="N814" s="246" t="s">
        <v>1633</v>
      </c>
      <c r="O814" s="246" t="s">
        <v>12354</v>
      </c>
      <c r="P814" s="246" t="s">
        <v>12354</v>
      </c>
      <c r="Q814" s="246" t="s">
        <v>12354</v>
      </c>
      <c r="R814" s="246" t="s">
        <v>14690</v>
      </c>
      <c r="S814" s="246" t="s">
        <v>14727</v>
      </c>
      <c r="T814" s="246" t="s">
        <v>14846</v>
      </c>
      <c r="U814" s="246" t="s">
        <v>15691</v>
      </c>
    </row>
    <row r="815" spans="1:21" ht="13.5" customHeight="1">
      <c r="A815" s="125" t="s">
        <v>1636</v>
      </c>
      <c r="B815" s="125" t="s">
        <v>10375</v>
      </c>
      <c r="C815" s="246" t="s">
        <v>3869</v>
      </c>
      <c r="D815" s="246" t="s">
        <v>1637</v>
      </c>
      <c r="E815" s="246" t="s">
        <v>3870</v>
      </c>
      <c r="F815" s="246" t="s">
        <v>3871</v>
      </c>
      <c r="G815" s="246" t="s">
        <v>8977</v>
      </c>
      <c r="H815" s="247">
        <v>0</v>
      </c>
      <c r="I815" s="246" t="s">
        <v>10372</v>
      </c>
      <c r="J815" s="247">
        <v>264000</v>
      </c>
      <c r="K815" s="247">
        <v>4</v>
      </c>
      <c r="L815" s="246" t="s">
        <v>12381</v>
      </c>
      <c r="M815" s="246" t="s">
        <v>8268</v>
      </c>
      <c r="N815" s="246" t="s">
        <v>1636</v>
      </c>
      <c r="O815" s="246" t="s">
        <v>12354</v>
      </c>
      <c r="P815" s="246" t="s">
        <v>12354</v>
      </c>
      <c r="Q815" s="246" t="s">
        <v>12354</v>
      </c>
      <c r="R815" s="246" t="s">
        <v>14690</v>
      </c>
      <c r="S815" s="246" t="s">
        <v>14727</v>
      </c>
      <c r="T815" s="246" t="s">
        <v>14846</v>
      </c>
      <c r="U815" s="246" t="s">
        <v>14696</v>
      </c>
    </row>
    <row r="816" spans="1:21" ht="13.5" customHeight="1">
      <c r="A816" s="125" t="s">
        <v>1640</v>
      </c>
      <c r="B816" s="125" t="s">
        <v>10375</v>
      </c>
      <c r="C816" s="246" t="s">
        <v>4579</v>
      </c>
      <c r="D816" s="246" t="s">
        <v>1641</v>
      </c>
      <c r="E816" s="246" t="s">
        <v>4580</v>
      </c>
      <c r="F816" s="246" t="s">
        <v>10576</v>
      </c>
      <c r="G816" s="246" t="s">
        <v>8333</v>
      </c>
      <c r="H816" s="247">
        <v>0</v>
      </c>
      <c r="I816" s="246" t="s">
        <v>10372</v>
      </c>
      <c r="J816" s="247">
        <v>264000</v>
      </c>
      <c r="K816" s="247">
        <v>392</v>
      </c>
      <c r="L816" s="246" t="s">
        <v>12651</v>
      </c>
      <c r="M816" s="246" t="s">
        <v>8265</v>
      </c>
      <c r="N816" s="246" t="s">
        <v>1640</v>
      </c>
      <c r="O816" s="246" t="s">
        <v>12354</v>
      </c>
      <c r="P816" s="246" t="s">
        <v>12354</v>
      </c>
      <c r="Q816" s="246" t="s">
        <v>12354</v>
      </c>
      <c r="R816" s="246" t="s">
        <v>14690</v>
      </c>
      <c r="S816" s="246" t="s">
        <v>14818</v>
      </c>
      <c r="T816" s="246" t="s">
        <v>14849</v>
      </c>
      <c r="U816" s="246" t="s">
        <v>14850</v>
      </c>
    </row>
    <row r="817" spans="1:21" ht="13.5" customHeight="1">
      <c r="A817" s="125" t="s">
        <v>1642</v>
      </c>
      <c r="B817" s="125" t="s">
        <v>10375</v>
      </c>
      <c r="C817" s="246" t="s">
        <v>4553</v>
      </c>
      <c r="D817" s="246" t="s">
        <v>8978</v>
      </c>
      <c r="E817" s="246" t="s">
        <v>4554</v>
      </c>
      <c r="F817" s="246" t="s">
        <v>10577</v>
      </c>
      <c r="G817" s="246" t="s">
        <v>8333</v>
      </c>
      <c r="H817" s="247">
        <v>0</v>
      </c>
      <c r="I817" s="246" t="s">
        <v>10372</v>
      </c>
      <c r="J817" s="247">
        <v>264000</v>
      </c>
      <c r="K817" s="247">
        <v>374</v>
      </c>
      <c r="L817" s="246" t="s">
        <v>12714</v>
      </c>
      <c r="M817" s="246" t="s">
        <v>8265</v>
      </c>
      <c r="N817" s="246" t="s">
        <v>1642</v>
      </c>
      <c r="O817" s="246" t="s">
        <v>12354</v>
      </c>
      <c r="P817" s="246" t="s">
        <v>12354</v>
      </c>
      <c r="Q817" s="246" t="s">
        <v>12354</v>
      </c>
      <c r="R817" s="246" t="s">
        <v>14690</v>
      </c>
      <c r="S817" s="246" t="s">
        <v>14818</v>
      </c>
      <c r="T817" s="246" t="s">
        <v>14849</v>
      </c>
      <c r="U817" s="246" t="s">
        <v>14850</v>
      </c>
    </row>
    <row r="818" spans="1:21" ht="13.5" customHeight="1">
      <c r="A818" s="125" t="s">
        <v>1644</v>
      </c>
      <c r="B818" s="125" t="s">
        <v>10375</v>
      </c>
      <c r="C818" s="246" t="s">
        <v>1645</v>
      </c>
      <c r="D818" s="246" t="s">
        <v>112</v>
      </c>
      <c r="E818" s="246" t="s">
        <v>4458</v>
      </c>
      <c r="F818" s="246" t="s">
        <v>10578</v>
      </c>
      <c r="G818" s="246" t="s">
        <v>8333</v>
      </c>
      <c r="H818" s="247">
        <v>0</v>
      </c>
      <c r="I818" s="246" t="s">
        <v>10372</v>
      </c>
      <c r="J818" s="247">
        <v>264000</v>
      </c>
      <c r="K818" s="247">
        <v>296</v>
      </c>
      <c r="L818" s="246" t="s">
        <v>12658</v>
      </c>
      <c r="M818" s="246" t="s">
        <v>8265</v>
      </c>
      <c r="N818" s="246" t="s">
        <v>1644</v>
      </c>
      <c r="O818" s="246" t="s">
        <v>12354</v>
      </c>
      <c r="P818" s="246" t="s">
        <v>12354</v>
      </c>
      <c r="Q818" s="246" t="s">
        <v>12354</v>
      </c>
      <c r="R818" s="246" t="s">
        <v>14690</v>
      </c>
      <c r="S818" s="246" t="s">
        <v>14718</v>
      </c>
      <c r="T818" s="246" t="s">
        <v>12354</v>
      </c>
      <c r="U818" s="246" t="s">
        <v>14696</v>
      </c>
    </row>
    <row r="819" spans="1:21" ht="13.5" customHeight="1">
      <c r="A819" s="125" t="s">
        <v>1646</v>
      </c>
      <c r="B819" s="125" t="s">
        <v>10375</v>
      </c>
      <c r="C819" s="246" t="s">
        <v>4577</v>
      </c>
      <c r="D819" s="246" t="s">
        <v>1647</v>
      </c>
      <c r="E819" s="246" t="s">
        <v>4578</v>
      </c>
      <c r="F819" s="246" t="s">
        <v>10579</v>
      </c>
      <c r="G819" s="246" t="s">
        <v>8333</v>
      </c>
      <c r="H819" s="247">
        <v>0</v>
      </c>
      <c r="I819" s="246" t="s">
        <v>10372</v>
      </c>
      <c r="J819" s="247">
        <v>264000</v>
      </c>
      <c r="K819" s="247">
        <v>391</v>
      </c>
      <c r="L819" s="246" t="s">
        <v>12723</v>
      </c>
      <c r="M819" s="246" t="s">
        <v>8265</v>
      </c>
      <c r="N819" s="246" t="s">
        <v>1646</v>
      </c>
      <c r="O819" s="246" t="s">
        <v>12354</v>
      </c>
      <c r="P819" s="246" t="s">
        <v>12354</v>
      </c>
      <c r="Q819" s="246" t="s">
        <v>12354</v>
      </c>
      <c r="R819" s="246" t="s">
        <v>14690</v>
      </c>
      <c r="S819" s="246" t="s">
        <v>14818</v>
      </c>
      <c r="T819" s="246" t="s">
        <v>14849</v>
      </c>
      <c r="U819" s="246" t="s">
        <v>14850</v>
      </c>
    </row>
    <row r="820" spans="1:21" ht="13.5" customHeight="1">
      <c r="A820" s="125" t="s">
        <v>1648</v>
      </c>
      <c r="B820" s="125" t="s">
        <v>10375</v>
      </c>
      <c r="C820" s="246" t="s">
        <v>4459</v>
      </c>
      <c r="D820" s="246" t="s">
        <v>112</v>
      </c>
      <c r="E820" s="246" t="s">
        <v>4460</v>
      </c>
      <c r="F820" s="246" t="s">
        <v>10580</v>
      </c>
      <c r="G820" s="246" t="s">
        <v>8333</v>
      </c>
      <c r="H820" s="247">
        <v>0</v>
      </c>
      <c r="I820" s="246" t="s">
        <v>10372</v>
      </c>
      <c r="J820" s="247">
        <v>264000</v>
      </c>
      <c r="K820" s="247">
        <v>297</v>
      </c>
      <c r="L820" s="246" t="s">
        <v>12659</v>
      </c>
      <c r="M820" s="246" t="s">
        <v>8265</v>
      </c>
      <c r="N820" s="246" t="s">
        <v>1648</v>
      </c>
      <c r="O820" s="246" t="s">
        <v>12354</v>
      </c>
      <c r="P820" s="246" t="s">
        <v>12354</v>
      </c>
      <c r="Q820" s="246" t="s">
        <v>12354</v>
      </c>
      <c r="R820" s="246" t="s">
        <v>14690</v>
      </c>
      <c r="S820" s="246" t="s">
        <v>14718</v>
      </c>
      <c r="T820" s="246" t="s">
        <v>12354</v>
      </c>
      <c r="U820" s="246" t="s">
        <v>14696</v>
      </c>
    </row>
    <row r="821" spans="1:21" ht="13.5" customHeight="1">
      <c r="A821" s="125" t="s">
        <v>1649</v>
      </c>
      <c r="B821" s="125" t="s">
        <v>10375</v>
      </c>
      <c r="C821" s="246" t="s">
        <v>4464</v>
      </c>
      <c r="D821" s="246" t="s">
        <v>130</v>
      </c>
      <c r="E821" s="246" t="s">
        <v>4465</v>
      </c>
      <c r="F821" s="246" t="s">
        <v>10581</v>
      </c>
      <c r="G821" s="246" t="s">
        <v>8979</v>
      </c>
      <c r="H821" s="247">
        <v>0</v>
      </c>
      <c r="I821" s="246" t="s">
        <v>10372</v>
      </c>
      <c r="J821" s="247">
        <v>264000</v>
      </c>
      <c r="K821" s="247">
        <v>301</v>
      </c>
      <c r="L821" s="246" t="s">
        <v>12662</v>
      </c>
      <c r="M821" s="246" t="s">
        <v>8265</v>
      </c>
      <c r="N821" s="246" t="s">
        <v>1649</v>
      </c>
      <c r="O821" s="246" t="s">
        <v>12354</v>
      </c>
      <c r="P821" s="246" t="s">
        <v>12354</v>
      </c>
      <c r="Q821" s="246" t="s">
        <v>12354</v>
      </c>
      <c r="R821" s="246" t="s">
        <v>14697</v>
      </c>
      <c r="S821" s="246" t="s">
        <v>15692</v>
      </c>
      <c r="T821" s="246" t="s">
        <v>15693</v>
      </c>
      <c r="U821" s="246" t="s">
        <v>15694</v>
      </c>
    </row>
    <row r="822" spans="1:21" ht="13.5" customHeight="1">
      <c r="A822" s="125" t="s">
        <v>1650</v>
      </c>
      <c r="B822" s="125" t="s">
        <v>10375</v>
      </c>
      <c r="C822" s="246" t="s">
        <v>4466</v>
      </c>
      <c r="D822" s="246" t="s">
        <v>130</v>
      </c>
      <c r="E822" s="246" t="s">
        <v>4465</v>
      </c>
      <c r="F822" s="246" t="s">
        <v>10582</v>
      </c>
      <c r="G822" s="246" t="s">
        <v>8979</v>
      </c>
      <c r="H822" s="247">
        <v>0</v>
      </c>
      <c r="I822" s="246" t="s">
        <v>10372</v>
      </c>
      <c r="J822" s="247">
        <v>264000</v>
      </c>
      <c r="K822" s="247">
        <v>302</v>
      </c>
      <c r="L822" s="246" t="s">
        <v>12662</v>
      </c>
      <c r="M822" s="246" t="s">
        <v>8265</v>
      </c>
      <c r="N822" s="246" t="s">
        <v>1650</v>
      </c>
      <c r="O822" s="246" t="s">
        <v>12354</v>
      </c>
      <c r="P822" s="246" t="s">
        <v>12354</v>
      </c>
      <c r="Q822" s="246" t="s">
        <v>12354</v>
      </c>
      <c r="R822" s="246" t="s">
        <v>14697</v>
      </c>
      <c r="S822" s="246" t="s">
        <v>15692</v>
      </c>
      <c r="T822" s="246" t="s">
        <v>15693</v>
      </c>
      <c r="U822" s="246" t="s">
        <v>15694</v>
      </c>
    </row>
    <row r="823" spans="1:21" ht="13.5" customHeight="1">
      <c r="A823" s="125" t="s">
        <v>1652</v>
      </c>
      <c r="B823" s="125" t="s">
        <v>10375</v>
      </c>
      <c r="C823" s="246" t="s">
        <v>4573</v>
      </c>
      <c r="D823" s="246" t="s">
        <v>8980</v>
      </c>
      <c r="E823" s="246" t="s">
        <v>4574</v>
      </c>
      <c r="F823" s="246" t="s">
        <v>10583</v>
      </c>
      <c r="G823" s="246" t="s">
        <v>8333</v>
      </c>
      <c r="H823" s="247">
        <v>0</v>
      </c>
      <c r="I823" s="246" t="s">
        <v>10372</v>
      </c>
      <c r="J823" s="247">
        <v>264000</v>
      </c>
      <c r="K823" s="247">
        <v>389</v>
      </c>
      <c r="L823" s="246" t="s">
        <v>12446</v>
      </c>
      <c r="M823" s="246" t="s">
        <v>8265</v>
      </c>
      <c r="N823" s="246" t="s">
        <v>1652</v>
      </c>
      <c r="O823" s="246" t="s">
        <v>12354</v>
      </c>
      <c r="P823" s="246" t="s">
        <v>12354</v>
      </c>
      <c r="Q823" s="246" t="s">
        <v>12354</v>
      </c>
      <c r="R823" s="246" t="s">
        <v>14690</v>
      </c>
      <c r="S823" s="246" t="s">
        <v>14818</v>
      </c>
      <c r="T823" s="246" t="s">
        <v>14849</v>
      </c>
      <c r="U823" s="246" t="s">
        <v>14850</v>
      </c>
    </row>
    <row r="824" spans="1:21" ht="13.5" customHeight="1">
      <c r="A824" s="125" t="s">
        <v>1653</v>
      </c>
      <c r="B824" s="125" t="s">
        <v>10375</v>
      </c>
      <c r="C824" s="246" t="s">
        <v>1654</v>
      </c>
      <c r="D824" s="246" t="s">
        <v>130</v>
      </c>
      <c r="E824" s="246" t="s">
        <v>4461</v>
      </c>
      <c r="F824" s="246" t="s">
        <v>10584</v>
      </c>
      <c r="G824" s="246" t="s">
        <v>8981</v>
      </c>
      <c r="H824" s="247">
        <v>0</v>
      </c>
      <c r="I824" s="246" t="s">
        <v>10372</v>
      </c>
      <c r="J824" s="247">
        <v>264000</v>
      </c>
      <c r="K824" s="247">
        <v>298</v>
      </c>
      <c r="L824" s="246" t="s">
        <v>12660</v>
      </c>
      <c r="M824" s="246" t="s">
        <v>8265</v>
      </c>
      <c r="N824" s="246" t="s">
        <v>1653</v>
      </c>
      <c r="O824" s="246" t="s">
        <v>12354</v>
      </c>
      <c r="P824" s="246" t="s">
        <v>12354</v>
      </c>
      <c r="Q824" s="246" t="s">
        <v>12354</v>
      </c>
      <c r="R824" s="246" t="s">
        <v>14694</v>
      </c>
      <c r="S824" s="246" t="s">
        <v>14721</v>
      </c>
      <c r="T824" s="246" t="s">
        <v>15336</v>
      </c>
      <c r="U824" s="246" t="s">
        <v>14919</v>
      </c>
    </row>
    <row r="825" spans="1:21" ht="13.5" customHeight="1">
      <c r="A825" s="125" t="s">
        <v>1655</v>
      </c>
      <c r="B825" s="125" t="s">
        <v>10375</v>
      </c>
      <c r="C825" s="246" t="s">
        <v>4575</v>
      </c>
      <c r="D825" s="246" t="s">
        <v>1656</v>
      </c>
      <c r="E825" s="246" t="s">
        <v>4576</v>
      </c>
      <c r="F825" s="246" t="s">
        <v>10585</v>
      </c>
      <c r="G825" s="246" t="s">
        <v>8333</v>
      </c>
      <c r="H825" s="247">
        <v>0</v>
      </c>
      <c r="I825" s="246" t="s">
        <v>10372</v>
      </c>
      <c r="J825" s="247">
        <v>264000</v>
      </c>
      <c r="K825" s="247">
        <v>390</v>
      </c>
      <c r="L825" s="246" t="s">
        <v>12711</v>
      </c>
      <c r="M825" s="246" t="s">
        <v>8265</v>
      </c>
      <c r="N825" s="246" t="s">
        <v>1655</v>
      </c>
      <c r="O825" s="246" t="s">
        <v>12354</v>
      </c>
      <c r="P825" s="246" t="s">
        <v>12354</v>
      </c>
      <c r="Q825" s="246" t="s">
        <v>12354</v>
      </c>
      <c r="R825" s="246" t="s">
        <v>14690</v>
      </c>
      <c r="S825" s="246" t="s">
        <v>14818</v>
      </c>
      <c r="T825" s="246" t="s">
        <v>14849</v>
      </c>
      <c r="U825" s="246" t="s">
        <v>14850</v>
      </c>
    </row>
    <row r="826" spans="1:21" ht="13.5" customHeight="1">
      <c r="A826" s="125" t="s">
        <v>1657</v>
      </c>
      <c r="B826" s="125" t="s">
        <v>10375</v>
      </c>
      <c r="C826" s="246" t="s">
        <v>4548</v>
      </c>
      <c r="D826" s="246" t="s">
        <v>8982</v>
      </c>
      <c r="E826" s="246" t="s">
        <v>4549</v>
      </c>
      <c r="F826" s="246" t="s">
        <v>10586</v>
      </c>
      <c r="G826" s="246" t="s">
        <v>8333</v>
      </c>
      <c r="H826" s="247">
        <v>0</v>
      </c>
      <c r="I826" s="246" t="s">
        <v>10372</v>
      </c>
      <c r="J826" s="247">
        <v>264000</v>
      </c>
      <c r="K826" s="247">
        <v>371</v>
      </c>
      <c r="L826" s="246" t="s">
        <v>12711</v>
      </c>
      <c r="M826" s="246" t="s">
        <v>8265</v>
      </c>
      <c r="N826" s="246" t="s">
        <v>1657</v>
      </c>
      <c r="O826" s="246" t="s">
        <v>12354</v>
      </c>
      <c r="P826" s="246" t="s">
        <v>12354</v>
      </c>
      <c r="Q826" s="246" t="s">
        <v>12354</v>
      </c>
      <c r="R826" s="246" t="s">
        <v>14690</v>
      </c>
      <c r="S826" s="246" t="s">
        <v>14818</v>
      </c>
      <c r="T826" s="246" t="s">
        <v>14849</v>
      </c>
      <c r="U826" s="246" t="s">
        <v>14850</v>
      </c>
    </row>
    <row r="827" spans="1:21" ht="13.5" customHeight="1">
      <c r="A827" s="125" t="s">
        <v>1658</v>
      </c>
      <c r="B827" s="125" t="s">
        <v>10375</v>
      </c>
      <c r="C827" s="246" t="s">
        <v>4462</v>
      </c>
      <c r="D827" s="246" t="s">
        <v>112</v>
      </c>
      <c r="E827" s="246" t="s">
        <v>4458</v>
      </c>
      <c r="F827" s="246" t="s">
        <v>10587</v>
      </c>
      <c r="G827" s="246" t="s">
        <v>12661</v>
      </c>
      <c r="H827" s="247">
        <v>0</v>
      </c>
      <c r="I827" s="246" t="s">
        <v>10372</v>
      </c>
      <c r="J827" s="247">
        <v>264000</v>
      </c>
      <c r="K827" s="247">
        <v>299</v>
      </c>
      <c r="L827" s="246" t="s">
        <v>12410</v>
      </c>
      <c r="M827" s="246" t="s">
        <v>8265</v>
      </c>
      <c r="N827" s="246" t="s">
        <v>1658</v>
      </c>
      <c r="O827" s="246" t="s">
        <v>12354</v>
      </c>
      <c r="P827" s="246" t="s">
        <v>12354</v>
      </c>
      <c r="Q827" s="246" t="s">
        <v>12354</v>
      </c>
      <c r="R827" s="246" t="s">
        <v>14694</v>
      </c>
      <c r="S827" s="246" t="s">
        <v>14721</v>
      </c>
      <c r="T827" s="246" t="s">
        <v>15695</v>
      </c>
      <c r="U827" s="246" t="s">
        <v>14786</v>
      </c>
    </row>
    <row r="828" spans="1:21" ht="13.5" customHeight="1">
      <c r="A828" s="125" t="s">
        <v>1659</v>
      </c>
      <c r="B828" s="125" t="s">
        <v>10375</v>
      </c>
      <c r="C828" s="246" t="s">
        <v>1660</v>
      </c>
      <c r="D828" s="246" t="s">
        <v>130</v>
      </c>
      <c r="E828" s="246" t="s">
        <v>4463</v>
      </c>
      <c r="F828" s="246" t="s">
        <v>10588</v>
      </c>
      <c r="G828" s="246" t="s">
        <v>8983</v>
      </c>
      <c r="H828" s="247">
        <v>0</v>
      </c>
      <c r="I828" s="246" t="s">
        <v>10372</v>
      </c>
      <c r="J828" s="247">
        <v>264000</v>
      </c>
      <c r="K828" s="247">
        <v>300</v>
      </c>
      <c r="L828" s="246" t="s">
        <v>12434</v>
      </c>
      <c r="M828" s="246" t="s">
        <v>8265</v>
      </c>
      <c r="N828" s="246" t="s">
        <v>1659</v>
      </c>
      <c r="O828" s="246" t="s">
        <v>12354</v>
      </c>
      <c r="P828" s="246" t="s">
        <v>12354</v>
      </c>
      <c r="Q828" s="246" t="s">
        <v>12354</v>
      </c>
      <c r="R828" s="246" t="s">
        <v>14694</v>
      </c>
      <c r="S828" s="246" t="s">
        <v>14721</v>
      </c>
      <c r="T828" s="246" t="s">
        <v>15375</v>
      </c>
      <c r="U828" s="246" t="s">
        <v>14878</v>
      </c>
    </row>
    <row r="829" spans="1:21" ht="13.5" customHeight="1">
      <c r="A829" s="125" t="s">
        <v>1661</v>
      </c>
      <c r="B829" s="125" t="s">
        <v>10375</v>
      </c>
      <c r="C829" s="246" t="s">
        <v>1662</v>
      </c>
      <c r="D829" s="246" t="s">
        <v>1663</v>
      </c>
      <c r="E829" s="246" t="s">
        <v>4469</v>
      </c>
      <c r="F829" s="246" t="s">
        <v>10589</v>
      </c>
      <c r="G829" s="246" t="s">
        <v>8984</v>
      </c>
      <c r="H829" s="247">
        <v>0</v>
      </c>
      <c r="I829" s="246" t="s">
        <v>10372</v>
      </c>
      <c r="J829" s="247">
        <v>264000</v>
      </c>
      <c r="K829" s="247">
        <v>304</v>
      </c>
      <c r="L829" s="246" t="s">
        <v>12390</v>
      </c>
      <c r="M829" s="246" t="s">
        <v>8265</v>
      </c>
      <c r="N829" s="246" t="s">
        <v>1661</v>
      </c>
      <c r="O829" s="246" t="s">
        <v>12354</v>
      </c>
      <c r="P829" s="246" t="s">
        <v>12354</v>
      </c>
      <c r="Q829" s="246" t="s">
        <v>12354</v>
      </c>
      <c r="R829" s="246" t="s">
        <v>14694</v>
      </c>
      <c r="S829" s="246" t="s">
        <v>14876</v>
      </c>
      <c r="T829" s="246" t="s">
        <v>15549</v>
      </c>
      <c r="U829" s="246" t="s">
        <v>14693</v>
      </c>
    </row>
    <row r="830" spans="1:21" ht="13.5" customHeight="1">
      <c r="A830" s="125" t="s">
        <v>1669</v>
      </c>
      <c r="B830" s="125" t="s">
        <v>10375</v>
      </c>
      <c r="C830" s="246" t="s">
        <v>1670</v>
      </c>
      <c r="D830" s="246" t="s">
        <v>49</v>
      </c>
      <c r="E830" s="246" t="s">
        <v>4474</v>
      </c>
      <c r="F830" s="246" t="s">
        <v>10590</v>
      </c>
      <c r="G830" s="246" t="s">
        <v>8985</v>
      </c>
      <c r="H830" s="247">
        <v>0</v>
      </c>
      <c r="I830" s="246" t="s">
        <v>10372</v>
      </c>
      <c r="J830" s="247">
        <v>264000</v>
      </c>
      <c r="K830" s="247">
        <v>308</v>
      </c>
      <c r="L830" s="246" t="s">
        <v>12666</v>
      </c>
      <c r="M830" s="246" t="s">
        <v>8265</v>
      </c>
      <c r="N830" s="246" t="s">
        <v>1669</v>
      </c>
      <c r="O830" s="246" t="s">
        <v>12354</v>
      </c>
      <c r="P830" s="246" t="s">
        <v>12354</v>
      </c>
      <c r="Q830" s="246" t="s">
        <v>12354</v>
      </c>
      <c r="R830" s="246" t="s">
        <v>14694</v>
      </c>
      <c r="S830" s="246" t="s">
        <v>14727</v>
      </c>
      <c r="T830" s="246" t="s">
        <v>15696</v>
      </c>
      <c r="U830" s="246" t="s">
        <v>14915</v>
      </c>
    </row>
    <row r="831" spans="1:21" ht="13.5" customHeight="1">
      <c r="A831" s="125" t="s">
        <v>1673</v>
      </c>
      <c r="B831" s="125" t="s">
        <v>10375</v>
      </c>
      <c r="C831" s="246" t="s">
        <v>4467</v>
      </c>
      <c r="D831" s="246" t="s">
        <v>85</v>
      </c>
      <c r="E831" s="246" t="s">
        <v>4468</v>
      </c>
      <c r="F831" s="246" t="s">
        <v>10591</v>
      </c>
      <c r="G831" s="246" t="s">
        <v>8986</v>
      </c>
      <c r="H831" s="247">
        <v>0</v>
      </c>
      <c r="I831" s="246" t="s">
        <v>10372</v>
      </c>
      <c r="J831" s="247">
        <v>264000</v>
      </c>
      <c r="K831" s="247">
        <v>303</v>
      </c>
      <c r="L831" s="246" t="s">
        <v>12663</v>
      </c>
      <c r="M831" s="246" t="s">
        <v>8265</v>
      </c>
      <c r="N831" s="246" t="s">
        <v>1673</v>
      </c>
      <c r="O831" s="246" t="s">
        <v>12354</v>
      </c>
      <c r="P831" s="246" t="s">
        <v>12354</v>
      </c>
      <c r="Q831" s="246" t="s">
        <v>12354</v>
      </c>
      <c r="R831" s="246" t="s">
        <v>14730</v>
      </c>
      <c r="S831" s="246" t="s">
        <v>15066</v>
      </c>
      <c r="T831" s="246" t="s">
        <v>15697</v>
      </c>
      <c r="U831" s="246" t="s">
        <v>15698</v>
      </c>
    </row>
    <row r="832" spans="1:21" ht="13.5" customHeight="1">
      <c r="A832" s="125" t="s">
        <v>1674</v>
      </c>
      <c r="B832" s="125" t="s">
        <v>10375</v>
      </c>
      <c r="C832" s="246" t="s">
        <v>4485</v>
      </c>
      <c r="D832" s="246" t="s">
        <v>49</v>
      </c>
      <c r="E832" s="246" t="s">
        <v>4486</v>
      </c>
      <c r="F832" s="246" t="s">
        <v>10592</v>
      </c>
      <c r="G832" s="246" t="s">
        <v>8987</v>
      </c>
      <c r="H832" s="247">
        <v>0</v>
      </c>
      <c r="I832" s="246" t="s">
        <v>10372</v>
      </c>
      <c r="J832" s="247">
        <v>264000</v>
      </c>
      <c r="K832" s="247">
        <v>316</v>
      </c>
      <c r="L832" s="246" t="s">
        <v>12671</v>
      </c>
      <c r="M832" s="246" t="s">
        <v>8265</v>
      </c>
      <c r="N832" s="246" t="s">
        <v>1674</v>
      </c>
      <c r="O832" s="246" t="s">
        <v>12354</v>
      </c>
      <c r="P832" s="246" t="s">
        <v>12354</v>
      </c>
      <c r="Q832" s="246" t="s">
        <v>12354</v>
      </c>
      <c r="R832" s="246" t="s">
        <v>14690</v>
      </c>
      <c r="S832" s="246" t="s">
        <v>14718</v>
      </c>
      <c r="T832" s="246" t="s">
        <v>14835</v>
      </c>
      <c r="U832" s="246" t="s">
        <v>14712</v>
      </c>
    </row>
    <row r="833" spans="1:21" ht="13.5" customHeight="1">
      <c r="A833" s="125" t="s">
        <v>1675</v>
      </c>
      <c r="B833" s="125" t="s">
        <v>10375</v>
      </c>
      <c r="C833" s="246" t="s">
        <v>1676</v>
      </c>
      <c r="D833" s="246" t="s">
        <v>1677</v>
      </c>
      <c r="E833" s="246" t="s">
        <v>4504</v>
      </c>
      <c r="F833" s="246" t="s">
        <v>10593</v>
      </c>
      <c r="G833" s="246" t="s">
        <v>8988</v>
      </c>
      <c r="H833" s="247">
        <v>0</v>
      </c>
      <c r="I833" s="246" t="s">
        <v>10372</v>
      </c>
      <c r="J833" s="247">
        <v>264000</v>
      </c>
      <c r="K833" s="247">
        <v>332</v>
      </c>
      <c r="L833" s="246" t="s">
        <v>12682</v>
      </c>
      <c r="M833" s="246" t="s">
        <v>8265</v>
      </c>
      <c r="N833" s="246" t="s">
        <v>1675</v>
      </c>
      <c r="O833" s="246" t="s">
        <v>12354</v>
      </c>
      <c r="P833" s="246" t="s">
        <v>12354</v>
      </c>
      <c r="Q833" s="246" t="s">
        <v>12354</v>
      </c>
      <c r="R833" s="246" t="s">
        <v>14694</v>
      </c>
      <c r="S833" s="246" t="s">
        <v>14704</v>
      </c>
      <c r="T833" s="246" t="s">
        <v>15699</v>
      </c>
      <c r="U833" s="246" t="s">
        <v>15700</v>
      </c>
    </row>
    <row r="834" spans="1:21" ht="13.5" customHeight="1">
      <c r="A834" s="125" t="s">
        <v>1678</v>
      </c>
      <c r="B834" s="125" t="s">
        <v>10375</v>
      </c>
      <c r="C834" s="246" t="s">
        <v>4515</v>
      </c>
      <c r="D834" s="246" t="s">
        <v>1639</v>
      </c>
      <c r="E834" s="246" t="s">
        <v>4516</v>
      </c>
      <c r="F834" s="246" t="s">
        <v>10594</v>
      </c>
      <c r="G834" s="246" t="s">
        <v>8989</v>
      </c>
      <c r="H834" s="247">
        <v>0</v>
      </c>
      <c r="I834" s="246" t="s">
        <v>10372</v>
      </c>
      <c r="J834" s="247">
        <v>264000</v>
      </c>
      <c r="K834" s="247">
        <v>342</v>
      </c>
      <c r="L834" s="246" t="s">
        <v>12684</v>
      </c>
      <c r="M834" s="246" t="s">
        <v>8265</v>
      </c>
      <c r="N834" s="246" t="s">
        <v>1678</v>
      </c>
      <c r="O834" s="246" t="s">
        <v>12354</v>
      </c>
      <c r="P834" s="246" t="s">
        <v>12354</v>
      </c>
      <c r="Q834" s="246" t="s">
        <v>12354</v>
      </c>
      <c r="R834" s="246" t="s">
        <v>14690</v>
      </c>
      <c r="S834" s="246" t="s">
        <v>14818</v>
      </c>
      <c r="T834" s="246" t="s">
        <v>15553</v>
      </c>
      <c r="U834" s="246" t="s">
        <v>15702</v>
      </c>
    </row>
    <row r="835" spans="1:21" ht="13.5" customHeight="1">
      <c r="A835" s="125" t="s">
        <v>1679</v>
      </c>
      <c r="B835" s="125" t="s">
        <v>10375</v>
      </c>
      <c r="C835" s="246" t="s">
        <v>1680</v>
      </c>
      <c r="D835" s="246" t="s">
        <v>171</v>
      </c>
      <c r="E835" s="246" t="s">
        <v>4483</v>
      </c>
      <c r="F835" s="246" t="s">
        <v>10595</v>
      </c>
      <c r="G835" s="246" t="s">
        <v>8990</v>
      </c>
      <c r="H835" s="247">
        <v>0</v>
      </c>
      <c r="I835" s="246" t="s">
        <v>10372</v>
      </c>
      <c r="J835" s="247">
        <v>264000</v>
      </c>
      <c r="K835" s="247">
        <v>314</v>
      </c>
      <c r="L835" s="248" t="s">
        <v>12393</v>
      </c>
      <c r="M835" s="246" t="s">
        <v>8265</v>
      </c>
      <c r="N835" s="246" t="s">
        <v>1679</v>
      </c>
      <c r="O835" s="246" t="s">
        <v>12354</v>
      </c>
      <c r="P835" s="246" t="s">
        <v>12354</v>
      </c>
      <c r="Q835" s="246" t="s">
        <v>12354</v>
      </c>
      <c r="R835" s="246" t="s">
        <v>14694</v>
      </c>
      <c r="S835" s="246" t="s">
        <v>14727</v>
      </c>
      <c r="T835" s="246" t="s">
        <v>15703</v>
      </c>
      <c r="U835" s="246" t="s">
        <v>15704</v>
      </c>
    </row>
    <row r="836" spans="1:21" ht="13.5" customHeight="1">
      <c r="A836" s="125" t="s">
        <v>1682</v>
      </c>
      <c r="B836" s="125" t="s">
        <v>10375</v>
      </c>
      <c r="C836" s="246" t="s">
        <v>1683</v>
      </c>
      <c r="D836" s="246" t="s">
        <v>171</v>
      </c>
      <c r="E836" s="246" t="s">
        <v>4511</v>
      </c>
      <c r="F836" s="246" t="s">
        <v>10596</v>
      </c>
      <c r="G836" s="246" t="s">
        <v>8991</v>
      </c>
      <c r="H836" s="247">
        <v>0</v>
      </c>
      <c r="I836" s="246" t="s">
        <v>10372</v>
      </c>
      <c r="J836" s="247">
        <v>264000</v>
      </c>
      <c r="K836" s="247">
        <v>339</v>
      </c>
      <c r="L836" s="248" t="s">
        <v>12565</v>
      </c>
      <c r="M836" s="246" t="s">
        <v>8265</v>
      </c>
      <c r="N836" s="246" t="s">
        <v>1682</v>
      </c>
      <c r="O836" s="246" t="s">
        <v>12354</v>
      </c>
      <c r="P836" s="246" t="s">
        <v>12354</v>
      </c>
      <c r="Q836" s="246" t="s">
        <v>12354</v>
      </c>
      <c r="R836" s="246" t="s">
        <v>14730</v>
      </c>
      <c r="S836" s="246" t="s">
        <v>14834</v>
      </c>
      <c r="T836" s="246" t="s">
        <v>15289</v>
      </c>
      <c r="U836" s="246" t="s">
        <v>15705</v>
      </c>
    </row>
    <row r="837" spans="1:21" ht="13.5" customHeight="1">
      <c r="A837" s="125" t="s">
        <v>1684</v>
      </c>
      <c r="B837" s="125" t="s">
        <v>10375</v>
      </c>
      <c r="C837" s="246" t="s">
        <v>1685</v>
      </c>
      <c r="D837" s="246" t="s">
        <v>221</v>
      </c>
      <c r="E837" s="246" t="s">
        <v>4514</v>
      </c>
      <c r="F837" s="246" t="s">
        <v>10597</v>
      </c>
      <c r="G837" s="246" t="s">
        <v>8992</v>
      </c>
      <c r="H837" s="247">
        <v>0</v>
      </c>
      <c r="I837" s="246" t="s">
        <v>10372</v>
      </c>
      <c r="J837" s="247">
        <v>264000</v>
      </c>
      <c r="K837" s="247">
        <v>341</v>
      </c>
      <c r="L837" s="248" t="s">
        <v>12687</v>
      </c>
      <c r="M837" s="246" t="s">
        <v>8265</v>
      </c>
      <c r="N837" s="246" t="s">
        <v>1684</v>
      </c>
      <c r="O837" s="246" t="s">
        <v>12354</v>
      </c>
      <c r="P837" s="246" t="s">
        <v>12354</v>
      </c>
      <c r="Q837" s="246" t="s">
        <v>12354</v>
      </c>
      <c r="R837" s="246" t="s">
        <v>14694</v>
      </c>
      <c r="S837" s="246" t="s">
        <v>14784</v>
      </c>
      <c r="T837" s="246" t="s">
        <v>15706</v>
      </c>
      <c r="U837" s="246" t="s">
        <v>15707</v>
      </c>
    </row>
    <row r="838" spans="1:21" ht="13.5" customHeight="1">
      <c r="A838" s="125" t="s">
        <v>1686</v>
      </c>
      <c r="B838" s="125" t="s">
        <v>10375</v>
      </c>
      <c r="C838" s="246" t="s">
        <v>1687</v>
      </c>
      <c r="D838" s="246" t="s">
        <v>1688</v>
      </c>
      <c r="E838" s="246" t="s">
        <v>4519</v>
      </c>
      <c r="F838" s="246" t="s">
        <v>10598</v>
      </c>
      <c r="G838" s="246" t="s">
        <v>8993</v>
      </c>
      <c r="H838" s="247">
        <v>0</v>
      </c>
      <c r="I838" s="246" t="s">
        <v>10372</v>
      </c>
      <c r="J838" s="247">
        <v>264000</v>
      </c>
      <c r="K838" s="247">
        <v>345</v>
      </c>
      <c r="L838" s="246" t="s">
        <v>12690</v>
      </c>
      <c r="M838" s="246" t="s">
        <v>8265</v>
      </c>
      <c r="N838" s="246" t="s">
        <v>1686</v>
      </c>
      <c r="O838" s="246" t="s">
        <v>12354</v>
      </c>
      <c r="P838" s="246" t="s">
        <v>12354</v>
      </c>
      <c r="Q838" s="246" t="s">
        <v>12354</v>
      </c>
      <c r="R838" s="246" t="s">
        <v>14694</v>
      </c>
      <c r="S838" s="246" t="s">
        <v>14784</v>
      </c>
      <c r="T838" s="246" t="s">
        <v>14921</v>
      </c>
      <c r="U838" s="246" t="s">
        <v>15432</v>
      </c>
    </row>
    <row r="839" spans="1:21" ht="13.5" customHeight="1">
      <c r="A839" s="125" t="s">
        <v>1689</v>
      </c>
      <c r="B839" s="125" t="s">
        <v>10375</v>
      </c>
      <c r="C839" s="246" t="s">
        <v>1690</v>
      </c>
      <c r="D839" s="246" t="s">
        <v>1691</v>
      </c>
      <c r="E839" s="246" t="s">
        <v>4594</v>
      </c>
      <c r="F839" s="246" t="s">
        <v>10599</v>
      </c>
      <c r="G839" s="246" t="s">
        <v>8994</v>
      </c>
      <c r="H839" s="247">
        <v>0</v>
      </c>
      <c r="I839" s="246" t="s">
        <v>10372</v>
      </c>
      <c r="J839" s="247">
        <v>264000</v>
      </c>
      <c r="K839" s="247">
        <v>407</v>
      </c>
      <c r="L839" s="246" t="s">
        <v>12731</v>
      </c>
      <c r="M839" s="246" t="s">
        <v>8265</v>
      </c>
      <c r="N839" s="246" t="s">
        <v>1689</v>
      </c>
      <c r="O839" s="246" t="s">
        <v>12354</v>
      </c>
      <c r="P839" s="246" t="s">
        <v>12354</v>
      </c>
      <c r="Q839" s="246" t="s">
        <v>12354</v>
      </c>
      <c r="R839" s="246" t="s">
        <v>14694</v>
      </c>
      <c r="S839" s="246" t="s">
        <v>14750</v>
      </c>
      <c r="T839" s="246" t="s">
        <v>15464</v>
      </c>
      <c r="U839" s="246" t="s">
        <v>14733</v>
      </c>
    </row>
    <row r="840" spans="1:21" ht="13.5" customHeight="1">
      <c r="A840" s="125" t="s">
        <v>1692</v>
      </c>
      <c r="B840" s="125" t="s">
        <v>10375</v>
      </c>
      <c r="C840" s="246" t="s">
        <v>1693</v>
      </c>
      <c r="D840" s="246" t="s">
        <v>130</v>
      </c>
      <c r="E840" s="246" t="s">
        <v>4472</v>
      </c>
      <c r="F840" s="246" t="s">
        <v>10600</v>
      </c>
      <c r="G840" s="246" t="s">
        <v>8995</v>
      </c>
      <c r="H840" s="247">
        <v>1</v>
      </c>
      <c r="I840" s="246" t="s">
        <v>10372</v>
      </c>
      <c r="J840" s="247">
        <v>264000</v>
      </c>
      <c r="K840" s="247">
        <v>306</v>
      </c>
      <c r="L840" s="246" t="s">
        <v>12438</v>
      </c>
      <c r="M840" s="246" t="s">
        <v>8265</v>
      </c>
      <c r="N840" s="246" t="s">
        <v>1692</v>
      </c>
      <c r="O840" s="246" t="s">
        <v>12354</v>
      </c>
      <c r="P840" s="246" t="s">
        <v>12354</v>
      </c>
      <c r="Q840" s="246" t="s">
        <v>12354</v>
      </c>
      <c r="R840" s="246" t="s">
        <v>14690</v>
      </c>
      <c r="S840" s="246" t="s">
        <v>14844</v>
      </c>
      <c r="T840" s="246" t="s">
        <v>15426</v>
      </c>
      <c r="U840" s="246" t="s">
        <v>15533</v>
      </c>
    </row>
    <row r="841" spans="1:21" ht="13.5" customHeight="1">
      <c r="A841" s="125" t="s">
        <v>1694</v>
      </c>
      <c r="B841" s="125" t="s">
        <v>10375</v>
      </c>
      <c r="C841" s="246" t="s">
        <v>4523</v>
      </c>
      <c r="D841" s="246" t="s">
        <v>133</v>
      </c>
      <c r="E841" s="246" t="s">
        <v>4524</v>
      </c>
      <c r="F841" s="246" t="s">
        <v>10601</v>
      </c>
      <c r="G841" s="246" t="s">
        <v>8996</v>
      </c>
      <c r="H841" s="247">
        <v>0</v>
      </c>
      <c r="I841" s="246" t="s">
        <v>10372</v>
      </c>
      <c r="J841" s="247">
        <v>264000</v>
      </c>
      <c r="K841" s="247">
        <v>348</v>
      </c>
      <c r="L841" s="246" t="s">
        <v>12693</v>
      </c>
      <c r="M841" s="246" t="s">
        <v>8265</v>
      </c>
      <c r="N841" s="246" t="s">
        <v>1694</v>
      </c>
      <c r="O841" s="246" t="s">
        <v>12354</v>
      </c>
      <c r="P841" s="246" t="s">
        <v>12354</v>
      </c>
      <c r="Q841" s="246" t="s">
        <v>12354</v>
      </c>
      <c r="R841" s="246" t="s">
        <v>14694</v>
      </c>
      <c r="S841" s="246" t="s">
        <v>14721</v>
      </c>
      <c r="T841" s="246" t="s">
        <v>14732</v>
      </c>
      <c r="U841" s="246" t="s">
        <v>15708</v>
      </c>
    </row>
    <row r="842" spans="1:21" ht="13.5" customHeight="1">
      <c r="A842" s="125" t="s">
        <v>1695</v>
      </c>
      <c r="B842" s="125" t="s">
        <v>10375</v>
      </c>
      <c r="C842" s="246" t="s">
        <v>1696</v>
      </c>
      <c r="D842" s="246" t="s">
        <v>5827</v>
      </c>
      <c r="E842" s="246" t="s">
        <v>4528</v>
      </c>
      <c r="F842" s="246" t="s">
        <v>10602</v>
      </c>
      <c r="G842" s="246" t="s">
        <v>8997</v>
      </c>
      <c r="H842" s="247">
        <v>0</v>
      </c>
      <c r="I842" s="246" t="s">
        <v>10372</v>
      </c>
      <c r="J842" s="247">
        <v>264000</v>
      </c>
      <c r="K842" s="247">
        <v>352</v>
      </c>
      <c r="L842" s="246" t="s">
        <v>12696</v>
      </c>
      <c r="M842" s="246" t="s">
        <v>8265</v>
      </c>
      <c r="N842" s="246" t="s">
        <v>1695</v>
      </c>
      <c r="O842" s="246" t="s">
        <v>12354</v>
      </c>
      <c r="P842" s="246" t="s">
        <v>12354</v>
      </c>
      <c r="Q842" s="246" t="s">
        <v>12354</v>
      </c>
      <c r="R842" s="246" t="s">
        <v>14690</v>
      </c>
      <c r="S842" s="246" t="s">
        <v>14718</v>
      </c>
      <c r="T842" s="246" t="s">
        <v>15709</v>
      </c>
      <c r="U842" s="246" t="s">
        <v>14693</v>
      </c>
    </row>
    <row r="843" spans="1:21" ht="13.5" customHeight="1">
      <c r="A843" s="125" t="s">
        <v>1697</v>
      </c>
      <c r="B843" s="125" t="s">
        <v>10375</v>
      </c>
      <c r="C843" s="246" t="s">
        <v>1698</v>
      </c>
      <c r="D843" s="246" t="s">
        <v>85</v>
      </c>
      <c r="E843" s="246" t="s">
        <v>4536</v>
      </c>
      <c r="F843" s="246" t="s">
        <v>10603</v>
      </c>
      <c r="G843" s="246" t="s">
        <v>8998</v>
      </c>
      <c r="H843" s="247">
        <v>0</v>
      </c>
      <c r="I843" s="246" t="s">
        <v>10372</v>
      </c>
      <c r="J843" s="247">
        <v>264000</v>
      </c>
      <c r="K843" s="247">
        <v>361</v>
      </c>
      <c r="L843" s="246" t="s">
        <v>12701</v>
      </c>
      <c r="M843" s="246" t="s">
        <v>8265</v>
      </c>
      <c r="N843" s="246" t="s">
        <v>1697</v>
      </c>
      <c r="O843" s="246" t="s">
        <v>12354</v>
      </c>
      <c r="P843" s="246" t="s">
        <v>12354</v>
      </c>
      <c r="Q843" s="246" t="s">
        <v>12354</v>
      </c>
      <c r="R843" s="246" t="s">
        <v>14694</v>
      </c>
      <c r="S843" s="246" t="s">
        <v>14695</v>
      </c>
      <c r="T843" s="246" t="s">
        <v>15445</v>
      </c>
      <c r="U843" s="246" t="s">
        <v>15059</v>
      </c>
    </row>
    <row r="844" spans="1:21" ht="13.5" customHeight="1">
      <c r="A844" s="125" t="s">
        <v>1699</v>
      </c>
      <c r="B844" s="125" t="s">
        <v>10375</v>
      </c>
      <c r="C844" s="246" t="s">
        <v>1700</v>
      </c>
      <c r="D844" s="246" t="s">
        <v>85</v>
      </c>
      <c r="E844" s="246" t="s">
        <v>11222</v>
      </c>
      <c r="F844" s="246" t="s">
        <v>10604</v>
      </c>
      <c r="G844" s="246" t="s">
        <v>8999</v>
      </c>
      <c r="H844" s="247">
        <v>0</v>
      </c>
      <c r="I844" s="246" t="s">
        <v>10372</v>
      </c>
      <c r="J844" s="247">
        <v>264000</v>
      </c>
      <c r="K844" s="247">
        <v>359</v>
      </c>
      <c r="L844" s="246" t="s">
        <v>12701</v>
      </c>
      <c r="M844" s="246" t="s">
        <v>8265</v>
      </c>
      <c r="N844" s="246" t="s">
        <v>1699</v>
      </c>
      <c r="O844" s="246" t="s">
        <v>12354</v>
      </c>
      <c r="P844" s="246" t="s">
        <v>12354</v>
      </c>
      <c r="Q844" s="246" t="s">
        <v>12354</v>
      </c>
      <c r="R844" s="246" t="s">
        <v>14694</v>
      </c>
      <c r="S844" s="246" t="s">
        <v>14791</v>
      </c>
      <c r="T844" s="246" t="s">
        <v>15052</v>
      </c>
      <c r="U844" s="246" t="s">
        <v>14742</v>
      </c>
    </row>
    <row r="845" spans="1:21" ht="13.5" customHeight="1">
      <c r="A845" s="125" t="s">
        <v>1701</v>
      </c>
      <c r="B845" s="125" t="s">
        <v>10375</v>
      </c>
      <c r="C845" s="246" t="s">
        <v>1702</v>
      </c>
      <c r="D845" s="246" t="s">
        <v>85</v>
      </c>
      <c r="E845" s="246" t="s">
        <v>4535</v>
      </c>
      <c r="F845" s="246" t="s">
        <v>10605</v>
      </c>
      <c r="G845" s="246" t="s">
        <v>9000</v>
      </c>
      <c r="H845" s="247">
        <v>0</v>
      </c>
      <c r="I845" s="246" t="s">
        <v>10372</v>
      </c>
      <c r="J845" s="247">
        <v>264000</v>
      </c>
      <c r="K845" s="247">
        <v>360</v>
      </c>
      <c r="L845" s="246" t="s">
        <v>12702</v>
      </c>
      <c r="M845" s="246" t="s">
        <v>8265</v>
      </c>
      <c r="N845" s="246" t="s">
        <v>1701</v>
      </c>
      <c r="O845" s="246" t="s">
        <v>12354</v>
      </c>
      <c r="P845" s="246" t="s">
        <v>12354</v>
      </c>
      <c r="Q845" s="246" t="s">
        <v>12354</v>
      </c>
      <c r="R845" s="246" t="s">
        <v>14690</v>
      </c>
      <c r="S845" s="246" t="s">
        <v>15088</v>
      </c>
      <c r="T845" s="246" t="s">
        <v>15354</v>
      </c>
      <c r="U845" s="246" t="s">
        <v>14693</v>
      </c>
    </row>
    <row r="846" spans="1:21" ht="13.5" customHeight="1">
      <c r="A846" s="125" t="s">
        <v>1703</v>
      </c>
      <c r="B846" s="125" t="s">
        <v>10375</v>
      </c>
      <c r="C846" s="246" t="s">
        <v>1704</v>
      </c>
      <c r="D846" s="246" t="s">
        <v>85</v>
      </c>
      <c r="E846" s="246" t="s">
        <v>4538</v>
      </c>
      <c r="F846" s="246" t="s">
        <v>10606</v>
      </c>
      <c r="G846" s="246" t="s">
        <v>9001</v>
      </c>
      <c r="H846" s="247">
        <v>0</v>
      </c>
      <c r="I846" s="246" t="s">
        <v>10372</v>
      </c>
      <c r="J846" s="247">
        <v>264000</v>
      </c>
      <c r="K846" s="247">
        <v>363</v>
      </c>
      <c r="L846" s="246" t="s">
        <v>12704</v>
      </c>
      <c r="M846" s="246" t="s">
        <v>8265</v>
      </c>
      <c r="N846" s="246" t="s">
        <v>1703</v>
      </c>
      <c r="O846" s="246" t="s">
        <v>12354</v>
      </c>
      <c r="P846" s="246" t="s">
        <v>12354</v>
      </c>
      <c r="Q846" s="246" t="s">
        <v>12354</v>
      </c>
      <c r="R846" s="246" t="s">
        <v>14730</v>
      </c>
      <c r="S846" s="246" t="s">
        <v>15066</v>
      </c>
      <c r="T846" s="246" t="s">
        <v>15186</v>
      </c>
      <c r="U846" s="246" t="s">
        <v>15471</v>
      </c>
    </row>
    <row r="847" spans="1:21" ht="13.5" customHeight="1">
      <c r="A847" s="125" t="s">
        <v>1705</v>
      </c>
      <c r="B847" s="125" t="s">
        <v>10375</v>
      </c>
      <c r="C847" s="246" t="s">
        <v>4539</v>
      </c>
      <c r="D847" s="246" t="s">
        <v>1639</v>
      </c>
      <c r="E847" s="246" t="s">
        <v>4540</v>
      </c>
      <c r="F847" s="246" t="s">
        <v>10607</v>
      </c>
      <c r="G847" s="246" t="s">
        <v>9002</v>
      </c>
      <c r="H847" s="247">
        <v>0</v>
      </c>
      <c r="I847" s="246" t="s">
        <v>10372</v>
      </c>
      <c r="J847" s="247">
        <v>264000</v>
      </c>
      <c r="K847" s="247">
        <v>364</v>
      </c>
      <c r="L847" s="246" t="s">
        <v>12705</v>
      </c>
      <c r="M847" s="246" t="s">
        <v>8265</v>
      </c>
      <c r="N847" s="246" t="s">
        <v>1705</v>
      </c>
      <c r="O847" s="246" t="s">
        <v>12354</v>
      </c>
      <c r="P847" s="246" t="s">
        <v>12354</v>
      </c>
      <c r="Q847" s="246" t="s">
        <v>12354</v>
      </c>
      <c r="R847" s="246" t="s">
        <v>14690</v>
      </c>
      <c r="S847" s="246" t="s">
        <v>14701</v>
      </c>
      <c r="T847" s="246" t="s">
        <v>14935</v>
      </c>
      <c r="U847" s="246" t="s">
        <v>14703</v>
      </c>
    </row>
    <row r="848" spans="1:21" ht="13.5" customHeight="1">
      <c r="A848" s="125" t="s">
        <v>1706</v>
      </c>
      <c r="B848" s="125" t="s">
        <v>10375</v>
      </c>
      <c r="C848" s="246" t="s">
        <v>1707</v>
      </c>
      <c r="D848" s="246" t="s">
        <v>217</v>
      </c>
      <c r="E848" s="246" t="s">
        <v>4612</v>
      </c>
      <c r="F848" s="246" t="s">
        <v>10608</v>
      </c>
      <c r="G848" s="246" t="s">
        <v>9003</v>
      </c>
      <c r="H848" s="247">
        <v>0</v>
      </c>
      <c r="I848" s="246" t="s">
        <v>10372</v>
      </c>
      <c r="J848" s="247">
        <v>264000</v>
      </c>
      <c r="K848" s="247">
        <v>422</v>
      </c>
      <c r="L848" s="246" t="s">
        <v>12742</v>
      </c>
      <c r="M848" s="246" t="s">
        <v>8265</v>
      </c>
      <c r="N848" s="246" t="s">
        <v>1706</v>
      </c>
      <c r="O848" s="246" t="s">
        <v>12354</v>
      </c>
      <c r="P848" s="246" t="s">
        <v>12354</v>
      </c>
      <c r="Q848" s="246" t="s">
        <v>12354</v>
      </c>
      <c r="R848" s="246" t="s">
        <v>14690</v>
      </c>
      <c r="S848" s="246" t="s">
        <v>14721</v>
      </c>
      <c r="T848" s="246" t="s">
        <v>15710</v>
      </c>
      <c r="U848" s="246" t="s">
        <v>14982</v>
      </c>
    </row>
    <row r="849" spans="1:21" ht="13.5" customHeight="1">
      <c r="A849" s="125" t="s">
        <v>1708</v>
      </c>
      <c r="B849" s="125" t="s">
        <v>10375</v>
      </c>
      <c r="C849" s="246" t="s">
        <v>1709</v>
      </c>
      <c r="D849" s="246" t="s">
        <v>217</v>
      </c>
      <c r="E849" s="246" t="s">
        <v>4613</v>
      </c>
      <c r="F849" s="246" t="s">
        <v>10609</v>
      </c>
      <c r="G849" s="246" t="s">
        <v>11561</v>
      </c>
      <c r="H849" s="247">
        <v>0</v>
      </c>
      <c r="I849" s="246" t="s">
        <v>10372</v>
      </c>
      <c r="J849" s="247">
        <v>264000</v>
      </c>
      <c r="K849" s="247">
        <v>423</v>
      </c>
      <c r="L849" s="246" t="s">
        <v>12743</v>
      </c>
      <c r="M849" s="246" t="s">
        <v>8265</v>
      </c>
      <c r="N849" s="246" t="s">
        <v>1708</v>
      </c>
      <c r="O849" s="246" t="s">
        <v>12354</v>
      </c>
      <c r="P849" s="246" t="s">
        <v>12354</v>
      </c>
      <c r="Q849" s="246" t="s">
        <v>12354</v>
      </c>
      <c r="R849" s="246" t="s">
        <v>14694</v>
      </c>
      <c r="S849" s="246" t="s">
        <v>14776</v>
      </c>
      <c r="T849" s="246" t="s">
        <v>15007</v>
      </c>
      <c r="U849" s="246" t="s">
        <v>14796</v>
      </c>
    </row>
    <row r="850" spans="1:21" ht="13.5" customHeight="1">
      <c r="A850" s="125" t="s">
        <v>1710</v>
      </c>
      <c r="B850" s="125" t="s">
        <v>10375</v>
      </c>
      <c r="C850" s="246" t="s">
        <v>1711</v>
      </c>
      <c r="D850" s="246" t="s">
        <v>161</v>
      </c>
      <c r="E850" s="246" t="s">
        <v>4622</v>
      </c>
      <c r="F850" s="246" t="s">
        <v>10610</v>
      </c>
      <c r="G850" s="246" t="s">
        <v>9004</v>
      </c>
      <c r="H850" s="247">
        <v>18</v>
      </c>
      <c r="I850" s="246" t="s">
        <v>10406</v>
      </c>
      <c r="J850" s="247">
        <v>384000</v>
      </c>
      <c r="K850" s="247">
        <v>433</v>
      </c>
      <c r="L850" s="246" t="s">
        <v>12748</v>
      </c>
      <c r="M850" s="246" t="s">
        <v>8265</v>
      </c>
      <c r="N850" s="246" t="s">
        <v>1710</v>
      </c>
      <c r="O850" s="246" t="s">
        <v>12354</v>
      </c>
      <c r="P850" s="246" t="s">
        <v>12354</v>
      </c>
      <c r="Q850" s="246" t="s">
        <v>12354</v>
      </c>
      <c r="R850" s="246" t="s">
        <v>14690</v>
      </c>
      <c r="S850" s="246" t="s">
        <v>14794</v>
      </c>
      <c r="T850" s="246" t="s">
        <v>15711</v>
      </c>
      <c r="U850" s="246" t="s">
        <v>14796</v>
      </c>
    </row>
    <row r="851" spans="1:21" ht="13.5" customHeight="1">
      <c r="A851" s="125" t="s">
        <v>1712</v>
      </c>
      <c r="B851" s="125" t="s">
        <v>10375</v>
      </c>
      <c r="C851" s="246" t="s">
        <v>1713</v>
      </c>
      <c r="D851" s="246" t="s">
        <v>103</v>
      </c>
      <c r="E851" s="246" t="s">
        <v>4623</v>
      </c>
      <c r="F851" s="246" t="s">
        <v>12354</v>
      </c>
      <c r="G851" s="246" t="s">
        <v>9005</v>
      </c>
      <c r="H851" s="247">
        <v>0</v>
      </c>
      <c r="I851" s="246" t="s">
        <v>10372</v>
      </c>
      <c r="J851" s="247">
        <v>264000</v>
      </c>
      <c r="K851" s="247">
        <v>434</v>
      </c>
      <c r="L851" s="246" t="s">
        <v>12749</v>
      </c>
      <c r="M851" s="246" t="s">
        <v>8265</v>
      </c>
      <c r="N851" s="246" t="s">
        <v>1712</v>
      </c>
      <c r="O851" s="246" t="s">
        <v>12354</v>
      </c>
      <c r="P851" s="246" t="s">
        <v>12354</v>
      </c>
      <c r="Q851" s="246" t="s">
        <v>12354</v>
      </c>
      <c r="R851" s="246" t="s">
        <v>14690</v>
      </c>
      <c r="S851" s="246" t="s">
        <v>14718</v>
      </c>
      <c r="T851" s="246" t="s">
        <v>15712</v>
      </c>
      <c r="U851" s="246" t="s">
        <v>15713</v>
      </c>
    </row>
    <row r="852" spans="1:21" ht="13.5" customHeight="1">
      <c r="A852" s="125" t="s">
        <v>1714</v>
      </c>
      <c r="B852" s="125" t="s">
        <v>10375</v>
      </c>
      <c r="C852" s="246" t="s">
        <v>1715</v>
      </c>
      <c r="D852" s="246" t="s">
        <v>85</v>
      </c>
      <c r="E852" s="246" t="s">
        <v>4627</v>
      </c>
      <c r="F852" s="246" t="s">
        <v>10611</v>
      </c>
      <c r="G852" s="246" t="s">
        <v>11562</v>
      </c>
      <c r="H852" s="247">
        <v>0</v>
      </c>
      <c r="I852" s="246" t="s">
        <v>10372</v>
      </c>
      <c r="J852" s="247">
        <v>264000</v>
      </c>
      <c r="K852" s="247">
        <v>438</v>
      </c>
      <c r="L852" s="246" t="s">
        <v>12753</v>
      </c>
      <c r="M852" s="246" t="s">
        <v>8265</v>
      </c>
      <c r="N852" s="246" t="s">
        <v>1714</v>
      </c>
      <c r="O852" s="246" t="s">
        <v>12354</v>
      </c>
      <c r="P852" s="246" t="s">
        <v>12354</v>
      </c>
      <c r="Q852" s="246" t="s">
        <v>12354</v>
      </c>
      <c r="R852" s="246" t="s">
        <v>14730</v>
      </c>
      <c r="S852" s="246" t="s">
        <v>14929</v>
      </c>
      <c r="T852" s="246" t="s">
        <v>15151</v>
      </c>
      <c r="U852" s="246" t="s">
        <v>15376</v>
      </c>
    </row>
    <row r="853" spans="1:21" ht="13.5" customHeight="1">
      <c r="A853" s="125" t="s">
        <v>1716</v>
      </c>
      <c r="B853" s="125" t="s">
        <v>10375</v>
      </c>
      <c r="C853" s="246" t="s">
        <v>1717</v>
      </c>
      <c r="D853" s="246" t="s">
        <v>85</v>
      </c>
      <c r="E853" s="246" t="s">
        <v>4646</v>
      </c>
      <c r="F853" s="246" t="s">
        <v>10612</v>
      </c>
      <c r="G853" s="246" t="s">
        <v>9006</v>
      </c>
      <c r="H853" s="247">
        <v>0</v>
      </c>
      <c r="I853" s="246" t="s">
        <v>10372</v>
      </c>
      <c r="J853" s="247">
        <v>264000</v>
      </c>
      <c r="K853" s="247">
        <v>455</v>
      </c>
      <c r="L853" s="246" t="s">
        <v>12763</v>
      </c>
      <c r="M853" s="246" t="s">
        <v>8265</v>
      </c>
      <c r="N853" s="246" t="s">
        <v>1716</v>
      </c>
      <c r="O853" s="246" t="s">
        <v>12354</v>
      </c>
      <c r="P853" s="246" t="s">
        <v>12354</v>
      </c>
      <c r="Q853" s="246" t="s">
        <v>12354</v>
      </c>
      <c r="R853" s="246" t="s">
        <v>14690</v>
      </c>
      <c r="S853" s="246" t="s">
        <v>14724</v>
      </c>
      <c r="T853" s="246" t="s">
        <v>15714</v>
      </c>
      <c r="U853" s="246" t="s">
        <v>15150</v>
      </c>
    </row>
    <row r="854" spans="1:21" ht="13.5" customHeight="1">
      <c r="A854" s="125" t="s">
        <v>1718</v>
      </c>
      <c r="B854" s="125" t="s">
        <v>10375</v>
      </c>
      <c r="C854" s="246" t="s">
        <v>1719</v>
      </c>
      <c r="D854" s="246" t="s">
        <v>217</v>
      </c>
      <c r="E854" s="246" t="s">
        <v>4637</v>
      </c>
      <c r="F854" s="246" t="s">
        <v>10613</v>
      </c>
      <c r="G854" s="246" t="s">
        <v>9007</v>
      </c>
      <c r="H854" s="247">
        <v>0</v>
      </c>
      <c r="I854" s="246" t="s">
        <v>10372</v>
      </c>
      <c r="J854" s="247">
        <v>264000</v>
      </c>
      <c r="K854" s="247">
        <v>448</v>
      </c>
      <c r="L854" s="246" t="s">
        <v>12386</v>
      </c>
      <c r="M854" s="246" t="s">
        <v>8265</v>
      </c>
      <c r="N854" s="246" t="s">
        <v>1718</v>
      </c>
      <c r="O854" s="246" t="s">
        <v>12354</v>
      </c>
      <c r="P854" s="246" t="s">
        <v>12354</v>
      </c>
      <c r="Q854" s="246" t="s">
        <v>12354</v>
      </c>
      <c r="R854" s="246" t="s">
        <v>14694</v>
      </c>
      <c r="S854" s="246" t="s">
        <v>14776</v>
      </c>
      <c r="T854" s="246" t="s">
        <v>14728</v>
      </c>
      <c r="U854" s="246" t="s">
        <v>15715</v>
      </c>
    </row>
    <row r="855" spans="1:21" ht="13.5" customHeight="1">
      <c r="A855" s="125" t="s">
        <v>1720</v>
      </c>
      <c r="B855" s="125" t="s">
        <v>10375</v>
      </c>
      <c r="C855" s="246" t="s">
        <v>1721</v>
      </c>
      <c r="D855" s="246" t="s">
        <v>1639</v>
      </c>
      <c r="E855" s="246" t="s">
        <v>4647</v>
      </c>
      <c r="F855" s="246" t="s">
        <v>10614</v>
      </c>
      <c r="G855" s="246" t="s">
        <v>9008</v>
      </c>
      <c r="H855" s="247">
        <v>0</v>
      </c>
      <c r="I855" s="246" t="s">
        <v>10372</v>
      </c>
      <c r="J855" s="247">
        <v>264000</v>
      </c>
      <c r="K855" s="247">
        <v>456</v>
      </c>
      <c r="L855" s="246" t="s">
        <v>12764</v>
      </c>
      <c r="M855" s="246" t="s">
        <v>8265</v>
      </c>
      <c r="N855" s="246" t="s">
        <v>1720</v>
      </c>
      <c r="O855" s="246" t="s">
        <v>12354</v>
      </c>
      <c r="P855" s="246" t="s">
        <v>12354</v>
      </c>
      <c r="Q855" s="246" t="s">
        <v>12354</v>
      </c>
      <c r="R855" s="246" t="s">
        <v>14694</v>
      </c>
      <c r="S855" s="246" t="s">
        <v>14721</v>
      </c>
      <c r="T855" s="246" t="s">
        <v>15591</v>
      </c>
      <c r="U855" s="246" t="s">
        <v>14831</v>
      </c>
    </row>
    <row r="856" spans="1:21" ht="13.5" customHeight="1">
      <c r="A856" s="125" t="s">
        <v>1722</v>
      </c>
      <c r="B856" s="125" t="s">
        <v>10375</v>
      </c>
      <c r="C856" s="246" t="s">
        <v>1723</v>
      </c>
      <c r="D856" s="246" t="s">
        <v>133</v>
      </c>
      <c r="E856" s="246" t="s">
        <v>4648</v>
      </c>
      <c r="F856" s="246" t="s">
        <v>10615</v>
      </c>
      <c r="G856" s="246" t="s">
        <v>9009</v>
      </c>
      <c r="H856" s="247">
        <v>0</v>
      </c>
      <c r="I856" s="246" t="s">
        <v>10372</v>
      </c>
      <c r="J856" s="247">
        <v>264000</v>
      </c>
      <c r="K856" s="247">
        <v>457</v>
      </c>
      <c r="L856" s="246" t="s">
        <v>12765</v>
      </c>
      <c r="M856" s="246" t="s">
        <v>8265</v>
      </c>
      <c r="N856" s="246" t="s">
        <v>1722</v>
      </c>
      <c r="O856" s="246" t="s">
        <v>12354</v>
      </c>
      <c r="P856" s="246" t="s">
        <v>12354</v>
      </c>
      <c r="Q856" s="246" t="s">
        <v>12354</v>
      </c>
      <c r="R856" s="246" t="s">
        <v>14730</v>
      </c>
      <c r="S856" s="246" t="s">
        <v>14834</v>
      </c>
      <c r="T856" s="246" t="s">
        <v>15716</v>
      </c>
      <c r="U856" s="246" t="s">
        <v>14733</v>
      </c>
    </row>
    <row r="857" spans="1:21" ht="13.5" customHeight="1">
      <c r="A857" s="125" t="s">
        <v>1724</v>
      </c>
      <c r="B857" s="125" t="s">
        <v>10375</v>
      </c>
      <c r="C857" s="246" t="s">
        <v>1725</v>
      </c>
      <c r="D857" s="246" t="s">
        <v>153</v>
      </c>
      <c r="E857" s="246" t="s">
        <v>4652</v>
      </c>
      <c r="F857" s="246" t="s">
        <v>10616</v>
      </c>
      <c r="G857" s="246" t="s">
        <v>9010</v>
      </c>
      <c r="H857" s="247">
        <v>0</v>
      </c>
      <c r="I857" s="246" t="s">
        <v>10372</v>
      </c>
      <c r="J857" s="247">
        <v>264000</v>
      </c>
      <c r="K857" s="247">
        <v>461</v>
      </c>
      <c r="L857" s="246" t="s">
        <v>12768</v>
      </c>
      <c r="M857" s="246" t="s">
        <v>8265</v>
      </c>
      <c r="N857" s="246" t="s">
        <v>1724</v>
      </c>
      <c r="O857" s="246" t="s">
        <v>12354</v>
      </c>
      <c r="P857" s="246" t="s">
        <v>12354</v>
      </c>
      <c r="Q857" s="246" t="s">
        <v>12354</v>
      </c>
      <c r="R857" s="246" t="s">
        <v>14690</v>
      </c>
      <c r="S857" s="246" t="s">
        <v>15088</v>
      </c>
      <c r="T857" s="246" t="s">
        <v>15717</v>
      </c>
      <c r="U857" s="246" t="s">
        <v>15189</v>
      </c>
    </row>
    <row r="858" spans="1:21" ht="13.5" customHeight="1">
      <c r="A858" s="125" t="s">
        <v>1726</v>
      </c>
      <c r="B858" s="125" t="s">
        <v>10375</v>
      </c>
      <c r="C858" s="246" t="s">
        <v>1727</v>
      </c>
      <c r="D858" s="246" t="s">
        <v>171</v>
      </c>
      <c r="E858" s="246" t="s">
        <v>4654</v>
      </c>
      <c r="F858" s="246" t="s">
        <v>10617</v>
      </c>
      <c r="G858" s="246" t="s">
        <v>9011</v>
      </c>
      <c r="H858" s="247">
        <v>0</v>
      </c>
      <c r="I858" s="246" t="s">
        <v>10372</v>
      </c>
      <c r="J858" s="247">
        <v>264000</v>
      </c>
      <c r="K858" s="247">
        <v>463</v>
      </c>
      <c r="L858" s="246" t="s">
        <v>12770</v>
      </c>
      <c r="M858" s="246" t="s">
        <v>8265</v>
      </c>
      <c r="N858" s="246" t="s">
        <v>1726</v>
      </c>
      <c r="O858" s="246" t="s">
        <v>12354</v>
      </c>
      <c r="P858" s="246" t="s">
        <v>12354</v>
      </c>
      <c r="Q858" s="246" t="s">
        <v>12354</v>
      </c>
      <c r="R858" s="246" t="s">
        <v>14694</v>
      </c>
      <c r="S858" s="246" t="s">
        <v>14727</v>
      </c>
      <c r="T858" s="246" t="s">
        <v>15718</v>
      </c>
      <c r="U858" s="246" t="s">
        <v>14913</v>
      </c>
    </row>
    <row r="859" spans="1:21" ht="13.5" customHeight="1">
      <c r="A859" s="125" t="s">
        <v>1728</v>
      </c>
      <c r="B859" s="125" t="s">
        <v>10375</v>
      </c>
      <c r="C859" s="246" t="s">
        <v>1729</v>
      </c>
      <c r="D859" s="246" t="s">
        <v>182</v>
      </c>
      <c r="E859" s="246" t="s">
        <v>4618</v>
      </c>
      <c r="F859" s="246" t="s">
        <v>10618</v>
      </c>
      <c r="G859" s="246" t="s">
        <v>9012</v>
      </c>
      <c r="H859" s="247">
        <v>0</v>
      </c>
      <c r="I859" s="246" t="s">
        <v>10372</v>
      </c>
      <c r="J859" s="247">
        <v>264000</v>
      </c>
      <c r="K859" s="247">
        <v>427</v>
      </c>
      <c r="L859" s="246" t="s">
        <v>12744</v>
      </c>
      <c r="M859" s="246" t="s">
        <v>8265</v>
      </c>
      <c r="N859" s="246" t="s">
        <v>1728</v>
      </c>
      <c r="O859" s="246" t="s">
        <v>12354</v>
      </c>
      <c r="P859" s="246" t="s">
        <v>12354</v>
      </c>
      <c r="Q859" s="246" t="s">
        <v>12354</v>
      </c>
      <c r="R859" s="246" t="s">
        <v>14694</v>
      </c>
      <c r="S859" s="246" t="s">
        <v>14776</v>
      </c>
      <c r="T859" s="246" t="s">
        <v>15630</v>
      </c>
      <c r="U859" s="246" t="s">
        <v>15719</v>
      </c>
    </row>
    <row r="860" spans="1:21" ht="13.5" customHeight="1">
      <c r="A860" s="125" t="s">
        <v>1730</v>
      </c>
      <c r="B860" s="125" t="s">
        <v>10375</v>
      </c>
      <c r="C860" s="246" t="s">
        <v>1731</v>
      </c>
      <c r="D860" s="246" t="s">
        <v>85</v>
      </c>
      <c r="E860" s="246" t="s">
        <v>4664</v>
      </c>
      <c r="F860" s="246" t="s">
        <v>12354</v>
      </c>
      <c r="G860" s="246" t="s">
        <v>9013</v>
      </c>
      <c r="H860" s="247">
        <v>0</v>
      </c>
      <c r="I860" s="246" t="s">
        <v>10372</v>
      </c>
      <c r="J860" s="247">
        <v>264000</v>
      </c>
      <c r="K860" s="247">
        <v>472</v>
      </c>
      <c r="L860" s="246" t="s">
        <v>12772</v>
      </c>
      <c r="M860" s="246" t="s">
        <v>8265</v>
      </c>
      <c r="N860" s="246" t="s">
        <v>1730</v>
      </c>
      <c r="O860" s="246" t="s">
        <v>12354</v>
      </c>
      <c r="P860" s="246" t="s">
        <v>12354</v>
      </c>
      <c r="Q860" s="246" t="s">
        <v>12354</v>
      </c>
      <c r="R860" s="246" t="s">
        <v>14694</v>
      </c>
      <c r="S860" s="246" t="s">
        <v>14791</v>
      </c>
      <c r="T860" s="246" t="s">
        <v>14737</v>
      </c>
      <c r="U860" s="246" t="s">
        <v>15720</v>
      </c>
    </row>
    <row r="861" spans="1:21" ht="13.5" customHeight="1">
      <c r="A861" s="125" t="s">
        <v>1732</v>
      </c>
      <c r="B861" s="125" t="s">
        <v>10375</v>
      </c>
      <c r="C861" s="246" t="s">
        <v>1733</v>
      </c>
      <c r="D861" s="246" t="s">
        <v>217</v>
      </c>
      <c r="E861" s="246" t="s">
        <v>4665</v>
      </c>
      <c r="F861" s="246" t="s">
        <v>10619</v>
      </c>
      <c r="G861" s="246" t="s">
        <v>9014</v>
      </c>
      <c r="H861" s="247">
        <v>0</v>
      </c>
      <c r="I861" s="246" t="s">
        <v>10372</v>
      </c>
      <c r="J861" s="247">
        <v>264000</v>
      </c>
      <c r="K861" s="247">
        <v>473</v>
      </c>
      <c r="L861" s="246" t="s">
        <v>12388</v>
      </c>
      <c r="M861" s="246" t="s">
        <v>8265</v>
      </c>
      <c r="N861" s="246" t="s">
        <v>1732</v>
      </c>
      <c r="O861" s="246" t="s">
        <v>12354</v>
      </c>
      <c r="P861" s="246" t="s">
        <v>12354</v>
      </c>
      <c r="Q861" s="246" t="s">
        <v>12354</v>
      </c>
      <c r="R861" s="246" t="s">
        <v>14730</v>
      </c>
      <c r="S861" s="246" t="s">
        <v>15144</v>
      </c>
      <c r="T861" s="246" t="s">
        <v>15721</v>
      </c>
      <c r="U861" s="246" t="s">
        <v>14700</v>
      </c>
    </row>
    <row r="862" spans="1:21" ht="13.5" customHeight="1">
      <c r="A862" s="125" t="s">
        <v>1734</v>
      </c>
      <c r="B862" s="125" t="s">
        <v>10375</v>
      </c>
      <c r="C862" s="246" t="s">
        <v>1735</v>
      </c>
      <c r="D862" s="246" t="s">
        <v>85</v>
      </c>
      <c r="E862" s="246" t="s">
        <v>4666</v>
      </c>
      <c r="F862" s="246" t="s">
        <v>10620</v>
      </c>
      <c r="G862" s="246" t="s">
        <v>9015</v>
      </c>
      <c r="H862" s="247">
        <v>0</v>
      </c>
      <c r="I862" s="246" t="s">
        <v>10372</v>
      </c>
      <c r="J862" s="247">
        <v>264000</v>
      </c>
      <c r="K862" s="247">
        <v>474</v>
      </c>
      <c r="L862" s="246" t="s">
        <v>12773</v>
      </c>
      <c r="M862" s="246" t="s">
        <v>8265</v>
      </c>
      <c r="N862" s="246" t="s">
        <v>1734</v>
      </c>
      <c r="O862" s="246" t="s">
        <v>12354</v>
      </c>
      <c r="P862" s="246" t="s">
        <v>12354</v>
      </c>
      <c r="Q862" s="246" t="s">
        <v>12354</v>
      </c>
      <c r="R862" s="246" t="s">
        <v>14730</v>
      </c>
      <c r="S862" s="246" t="s">
        <v>15491</v>
      </c>
      <c r="T862" s="246" t="s">
        <v>15065</v>
      </c>
      <c r="U862" s="246" t="s">
        <v>15722</v>
      </c>
    </row>
    <row r="863" spans="1:21" ht="13.5" customHeight="1">
      <c r="A863" s="125" t="s">
        <v>1736</v>
      </c>
      <c r="B863" s="125" t="s">
        <v>10375</v>
      </c>
      <c r="C863" s="246" t="s">
        <v>4669</v>
      </c>
      <c r="D863" s="246" t="s">
        <v>133</v>
      </c>
      <c r="E863" s="246" t="s">
        <v>4670</v>
      </c>
      <c r="F863" s="246" t="s">
        <v>10621</v>
      </c>
      <c r="G863" s="246" t="s">
        <v>9016</v>
      </c>
      <c r="H863" s="247">
        <v>0</v>
      </c>
      <c r="I863" s="246" t="s">
        <v>10372</v>
      </c>
      <c r="J863" s="247">
        <v>264000</v>
      </c>
      <c r="K863" s="247">
        <v>479</v>
      </c>
      <c r="L863" s="246" t="s">
        <v>12776</v>
      </c>
      <c r="M863" s="246" t="s">
        <v>8265</v>
      </c>
      <c r="N863" s="246" t="s">
        <v>1736</v>
      </c>
      <c r="O863" s="246" t="s">
        <v>12354</v>
      </c>
      <c r="P863" s="246" t="s">
        <v>12354</v>
      </c>
      <c r="Q863" s="246" t="s">
        <v>12354</v>
      </c>
      <c r="R863" s="246" t="s">
        <v>14694</v>
      </c>
      <c r="S863" s="246" t="s">
        <v>14721</v>
      </c>
      <c r="T863" s="246" t="s">
        <v>15723</v>
      </c>
      <c r="U863" s="246" t="s">
        <v>14981</v>
      </c>
    </row>
    <row r="864" spans="1:21" ht="13.5" customHeight="1">
      <c r="A864" s="125" t="s">
        <v>1737</v>
      </c>
      <c r="B864" s="125" t="s">
        <v>10375</v>
      </c>
      <c r="C864" s="246" t="s">
        <v>4678</v>
      </c>
      <c r="D864" s="246" t="s">
        <v>12354</v>
      </c>
      <c r="E864" s="246" t="s">
        <v>4679</v>
      </c>
      <c r="F864" s="246" t="s">
        <v>10622</v>
      </c>
      <c r="G864" s="246" t="s">
        <v>9017</v>
      </c>
      <c r="H864" s="247">
        <v>0</v>
      </c>
      <c r="I864" s="246" t="s">
        <v>10372</v>
      </c>
      <c r="J864" s="247">
        <v>264000</v>
      </c>
      <c r="K864" s="247">
        <v>485</v>
      </c>
      <c r="L864" s="246" t="s">
        <v>12634</v>
      </c>
      <c r="M864" s="246" t="s">
        <v>8265</v>
      </c>
      <c r="N864" s="246" t="s">
        <v>1737</v>
      </c>
      <c r="O864" s="246" t="s">
        <v>12354</v>
      </c>
      <c r="P864" s="246" t="s">
        <v>12354</v>
      </c>
      <c r="Q864" s="246" t="s">
        <v>12354</v>
      </c>
      <c r="R864" s="246" t="s">
        <v>14765</v>
      </c>
      <c r="S864" s="246" t="s">
        <v>14718</v>
      </c>
      <c r="T864" s="246" t="s">
        <v>15107</v>
      </c>
      <c r="U864" s="246" t="s">
        <v>14764</v>
      </c>
    </row>
    <row r="865" spans="1:21" ht="13.5" customHeight="1">
      <c r="A865" s="125" t="s">
        <v>1738</v>
      </c>
      <c r="B865" s="125" t="s">
        <v>10375</v>
      </c>
      <c r="C865" s="246" t="s">
        <v>1739</v>
      </c>
      <c r="D865" s="246" t="s">
        <v>12354</v>
      </c>
      <c r="E865" s="246" t="s">
        <v>4681</v>
      </c>
      <c r="F865" s="246" t="s">
        <v>10485</v>
      </c>
      <c r="G865" s="246" t="s">
        <v>9018</v>
      </c>
      <c r="H865" s="247">
        <v>0</v>
      </c>
      <c r="I865" s="246" t="s">
        <v>10372</v>
      </c>
      <c r="J865" s="247">
        <v>264000</v>
      </c>
      <c r="K865" s="247">
        <v>487</v>
      </c>
      <c r="L865" s="246" t="s">
        <v>12780</v>
      </c>
      <c r="M865" s="246" t="s">
        <v>8265</v>
      </c>
      <c r="N865" s="246" t="s">
        <v>1738</v>
      </c>
      <c r="O865" s="246" t="s">
        <v>12354</v>
      </c>
      <c r="P865" s="246" t="s">
        <v>12354</v>
      </c>
      <c r="Q865" s="246" t="s">
        <v>12354</v>
      </c>
      <c r="R865" s="246" t="s">
        <v>14694</v>
      </c>
      <c r="S865" s="246" t="s">
        <v>14776</v>
      </c>
      <c r="T865" s="246" t="s">
        <v>15724</v>
      </c>
      <c r="U865" s="246" t="s">
        <v>14863</v>
      </c>
    </row>
    <row r="866" spans="1:21" ht="13.5" customHeight="1">
      <c r="A866" s="125" t="s">
        <v>12793</v>
      </c>
      <c r="B866" s="125" t="s">
        <v>10375</v>
      </c>
      <c r="C866" s="246" t="s">
        <v>11563</v>
      </c>
      <c r="D866" s="246" t="s">
        <v>49</v>
      </c>
      <c r="E866" s="246" t="s">
        <v>11564</v>
      </c>
      <c r="F866" s="246" t="s">
        <v>11565</v>
      </c>
      <c r="G866" s="246" t="s">
        <v>11566</v>
      </c>
      <c r="H866" s="247">
        <v>0</v>
      </c>
      <c r="I866" s="246" t="s">
        <v>10372</v>
      </c>
      <c r="J866" s="247">
        <v>264000</v>
      </c>
      <c r="K866" s="247">
        <v>502</v>
      </c>
      <c r="L866" s="246" t="s">
        <v>12354</v>
      </c>
      <c r="M866" s="246" t="s">
        <v>8265</v>
      </c>
      <c r="N866" s="246" t="s">
        <v>12793</v>
      </c>
      <c r="O866" s="246" t="s">
        <v>12354</v>
      </c>
      <c r="P866" s="246" t="s">
        <v>12354</v>
      </c>
      <c r="Q866" s="246" t="s">
        <v>12354</v>
      </c>
      <c r="R866" s="246" t="s">
        <v>14765</v>
      </c>
      <c r="S866" s="246" t="s">
        <v>15725</v>
      </c>
      <c r="T866" s="246" t="s">
        <v>15620</v>
      </c>
      <c r="U866" s="246" t="s">
        <v>14700</v>
      </c>
    </row>
    <row r="867" spans="1:21" ht="13.5" customHeight="1">
      <c r="A867" s="125" t="s">
        <v>1740</v>
      </c>
      <c r="B867" s="125" t="s">
        <v>10375</v>
      </c>
      <c r="C867" s="246" t="s">
        <v>1651</v>
      </c>
      <c r="D867" s="246" t="s">
        <v>130</v>
      </c>
      <c r="E867" s="246" t="s">
        <v>4457</v>
      </c>
      <c r="F867" s="246" t="s">
        <v>10623</v>
      </c>
      <c r="G867" s="246" t="s">
        <v>11567</v>
      </c>
      <c r="H867" s="247">
        <v>0</v>
      </c>
      <c r="I867" s="246" t="s">
        <v>10372</v>
      </c>
      <c r="J867" s="247">
        <v>264000</v>
      </c>
      <c r="K867" s="247">
        <v>295</v>
      </c>
      <c r="L867" s="246" t="s">
        <v>12657</v>
      </c>
      <c r="M867" s="246" t="s">
        <v>8265</v>
      </c>
      <c r="N867" s="246" t="s">
        <v>1740</v>
      </c>
      <c r="O867" s="246" t="s">
        <v>12354</v>
      </c>
      <c r="P867" s="246" t="s">
        <v>12354</v>
      </c>
      <c r="Q867" s="246" t="s">
        <v>12354</v>
      </c>
      <c r="R867" s="246" t="s">
        <v>14694</v>
      </c>
      <c r="S867" s="246" t="s">
        <v>14721</v>
      </c>
      <c r="T867" s="246" t="s">
        <v>15440</v>
      </c>
      <c r="U867" s="246" t="s">
        <v>14878</v>
      </c>
    </row>
    <row r="868" spans="1:21" ht="13.5" customHeight="1">
      <c r="A868" s="125" t="s">
        <v>1741</v>
      </c>
      <c r="B868" s="125" t="s">
        <v>10375</v>
      </c>
      <c r="C868" s="246" t="s">
        <v>4725</v>
      </c>
      <c r="D868" s="246" t="s">
        <v>12354</v>
      </c>
      <c r="E868" s="246" t="s">
        <v>4726</v>
      </c>
      <c r="F868" s="246" t="s">
        <v>10624</v>
      </c>
      <c r="G868" s="246" t="s">
        <v>8333</v>
      </c>
      <c r="H868" s="247">
        <v>0</v>
      </c>
      <c r="I868" s="246" t="s">
        <v>10372</v>
      </c>
      <c r="J868" s="247">
        <v>264000</v>
      </c>
      <c r="K868" s="247">
        <v>533</v>
      </c>
      <c r="L868" s="246" t="s">
        <v>12813</v>
      </c>
      <c r="M868" s="246" t="s">
        <v>8266</v>
      </c>
      <c r="N868" s="246" t="s">
        <v>1741</v>
      </c>
      <c r="O868" s="246" t="s">
        <v>12354</v>
      </c>
      <c r="P868" s="246" t="s">
        <v>12354</v>
      </c>
      <c r="Q868" s="246" t="s">
        <v>12354</v>
      </c>
      <c r="R868" s="246" t="s">
        <v>14690</v>
      </c>
      <c r="S868" s="246" t="s">
        <v>14727</v>
      </c>
      <c r="T868" s="246" t="s">
        <v>14853</v>
      </c>
      <c r="U868" s="246" t="s">
        <v>14696</v>
      </c>
    </row>
    <row r="869" spans="1:21" ht="13.5" customHeight="1">
      <c r="A869" s="125" t="s">
        <v>1742</v>
      </c>
      <c r="B869" s="125" t="s">
        <v>10375</v>
      </c>
      <c r="C869" s="246" t="s">
        <v>4743</v>
      </c>
      <c r="D869" s="246" t="s">
        <v>11568</v>
      </c>
      <c r="E869" s="246" t="s">
        <v>4744</v>
      </c>
      <c r="F869" s="246" t="s">
        <v>4745</v>
      </c>
      <c r="G869" s="246" t="s">
        <v>9019</v>
      </c>
      <c r="H869" s="247">
        <v>2</v>
      </c>
      <c r="I869" s="246" t="s">
        <v>10372</v>
      </c>
      <c r="J869" s="247">
        <v>264000</v>
      </c>
      <c r="K869" s="247">
        <v>547</v>
      </c>
      <c r="L869" s="246" t="s">
        <v>12824</v>
      </c>
      <c r="M869" s="246" t="s">
        <v>8267</v>
      </c>
      <c r="N869" s="246" t="s">
        <v>1742</v>
      </c>
      <c r="O869" s="246" t="s">
        <v>12354</v>
      </c>
      <c r="P869" s="246" t="s">
        <v>12354</v>
      </c>
      <c r="Q869" s="246" t="s">
        <v>12354</v>
      </c>
      <c r="R869" s="246" t="s">
        <v>14697</v>
      </c>
      <c r="S869" s="246" t="s">
        <v>15726</v>
      </c>
      <c r="T869" s="246" t="s">
        <v>15022</v>
      </c>
      <c r="U869" s="246" t="s">
        <v>14764</v>
      </c>
    </row>
    <row r="870" spans="1:21" ht="13.5" customHeight="1">
      <c r="A870" s="125" t="s">
        <v>1743</v>
      </c>
      <c r="B870" s="125" t="s">
        <v>10375</v>
      </c>
      <c r="C870" s="246" t="s">
        <v>4751</v>
      </c>
      <c r="D870" s="246" t="s">
        <v>1744</v>
      </c>
      <c r="E870" s="246" t="s">
        <v>4752</v>
      </c>
      <c r="F870" s="246" t="s">
        <v>4753</v>
      </c>
      <c r="G870" s="246" t="s">
        <v>8333</v>
      </c>
      <c r="H870" s="247">
        <v>0</v>
      </c>
      <c r="I870" s="246" t="s">
        <v>10372</v>
      </c>
      <c r="J870" s="247">
        <v>264000</v>
      </c>
      <c r="K870" s="247">
        <v>550</v>
      </c>
      <c r="L870" s="246" t="s">
        <v>12827</v>
      </c>
      <c r="M870" s="246" t="s">
        <v>8267</v>
      </c>
      <c r="N870" s="246" t="s">
        <v>1743</v>
      </c>
      <c r="O870" s="246" t="s">
        <v>12354</v>
      </c>
      <c r="P870" s="246" t="s">
        <v>12354</v>
      </c>
      <c r="Q870" s="246" t="s">
        <v>12354</v>
      </c>
      <c r="R870" s="246" t="s">
        <v>14690</v>
      </c>
      <c r="S870" s="246" t="s">
        <v>14736</v>
      </c>
      <c r="T870" s="246" t="s">
        <v>14854</v>
      </c>
      <c r="U870" s="246" t="s">
        <v>15691</v>
      </c>
    </row>
    <row r="871" spans="1:21" ht="13.5" customHeight="1">
      <c r="A871" s="125" t="s">
        <v>1745</v>
      </c>
      <c r="B871" s="125" t="s">
        <v>10375</v>
      </c>
      <c r="C871" s="246" t="s">
        <v>4762</v>
      </c>
      <c r="D871" s="246" t="s">
        <v>1746</v>
      </c>
      <c r="E871" s="246" t="s">
        <v>4763</v>
      </c>
      <c r="F871" s="246" t="s">
        <v>4764</v>
      </c>
      <c r="G871" s="246" t="s">
        <v>8333</v>
      </c>
      <c r="H871" s="247">
        <v>0</v>
      </c>
      <c r="I871" s="246" t="s">
        <v>10372</v>
      </c>
      <c r="J871" s="247">
        <v>264000</v>
      </c>
      <c r="K871" s="247">
        <v>555</v>
      </c>
      <c r="L871" s="246" t="s">
        <v>12831</v>
      </c>
      <c r="M871" s="246" t="s">
        <v>8267</v>
      </c>
      <c r="N871" s="246" t="s">
        <v>1745</v>
      </c>
      <c r="O871" s="246" t="s">
        <v>12354</v>
      </c>
      <c r="P871" s="246" t="s">
        <v>12354</v>
      </c>
      <c r="Q871" s="246" t="s">
        <v>12354</v>
      </c>
      <c r="R871" s="246" t="s">
        <v>14690</v>
      </c>
      <c r="S871" s="246" t="s">
        <v>14736</v>
      </c>
      <c r="T871" s="246" t="s">
        <v>14854</v>
      </c>
      <c r="U871" s="246" t="s">
        <v>14696</v>
      </c>
    </row>
    <row r="872" spans="1:21" ht="13.5" customHeight="1">
      <c r="A872" s="125" t="s">
        <v>1747</v>
      </c>
      <c r="B872" s="125" t="s">
        <v>10375</v>
      </c>
      <c r="C872" s="246" t="s">
        <v>4748</v>
      </c>
      <c r="D872" s="246" t="s">
        <v>1748</v>
      </c>
      <c r="E872" s="246" t="s">
        <v>4749</v>
      </c>
      <c r="F872" s="246" t="s">
        <v>4750</v>
      </c>
      <c r="G872" s="246" t="s">
        <v>8333</v>
      </c>
      <c r="H872" s="247">
        <v>0</v>
      </c>
      <c r="I872" s="246" t="s">
        <v>10372</v>
      </c>
      <c r="J872" s="247">
        <v>264000</v>
      </c>
      <c r="K872" s="247">
        <v>549</v>
      </c>
      <c r="L872" s="246" t="s">
        <v>12826</v>
      </c>
      <c r="M872" s="246" t="s">
        <v>8267</v>
      </c>
      <c r="N872" s="246" t="s">
        <v>1747</v>
      </c>
      <c r="O872" s="246" t="s">
        <v>12354</v>
      </c>
      <c r="P872" s="246" t="s">
        <v>12354</v>
      </c>
      <c r="Q872" s="246" t="s">
        <v>12354</v>
      </c>
      <c r="R872" s="246" t="s">
        <v>14690</v>
      </c>
      <c r="S872" s="246" t="s">
        <v>14736</v>
      </c>
      <c r="T872" s="246" t="s">
        <v>14854</v>
      </c>
      <c r="U872" s="246" t="s">
        <v>15691</v>
      </c>
    </row>
    <row r="873" spans="1:21" ht="13.5" customHeight="1">
      <c r="A873" s="125" t="s">
        <v>1749</v>
      </c>
      <c r="B873" s="125" t="s">
        <v>10375</v>
      </c>
      <c r="C873" s="246" t="s">
        <v>4738</v>
      </c>
      <c r="D873" s="246" t="s">
        <v>1750</v>
      </c>
      <c r="E873" s="246" t="s">
        <v>4739</v>
      </c>
      <c r="F873" s="246" t="s">
        <v>4740</v>
      </c>
      <c r="G873" s="246" t="s">
        <v>8333</v>
      </c>
      <c r="H873" s="247">
        <v>0</v>
      </c>
      <c r="I873" s="246" t="s">
        <v>10372</v>
      </c>
      <c r="J873" s="247">
        <v>264000</v>
      </c>
      <c r="K873" s="247">
        <v>545</v>
      </c>
      <c r="L873" s="246" t="s">
        <v>12537</v>
      </c>
      <c r="M873" s="246" t="s">
        <v>8267</v>
      </c>
      <c r="N873" s="246" t="s">
        <v>1749</v>
      </c>
      <c r="O873" s="246" t="s">
        <v>12354</v>
      </c>
      <c r="P873" s="246" t="s">
        <v>12354</v>
      </c>
      <c r="Q873" s="246" t="s">
        <v>12354</v>
      </c>
      <c r="R873" s="246" t="s">
        <v>14690</v>
      </c>
      <c r="S873" s="246" t="s">
        <v>14736</v>
      </c>
      <c r="T873" s="246" t="s">
        <v>14854</v>
      </c>
      <c r="U873" s="246" t="s">
        <v>15727</v>
      </c>
    </row>
    <row r="874" spans="1:21" ht="13.5" customHeight="1">
      <c r="A874" s="125" t="s">
        <v>1751</v>
      </c>
      <c r="B874" s="125" t="s">
        <v>10375</v>
      </c>
      <c r="C874" s="246" t="s">
        <v>1752</v>
      </c>
      <c r="D874" s="246" t="s">
        <v>1753</v>
      </c>
      <c r="E874" s="246" t="s">
        <v>4760</v>
      </c>
      <c r="F874" s="246" t="s">
        <v>4761</v>
      </c>
      <c r="G874" s="246" t="s">
        <v>9020</v>
      </c>
      <c r="H874" s="247">
        <v>0</v>
      </c>
      <c r="I874" s="246" t="s">
        <v>10372</v>
      </c>
      <c r="J874" s="247">
        <v>264000</v>
      </c>
      <c r="K874" s="247">
        <v>554</v>
      </c>
      <c r="L874" s="246" t="s">
        <v>12830</v>
      </c>
      <c r="M874" s="246" t="s">
        <v>8267</v>
      </c>
      <c r="N874" s="246" t="s">
        <v>1751</v>
      </c>
      <c r="O874" s="246" t="s">
        <v>12354</v>
      </c>
      <c r="P874" s="246" t="s">
        <v>12354</v>
      </c>
      <c r="Q874" s="246" t="s">
        <v>12354</v>
      </c>
      <c r="R874" s="246" t="s">
        <v>15542</v>
      </c>
      <c r="S874" s="246" t="s">
        <v>14791</v>
      </c>
      <c r="T874" s="246" t="s">
        <v>15125</v>
      </c>
      <c r="U874" s="246" t="s">
        <v>15413</v>
      </c>
    </row>
    <row r="875" spans="1:21" ht="13.5" customHeight="1">
      <c r="A875" s="125" t="s">
        <v>1754</v>
      </c>
      <c r="B875" s="125" t="s">
        <v>10375</v>
      </c>
      <c r="C875" s="246" t="s">
        <v>4765</v>
      </c>
      <c r="D875" s="246" t="s">
        <v>1755</v>
      </c>
      <c r="E875" s="246" t="s">
        <v>4766</v>
      </c>
      <c r="F875" s="246" t="s">
        <v>4767</v>
      </c>
      <c r="G875" s="246" t="s">
        <v>9020</v>
      </c>
      <c r="H875" s="247">
        <v>0</v>
      </c>
      <c r="I875" s="246" t="s">
        <v>10372</v>
      </c>
      <c r="J875" s="247">
        <v>264000</v>
      </c>
      <c r="K875" s="247">
        <v>556</v>
      </c>
      <c r="L875" s="246" t="s">
        <v>12832</v>
      </c>
      <c r="M875" s="246" t="s">
        <v>8267</v>
      </c>
      <c r="N875" s="246" t="s">
        <v>1754</v>
      </c>
      <c r="O875" s="246" t="s">
        <v>12354</v>
      </c>
      <c r="P875" s="246" t="s">
        <v>12354</v>
      </c>
      <c r="Q875" s="246" t="s">
        <v>12354</v>
      </c>
      <c r="R875" s="246" t="s">
        <v>15542</v>
      </c>
      <c r="S875" s="246" t="s">
        <v>14791</v>
      </c>
      <c r="T875" s="246" t="s">
        <v>15078</v>
      </c>
      <c r="U875" s="246" t="s">
        <v>15728</v>
      </c>
    </row>
    <row r="876" spans="1:21" ht="13.5" customHeight="1">
      <c r="A876" s="125" t="s">
        <v>1758</v>
      </c>
      <c r="B876" s="125" t="s">
        <v>10375</v>
      </c>
      <c r="C876" s="246" t="s">
        <v>3896</v>
      </c>
      <c r="D876" s="246" t="s">
        <v>1759</v>
      </c>
      <c r="E876" s="246" t="s">
        <v>3897</v>
      </c>
      <c r="F876" s="246" t="s">
        <v>3898</v>
      </c>
      <c r="G876" s="246" t="s">
        <v>3896</v>
      </c>
      <c r="H876" s="247">
        <v>0</v>
      </c>
      <c r="I876" s="246" t="s">
        <v>10372</v>
      </c>
      <c r="J876" s="247">
        <v>264000</v>
      </c>
      <c r="K876" s="247">
        <v>16</v>
      </c>
      <c r="L876" s="246" t="s">
        <v>12443</v>
      </c>
      <c r="M876" s="246" t="s">
        <v>8268</v>
      </c>
      <c r="N876" s="246" t="s">
        <v>1758</v>
      </c>
      <c r="O876" s="246" t="s">
        <v>12354</v>
      </c>
      <c r="P876" s="246" t="s">
        <v>12354</v>
      </c>
      <c r="Q876" s="246" t="s">
        <v>12354</v>
      </c>
      <c r="R876" s="246" t="s">
        <v>12354</v>
      </c>
      <c r="S876" s="246" t="s">
        <v>12354</v>
      </c>
      <c r="T876" s="246" t="s">
        <v>12354</v>
      </c>
      <c r="U876" s="246" t="s">
        <v>12354</v>
      </c>
    </row>
    <row r="877" spans="1:21" ht="13.5" customHeight="1">
      <c r="A877" s="125" t="s">
        <v>1760</v>
      </c>
      <c r="B877" s="125" t="s">
        <v>10375</v>
      </c>
      <c r="C877" s="246" t="s">
        <v>4692</v>
      </c>
      <c r="D877" s="246" t="s">
        <v>12354</v>
      </c>
      <c r="E877" s="246" t="s">
        <v>4693</v>
      </c>
      <c r="F877" s="246" t="s">
        <v>10625</v>
      </c>
      <c r="G877" s="246" t="s">
        <v>4692</v>
      </c>
      <c r="H877" s="247">
        <v>0</v>
      </c>
      <c r="I877" s="246" t="s">
        <v>10372</v>
      </c>
      <c r="J877" s="247">
        <v>264000</v>
      </c>
      <c r="K877" s="247">
        <v>507</v>
      </c>
      <c r="L877" s="246" t="s">
        <v>12796</v>
      </c>
      <c r="M877" s="246" t="s">
        <v>8266</v>
      </c>
      <c r="N877" s="246" t="s">
        <v>1760</v>
      </c>
      <c r="O877" s="246" t="s">
        <v>12354</v>
      </c>
      <c r="P877" s="246" t="s">
        <v>12354</v>
      </c>
      <c r="Q877" s="246" t="s">
        <v>12354</v>
      </c>
      <c r="R877" s="246" t="s">
        <v>12354</v>
      </c>
      <c r="S877" s="246" t="s">
        <v>12354</v>
      </c>
      <c r="T877" s="246" t="s">
        <v>12354</v>
      </c>
      <c r="U877" s="246" t="s">
        <v>12354</v>
      </c>
    </row>
    <row r="878" spans="1:21" ht="13.5" customHeight="1">
      <c r="A878" s="125" t="s">
        <v>16583</v>
      </c>
      <c r="B878" s="125" t="s">
        <v>10375</v>
      </c>
      <c r="C878" s="246" t="s">
        <v>11447</v>
      </c>
      <c r="D878" s="246" t="s">
        <v>182</v>
      </c>
      <c r="E878" s="246" t="s">
        <v>11448</v>
      </c>
      <c r="F878" s="246" t="s">
        <v>11449</v>
      </c>
      <c r="G878" s="246" t="s">
        <v>11450</v>
      </c>
      <c r="H878" s="247">
        <v>0</v>
      </c>
      <c r="I878" s="246" t="s">
        <v>10372</v>
      </c>
      <c r="J878" s="247">
        <v>264000</v>
      </c>
      <c r="K878" s="247">
        <v>504</v>
      </c>
      <c r="L878" s="246" t="s">
        <v>12354</v>
      </c>
      <c r="M878" s="246" t="s">
        <v>8265</v>
      </c>
      <c r="N878" s="246" t="s">
        <v>275</v>
      </c>
      <c r="O878" s="246" t="s">
        <v>12354</v>
      </c>
      <c r="P878" s="246" t="s">
        <v>12354</v>
      </c>
      <c r="Q878" s="246" t="s">
        <v>12354</v>
      </c>
      <c r="R878" s="246" t="s">
        <v>14694</v>
      </c>
      <c r="S878" s="246" t="s">
        <v>14844</v>
      </c>
      <c r="T878" s="246" t="s">
        <v>14909</v>
      </c>
      <c r="U878" s="246" t="s">
        <v>14910</v>
      </c>
    </row>
    <row r="879" spans="1:21" ht="13.5" customHeight="1">
      <c r="A879" s="125" t="s">
        <v>1777</v>
      </c>
      <c r="B879" s="125" t="s">
        <v>10372</v>
      </c>
      <c r="C879" s="246" t="s">
        <v>1778</v>
      </c>
      <c r="D879" s="246" t="s">
        <v>43</v>
      </c>
      <c r="E879" s="246" t="s">
        <v>6030</v>
      </c>
      <c r="F879" s="246" t="s">
        <v>6031</v>
      </c>
      <c r="G879" s="246" t="s">
        <v>9021</v>
      </c>
      <c r="H879" s="247">
        <v>0</v>
      </c>
      <c r="I879" s="246" t="s">
        <v>10373</v>
      </c>
      <c r="J879" s="247">
        <v>78000</v>
      </c>
      <c r="K879" s="247">
        <v>452</v>
      </c>
      <c r="L879" s="246" t="s">
        <v>13280</v>
      </c>
      <c r="M879" s="246" t="s">
        <v>11426</v>
      </c>
      <c r="N879" s="246" t="s">
        <v>1777</v>
      </c>
      <c r="O879" s="246" t="s">
        <v>12354</v>
      </c>
      <c r="P879" s="246" t="s">
        <v>12354</v>
      </c>
      <c r="Q879" s="246" t="s">
        <v>12354</v>
      </c>
      <c r="R879" s="246" t="s">
        <v>14690</v>
      </c>
      <c r="S879" s="246" t="s">
        <v>14707</v>
      </c>
      <c r="T879" s="246" t="s">
        <v>15730</v>
      </c>
      <c r="U879" s="246" t="s">
        <v>15731</v>
      </c>
    </row>
    <row r="880" spans="1:21" ht="13.5" customHeight="1">
      <c r="A880" s="125" t="s">
        <v>1779</v>
      </c>
      <c r="B880" s="125" t="s">
        <v>10372</v>
      </c>
      <c r="C880" s="246" t="s">
        <v>1780</v>
      </c>
      <c r="D880" s="246" t="s">
        <v>121</v>
      </c>
      <c r="E880" s="246" t="s">
        <v>6036</v>
      </c>
      <c r="F880" s="246" t="s">
        <v>6037</v>
      </c>
      <c r="G880" s="246" t="s">
        <v>9022</v>
      </c>
      <c r="H880" s="247">
        <v>0</v>
      </c>
      <c r="I880" s="246" t="s">
        <v>10373</v>
      </c>
      <c r="J880" s="247">
        <v>78000</v>
      </c>
      <c r="K880" s="247">
        <v>456</v>
      </c>
      <c r="L880" s="246" t="s">
        <v>13282</v>
      </c>
      <c r="M880" s="246" t="s">
        <v>11426</v>
      </c>
      <c r="N880" s="246" t="s">
        <v>1779</v>
      </c>
      <c r="O880" s="246" t="s">
        <v>12354</v>
      </c>
      <c r="P880" s="246" t="s">
        <v>12354</v>
      </c>
      <c r="Q880" s="246" t="s">
        <v>12354</v>
      </c>
      <c r="R880" s="246" t="s">
        <v>14694</v>
      </c>
      <c r="S880" s="246" t="s">
        <v>14750</v>
      </c>
      <c r="T880" s="246" t="s">
        <v>14979</v>
      </c>
      <c r="U880" s="246" t="s">
        <v>14943</v>
      </c>
    </row>
    <row r="881" spans="1:21" ht="13.5" customHeight="1">
      <c r="A881" s="125" t="s">
        <v>1781</v>
      </c>
      <c r="B881" s="125" t="s">
        <v>10372</v>
      </c>
      <c r="C881" s="246" t="s">
        <v>1782</v>
      </c>
      <c r="D881" s="246" t="s">
        <v>140</v>
      </c>
      <c r="E881" s="246" t="s">
        <v>6034</v>
      </c>
      <c r="F881" s="246" t="s">
        <v>6035</v>
      </c>
      <c r="G881" s="246" t="s">
        <v>9023</v>
      </c>
      <c r="H881" s="247">
        <v>0</v>
      </c>
      <c r="I881" s="246" t="s">
        <v>10373</v>
      </c>
      <c r="J881" s="247">
        <v>78000</v>
      </c>
      <c r="K881" s="247">
        <v>454</v>
      </c>
      <c r="L881" s="246" t="s">
        <v>13282</v>
      </c>
      <c r="M881" s="246" t="s">
        <v>11426</v>
      </c>
      <c r="N881" s="246" t="s">
        <v>1781</v>
      </c>
      <c r="O881" s="246" t="s">
        <v>12354</v>
      </c>
      <c r="P881" s="246" t="s">
        <v>12354</v>
      </c>
      <c r="Q881" s="246" t="s">
        <v>12354</v>
      </c>
      <c r="R881" s="246" t="s">
        <v>14690</v>
      </c>
      <c r="S881" s="246" t="s">
        <v>14727</v>
      </c>
      <c r="T881" s="246" t="s">
        <v>15571</v>
      </c>
      <c r="U881" s="246" t="s">
        <v>15119</v>
      </c>
    </row>
    <row r="882" spans="1:21" ht="13.5" customHeight="1">
      <c r="A882" s="125" t="s">
        <v>10804</v>
      </c>
      <c r="B882" s="125" t="s">
        <v>10372</v>
      </c>
      <c r="C882" s="246" t="s">
        <v>1780</v>
      </c>
      <c r="D882" s="246" t="s">
        <v>140</v>
      </c>
      <c r="E882" s="246" t="s">
        <v>11223</v>
      </c>
      <c r="F882" s="246" t="s">
        <v>11224</v>
      </c>
      <c r="G882" s="246" t="s">
        <v>11225</v>
      </c>
      <c r="H882" s="247">
        <v>0</v>
      </c>
      <c r="I882" s="246" t="s">
        <v>10373</v>
      </c>
      <c r="J882" s="247">
        <v>78000</v>
      </c>
      <c r="K882" s="247">
        <v>455</v>
      </c>
      <c r="L882" s="246" t="s">
        <v>13282</v>
      </c>
      <c r="M882" s="246" t="s">
        <v>11426</v>
      </c>
      <c r="N882" s="246" t="s">
        <v>10804</v>
      </c>
      <c r="O882" s="246" t="s">
        <v>12354</v>
      </c>
      <c r="P882" s="246" t="s">
        <v>12354</v>
      </c>
      <c r="Q882" s="246" t="s">
        <v>12354</v>
      </c>
      <c r="R882" s="246" t="s">
        <v>14694</v>
      </c>
      <c r="S882" s="246" t="s">
        <v>14750</v>
      </c>
      <c r="T882" s="246" t="s">
        <v>15286</v>
      </c>
      <c r="U882" s="246" t="s">
        <v>15453</v>
      </c>
    </row>
    <row r="883" spans="1:21" ht="13.5" customHeight="1">
      <c r="A883" s="125" t="s">
        <v>1783</v>
      </c>
      <c r="B883" s="125" t="s">
        <v>10372</v>
      </c>
      <c r="C883" s="246" t="s">
        <v>1784</v>
      </c>
      <c r="D883" s="246" t="s">
        <v>68</v>
      </c>
      <c r="E883" s="246" t="s">
        <v>6032</v>
      </c>
      <c r="F883" s="246" t="s">
        <v>6033</v>
      </c>
      <c r="G883" s="246" t="s">
        <v>9024</v>
      </c>
      <c r="H883" s="247">
        <v>0</v>
      </c>
      <c r="I883" s="246" t="s">
        <v>10373</v>
      </c>
      <c r="J883" s="247">
        <v>78000</v>
      </c>
      <c r="K883" s="247">
        <v>453</v>
      </c>
      <c r="L883" s="246" t="s">
        <v>13281</v>
      </c>
      <c r="M883" s="246" t="s">
        <v>11426</v>
      </c>
      <c r="N883" s="246" t="s">
        <v>1783</v>
      </c>
      <c r="O883" s="246" t="s">
        <v>12354</v>
      </c>
      <c r="P883" s="246" t="s">
        <v>12354</v>
      </c>
      <c r="Q883" s="246" t="s">
        <v>12354</v>
      </c>
      <c r="R883" s="246" t="s">
        <v>14690</v>
      </c>
      <c r="S883" s="246" t="s">
        <v>14761</v>
      </c>
      <c r="T883" s="246" t="s">
        <v>15721</v>
      </c>
      <c r="U883" s="246" t="s">
        <v>14915</v>
      </c>
    </row>
    <row r="884" spans="1:21" ht="13.5" customHeight="1">
      <c r="A884" s="125" t="s">
        <v>1785</v>
      </c>
      <c r="B884" s="125" t="s">
        <v>10372</v>
      </c>
      <c r="C884" s="246" t="s">
        <v>1786</v>
      </c>
      <c r="D884" s="246" t="s">
        <v>140</v>
      </c>
      <c r="E884" s="246" t="s">
        <v>6038</v>
      </c>
      <c r="F884" s="246" t="s">
        <v>6039</v>
      </c>
      <c r="G884" s="246" t="s">
        <v>9025</v>
      </c>
      <c r="H884" s="247">
        <v>0</v>
      </c>
      <c r="I884" s="246" t="s">
        <v>10373</v>
      </c>
      <c r="J884" s="247">
        <v>78000</v>
      </c>
      <c r="K884" s="247">
        <v>457</v>
      </c>
      <c r="L884" s="246" t="s">
        <v>13283</v>
      </c>
      <c r="M884" s="246" t="s">
        <v>11426</v>
      </c>
      <c r="N884" s="246" t="s">
        <v>1785</v>
      </c>
      <c r="O884" s="246" t="s">
        <v>12354</v>
      </c>
      <c r="P884" s="246" t="s">
        <v>12354</v>
      </c>
      <c r="Q884" s="246" t="s">
        <v>12354</v>
      </c>
      <c r="R884" s="246" t="s">
        <v>14694</v>
      </c>
      <c r="S884" s="246" t="s">
        <v>14713</v>
      </c>
      <c r="T884" s="246" t="s">
        <v>15732</v>
      </c>
      <c r="U884" s="246" t="s">
        <v>15733</v>
      </c>
    </row>
    <row r="885" spans="1:21" ht="13.5" customHeight="1">
      <c r="A885" s="125" t="s">
        <v>1787</v>
      </c>
      <c r="B885" s="125" t="s">
        <v>10372</v>
      </c>
      <c r="C885" s="246" t="s">
        <v>1788</v>
      </c>
      <c r="D885" s="246" t="s">
        <v>45</v>
      </c>
      <c r="E885" s="246" t="s">
        <v>6040</v>
      </c>
      <c r="F885" s="246" t="s">
        <v>6041</v>
      </c>
      <c r="G885" s="246" t="s">
        <v>9026</v>
      </c>
      <c r="H885" s="247">
        <v>0</v>
      </c>
      <c r="I885" s="246" t="s">
        <v>10373</v>
      </c>
      <c r="J885" s="247">
        <v>78000</v>
      </c>
      <c r="K885" s="247">
        <v>458</v>
      </c>
      <c r="L885" s="246" t="s">
        <v>13284</v>
      </c>
      <c r="M885" s="246" t="s">
        <v>11426</v>
      </c>
      <c r="N885" s="246" t="s">
        <v>1787</v>
      </c>
      <c r="O885" s="246" t="s">
        <v>12354</v>
      </c>
      <c r="P885" s="246" t="s">
        <v>12354</v>
      </c>
      <c r="Q885" s="246" t="s">
        <v>12354</v>
      </c>
      <c r="R885" s="246" t="s">
        <v>14730</v>
      </c>
      <c r="S885" s="246" t="s">
        <v>14776</v>
      </c>
      <c r="T885" s="246" t="s">
        <v>15111</v>
      </c>
      <c r="U885" s="246" t="s">
        <v>15734</v>
      </c>
    </row>
    <row r="886" spans="1:21" ht="13.5" customHeight="1">
      <c r="A886" s="125" t="s">
        <v>1789</v>
      </c>
      <c r="B886" s="125" t="s">
        <v>10372</v>
      </c>
      <c r="C886" s="246" t="s">
        <v>1790</v>
      </c>
      <c r="D886" s="246" t="s">
        <v>114</v>
      </c>
      <c r="E886" s="246" t="s">
        <v>6042</v>
      </c>
      <c r="F886" s="246" t="s">
        <v>6043</v>
      </c>
      <c r="G886" s="246" t="s">
        <v>9027</v>
      </c>
      <c r="H886" s="247">
        <v>0</v>
      </c>
      <c r="I886" s="246" t="s">
        <v>10373</v>
      </c>
      <c r="J886" s="247">
        <v>78000</v>
      </c>
      <c r="K886" s="247">
        <v>459</v>
      </c>
      <c r="L886" s="246" t="s">
        <v>13285</v>
      </c>
      <c r="M886" s="246" t="s">
        <v>11426</v>
      </c>
      <c r="N886" s="246" t="s">
        <v>1789</v>
      </c>
      <c r="O886" s="246" t="s">
        <v>12354</v>
      </c>
      <c r="P886" s="246" t="s">
        <v>12354</v>
      </c>
      <c r="Q886" s="246" t="s">
        <v>12354</v>
      </c>
      <c r="R886" s="246" t="s">
        <v>14730</v>
      </c>
      <c r="S886" s="246" t="s">
        <v>14776</v>
      </c>
      <c r="T886" s="246" t="s">
        <v>15272</v>
      </c>
      <c r="U886" s="246" t="s">
        <v>15735</v>
      </c>
    </row>
    <row r="887" spans="1:21" ht="13.5" customHeight="1">
      <c r="A887" s="125" t="s">
        <v>1791</v>
      </c>
      <c r="B887" s="125" t="s">
        <v>10372</v>
      </c>
      <c r="C887" s="246" t="s">
        <v>1792</v>
      </c>
      <c r="D887" s="246" t="s">
        <v>1793</v>
      </c>
      <c r="E887" s="246" t="s">
        <v>6044</v>
      </c>
      <c r="F887" s="246" t="s">
        <v>6045</v>
      </c>
      <c r="G887" s="246" t="s">
        <v>9028</v>
      </c>
      <c r="H887" s="247">
        <v>0</v>
      </c>
      <c r="I887" s="246" t="s">
        <v>10373</v>
      </c>
      <c r="J887" s="247">
        <v>78000</v>
      </c>
      <c r="K887" s="247">
        <v>460</v>
      </c>
      <c r="L887" s="246" t="s">
        <v>13286</v>
      </c>
      <c r="M887" s="246" t="s">
        <v>11426</v>
      </c>
      <c r="N887" s="246" t="s">
        <v>1791</v>
      </c>
      <c r="O887" s="246" t="s">
        <v>12354</v>
      </c>
      <c r="P887" s="246" t="s">
        <v>12354</v>
      </c>
      <c r="Q887" s="246" t="s">
        <v>12354</v>
      </c>
      <c r="R887" s="246" t="s">
        <v>14694</v>
      </c>
      <c r="S887" s="246" t="s">
        <v>14781</v>
      </c>
      <c r="T887" s="246" t="s">
        <v>15736</v>
      </c>
      <c r="U887" s="246" t="s">
        <v>15384</v>
      </c>
    </row>
    <row r="888" spans="1:21" ht="13.5" customHeight="1">
      <c r="A888" s="125" t="s">
        <v>1794</v>
      </c>
      <c r="B888" s="125" t="s">
        <v>10372</v>
      </c>
      <c r="C888" s="246" t="s">
        <v>1795</v>
      </c>
      <c r="D888" s="246" t="s">
        <v>277</v>
      </c>
      <c r="E888" s="246" t="s">
        <v>6046</v>
      </c>
      <c r="F888" s="246" t="s">
        <v>6047</v>
      </c>
      <c r="G888" s="246" t="s">
        <v>9029</v>
      </c>
      <c r="H888" s="247">
        <v>0</v>
      </c>
      <c r="I888" s="246" t="s">
        <v>10373</v>
      </c>
      <c r="J888" s="247">
        <v>78000</v>
      </c>
      <c r="K888" s="247">
        <v>461</v>
      </c>
      <c r="L888" s="246" t="s">
        <v>13287</v>
      </c>
      <c r="M888" s="246" t="s">
        <v>11426</v>
      </c>
      <c r="N888" s="246" t="s">
        <v>1794</v>
      </c>
      <c r="O888" s="246" t="s">
        <v>12354</v>
      </c>
      <c r="P888" s="246" t="s">
        <v>12354</v>
      </c>
      <c r="Q888" s="246" t="s">
        <v>12354</v>
      </c>
      <c r="R888" s="246" t="s">
        <v>14690</v>
      </c>
      <c r="S888" s="246" t="s">
        <v>15491</v>
      </c>
      <c r="T888" s="246" t="s">
        <v>15737</v>
      </c>
      <c r="U888" s="246" t="s">
        <v>15664</v>
      </c>
    </row>
    <row r="889" spans="1:21" ht="13.5" customHeight="1">
      <c r="A889" s="125" t="s">
        <v>1796</v>
      </c>
      <c r="B889" s="125" t="s">
        <v>10372</v>
      </c>
      <c r="C889" s="246" t="s">
        <v>1797</v>
      </c>
      <c r="D889" s="246" t="s">
        <v>168</v>
      </c>
      <c r="E889" s="246" t="s">
        <v>6048</v>
      </c>
      <c r="F889" s="246" t="s">
        <v>6049</v>
      </c>
      <c r="G889" s="246" t="s">
        <v>9030</v>
      </c>
      <c r="H889" s="247">
        <v>0</v>
      </c>
      <c r="I889" s="246" t="s">
        <v>10373</v>
      </c>
      <c r="J889" s="247">
        <v>78000</v>
      </c>
      <c r="K889" s="247">
        <v>462</v>
      </c>
      <c r="L889" s="246" t="s">
        <v>13288</v>
      </c>
      <c r="M889" s="246" t="s">
        <v>11426</v>
      </c>
      <c r="N889" s="246" t="s">
        <v>1796</v>
      </c>
      <c r="O889" s="246" t="s">
        <v>12354</v>
      </c>
      <c r="P889" s="246" t="s">
        <v>12354</v>
      </c>
      <c r="Q889" s="246" t="s">
        <v>12354</v>
      </c>
      <c r="R889" s="246" t="s">
        <v>14773</v>
      </c>
      <c r="S889" s="246" t="s">
        <v>14774</v>
      </c>
      <c r="T889" s="246" t="s">
        <v>15544</v>
      </c>
      <c r="U889" s="246" t="s">
        <v>15738</v>
      </c>
    </row>
    <row r="890" spans="1:21" ht="13.5" customHeight="1">
      <c r="A890" s="125" t="s">
        <v>1798</v>
      </c>
      <c r="B890" s="125" t="s">
        <v>10372</v>
      </c>
      <c r="C890" s="246" t="s">
        <v>1799</v>
      </c>
      <c r="D890" s="246" t="s">
        <v>110</v>
      </c>
      <c r="E890" s="246" t="s">
        <v>6052</v>
      </c>
      <c r="F890" s="246" t="s">
        <v>6053</v>
      </c>
      <c r="G890" s="246" t="s">
        <v>9031</v>
      </c>
      <c r="H890" s="247">
        <v>0</v>
      </c>
      <c r="I890" s="246" t="s">
        <v>10373</v>
      </c>
      <c r="J890" s="247">
        <v>78000</v>
      </c>
      <c r="K890" s="247">
        <v>465</v>
      </c>
      <c r="L890" s="246" t="s">
        <v>13290</v>
      </c>
      <c r="M890" s="246" t="s">
        <v>11426</v>
      </c>
      <c r="N890" s="246" t="s">
        <v>1798</v>
      </c>
      <c r="O890" s="246" t="s">
        <v>12354</v>
      </c>
      <c r="P890" s="246" t="s">
        <v>12354</v>
      </c>
      <c r="Q890" s="246" t="s">
        <v>12354</v>
      </c>
      <c r="R890" s="246" t="s">
        <v>14694</v>
      </c>
      <c r="S890" s="246" t="s">
        <v>14727</v>
      </c>
      <c r="T890" s="246" t="s">
        <v>15218</v>
      </c>
      <c r="U890" s="246" t="s">
        <v>14932</v>
      </c>
    </row>
    <row r="891" spans="1:21" ht="13.5" customHeight="1">
      <c r="A891" s="125" t="s">
        <v>1800</v>
      </c>
      <c r="B891" s="125" t="s">
        <v>10372</v>
      </c>
      <c r="C891" s="246" t="s">
        <v>1801</v>
      </c>
      <c r="D891" s="246" t="s">
        <v>43</v>
      </c>
      <c r="E891" s="246" t="s">
        <v>6054</v>
      </c>
      <c r="F891" s="246" t="s">
        <v>6055</v>
      </c>
      <c r="G891" s="246" t="s">
        <v>9032</v>
      </c>
      <c r="H891" s="247">
        <v>0</v>
      </c>
      <c r="I891" s="246" t="s">
        <v>10373</v>
      </c>
      <c r="J891" s="247">
        <v>78000</v>
      </c>
      <c r="K891" s="247">
        <v>466</v>
      </c>
      <c r="L891" s="246" t="s">
        <v>12867</v>
      </c>
      <c r="M891" s="246" t="s">
        <v>11426</v>
      </c>
      <c r="N891" s="246" t="s">
        <v>1800</v>
      </c>
      <c r="O891" s="246" t="s">
        <v>12354</v>
      </c>
      <c r="P891" s="246" t="s">
        <v>12354</v>
      </c>
      <c r="Q891" s="246" t="s">
        <v>12354</v>
      </c>
      <c r="R891" s="246" t="s">
        <v>14690</v>
      </c>
      <c r="S891" s="246" t="s">
        <v>14707</v>
      </c>
      <c r="T891" s="246" t="s">
        <v>15739</v>
      </c>
      <c r="U891" s="246" t="s">
        <v>15740</v>
      </c>
    </row>
    <row r="892" spans="1:21" ht="13.5" customHeight="1">
      <c r="A892" s="125" t="s">
        <v>1802</v>
      </c>
      <c r="B892" s="125" t="s">
        <v>10372</v>
      </c>
      <c r="C892" s="246" t="s">
        <v>1803</v>
      </c>
      <c r="D892" s="246" t="s">
        <v>210</v>
      </c>
      <c r="E892" s="246" t="s">
        <v>6056</v>
      </c>
      <c r="F892" s="246" t="s">
        <v>6057</v>
      </c>
      <c r="G892" s="246" t="s">
        <v>9034</v>
      </c>
      <c r="H892" s="247">
        <v>0</v>
      </c>
      <c r="I892" s="246" t="s">
        <v>10373</v>
      </c>
      <c r="J892" s="247">
        <v>78000</v>
      </c>
      <c r="K892" s="247">
        <v>467</v>
      </c>
      <c r="L892" s="246" t="s">
        <v>13291</v>
      </c>
      <c r="M892" s="246" t="s">
        <v>11426</v>
      </c>
      <c r="N892" s="246" t="s">
        <v>1802</v>
      </c>
      <c r="O892" s="246" t="s">
        <v>12354</v>
      </c>
      <c r="P892" s="246" t="s">
        <v>12354</v>
      </c>
      <c r="Q892" s="246" t="s">
        <v>12354</v>
      </c>
      <c r="R892" s="246" t="s">
        <v>14694</v>
      </c>
      <c r="S892" s="246" t="s">
        <v>14868</v>
      </c>
      <c r="T892" s="246" t="s">
        <v>14697</v>
      </c>
      <c r="U892" s="246" t="s">
        <v>15741</v>
      </c>
    </row>
    <row r="893" spans="1:21" ht="13.5" customHeight="1">
      <c r="A893" s="125" t="s">
        <v>1804</v>
      </c>
      <c r="B893" s="125" t="s">
        <v>10372</v>
      </c>
      <c r="C893" s="246" t="s">
        <v>1805</v>
      </c>
      <c r="D893" s="246" t="s">
        <v>55</v>
      </c>
      <c r="E893" s="246" t="s">
        <v>6050</v>
      </c>
      <c r="F893" s="246" t="s">
        <v>6051</v>
      </c>
      <c r="G893" s="246" t="s">
        <v>9035</v>
      </c>
      <c r="H893" s="247">
        <v>0</v>
      </c>
      <c r="I893" s="246" t="s">
        <v>10373</v>
      </c>
      <c r="J893" s="247">
        <v>78000</v>
      </c>
      <c r="K893" s="247">
        <v>464</v>
      </c>
      <c r="L893" s="248" t="s">
        <v>13289</v>
      </c>
      <c r="M893" s="246" t="s">
        <v>11426</v>
      </c>
      <c r="N893" s="246" t="s">
        <v>1804</v>
      </c>
      <c r="O893" s="246" t="s">
        <v>12354</v>
      </c>
      <c r="P893" s="246" t="s">
        <v>12354</v>
      </c>
      <c r="Q893" s="246" t="s">
        <v>12354</v>
      </c>
      <c r="R893" s="246" t="s">
        <v>14690</v>
      </c>
      <c r="S893" s="246" t="s">
        <v>14884</v>
      </c>
      <c r="T893" s="246" t="s">
        <v>15742</v>
      </c>
      <c r="U893" s="246" t="s">
        <v>15743</v>
      </c>
    </row>
    <row r="894" spans="1:21" ht="13.5" customHeight="1">
      <c r="A894" s="125" t="s">
        <v>1806</v>
      </c>
      <c r="B894" s="125" t="s">
        <v>10372</v>
      </c>
      <c r="C894" s="246" t="s">
        <v>1807</v>
      </c>
      <c r="D894" s="246" t="s">
        <v>168</v>
      </c>
      <c r="E894" s="246" t="s">
        <v>6014</v>
      </c>
      <c r="F894" s="246" t="s">
        <v>6015</v>
      </c>
      <c r="G894" s="246" t="s">
        <v>9036</v>
      </c>
      <c r="H894" s="247">
        <v>0</v>
      </c>
      <c r="I894" s="246" t="s">
        <v>10373</v>
      </c>
      <c r="J894" s="247">
        <v>78000</v>
      </c>
      <c r="K894" s="247">
        <v>443</v>
      </c>
      <c r="L894" s="246" t="s">
        <v>13277</v>
      </c>
      <c r="M894" s="246" t="s">
        <v>11426</v>
      </c>
      <c r="N894" s="246" t="s">
        <v>1806</v>
      </c>
      <c r="O894" s="246" t="s">
        <v>12354</v>
      </c>
      <c r="P894" s="246" t="s">
        <v>12354</v>
      </c>
      <c r="Q894" s="246" t="s">
        <v>12354</v>
      </c>
      <c r="R894" s="246" t="s">
        <v>14690</v>
      </c>
      <c r="S894" s="246" t="s">
        <v>14734</v>
      </c>
      <c r="T894" s="246" t="s">
        <v>14980</v>
      </c>
      <c r="U894" s="246" t="s">
        <v>14908</v>
      </c>
    </row>
    <row r="895" spans="1:21" ht="13.5" customHeight="1">
      <c r="A895" s="125" t="s">
        <v>1808</v>
      </c>
      <c r="B895" s="125" t="s">
        <v>10372</v>
      </c>
      <c r="C895" s="246" t="s">
        <v>1809</v>
      </c>
      <c r="D895" s="246" t="s">
        <v>180</v>
      </c>
      <c r="E895" s="246" t="s">
        <v>6058</v>
      </c>
      <c r="F895" s="246" t="s">
        <v>6059</v>
      </c>
      <c r="G895" s="246" t="s">
        <v>9037</v>
      </c>
      <c r="H895" s="247">
        <v>0</v>
      </c>
      <c r="I895" s="246" t="s">
        <v>10373</v>
      </c>
      <c r="J895" s="247">
        <v>78000</v>
      </c>
      <c r="K895" s="247">
        <v>468</v>
      </c>
      <c r="L895" s="246" t="s">
        <v>13292</v>
      </c>
      <c r="M895" s="246" t="s">
        <v>11426</v>
      </c>
      <c r="N895" s="246" t="s">
        <v>1808</v>
      </c>
      <c r="O895" s="246" t="s">
        <v>12354</v>
      </c>
      <c r="P895" s="246" t="s">
        <v>12354</v>
      </c>
      <c r="Q895" s="246" t="s">
        <v>12354</v>
      </c>
      <c r="R895" s="246" t="s">
        <v>14694</v>
      </c>
      <c r="S895" s="246" t="s">
        <v>14884</v>
      </c>
      <c r="T895" s="246" t="s">
        <v>15744</v>
      </c>
      <c r="U895" s="246" t="s">
        <v>15376</v>
      </c>
    </row>
    <row r="896" spans="1:21" ht="13.5" customHeight="1">
      <c r="A896" s="125" t="s">
        <v>1810</v>
      </c>
      <c r="B896" s="125" t="s">
        <v>10372</v>
      </c>
      <c r="C896" s="246" t="s">
        <v>1811</v>
      </c>
      <c r="D896" s="246" t="s">
        <v>154</v>
      </c>
      <c r="E896" s="246" t="s">
        <v>6060</v>
      </c>
      <c r="F896" s="246" t="s">
        <v>6061</v>
      </c>
      <c r="G896" s="246" t="s">
        <v>9038</v>
      </c>
      <c r="H896" s="247">
        <v>0</v>
      </c>
      <c r="I896" s="246" t="s">
        <v>10373</v>
      </c>
      <c r="J896" s="247">
        <v>78000</v>
      </c>
      <c r="K896" s="247">
        <v>469</v>
      </c>
      <c r="L896" s="246" t="s">
        <v>13293</v>
      </c>
      <c r="M896" s="246" t="s">
        <v>11426</v>
      </c>
      <c r="N896" s="246" t="s">
        <v>1810</v>
      </c>
      <c r="O896" s="246" t="s">
        <v>12354</v>
      </c>
      <c r="P896" s="246" t="s">
        <v>12354</v>
      </c>
      <c r="Q896" s="246" t="s">
        <v>12354</v>
      </c>
      <c r="R896" s="246" t="s">
        <v>14690</v>
      </c>
      <c r="S896" s="246" t="s">
        <v>14818</v>
      </c>
      <c r="T896" s="246" t="s">
        <v>15215</v>
      </c>
      <c r="U896" s="246" t="s">
        <v>15333</v>
      </c>
    </row>
    <row r="897" spans="1:21" ht="13.5" customHeight="1">
      <c r="A897" s="125" t="s">
        <v>10805</v>
      </c>
      <c r="B897" s="125" t="s">
        <v>10372</v>
      </c>
      <c r="C897" s="246" t="s">
        <v>11226</v>
      </c>
      <c r="D897" s="246" t="s">
        <v>210</v>
      </c>
      <c r="E897" s="246" t="s">
        <v>10806</v>
      </c>
      <c r="F897" s="246" t="s">
        <v>12354</v>
      </c>
      <c r="G897" s="246" t="s">
        <v>10807</v>
      </c>
      <c r="H897" s="247">
        <v>0</v>
      </c>
      <c r="I897" s="246" t="s">
        <v>10373</v>
      </c>
      <c r="J897" s="247">
        <v>78000</v>
      </c>
      <c r="K897" s="247">
        <v>610</v>
      </c>
      <c r="L897" s="246" t="s">
        <v>12880</v>
      </c>
      <c r="M897" s="246" t="s">
        <v>11426</v>
      </c>
      <c r="N897" s="246" t="s">
        <v>10805</v>
      </c>
      <c r="O897" s="246" t="s">
        <v>12354</v>
      </c>
      <c r="P897" s="246" t="s">
        <v>12354</v>
      </c>
      <c r="Q897" s="246" t="s">
        <v>12354</v>
      </c>
      <c r="R897" s="246" t="s">
        <v>14694</v>
      </c>
      <c r="S897" s="246" t="s">
        <v>14868</v>
      </c>
      <c r="T897" s="246" t="s">
        <v>15745</v>
      </c>
      <c r="U897" s="246" t="s">
        <v>14872</v>
      </c>
    </row>
    <row r="898" spans="1:21" ht="13.5" customHeight="1">
      <c r="A898" s="125" t="s">
        <v>1812</v>
      </c>
      <c r="B898" s="125" t="s">
        <v>10372</v>
      </c>
      <c r="C898" s="246" t="s">
        <v>1813</v>
      </c>
      <c r="D898" s="246" t="s">
        <v>388</v>
      </c>
      <c r="E898" s="246" t="s">
        <v>6105</v>
      </c>
      <c r="F898" s="246" t="s">
        <v>6106</v>
      </c>
      <c r="G898" s="246" t="s">
        <v>9040</v>
      </c>
      <c r="H898" s="247">
        <v>0</v>
      </c>
      <c r="I898" s="246" t="s">
        <v>10373</v>
      </c>
      <c r="J898" s="247">
        <v>78000</v>
      </c>
      <c r="K898" s="247">
        <v>491</v>
      </c>
      <c r="L898" s="246" t="s">
        <v>12369</v>
      </c>
      <c r="M898" s="246" t="s">
        <v>11426</v>
      </c>
      <c r="N898" s="246" t="s">
        <v>1812</v>
      </c>
      <c r="O898" s="246" t="s">
        <v>12354</v>
      </c>
      <c r="P898" s="246" t="s">
        <v>12354</v>
      </c>
      <c r="Q898" s="246" t="s">
        <v>12354</v>
      </c>
      <c r="R898" s="246" t="s">
        <v>14690</v>
      </c>
      <c r="S898" s="246" t="s">
        <v>15088</v>
      </c>
      <c r="T898" s="246" t="s">
        <v>15746</v>
      </c>
      <c r="U898" s="246" t="s">
        <v>15747</v>
      </c>
    </row>
    <row r="899" spans="1:21" ht="13.5" customHeight="1">
      <c r="A899" s="125" t="s">
        <v>1814</v>
      </c>
      <c r="B899" s="125" t="s">
        <v>10372</v>
      </c>
      <c r="C899" s="246" t="s">
        <v>1815</v>
      </c>
      <c r="D899" s="246" t="s">
        <v>212</v>
      </c>
      <c r="E899" s="246" t="s">
        <v>6107</v>
      </c>
      <c r="F899" s="246" t="s">
        <v>6108</v>
      </c>
      <c r="G899" s="246" t="s">
        <v>9041</v>
      </c>
      <c r="H899" s="247">
        <v>0</v>
      </c>
      <c r="I899" s="246" t="s">
        <v>10373</v>
      </c>
      <c r="J899" s="247">
        <v>78000</v>
      </c>
      <c r="K899" s="247">
        <v>492</v>
      </c>
      <c r="L899" s="246" t="s">
        <v>12490</v>
      </c>
      <c r="M899" s="246" t="s">
        <v>11426</v>
      </c>
      <c r="N899" s="246" t="s">
        <v>1814</v>
      </c>
      <c r="O899" s="246" t="s">
        <v>12354</v>
      </c>
      <c r="P899" s="246" t="s">
        <v>12354</v>
      </c>
      <c r="Q899" s="246" t="s">
        <v>12354</v>
      </c>
      <c r="R899" s="246" t="s">
        <v>14690</v>
      </c>
      <c r="S899" s="246" t="s">
        <v>14818</v>
      </c>
      <c r="T899" s="246" t="s">
        <v>15341</v>
      </c>
      <c r="U899" s="246" t="s">
        <v>15748</v>
      </c>
    </row>
    <row r="900" spans="1:21" ht="13.5" customHeight="1">
      <c r="A900" s="125" t="s">
        <v>1816</v>
      </c>
      <c r="B900" s="125" t="s">
        <v>10372</v>
      </c>
      <c r="C900" s="246" t="s">
        <v>1817</v>
      </c>
      <c r="D900" s="246" t="s">
        <v>155</v>
      </c>
      <c r="E900" s="246" t="s">
        <v>6111</v>
      </c>
      <c r="F900" s="246" t="s">
        <v>6112</v>
      </c>
      <c r="G900" s="246" t="s">
        <v>9043</v>
      </c>
      <c r="H900" s="247">
        <v>0</v>
      </c>
      <c r="I900" s="246" t="s">
        <v>10373</v>
      </c>
      <c r="J900" s="247">
        <v>78000</v>
      </c>
      <c r="K900" s="247">
        <v>494</v>
      </c>
      <c r="L900" s="246" t="s">
        <v>12875</v>
      </c>
      <c r="M900" s="246" t="s">
        <v>11426</v>
      </c>
      <c r="N900" s="246" t="s">
        <v>1816</v>
      </c>
      <c r="O900" s="246" t="s">
        <v>12354</v>
      </c>
      <c r="P900" s="246" t="s">
        <v>12354</v>
      </c>
      <c r="Q900" s="246" t="s">
        <v>12354</v>
      </c>
      <c r="R900" s="246" t="s">
        <v>14690</v>
      </c>
      <c r="S900" s="246" t="s">
        <v>14718</v>
      </c>
      <c r="T900" s="246" t="s">
        <v>15749</v>
      </c>
      <c r="U900" s="246" t="s">
        <v>14857</v>
      </c>
    </row>
    <row r="901" spans="1:21" ht="13.5" customHeight="1">
      <c r="A901" s="125" t="s">
        <v>1818</v>
      </c>
      <c r="B901" s="125" t="s">
        <v>10372</v>
      </c>
      <c r="C901" s="246" t="s">
        <v>1819</v>
      </c>
      <c r="D901" s="246" t="s">
        <v>45</v>
      </c>
      <c r="E901" s="246" t="s">
        <v>6113</v>
      </c>
      <c r="F901" s="246" t="s">
        <v>6114</v>
      </c>
      <c r="G901" s="246" t="s">
        <v>9044</v>
      </c>
      <c r="H901" s="247">
        <v>0</v>
      </c>
      <c r="I901" s="246" t="s">
        <v>10373</v>
      </c>
      <c r="J901" s="247">
        <v>78000</v>
      </c>
      <c r="K901" s="247">
        <v>495</v>
      </c>
      <c r="L901" s="246" t="s">
        <v>12875</v>
      </c>
      <c r="M901" s="246" t="s">
        <v>11426</v>
      </c>
      <c r="N901" s="246" t="s">
        <v>1818</v>
      </c>
      <c r="O901" s="246" t="s">
        <v>12354</v>
      </c>
      <c r="P901" s="246" t="s">
        <v>12354</v>
      </c>
      <c r="Q901" s="246" t="s">
        <v>12354</v>
      </c>
      <c r="R901" s="246" t="s">
        <v>14690</v>
      </c>
      <c r="S901" s="246" t="s">
        <v>14818</v>
      </c>
      <c r="T901" s="246" t="s">
        <v>15251</v>
      </c>
      <c r="U901" s="246" t="s">
        <v>15750</v>
      </c>
    </row>
    <row r="902" spans="1:21" ht="13.5" customHeight="1">
      <c r="A902" s="125" t="s">
        <v>1820</v>
      </c>
      <c r="B902" s="125" t="s">
        <v>10372</v>
      </c>
      <c r="C902" s="246" t="s">
        <v>1821</v>
      </c>
      <c r="D902" s="246" t="s">
        <v>76</v>
      </c>
      <c r="E902" s="246" t="s">
        <v>6109</v>
      </c>
      <c r="F902" s="246" t="s">
        <v>6110</v>
      </c>
      <c r="G902" s="246" t="s">
        <v>9045</v>
      </c>
      <c r="H902" s="247">
        <v>0</v>
      </c>
      <c r="I902" s="246" t="s">
        <v>10373</v>
      </c>
      <c r="J902" s="247">
        <v>78000</v>
      </c>
      <c r="K902" s="247">
        <v>493</v>
      </c>
      <c r="L902" s="246" t="s">
        <v>13300</v>
      </c>
      <c r="M902" s="246" t="s">
        <v>11426</v>
      </c>
      <c r="N902" s="246" t="s">
        <v>1820</v>
      </c>
      <c r="O902" s="246" t="s">
        <v>12354</v>
      </c>
      <c r="P902" s="246" t="s">
        <v>12354</v>
      </c>
      <c r="Q902" s="246" t="s">
        <v>12354</v>
      </c>
      <c r="R902" s="246" t="s">
        <v>14690</v>
      </c>
      <c r="S902" s="246" t="s">
        <v>14761</v>
      </c>
      <c r="T902" s="246" t="s">
        <v>15717</v>
      </c>
      <c r="U902" s="246" t="s">
        <v>15751</v>
      </c>
    </row>
    <row r="903" spans="1:21" ht="13.5" customHeight="1">
      <c r="A903" s="125" t="s">
        <v>1822</v>
      </c>
      <c r="B903" s="125" t="s">
        <v>10372</v>
      </c>
      <c r="C903" s="246" t="s">
        <v>1823</v>
      </c>
      <c r="D903" s="246" t="s">
        <v>230</v>
      </c>
      <c r="E903" s="246" t="s">
        <v>6115</v>
      </c>
      <c r="F903" s="246" t="s">
        <v>6116</v>
      </c>
      <c r="G903" s="246" t="s">
        <v>9046</v>
      </c>
      <c r="H903" s="247">
        <v>0</v>
      </c>
      <c r="I903" s="246" t="s">
        <v>10373</v>
      </c>
      <c r="J903" s="247">
        <v>78000</v>
      </c>
      <c r="K903" s="247">
        <v>496</v>
      </c>
      <c r="L903" s="246" t="s">
        <v>13196</v>
      </c>
      <c r="M903" s="246" t="s">
        <v>11426</v>
      </c>
      <c r="N903" s="246" t="s">
        <v>1822</v>
      </c>
      <c r="O903" s="246" t="s">
        <v>12354</v>
      </c>
      <c r="P903" s="246" t="s">
        <v>12354</v>
      </c>
      <c r="Q903" s="246" t="s">
        <v>12354</v>
      </c>
      <c r="R903" s="246" t="s">
        <v>14690</v>
      </c>
      <c r="S903" s="246" t="s">
        <v>14734</v>
      </c>
      <c r="T903" s="246" t="s">
        <v>14869</v>
      </c>
      <c r="U903" s="246" t="s">
        <v>15740</v>
      </c>
    </row>
    <row r="904" spans="1:21" ht="13.5" customHeight="1">
      <c r="A904" s="125" t="s">
        <v>1824</v>
      </c>
      <c r="B904" s="125" t="s">
        <v>10372</v>
      </c>
      <c r="C904" s="246" t="s">
        <v>1825</v>
      </c>
      <c r="D904" s="246" t="s">
        <v>180</v>
      </c>
      <c r="E904" s="246" t="s">
        <v>6117</v>
      </c>
      <c r="F904" s="246" t="s">
        <v>6118</v>
      </c>
      <c r="G904" s="246" t="s">
        <v>9048</v>
      </c>
      <c r="H904" s="247">
        <v>0</v>
      </c>
      <c r="I904" s="246" t="s">
        <v>10373</v>
      </c>
      <c r="J904" s="247">
        <v>78000</v>
      </c>
      <c r="K904" s="247">
        <v>497</v>
      </c>
      <c r="L904" s="246" t="s">
        <v>12872</v>
      </c>
      <c r="M904" s="246" t="s">
        <v>11426</v>
      </c>
      <c r="N904" s="246" t="s">
        <v>1824</v>
      </c>
      <c r="O904" s="246" t="s">
        <v>12354</v>
      </c>
      <c r="P904" s="246" t="s">
        <v>12354</v>
      </c>
      <c r="Q904" s="246" t="s">
        <v>12354</v>
      </c>
      <c r="R904" s="246" t="s">
        <v>14690</v>
      </c>
      <c r="S904" s="246" t="s">
        <v>14761</v>
      </c>
      <c r="T904" s="246" t="s">
        <v>15448</v>
      </c>
      <c r="U904" s="246" t="s">
        <v>14747</v>
      </c>
    </row>
    <row r="905" spans="1:21" ht="13.5" customHeight="1">
      <c r="A905" s="132" t="s">
        <v>1826</v>
      </c>
      <c r="B905" s="125" t="s">
        <v>10372</v>
      </c>
      <c r="C905" s="246" t="s">
        <v>1827</v>
      </c>
      <c r="D905" s="246" t="s">
        <v>45</v>
      </c>
      <c r="E905" s="246" t="s">
        <v>6119</v>
      </c>
      <c r="F905" s="246" t="s">
        <v>6120</v>
      </c>
      <c r="G905" s="246" t="s">
        <v>9049</v>
      </c>
      <c r="H905" s="247">
        <v>0</v>
      </c>
      <c r="I905" s="246" t="s">
        <v>10373</v>
      </c>
      <c r="J905" s="247">
        <v>78000</v>
      </c>
      <c r="K905" s="247">
        <v>498</v>
      </c>
      <c r="L905" s="246" t="s">
        <v>13301</v>
      </c>
      <c r="M905" s="246" t="s">
        <v>11426</v>
      </c>
      <c r="N905" s="246" t="s">
        <v>1826</v>
      </c>
      <c r="O905" s="246" t="s">
        <v>12354</v>
      </c>
      <c r="P905" s="246" t="s">
        <v>12354</v>
      </c>
      <c r="Q905" s="246" t="s">
        <v>12354</v>
      </c>
      <c r="R905" s="246" t="s">
        <v>14694</v>
      </c>
      <c r="S905" s="246" t="s">
        <v>14718</v>
      </c>
      <c r="T905" s="246" t="s">
        <v>15389</v>
      </c>
      <c r="U905" s="246" t="s">
        <v>15680</v>
      </c>
    </row>
    <row r="906" spans="1:21" ht="13.5" customHeight="1">
      <c r="A906" s="125" t="s">
        <v>1828</v>
      </c>
      <c r="B906" s="125" t="s">
        <v>10372</v>
      </c>
      <c r="C906" s="246" t="s">
        <v>1829</v>
      </c>
      <c r="D906" s="246" t="s">
        <v>154</v>
      </c>
      <c r="E906" s="246" t="s">
        <v>6121</v>
      </c>
      <c r="F906" s="246" t="s">
        <v>6122</v>
      </c>
      <c r="G906" s="246" t="s">
        <v>9050</v>
      </c>
      <c r="H906" s="247">
        <v>0</v>
      </c>
      <c r="I906" s="246" t="s">
        <v>10373</v>
      </c>
      <c r="J906" s="247">
        <v>78000</v>
      </c>
      <c r="K906" s="247">
        <v>499</v>
      </c>
      <c r="L906" s="246" t="s">
        <v>13301</v>
      </c>
      <c r="M906" s="246" t="s">
        <v>11426</v>
      </c>
      <c r="N906" s="246" t="s">
        <v>1828</v>
      </c>
      <c r="O906" s="246" t="s">
        <v>12354</v>
      </c>
      <c r="P906" s="246" t="s">
        <v>12354</v>
      </c>
      <c r="Q906" s="246" t="s">
        <v>12354</v>
      </c>
      <c r="R906" s="246" t="s">
        <v>14694</v>
      </c>
      <c r="S906" s="246" t="s">
        <v>14784</v>
      </c>
      <c r="T906" s="246" t="s">
        <v>15190</v>
      </c>
      <c r="U906" s="246" t="s">
        <v>14940</v>
      </c>
    </row>
    <row r="907" spans="1:21" ht="13.5" customHeight="1">
      <c r="A907" s="125" t="s">
        <v>1830</v>
      </c>
      <c r="B907" s="125" t="s">
        <v>10372</v>
      </c>
      <c r="C907" s="246" t="s">
        <v>1831</v>
      </c>
      <c r="D907" s="246" t="s">
        <v>239</v>
      </c>
      <c r="E907" s="246" t="s">
        <v>6123</v>
      </c>
      <c r="F907" s="246" t="s">
        <v>6124</v>
      </c>
      <c r="G907" s="246" t="s">
        <v>9051</v>
      </c>
      <c r="H907" s="247">
        <v>0</v>
      </c>
      <c r="I907" s="246" t="s">
        <v>10373</v>
      </c>
      <c r="J907" s="247">
        <v>78000</v>
      </c>
      <c r="K907" s="247">
        <v>500</v>
      </c>
      <c r="L907" s="246" t="s">
        <v>13302</v>
      </c>
      <c r="M907" s="246" t="s">
        <v>11426</v>
      </c>
      <c r="N907" s="246" t="s">
        <v>1830</v>
      </c>
      <c r="O907" s="246" t="s">
        <v>12354</v>
      </c>
      <c r="P907" s="246" t="s">
        <v>12354</v>
      </c>
      <c r="Q907" s="246" t="s">
        <v>12354</v>
      </c>
      <c r="R907" s="246" t="s">
        <v>14694</v>
      </c>
      <c r="S907" s="246" t="s">
        <v>14791</v>
      </c>
      <c r="T907" s="246" t="s">
        <v>14970</v>
      </c>
      <c r="U907" s="246" t="s">
        <v>15432</v>
      </c>
    </row>
    <row r="908" spans="1:21" ht="13.5" customHeight="1">
      <c r="A908" s="125" t="s">
        <v>1832</v>
      </c>
      <c r="B908" s="125" t="s">
        <v>10372</v>
      </c>
      <c r="C908" s="246" t="s">
        <v>1833</v>
      </c>
      <c r="D908" s="246" t="s">
        <v>87</v>
      </c>
      <c r="E908" s="246" t="s">
        <v>6024</v>
      </c>
      <c r="F908" s="246" t="s">
        <v>6025</v>
      </c>
      <c r="G908" s="246" t="s">
        <v>9052</v>
      </c>
      <c r="H908" s="247">
        <v>0</v>
      </c>
      <c r="I908" s="246" t="s">
        <v>10373</v>
      </c>
      <c r="J908" s="247">
        <v>78000</v>
      </c>
      <c r="K908" s="247">
        <v>448</v>
      </c>
      <c r="L908" s="246" t="s">
        <v>12860</v>
      </c>
      <c r="M908" s="246" t="s">
        <v>11426</v>
      </c>
      <c r="N908" s="246" t="s">
        <v>1832</v>
      </c>
      <c r="O908" s="246" t="s">
        <v>12354</v>
      </c>
      <c r="P908" s="246" t="s">
        <v>12354</v>
      </c>
      <c r="Q908" s="246" t="s">
        <v>12354</v>
      </c>
      <c r="R908" s="246" t="s">
        <v>14690</v>
      </c>
      <c r="S908" s="246" t="s">
        <v>14794</v>
      </c>
      <c r="T908" s="246" t="s">
        <v>15752</v>
      </c>
      <c r="U908" s="246" t="s">
        <v>14878</v>
      </c>
    </row>
    <row r="909" spans="1:21" ht="13.5" customHeight="1">
      <c r="A909" s="125" t="s">
        <v>1834</v>
      </c>
      <c r="B909" s="125" t="s">
        <v>10372</v>
      </c>
      <c r="C909" s="246" t="s">
        <v>1835</v>
      </c>
      <c r="D909" s="246" t="s">
        <v>388</v>
      </c>
      <c r="E909" s="246" t="s">
        <v>6127</v>
      </c>
      <c r="F909" s="246" t="s">
        <v>6128</v>
      </c>
      <c r="G909" s="246" t="s">
        <v>9053</v>
      </c>
      <c r="H909" s="247">
        <v>0</v>
      </c>
      <c r="I909" s="246" t="s">
        <v>10373</v>
      </c>
      <c r="J909" s="247">
        <v>78000</v>
      </c>
      <c r="K909" s="247">
        <v>502</v>
      </c>
      <c r="L909" s="246" t="s">
        <v>13303</v>
      </c>
      <c r="M909" s="246" t="s">
        <v>11426</v>
      </c>
      <c r="N909" s="246" t="s">
        <v>1834</v>
      </c>
      <c r="O909" s="246" t="s">
        <v>12354</v>
      </c>
      <c r="P909" s="246" t="s">
        <v>12354</v>
      </c>
      <c r="Q909" s="246" t="s">
        <v>12354</v>
      </c>
      <c r="R909" s="246" t="s">
        <v>14690</v>
      </c>
      <c r="S909" s="246" t="s">
        <v>14761</v>
      </c>
      <c r="T909" s="246" t="s">
        <v>15753</v>
      </c>
      <c r="U909" s="246" t="s">
        <v>15754</v>
      </c>
    </row>
    <row r="910" spans="1:21" ht="13.5" customHeight="1">
      <c r="A910" s="125" t="s">
        <v>1836</v>
      </c>
      <c r="B910" s="125" t="s">
        <v>10372</v>
      </c>
      <c r="C910" s="246" t="s">
        <v>1837</v>
      </c>
      <c r="D910" s="246" t="s">
        <v>53</v>
      </c>
      <c r="E910" s="246" t="s">
        <v>6129</v>
      </c>
      <c r="F910" s="246" t="s">
        <v>6130</v>
      </c>
      <c r="G910" s="246" t="s">
        <v>9054</v>
      </c>
      <c r="H910" s="247">
        <v>0</v>
      </c>
      <c r="I910" s="246" t="s">
        <v>10373</v>
      </c>
      <c r="J910" s="247">
        <v>78000</v>
      </c>
      <c r="K910" s="247">
        <v>503</v>
      </c>
      <c r="L910" s="246" t="s">
        <v>12649</v>
      </c>
      <c r="M910" s="246" t="s">
        <v>11426</v>
      </c>
      <c r="N910" s="246" t="s">
        <v>1836</v>
      </c>
      <c r="O910" s="246" t="s">
        <v>12354</v>
      </c>
      <c r="P910" s="246" t="s">
        <v>12354</v>
      </c>
      <c r="Q910" s="246" t="s">
        <v>12354</v>
      </c>
      <c r="R910" s="246" t="s">
        <v>14690</v>
      </c>
      <c r="S910" s="246" t="s">
        <v>14818</v>
      </c>
      <c r="T910" s="246" t="s">
        <v>15755</v>
      </c>
      <c r="U910" s="246" t="s">
        <v>14872</v>
      </c>
    </row>
    <row r="911" spans="1:21" ht="13.5" customHeight="1">
      <c r="A911" s="125" t="s">
        <v>1838</v>
      </c>
      <c r="B911" s="125" t="s">
        <v>10372</v>
      </c>
      <c r="C911" s="246" t="s">
        <v>1839</v>
      </c>
      <c r="D911" s="246" t="s">
        <v>87</v>
      </c>
      <c r="E911" s="246" t="s">
        <v>6125</v>
      </c>
      <c r="F911" s="246" t="s">
        <v>6126</v>
      </c>
      <c r="G911" s="246" t="s">
        <v>9055</v>
      </c>
      <c r="H911" s="247">
        <v>0</v>
      </c>
      <c r="I911" s="246" t="s">
        <v>10373</v>
      </c>
      <c r="J911" s="247">
        <v>78000</v>
      </c>
      <c r="K911" s="247">
        <v>501</v>
      </c>
      <c r="L911" s="246" t="s">
        <v>12649</v>
      </c>
      <c r="M911" s="246" t="s">
        <v>11426</v>
      </c>
      <c r="N911" s="246" t="s">
        <v>1838</v>
      </c>
      <c r="O911" s="246" t="s">
        <v>12354</v>
      </c>
      <c r="P911" s="246" t="s">
        <v>12354</v>
      </c>
      <c r="Q911" s="246" t="s">
        <v>12354</v>
      </c>
      <c r="R911" s="246" t="s">
        <v>14694</v>
      </c>
      <c r="S911" s="246" t="s">
        <v>14868</v>
      </c>
      <c r="T911" s="246" t="s">
        <v>15299</v>
      </c>
      <c r="U911" s="246" t="s">
        <v>15273</v>
      </c>
    </row>
    <row r="912" spans="1:21" ht="13.5" customHeight="1">
      <c r="A912" s="125" t="s">
        <v>1840</v>
      </c>
      <c r="B912" s="125" t="s">
        <v>10372</v>
      </c>
      <c r="C912" s="246" t="s">
        <v>1841</v>
      </c>
      <c r="D912" s="246" t="s">
        <v>45</v>
      </c>
      <c r="E912" s="246" t="s">
        <v>6134</v>
      </c>
      <c r="F912" s="246" t="s">
        <v>6135</v>
      </c>
      <c r="G912" s="246" t="s">
        <v>9056</v>
      </c>
      <c r="H912" s="247">
        <v>0</v>
      </c>
      <c r="I912" s="246" t="s">
        <v>10373</v>
      </c>
      <c r="J912" s="247">
        <v>78000</v>
      </c>
      <c r="K912" s="247">
        <v>505</v>
      </c>
      <c r="L912" s="246" t="s">
        <v>12356</v>
      </c>
      <c r="M912" s="246" t="s">
        <v>11426</v>
      </c>
      <c r="N912" s="246" t="s">
        <v>1840</v>
      </c>
      <c r="O912" s="246" t="s">
        <v>12354</v>
      </c>
      <c r="P912" s="246" t="s">
        <v>12354</v>
      </c>
      <c r="Q912" s="246" t="s">
        <v>12354</v>
      </c>
      <c r="R912" s="246" t="s">
        <v>14694</v>
      </c>
      <c r="S912" s="246" t="s">
        <v>14818</v>
      </c>
      <c r="T912" s="246" t="s">
        <v>14891</v>
      </c>
      <c r="U912" s="246" t="s">
        <v>15185</v>
      </c>
    </row>
    <row r="913" spans="1:21" ht="13.5" customHeight="1">
      <c r="A913" s="125" t="s">
        <v>1842</v>
      </c>
      <c r="B913" s="125" t="s">
        <v>10372</v>
      </c>
      <c r="C913" s="246" t="s">
        <v>1843</v>
      </c>
      <c r="D913" s="246" t="s">
        <v>76</v>
      </c>
      <c r="E913" s="246" t="s">
        <v>6136</v>
      </c>
      <c r="F913" s="246" t="s">
        <v>6137</v>
      </c>
      <c r="G913" s="246" t="s">
        <v>9057</v>
      </c>
      <c r="H913" s="247">
        <v>0</v>
      </c>
      <c r="I913" s="246" t="s">
        <v>10373</v>
      </c>
      <c r="J913" s="247">
        <v>78000</v>
      </c>
      <c r="K913" s="247">
        <v>506</v>
      </c>
      <c r="L913" s="246" t="s">
        <v>13198</v>
      </c>
      <c r="M913" s="246" t="s">
        <v>11426</v>
      </c>
      <c r="N913" s="246" t="s">
        <v>1842</v>
      </c>
      <c r="O913" s="246" t="s">
        <v>12354</v>
      </c>
      <c r="P913" s="246" t="s">
        <v>12354</v>
      </c>
      <c r="Q913" s="246" t="s">
        <v>12354</v>
      </c>
      <c r="R913" s="246" t="s">
        <v>14694</v>
      </c>
      <c r="S913" s="246" t="s">
        <v>14713</v>
      </c>
      <c r="T913" s="246" t="s">
        <v>15313</v>
      </c>
      <c r="U913" s="246" t="s">
        <v>15756</v>
      </c>
    </row>
    <row r="914" spans="1:21" ht="13.5" customHeight="1">
      <c r="A914" s="125" t="s">
        <v>1844</v>
      </c>
      <c r="B914" s="125" t="s">
        <v>10372</v>
      </c>
      <c r="C914" s="246" t="s">
        <v>1845</v>
      </c>
      <c r="D914" s="246" t="s">
        <v>9058</v>
      </c>
      <c r="E914" s="246" t="s">
        <v>6139</v>
      </c>
      <c r="F914" s="246" t="s">
        <v>6140</v>
      </c>
      <c r="G914" s="246" t="s">
        <v>9059</v>
      </c>
      <c r="H914" s="247">
        <v>0</v>
      </c>
      <c r="I914" s="246" t="s">
        <v>10373</v>
      </c>
      <c r="J914" s="247">
        <v>78000</v>
      </c>
      <c r="K914" s="247">
        <v>508</v>
      </c>
      <c r="L914" s="246" t="s">
        <v>13198</v>
      </c>
      <c r="M914" s="246" t="s">
        <v>11426</v>
      </c>
      <c r="N914" s="246" t="s">
        <v>1844</v>
      </c>
      <c r="O914" s="246" t="s">
        <v>12354</v>
      </c>
      <c r="P914" s="246" t="s">
        <v>12354</v>
      </c>
      <c r="Q914" s="246" t="s">
        <v>12354</v>
      </c>
      <c r="R914" s="246" t="s">
        <v>14694</v>
      </c>
      <c r="S914" s="246" t="s">
        <v>14794</v>
      </c>
      <c r="T914" s="246" t="s">
        <v>14921</v>
      </c>
      <c r="U914" s="246" t="s">
        <v>15757</v>
      </c>
    </row>
    <row r="915" spans="1:21" ht="13.5" customHeight="1">
      <c r="A915" s="125" t="s">
        <v>1846</v>
      </c>
      <c r="B915" s="125" t="s">
        <v>10372</v>
      </c>
      <c r="C915" s="246" t="s">
        <v>1847</v>
      </c>
      <c r="D915" s="246" t="s">
        <v>277</v>
      </c>
      <c r="E915" s="246" t="s">
        <v>4922</v>
      </c>
      <c r="F915" s="246" t="s">
        <v>6138</v>
      </c>
      <c r="G915" s="246" t="s">
        <v>9060</v>
      </c>
      <c r="H915" s="247">
        <v>0</v>
      </c>
      <c r="I915" s="246" t="s">
        <v>10373</v>
      </c>
      <c r="J915" s="247">
        <v>78000</v>
      </c>
      <c r="K915" s="247">
        <v>507</v>
      </c>
      <c r="L915" s="246" t="s">
        <v>12434</v>
      </c>
      <c r="M915" s="246" t="s">
        <v>11426</v>
      </c>
      <c r="N915" s="246" t="s">
        <v>1846</v>
      </c>
      <c r="O915" s="246" t="s">
        <v>12354</v>
      </c>
      <c r="P915" s="246" t="s">
        <v>12354</v>
      </c>
      <c r="Q915" s="246" t="s">
        <v>12354</v>
      </c>
      <c r="R915" s="246" t="s">
        <v>14690</v>
      </c>
      <c r="S915" s="246" t="s">
        <v>14721</v>
      </c>
      <c r="T915" s="246" t="s">
        <v>15084</v>
      </c>
      <c r="U915" s="246" t="s">
        <v>14984</v>
      </c>
    </row>
    <row r="916" spans="1:21" ht="13.5" customHeight="1">
      <c r="A916" s="125" t="s">
        <v>1848</v>
      </c>
      <c r="B916" s="125" t="s">
        <v>10372</v>
      </c>
      <c r="C916" s="246" t="s">
        <v>1849</v>
      </c>
      <c r="D916" s="246" t="s">
        <v>46</v>
      </c>
      <c r="E916" s="246" t="s">
        <v>6141</v>
      </c>
      <c r="F916" s="246" t="s">
        <v>6142</v>
      </c>
      <c r="G916" s="246" t="s">
        <v>9061</v>
      </c>
      <c r="H916" s="247">
        <v>0</v>
      </c>
      <c r="I916" s="246" t="s">
        <v>10373</v>
      </c>
      <c r="J916" s="247">
        <v>78000</v>
      </c>
      <c r="K916" s="247">
        <v>509</v>
      </c>
      <c r="L916" s="246" t="s">
        <v>12434</v>
      </c>
      <c r="M916" s="246" t="s">
        <v>11426</v>
      </c>
      <c r="N916" s="246" t="s">
        <v>1848</v>
      </c>
      <c r="O916" s="246" t="s">
        <v>12354</v>
      </c>
      <c r="P916" s="246" t="s">
        <v>12354</v>
      </c>
      <c r="Q916" s="246" t="s">
        <v>12354</v>
      </c>
      <c r="R916" s="246" t="s">
        <v>14694</v>
      </c>
      <c r="S916" s="246" t="s">
        <v>14844</v>
      </c>
      <c r="T916" s="246" t="s">
        <v>15758</v>
      </c>
      <c r="U916" s="246" t="s">
        <v>15446</v>
      </c>
    </row>
    <row r="917" spans="1:21" ht="13.5" customHeight="1">
      <c r="A917" s="125" t="s">
        <v>1850</v>
      </c>
      <c r="B917" s="125" t="s">
        <v>10372</v>
      </c>
      <c r="C917" s="246" t="s">
        <v>1851</v>
      </c>
      <c r="D917" s="246" t="s">
        <v>42</v>
      </c>
      <c r="E917" s="246" t="s">
        <v>6143</v>
      </c>
      <c r="F917" s="246" t="s">
        <v>6144</v>
      </c>
      <c r="G917" s="246" t="s">
        <v>9062</v>
      </c>
      <c r="H917" s="247">
        <v>0</v>
      </c>
      <c r="I917" s="246" t="s">
        <v>10373</v>
      </c>
      <c r="J917" s="247">
        <v>78000</v>
      </c>
      <c r="K917" s="247">
        <v>510</v>
      </c>
      <c r="L917" s="246" t="s">
        <v>13304</v>
      </c>
      <c r="M917" s="246" t="s">
        <v>11426</v>
      </c>
      <c r="N917" s="246" t="s">
        <v>1850</v>
      </c>
      <c r="O917" s="246" t="s">
        <v>12354</v>
      </c>
      <c r="P917" s="246" t="s">
        <v>12354</v>
      </c>
      <c r="Q917" s="246" t="s">
        <v>12354</v>
      </c>
      <c r="R917" s="246" t="s">
        <v>14694</v>
      </c>
      <c r="S917" s="246" t="s">
        <v>14718</v>
      </c>
      <c r="T917" s="246" t="s">
        <v>15071</v>
      </c>
      <c r="U917" s="246" t="s">
        <v>15581</v>
      </c>
    </row>
    <row r="918" spans="1:21" ht="13.5" customHeight="1">
      <c r="A918" s="125" t="s">
        <v>1852</v>
      </c>
      <c r="B918" s="125" t="s">
        <v>10372</v>
      </c>
      <c r="C918" s="246" t="s">
        <v>1853</v>
      </c>
      <c r="D918" s="246" t="s">
        <v>140</v>
      </c>
      <c r="E918" s="246" t="s">
        <v>6145</v>
      </c>
      <c r="F918" s="246" t="s">
        <v>6146</v>
      </c>
      <c r="G918" s="246" t="s">
        <v>9063</v>
      </c>
      <c r="H918" s="247">
        <v>0</v>
      </c>
      <c r="I918" s="246" t="s">
        <v>10373</v>
      </c>
      <c r="J918" s="247">
        <v>78000</v>
      </c>
      <c r="K918" s="247">
        <v>511</v>
      </c>
      <c r="L918" s="246" t="s">
        <v>12500</v>
      </c>
      <c r="M918" s="246" t="s">
        <v>11426</v>
      </c>
      <c r="N918" s="246" t="s">
        <v>1852</v>
      </c>
      <c r="O918" s="246" t="s">
        <v>12354</v>
      </c>
      <c r="P918" s="246" t="s">
        <v>12354</v>
      </c>
      <c r="Q918" s="246" t="s">
        <v>12354</v>
      </c>
      <c r="R918" s="246" t="s">
        <v>14690</v>
      </c>
      <c r="S918" s="246" t="s">
        <v>14734</v>
      </c>
      <c r="T918" s="246" t="s">
        <v>15235</v>
      </c>
      <c r="U918" s="246" t="s">
        <v>14982</v>
      </c>
    </row>
    <row r="919" spans="1:21" ht="13.5" customHeight="1">
      <c r="A919" s="125" t="s">
        <v>1854</v>
      </c>
      <c r="B919" s="125" t="s">
        <v>10372</v>
      </c>
      <c r="C919" s="246" t="s">
        <v>1855</v>
      </c>
      <c r="D919" s="246" t="s">
        <v>382</v>
      </c>
      <c r="E919" s="246" t="s">
        <v>6147</v>
      </c>
      <c r="F919" s="246" t="s">
        <v>6148</v>
      </c>
      <c r="G919" s="246" t="s">
        <v>9064</v>
      </c>
      <c r="H919" s="247">
        <v>0</v>
      </c>
      <c r="I919" s="246" t="s">
        <v>10373</v>
      </c>
      <c r="J919" s="247">
        <v>78000</v>
      </c>
      <c r="K919" s="247">
        <v>512</v>
      </c>
      <c r="L919" s="246" t="s">
        <v>12500</v>
      </c>
      <c r="M919" s="246" t="s">
        <v>11426</v>
      </c>
      <c r="N919" s="246" t="s">
        <v>1854</v>
      </c>
      <c r="O919" s="246" t="s">
        <v>12354</v>
      </c>
      <c r="P919" s="246" t="s">
        <v>12354</v>
      </c>
      <c r="Q919" s="246" t="s">
        <v>12354</v>
      </c>
      <c r="R919" s="246" t="s">
        <v>14694</v>
      </c>
      <c r="S919" s="246" t="s">
        <v>14727</v>
      </c>
      <c r="T919" s="246" t="s">
        <v>15478</v>
      </c>
      <c r="U919" s="246" t="s">
        <v>15759</v>
      </c>
    </row>
    <row r="920" spans="1:21" ht="13.5" customHeight="1">
      <c r="A920" s="125" t="s">
        <v>1856</v>
      </c>
      <c r="B920" s="125" t="s">
        <v>10372</v>
      </c>
      <c r="C920" s="246" t="s">
        <v>6131</v>
      </c>
      <c r="D920" s="246" t="s">
        <v>45</v>
      </c>
      <c r="E920" s="246" t="s">
        <v>6132</v>
      </c>
      <c r="F920" s="246" t="s">
        <v>6133</v>
      </c>
      <c r="G920" s="246" t="s">
        <v>9065</v>
      </c>
      <c r="H920" s="247">
        <v>0</v>
      </c>
      <c r="I920" s="246" t="s">
        <v>10373</v>
      </c>
      <c r="J920" s="247">
        <v>78000</v>
      </c>
      <c r="K920" s="247">
        <v>504</v>
      </c>
      <c r="L920" s="246" t="s">
        <v>13021</v>
      </c>
      <c r="M920" s="246" t="s">
        <v>11426</v>
      </c>
      <c r="N920" s="246" t="s">
        <v>1856</v>
      </c>
      <c r="O920" s="246" t="s">
        <v>12354</v>
      </c>
      <c r="P920" s="246" t="s">
        <v>12354</v>
      </c>
      <c r="Q920" s="246" t="s">
        <v>12354</v>
      </c>
      <c r="R920" s="246" t="s">
        <v>15370</v>
      </c>
      <c r="S920" s="246" t="s">
        <v>14718</v>
      </c>
      <c r="T920" s="246" t="s">
        <v>14882</v>
      </c>
      <c r="U920" s="246" t="s">
        <v>15760</v>
      </c>
    </row>
    <row r="921" spans="1:21" ht="13.5" customHeight="1">
      <c r="A921" s="125" t="s">
        <v>1857</v>
      </c>
      <c r="B921" s="125" t="s">
        <v>10372</v>
      </c>
      <c r="C921" s="246" t="s">
        <v>1858</v>
      </c>
      <c r="D921" s="246" t="s">
        <v>54</v>
      </c>
      <c r="E921" s="246" t="s">
        <v>6151</v>
      </c>
      <c r="F921" s="246" t="s">
        <v>6152</v>
      </c>
      <c r="G921" s="246" t="s">
        <v>1858</v>
      </c>
      <c r="H921" s="247">
        <v>0</v>
      </c>
      <c r="I921" s="246" t="s">
        <v>10373</v>
      </c>
      <c r="J921" s="247">
        <v>78000</v>
      </c>
      <c r="K921" s="247">
        <v>514</v>
      </c>
      <c r="L921" s="246" t="s">
        <v>12390</v>
      </c>
      <c r="M921" s="246" t="s">
        <v>11426</v>
      </c>
      <c r="N921" s="246" t="s">
        <v>1857</v>
      </c>
      <c r="O921" s="246" t="s">
        <v>12354</v>
      </c>
      <c r="P921" s="246" t="s">
        <v>12354</v>
      </c>
      <c r="Q921" s="246" t="s">
        <v>12354</v>
      </c>
      <c r="R921" s="246" t="s">
        <v>14694</v>
      </c>
      <c r="S921" s="246" t="s">
        <v>14794</v>
      </c>
      <c r="T921" s="246" t="s">
        <v>15761</v>
      </c>
      <c r="U921" s="246" t="s">
        <v>15762</v>
      </c>
    </row>
    <row r="922" spans="1:21" ht="13.5" customHeight="1">
      <c r="A922" s="125" t="s">
        <v>1859</v>
      </c>
      <c r="B922" s="125" t="s">
        <v>10372</v>
      </c>
      <c r="C922" s="246" t="s">
        <v>1860</v>
      </c>
      <c r="D922" s="246" t="s">
        <v>323</v>
      </c>
      <c r="E922" s="246" t="s">
        <v>6153</v>
      </c>
      <c r="F922" s="246" t="s">
        <v>6154</v>
      </c>
      <c r="G922" s="246" t="s">
        <v>9066</v>
      </c>
      <c r="H922" s="247">
        <v>0</v>
      </c>
      <c r="I922" s="246" t="s">
        <v>10373</v>
      </c>
      <c r="J922" s="247">
        <v>78000</v>
      </c>
      <c r="K922" s="247">
        <v>515</v>
      </c>
      <c r="L922" s="246" t="s">
        <v>13305</v>
      </c>
      <c r="M922" s="246" t="s">
        <v>11426</v>
      </c>
      <c r="N922" s="246" t="s">
        <v>1859</v>
      </c>
      <c r="O922" s="246" t="s">
        <v>12354</v>
      </c>
      <c r="P922" s="246" t="s">
        <v>12354</v>
      </c>
      <c r="Q922" s="246" t="s">
        <v>12354</v>
      </c>
      <c r="R922" s="246" t="s">
        <v>14690</v>
      </c>
      <c r="S922" s="246" t="s">
        <v>14844</v>
      </c>
      <c r="T922" s="246" t="s">
        <v>15418</v>
      </c>
      <c r="U922" s="246" t="s">
        <v>15659</v>
      </c>
    </row>
    <row r="923" spans="1:21" ht="13.5" customHeight="1">
      <c r="A923" s="125" t="s">
        <v>1861</v>
      </c>
      <c r="B923" s="125" t="s">
        <v>10372</v>
      </c>
      <c r="C923" s="246" t="s">
        <v>1862</v>
      </c>
      <c r="D923" s="246" t="s">
        <v>79</v>
      </c>
      <c r="E923" s="246" t="s">
        <v>6155</v>
      </c>
      <c r="F923" s="246" t="s">
        <v>6156</v>
      </c>
      <c r="G923" s="246" t="s">
        <v>9067</v>
      </c>
      <c r="H923" s="247">
        <v>0</v>
      </c>
      <c r="I923" s="246" t="s">
        <v>10373</v>
      </c>
      <c r="J923" s="247">
        <v>78000</v>
      </c>
      <c r="K923" s="247">
        <v>516</v>
      </c>
      <c r="L923" s="246" t="s">
        <v>13305</v>
      </c>
      <c r="M923" s="246" t="s">
        <v>11426</v>
      </c>
      <c r="N923" s="246" t="s">
        <v>1861</v>
      </c>
      <c r="O923" s="246" t="s">
        <v>12354</v>
      </c>
      <c r="P923" s="246" t="s">
        <v>12354</v>
      </c>
      <c r="Q923" s="246" t="s">
        <v>12354</v>
      </c>
      <c r="R923" s="246" t="s">
        <v>14694</v>
      </c>
      <c r="S923" s="246" t="s">
        <v>14794</v>
      </c>
      <c r="T923" s="246" t="s">
        <v>15763</v>
      </c>
      <c r="U923" s="246" t="s">
        <v>15764</v>
      </c>
    </row>
    <row r="924" spans="1:21" ht="13.5" customHeight="1">
      <c r="A924" s="125" t="s">
        <v>1863</v>
      </c>
      <c r="B924" s="125" t="s">
        <v>10372</v>
      </c>
      <c r="C924" s="246" t="s">
        <v>1864</v>
      </c>
      <c r="D924" s="246" t="s">
        <v>45</v>
      </c>
      <c r="E924" s="246" t="s">
        <v>6149</v>
      </c>
      <c r="F924" s="246" t="s">
        <v>6150</v>
      </c>
      <c r="G924" s="246" t="s">
        <v>9068</v>
      </c>
      <c r="H924" s="247">
        <v>0</v>
      </c>
      <c r="I924" s="246" t="s">
        <v>10373</v>
      </c>
      <c r="J924" s="247">
        <v>78000</v>
      </c>
      <c r="K924" s="247">
        <v>513</v>
      </c>
      <c r="L924" s="246" t="s">
        <v>13136</v>
      </c>
      <c r="M924" s="246" t="s">
        <v>11426</v>
      </c>
      <c r="N924" s="246" t="s">
        <v>1863</v>
      </c>
      <c r="O924" s="246" t="s">
        <v>12354</v>
      </c>
      <c r="P924" s="246" t="s">
        <v>12354</v>
      </c>
      <c r="Q924" s="246" t="s">
        <v>12354</v>
      </c>
      <c r="R924" s="246" t="s">
        <v>14690</v>
      </c>
      <c r="S924" s="246" t="s">
        <v>14718</v>
      </c>
      <c r="T924" s="246" t="s">
        <v>15192</v>
      </c>
      <c r="U924" s="246" t="s">
        <v>15765</v>
      </c>
    </row>
    <row r="925" spans="1:21" ht="13.5" customHeight="1">
      <c r="A925" s="125" t="s">
        <v>1865</v>
      </c>
      <c r="B925" s="125" t="s">
        <v>10372</v>
      </c>
      <c r="C925" s="246" t="s">
        <v>1866</v>
      </c>
      <c r="D925" s="246" t="s">
        <v>197</v>
      </c>
      <c r="E925" s="246" t="s">
        <v>6163</v>
      </c>
      <c r="F925" s="246" t="s">
        <v>6164</v>
      </c>
      <c r="G925" s="246" t="s">
        <v>9069</v>
      </c>
      <c r="H925" s="247">
        <v>0</v>
      </c>
      <c r="I925" s="246" t="s">
        <v>10373</v>
      </c>
      <c r="J925" s="247">
        <v>78000</v>
      </c>
      <c r="K925" s="247">
        <v>520</v>
      </c>
      <c r="L925" s="246" t="s">
        <v>13307</v>
      </c>
      <c r="M925" s="246" t="s">
        <v>11426</v>
      </c>
      <c r="N925" s="246" t="s">
        <v>1865</v>
      </c>
      <c r="O925" s="246" t="s">
        <v>12354</v>
      </c>
      <c r="P925" s="246" t="s">
        <v>12354</v>
      </c>
      <c r="Q925" s="246" t="s">
        <v>12354</v>
      </c>
      <c r="R925" s="246" t="s">
        <v>14690</v>
      </c>
      <c r="S925" s="246" t="s">
        <v>14761</v>
      </c>
      <c r="T925" s="246" t="s">
        <v>15766</v>
      </c>
      <c r="U925" s="246" t="s">
        <v>15767</v>
      </c>
    </row>
    <row r="926" spans="1:21" ht="13.5" customHeight="1">
      <c r="A926" s="125" t="s">
        <v>1867</v>
      </c>
      <c r="B926" s="125" t="s">
        <v>10372</v>
      </c>
      <c r="C926" s="246" t="s">
        <v>1868</v>
      </c>
      <c r="D926" s="246" t="s">
        <v>56</v>
      </c>
      <c r="E926" s="246" t="s">
        <v>6165</v>
      </c>
      <c r="F926" s="246" t="s">
        <v>6166</v>
      </c>
      <c r="G926" s="246" t="s">
        <v>9070</v>
      </c>
      <c r="H926" s="247">
        <v>0</v>
      </c>
      <c r="I926" s="246" t="s">
        <v>10373</v>
      </c>
      <c r="J926" s="247">
        <v>78000</v>
      </c>
      <c r="K926" s="247">
        <v>521</v>
      </c>
      <c r="L926" s="246" t="s">
        <v>13308</v>
      </c>
      <c r="M926" s="246" t="s">
        <v>11426</v>
      </c>
      <c r="N926" s="246" t="s">
        <v>1867</v>
      </c>
      <c r="O926" s="246" t="s">
        <v>12354</v>
      </c>
      <c r="P926" s="246" t="s">
        <v>12354</v>
      </c>
      <c r="Q926" s="246" t="s">
        <v>12354</v>
      </c>
      <c r="R926" s="246" t="s">
        <v>14694</v>
      </c>
      <c r="S926" s="246" t="s">
        <v>14818</v>
      </c>
      <c r="T926" s="246" t="s">
        <v>15450</v>
      </c>
      <c r="U926" s="246" t="s">
        <v>15124</v>
      </c>
    </row>
    <row r="927" spans="1:21" ht="13.5" customHeight="1">
      <c r="A927" s="125" t="s">
        <v>1869</v>
      </c>
      <c r="B927" s="125" t="s">
        <v>10372</v>
      </c>
      <c r="C927" s="246" t="s">
        <v>1870</v>
      </c>
      <c r="D927" s="246" t="s">
        <v>553</v>
      </c>
      <c r="E927" s="246" t="s">
        <v>6157</v>
      </c>
      <c r="F927" s="246" t="s">
        <v>6158</v>
      </c>
      <c r="G927" s="246" t="s">
        <v>9071</v>
      </c>
      <c r="H927" s="247">
        <v>0</v>
      </c>
      <c r="I927" s="246" t="s">
        <v>10373</v>
      </c>
      <c r="J927" s="247">
        <v>78000</v>
      </c>
      <c r="K927" s="247">
        <v>517</v>
      </c>
      <c r="L927" s="246" t="s">
        <v>12359</v>
      </c>
      <c r="M927" s="246" t="s">
        <v>11426</v>
      </c>
      <c r="N927" s="246" t="s">
        <v>1869</v>
      </c>
      <c r="O927" s="246" t="s">
        <v>12354</v>
      </c>
      <c r="P927" s="246" t="s">
        <v>12354</v>
      </c>
      <c r="Q927" s="246" t="s">
        <v>12354</v>
      </c>
      <c r="R927" s="246" t="s">
        <v>14730</v>
      </c>
      <c r="S927" s="246" t="s">
        <v>14838</v>
      </c>
      <c r="T927" s="246" t="s">
        <v>15328</v>
      </c>
      <c r="U927" s="246" t="s">
        <v>14945</v>
      </c>
    </row>
    <row r="928" spans="1:21" ht="13.5" customHeight="1">
      <c r="A928" s="125" t="s">
        <v>1871</v>
      </c>
      <c r="B928" s="125" t="s">
        <v>10372</v>
      </c>
      <c r="C928" s="246" t="s">
        <v>1872</v>
      </c>
      <c r="D928" s="246" t="s">
        <v>155</v>
      </c>
      <c r="E928" s="246" t="s">
        <v>6159</v>
      </c>
      <c r="F928" s="246" t="s">
        <v>6160</v>
      </c>
      <c r="G928" s="246" t="s">
        <v>9072</v>
      </c>
      <c r="H928" s="247">
        <v>0</v>
      </c>
      <c r="I928" s="246" t="s">
        <v>10373</v>
      </c>
      <c r="J928" s="247">
        <v>78000</v>
      </c>
      <c r="K928" s="247">
        <v>518</v>
      </c>
      <c r="L928" s="246" t="s">
        <v>13306</v>
      </c>
      <c r="M928" s="246" t="s">
        <v>11426</v>
      </c>
      <c r="N928" s="246" t="s">
        <v>1871</v>
      </c>
      <c r="O928" s="246" t="s">
        <v>12354</v>
      </c>
      <c r="P928" s="246" t="s">
        <v>12354</v>
      </c>
      <c r="Q928" s="246" t="s">
        <v>12354</v>
      </c>
      <c r="R928" s="246" t="s">
        <v>14690</v>
      </c>
      <c r="S928" s="246" t="s">
        <v>15011</v>
      </c>
      <c r="T928" s="246" t="s">
        <v>15768</v>
      </c>
      <c r="U928" s="246" t="s">
        <v>15769</v>
      </c>
    </row>
    <row r="929" spans="1:21" ht="13.5" customHeight="1">
      <c r="A929" s="125" t="s">
        <v>1873</v>
      </c>
      <c r="B929" s="125" t="s">
        <v>10372</v>
      </c>
      <c r="C929" s="246" t="s">
        <v>1874</v>
      </c>
      <c r="D929" s="246" t="s">
        <v>42</v>
      </c>
      <c r="E929" s="246" t="s">
        <v>6171</v>
      </c>
      <c r="F929" s="246" t="s">
        <v>6172</v>
      </c>
      <c r="G929" s="246" t="s">
        <v>9073</v>
      </c>
      <c r="H929" s="247">
        <v>0</v>
      </c>
      <c r="I929" s="246" t="s">
        <v>10373</v>
      </c>
      <c r="J929" s="247">
        <v>78000</v>
      </c>
      <c r="K929" s="247">
        <v>524</v>
      </c>
      <c r="L929" s="246" t="s">
        <v>13309</v>
      </c>
      <c r="M929" s="246" t="s">
        <v>11426</v>
      </c>
      <c r="N929" s="246" t="s">
        <v>1873</v>
      </c>
      <c r="O929" s="246" t="s">
        <v>12354</v>
      </c>
      <c r="P929" s="246" t="s">
        <v>12354</v>
      </c>
      <c r="Q929" s="246" t="s">
        <v>12354</v>
      </c>
      <c r="R929" s="246" t="s">
        <v>14690</v>
      </c>
      <c r="S929" s="246" t="s">
        <v>14727</v>
      </c>
      <c r="T929" s="246" t="s">
        <v>15655</v>
      </c>
      <c r="U929" s="246" t="s">
        <v>15104</v>
      </c>
    </row>
    <row r="930" spans="1:21" ht="13.5" customHeight="1">
      <c r="A930" s="125" t="s">
        <v>1875</v>
      </c>
      <c r="B930" s="125" t="s">
        <v>10372</v>
      </c>
      <c r="C930" s="246" t="s">
        <v>6173</v>
      </c>
      <c r="D930" s="246" t="s">
        <v>155</v>
      </c>
      <c r="E930" s="246" t="s">
        <v>6174</v>
      </c>
      <c r="F930" s="246" t="s">
        <v>6175</v>
      </c>
      <c r="G930" s="246" t="s">
        <v>9074</v>
      </c>
      <c r="H930" s="247">
        <v>0</v>
      </c>
      <c r="I930" s="246" t="s">
        <v>10373</v>
      </c>
      <c r="J930" s="247">
        <v>78000</v>
      </c>
      <c r="K930" s="247">
        <v>525</v>
      </c>
      <c r="L930" s="246" t="s">
        <v>12878</v>
      </c>
      <c r="M930" s="246" t="s">
        <v>11426</v>
      </c>
      <c r="N930" s="246" t="s">
        <v>1875</v>
      </c>
      <c r="O930" s="246" t="s">
        <v>12354</v>
      </c>
      <c r="P930" s="246" t="s">
        <v>12354</v>
      </c>
      <c r="Q930" s="246" t="s">
        <v>12354</v>
      </c>
      <c r="R930" s="246" t="s">
        <v>14690</v>
      </c>
      <c r="S930" s="246" t="s">
        <v>14718</v>
      </c>
      <c r="T930" s="246" t="s">
        <v>15770</v>
      </c>
      <c r="U930" s="246" t="s">
        <v>14867</v>
      </c>
    </row>
    <row r="931" spans="1:21" ht="13.5" customHeight="1">
      <c r="A931" s="125" t="s">
        <v>1876</v>
      </c>
      <c r="B931" s="125" t="s">
        <v>10372</v>
      </c>
      <c r="C931" s="246" t="s">
        <v>1877</v>
      </c>
      <c r="D931" s="246" t="s">
        <v>116</v>
      </c>
      <c r="E931" s="246" t="s">
        <v>6167</v>
      </c>
      <c r="F931" s="246" t="s">
        <v>6168</v>
      </c>
      <c r="G931" s="246" t="s">
        <v>9075</v>
      </c>
      <c r="H931" s="247">
        <v>0</v>
      </c>
      <c r="I931" s="246" t="s">
        <v>10373</v>
      </c>
      <c r="J931" s="247">
        <v>78000</v>
      </c>
      <c r="K931" s="247">
        <v>522</v>
      </c>
      <c r="L931" s="246" t="s">
        <v>12510</v>
      </c>
      <c r="M931" s="246" t="s">
        <v>11426</v>
      </c>
      <c r="N931" s="246" t="s">
        <v>1876</v>
      </c>
      <c r="O931" s="246" t="s">
        <v>12354</v>
      </c>
      <c r="P931" s="246" t="s">
        <v>12354</v>
      </c>
      <c r="Q931" s="246" t="s">
        <v>12354</v>
      </c>
      <c r="R931" s="246" t="s">
        <v>14694</v>
      </c>
      <c r="S931" s="246" t="s">
        <v>14791</v>
      </c>
      <c r="T931" s="246" t="s">
        <v>15159</v>
      </c>
      <c r="U931" s="246" t="s">
        <v>15771</v>
      </c>
    </row>
    <row r="932" spans="1:21" ht="13.5" customHeight="1">
      <c r="A932" s="125" t="s">
        <v>1878</v>
      </c>
      <c r="B932" s="125" t="s">
        <v>10372</v>
      </c>
      <c r="C932" s="246" t="s">
        <v>1879</v>
      </c>
      <c r="D932" s="246" t="s">
        <v>154</v>
      </c>
      <c r="E932" s="246" t="s">
        <v>6169</v>
      </c>
      <c r="F932" s="246" t="s">
        <v>6170</v>
      </c>
      <c r="G932" s="246" t="s">
        <v>9076</v>
      </c>
      <c r="H932" s="247">
        <v>0</v>
      </c>
      <c r="I932" s="246" t="s">
        <v>10373</v>
      </c>
      <c r="J932" s="247">
        <v>78000</v>
      </c>
      <c r="K932" s="247">
        <v>523</v>
      </c>
      <c r="L932" s="246" t="s">
        <v>12865</v>
      </c>
      <c r="M932" s="246" t="s">
        <v>11426</v>
      </c>
      <c r="N932" s="246" t="s">
        <v>1878</v>
      </c>
      <c r="O932" s="246" t="s">
        <v>12354</v>
      </c>
      <c r="P932" s="246" t="s">
        <v>12354</v>
      </c>
      <c r="Q932" s="246" t="s">
        <v>12354</v>
      </c>
      <c r="R932" s="246" t="s">
        <v>14690</v>
      </c>
      <c r="S932" s="246" t="s">
        <v>14718</v>
      </c>
      <c r="T932" s="246" t="s">
        <v>15464</v>
      </c>
      <c r="U932" s="246" t="s">
        <v>15772</v>
      </c>
    </row>
    <row r="933" spans="1:21" ht="13.5" customHeight="1">
      <c r="A933" s="125" t="s">
        <v>1880</v>
      </c>
      <c r="B933" s="125" t="s">
        <v>10372</v>
      </c>
      <c r="C933" s="246" t="s">
        <v>1881</v>
      </c>
      <c r="D933" s="246" t="s">
        <v>43</v>
      </c>
      <c r="E933" s="246" t="s">
        <v>6016</v>
      </c>
      <c r="F933" s="246" t="s">
        <v>6017</v>
      </c>
      <c r="G933" s="246" t="s">
        <v>9077</v>
      </c>
      <c r="H933" s="247">
        <v>0</v>
      </c>
      <c r="I933" s="246" t="s">
        <v>10373</v>
      </c>
      <c r="J933" s="247">
        <v>78000</v>
      </c>
      <c r="K933" s="247">
        <v>444</v>
      </c>
      <c r="L933" s="246" t="s">
        <v>12865</v>
      </c>
      <c r="M933" s="246" t="s">
        <v>11426</v>
      </c>
      <c r="N933" s="246" t="s">
        <v>1880</v>
      </c>
      <c r="O933" s="246" t="s">
        <v>12354</v>
      </c>
      <c r="P933" s="246" t="s">
        <v>12354</v>
      </c>
      <c r="Q933" s="246" t="s">
        <v>12354</v>
      </c>
      <c r="R933" s="246" t="s">
        <v>14690</v>
      </c>
      <c r="S933" s="246" t="s">
        <v>14707</v>
      </c>
      <c r="T933" s="246" t="s">
        <v>15773</v>
      </c>
      <c r="U933" s="246" t="s">
        <v>15656</v>
      </c>
    </row>
    <row r="934" spans="1:21" ht="13.5" customHeight="1">
      <c r="A934" s="125" t="s">
        <v>1882</v>
      </c>
      <c r="B934" s="125" t="s">
        <v>10372</v>
      </c>
      <c r="C934" s="246" t="s">
        <v>6176</v>
      </c>
      <c r="D934" s="246" t="s">
        <v>87</v>
      </c>
      <c r="E934" s="246" t="s">
        <v>6177</v>
      </c>
      <c r="F934" s="246" t="s">
        <v>6178</v>
      </c>
      <c r="G934" s="246" t="s">
        <v>9078</v>
      </c>
      <c r="H934" s="247">
        <v>0</v>
      </c>
      <c r="I934" s="246" t="s">
        <v>10373</v>
      </c>
      <c r="J934" s="247">
        <v>78000</v>
      </c>
      <c r="K934" s="247">
        <v>526</v>
      </c>
      <c r="L934" s="246" t="s">
        <v>12887</v>
      </c>
      <c r="M934" s="246" t="s">
        <v>11426</v>
      </c>
      <c r="N934" s="246" t="s">
        <v>1882</v>
      </c>
      <c r="O934" s="246" t="s">
        <v>12354</v>
      </c>
      <c r="P934" s="246" t="s">
        <v>12354</v>
      </c>
      <c r="Q934" s="246" t="s">
        <v>12354</v>
      </c>
      <c r="R934" s="246" t="s">
        <v>14690</v>
      </c>
      <c r="S934" s="246" t="s">
        <v>14707</v>
      </c>
      <c r="T934" s="246" t="s">
        <v>15774</v>
      </c>
      <c r="U934" s="246" t="s">
        <v>15775</v>
      </c>
    </row>
    <row r="935" spans="1:21" ht="13.5" customHeight="1">
      <c r="A935" s="125" t="s">
        <v>1883</v>
      </c>
      <c r="B935" s="125" t="s">
        <v>10372</v>
      </c>
      <c r="C935" s="246" t="s">
        <v>1884</v>
      </c>
      <c r="D935" s="246" t="s">
        <v>160</v>
      </c>
      <c r="E935" s="246" t="s">
        <v>6179</v>
      </c>
      <c r="F935" s="246" t="s">
        <v>6180</v>
      </c>
      <c r="G935" s="246" t="s">
        <v>9080</v>
      </c>
      <c r="H935" s="247">
        <v>0</v>
      </c>
      <c r="I935" s="246" t="s">
        <v>10373</v>
      </c>
      <c r="J935" s="247">
        <v>78000</v>
      </c>
      <c r="K935" s="247">
        <v>527</v>
      </c>
      <c r="L935" s="246" t="s">
        <v>12667</v>
      </c>
      <c r="M935" s="246" t="s">
        <v>11426</v>
      </c>
      <c r="N935" s="246" t="s">
        <v>1883</v>
      </c>
      <c r="O935" s="246" t="s">
        <v>12354</v>
      </c>
      <c r="P935" s="246" t="s">
        <v>12354</v>
      </c>
      <c r="Q935" s="246" t="s">
        <v>12354</v>
      </c>
      <c r="R935" s="246" t="s">
        <v>14694</v>
      </c>
      <c r="S935" s="246" t="s">
        <v>14876</v>
      </c>
      <c r="T935" s="246" t="s">
        <v>15188</v>
      </c>
      <c r="U935" s="246" t="s">
        <v>15776</v>
      </c>
    </row>
    <row r="936" spans="1:21" ht="13.5" customHeight="1">
      <c r="A936" s="125" t="s">
        <v>1885</v>
      </c>
      <c r="B936" s="125" t="s">
        <v>10372</v>
      </c>
      <c r="C936" s="246" t="s">
        <v>6181</v>
      </c>
      <c r="D936" s="246" t="s">
        <v>140</v>
      </c>
      <c r="E936" s="246" t="s">
        <v>6182</v>
      </c>
      <c r="F936" s="246" t="s">
        <v>6183</v>
      </c>
      <c r="G936" s="246" t="s">
        <v>6181</v>
      </c>
      <c r="H936" s="247">
        <v>0</v>
      </c>
      <c r="I936" s="246" t="s">
        <v>10373</v>
      </c>
      <c r="J936" s="247">
        <v>78000</v>
      </c>
      <c r="K936" s="247">
        <v>528</v>
      </c>
      <c r="L936" s="246" t="s">
        <v>13310</v>
      </c>
      <c r="M936" s="246" t="s">
        <v>11426</v>
      </c>
      <c r="N936" s="246" t="s">
        <v>1885</v>
      </c>
      <c r="O936" s="246" t="s">
        <v>12354</v>
      </c>
      <c r="P936" s="246" t="s">
        <v>12354</v>
      </c>
      <c r="Q936" s="246" t="s">
        <v>12354</v>
      </c>
      <c r="R936" s="246" t="s">
        <v>14694</v>
      </c>
      <c r="S936" s="246" t="s">
        <v>14778</v>
      </c>
      <c r="T936" s="246" t="s">
        <v>15155</v>
      </c>
      <c r="U936" s="246" t="s">
        <v>15777</v>
      </c>
    </row>
    <row r="937" spans="1:21" ht="13.5" customHeight="1">
      <c r="A937" s="125" t="s">
        <v>1886</v>
      </c>
      <c r="B937" s="125" t="s">
        <v>10372</v>
      </c>
      <c r="C937" s="246" t="s">
        <v>6184</v>
      </c>
      <c r="D937" s="246" t="s">
        <v>140</v>
      </c>
      <c r="E937" s="246" t="s">
        <v>6185</v>
      </c>
      <c r="F937" s="246" t="s">
        <v>6186</v>
      </c>
      <c r="G937" s="246" t="s">
        <v>9081</v>
      </c>
      <c r="H937" s="247">
        <v>0</v>
      </c>
      <c r="I937" s="246" t="s">
        <v>10373</v>
      </c>
      <c r="J937" s="247">
        <v>78000</v>
      </c>
      <c r="K937" s="247">
        <v>529</v>
      </c>
      <c r="L937" s="246" t="s">
        <v>13311</v>
      </c>
      <c r="M937" s="246" t="s">
        <v>11426</v>
      </c>
      <c r="N937" s="246" t="s">
        <v>1886</v>
      </c>
      <c r="O937" s="246" t="s">
        <v>12354</v>
      </c>
      <c r="P937" s="246" t="s">
        <v>12354</v>
      </c>
      <c r="Q937" s="246" t="s">
        <v>12354</v>
      </c>
      <c r="R937" s="246" t="s">
        <v>14690</v>
      </c>
      <c r="S937" s="246" t="s">
        <v>14734</v>
      </c>
      <c r="T937" s="246" t="s">
        <v>15046</v>
      </c>
      <c r="U937" s="246" t="s">
        <v>15778</v>
      </c>
    </row>
    <row r="938" spans="1:21" ht="13.5" customHeight="1">
      <c r="A938" s="125" t="s">
        <v>1887</v>
      </c>
      <c r="B938" s="125" t="s">
        <v>10372</v>
      </c>
      <c r="C938" s="246" t="s">
        <v>1888</v>
      </c>
      <c r="D938" s="246" t="s">
        <v>110</v>
      </c>
      <c r="E938" s="246" t="s">
        <v>6187</v>
      </c>
      <c r="F938" s="246" t="s">
        <v>6188</v>
      </c>
      <c r="G938" s="246" t="s">
        <v>9082</v>
      </c>
      <c r="H938" s="247">
        <v>0</v>
      </c>
      <c r="I938" s="246" t="s">
        <v>10373</v>
      </c>
      <c r="J938" s="247">
        <v>78000</v>
      </c>
      <c r="K938" s="247">
        <v>530</v>
      </c>
      <c r="L938" s="246" t="s">
        <v>12862</v>
      </c>
      <c r="M938" s="246" t="s">
        <v>11426</v>
      </c>
      <c r="N938" s="246" t="s">
        <v>1887</v>
      </c>
      <c r="O938" s="246" t="s">
        <v>12354</v>
      </c>
      <c r="P938" s="246" t="s">
        <v>12354</v>
      </c>
      <c r="Q938" s="246" t="s">
        <v>12354</v>
      </c>
      <c r="R938" s="246" t="s">
        <v>14694</v>
      </c>
      <c r="S938" s="246" t="s">
        <v>14707</v>
      </c>
      <c r="T938" s="246" t="s">
        <v>15779</v>
      </c>
      <c r="U938" s="246" t="s">
        <v>15162</v>
      </c>
    </row>
    <row r="939" spans="1:21" ht="13.5" customHeight="1">
      <c r="A939" s="125" t="s">
        <v>1889</v>
      </c>
      <c r="B939" s="125" t="s">
        <v>10372</v>
      </c>
      <c r="C939" s="246" t="s">
        <v>1890</v>
      </c>
      <c r="D939" s="246" t="s">
        <v>43</v>
      </c>
      <c r="E939" s="246" t="s">
        <v>6189</v>
      </c>
      <c r="F939" s="246" t="s">
        <v>6190</v>
      </c>
      <c r="G939" s="246" t="s">
        <v>9083</v>
      </c>
      <c r="H939" s="247">
        <v>0</v>
      </c>
      <c r="I939" s="246" t="s">
        <v>10373</v>
      </c>
      <c r="J939" s="247">
        <v>78000</v>
      </c>
      <c r="K939" s="247">
        <v>531</v>
      </c>
      <c r="L939" s="246" t="s">
        <v>13312</v>
      </c>
      <c r="M939" s="246" t="s">
        <v>11426</v>
      </c>
      <c r="N939" s="246" t="s">
        <v>1889</v>
      </c>
      <c r="O939" s="246" t="s">
        <v>12354</v>
      </c>
      <c r="P939" s="246" t="s">
        <v>12354</v>
      </c>
      <c r="Q939" s="246" t="s">
        <v>12354</v>
      </c>
      <c r="R939" s="246" t="s">
        <v>14690</v>
      </c>
      <c r="S939" s="246" t="s">
        <v>14707</v>
      </c>
      <c r="T939" s="246" t="s">
        <v>15123</v>
      </c>
      <c r="U939" s="246" t="s">
        <v>15404</v>
      </c>
    </row>
    <row r="940" spans="1:21" ht="13.5" customHeight="1">
      <c r="A940" s="125" t="s">
        <v>1891</v>
      </c>
      <c r="B940" s="125" t="s">
        <v>10372</v>
      </c>
      <c r="C940" s="246" t="s">
        <v>1892</v>
      </c>
      <c r="D940" s="246" t="s">
        <v>54</v>
      </c>
      <c r="E940" s="246" t="s">
        <v>6065</v>
      </c>
      <c r="F940" s="246" t="s">
        <v>6066</v>
      </c>
      <c r="G940" s="246" t="s">
        <v>9084</v>
      </c>
      <c r="H940" s="247">
        <v>0</v>
      </c>
      <c r="I940" s="246" t="s">
        <v>10373</v>
      </c>
      <c r="J940" s="247">
        <v>78000</v>
      </c>
      <c r="K940" s="247">
        <v>471</v>
      </c>
      <c r="L940" s="246" t="s">
        <v>13294</v>
      </c>
      <c r="M940" s="246" t="s">
        <v>11426</v>
      </c>
      <c r="N940" s="246" t="s">
        <v>1891</v>
      </c>
      <c r="O940" s="246" t="s">
        <v>12354</v>
      </c>
      <c r="P940" s="246" t="s">
        <v>12354</v>
      </c>
      <c r="Q940" s="246" t="s">
        <v>12354</v>
      </c>
      <c r="R940" s="246" t="s">
        <v>14694</v>
      </c>
      <c r="S940" s="246" t="s">
        <v>14791</v>
      </c>
      <c r="T940" s="246" t="s">
        <v>15780</v>
      </c>
      <c r="U940" s="246" t="s">
        <v>15781</v>
      </c>
    </row>
    <row r="941" spans="1:21" ht="13.5" customHeight="1">
      <c r="A941" s="125" t="s">
        <v>1893</v>
      </c>
      <c r="B941" s="125" t="s">
        <v>10372</v>
      </c>
      <c r="C941" s="246" t="s">
        <v>6062</v>
      </c>
      <c r="D941" s="246" t="s">
        <v>55</v>
      </c>
      <c r="E941" s="246" t="s">
        <v>6063</v>
      </c>
      <c r="F941" s="246" t="s">
        <v>6064</v>
      </c>
      <c r="G941" s="246" t="s">
        <v>9085</v>
      </c>
      <c r="H941" s="247">
        <v>0</v>
      </c>
      <c r="I941" s="246" t="s">
        <v>10373</v>
      </c>
      <c r="J941" s="247">
        <v>78000</v>
      </c>
      <c r="K941" s="247">
        <v>470</v>
      </c>
      <c r="L941" s="246" t="s">
        <v>13030</v>
      </c>
      <c r="M941" s="246" t="s">
        <v>11426</v>
      </c>
      <c r="N941" s="246" t="s">
        <v>1893</v>
      </c>
      <c r="O941" s="246" t="s">
        <v>12354</v>
      </c>
      <c r="P941" s="246" t="s">
        <v>12354</v>
      </c>
      <c r="Q941" s="246" t="s">
        <v>12354</v>
      </c>
      <c r="R941" s="246" t="s">
        <v>14730</v>
      </c>
      <c r="S941" s="246" t="s">
        <v>14781</v>
      </c>
      <c r="T941" s="246" t="s">
        <v>14799</v>
      </c>
      <c r="U941" s="246" t="s">
        <v>15782</v>
      </c>
    </row>
    <row r="942" spans="1:21" ht="13.5" customHeight="1">
      <c r="A942" s="125" t="s">
        <v>1895</v>
      </c>
      <c r="B942" s="125" t="s">
        <v>10372</v>
      </c>
      <c r="C942" s="246" t="s">
        <v>1896</v>
      </c>
      <c r="D942" s="246" t="s">
        <v>79</v>
      </c>
      <c r="E942" s="246" t="s">
        <v>6067</v>
      </c>
      <c r="F942" s="246" t="s">
        <v>6068</v>
      </c>
      <c r="G942" s="246" t="s">
        <v>9086</v>
      </c>
      <c r="H942" s="247">
        <v>0</v>
      </c>
      <c r="I942" s="246" t="s">
        <v>10373</v>
      </c>
      <c r="J942" s="247">
        <v>78000</v>
      </c>
      <c r="K942" s="247">
        <v>472</v>
      </c>
      <c r="L942" s="246" t="s">
        <v>12881</v>
      </c>
      <c r="M942" s="246" t="s">
        <v>11426</v>
      </c>
      <c r="N942" s="246" t="s">
        <v>1895</v>
      </c>
      <c r="O942" s="246" t="s">
        <v>12354</v>
      </c>
      <c r="P942" s="246" t="s">
        <v>12354</v>
      </c>
      <c r="Q942" s="246" t="s">
        <v>12354</v>
      </c>
      <c r="R942" s="246" t="s">
        <v>14690</v>
      </c>
      <c r="S942" s="246" t="s">
        <v>14707</v>
      </c>
      <c r="T942" s="246" t="s">
        <v>15783</v>
      </c>
      <c r="U942" s="246" t="s">
        <v>14938</v>
      </c>
    </row>
    <row r="943" spans="1:21" ht="13.5" customHeight="1">
      <c r="A943" s="125" t="s">
        <v>1897</v>
      </c>
      <c r="B943" s="125" t="s">
        <v>10372</v>
      </c>
      <c r="C943" s="246" t="s">
        <v>1898</v>
      </c>
      <c r="D943" s="246" t="s">
        <v>68</v>
      </c>
      <c r="E943" s="246" t="s">
        <v>6026</v>
      </c>
      <c r="F943" s="246" t="s">
        <v>6027</v>
      </c>
      <c r="G943" s="246" t="s">
        <v>9087</v>
      </c>
      <c r="H943" s="247">
        <v>0</v>
      </c>
      <c r="I943" s="246" t="s">
        <v>10373</v>
      </c>
      <c r="J943" s="247">
        <v>78000</v>
      </c>
      <c r="K943" s="247">
        <v>449</v>
      </c>
      <c r="L943" s="246" t="s">
        <v>13265</v>
      </c>
      <c r="M943" s="246" t="s">
        <v>11426</v>
      </c>
      <c r="N943" s="246" t="s">
        <v>1897</v>
      </c>
      <c r="O943" s="246" t="s">
        <v>12354</v>
      </c>
      <c r="P943" s="246" t="s">
        <v>12354</v>
      </c>
      <c r="Q943" s="246" t="s">
        <v>12354</v>
      </c>
      <c r="R943" s="246" t="s">
        <v>14730</v>
      </c>
      <c r="S943" s="246" t="s">
        <v>14731</v>
      </c>
      <c r="T943" s="246" t="s">
        <v>15784</v>
      </c>
      <c r="U943" s="246" t="s">
        <v>15785</v>
      </c>
    </row>
    <row r="944" spans="1:21" ht="13.5" customHeight="1">
      <c r="A944" s="125" t="s">
        <v>1899</v>
      </c>
      <c r="B944" s="125" t="s">
        <v>10372</v>
      </c>
      <c r="C944" s="246" t="s">
        <v>6069</v>
      </c>
      <c r="D944" s="246" t="s">
        <v>110</v>
      </c>
      <c r="E944" s="246" t="s">
        <v>6070</v>
      </c>
      <c r="F944" s="246" t="s">
        <v>6071</v>
      </c>
      <c r="G944" s="246" t="s">
        <v>9088</v>
      </c>
      <c r="H944" s="247">
        <v>0</v>
      </c>
      <c r="I944" s="246" t="s">
        <v>10373</v>
      </c>
      <c r="J944" s="247">
        <v>78000</v>
      </c>
      <c r="K944" s="247">
        <v>473</v>
      </c>
      <c r="L944" s="246" t="s">
        <v>12413</v>
      </c>
      <c r="M944" s="246" t="s">
        <v>11426</v>
      </c>
      <c r="N944" s="246" t="s">
        <v>1899</v>
      </c>
      <c r="O944" s="246" t="s">
        <v>12354</v>
      </c>
      <c r="P944" s="246" t="s">
        <v>12354</v>
      </c>
      <c r="Q944" s="246" t="s">
        <v>12354</v>
      </c>
      <c r="R944" s="246" t="s">
        <v>14690</v>
      </c>
      <c r="S944" s="246" t="s">
        <v>14876</v>
      </c>
      <c r="T944" s="246" t="s">
        <v>15786</v>
      </c>
      <c r="U944" s="246" t="s">
        <v>14700</v>
      </c>
    </row>
    <row r="945" spans="1:21" ht="13.5" customHeight="1">
      <c r="A945" s="125" t="s">
        <v>10808</v>
      </c>
      <c r="B945" s="125" t="s">
        <v>10372</v>
      </c>
      <c r="C945" s="246" t="s">
        <v>10809</v>
      </c>
      <c r="D945" s="246" t="s">
        <v>56</v>
      </c>
      <c r="E945" s="246" t="s">
        <v>10810</v>
      </c>
      <c r="F945" s="246" t="s">
        <v>10811</v>
      </c>
      <c r="G945" s="246" t="s">
        <v>10812</v>
      </c>
      <c r="H945" s="247">
        <v>0</v>
      </c>
      <c r="I945" s="246" t="s">
        <v>10373</v>
      </c>
      <c r="J945" s="247">
        <v>78000</v>
      </c>
      <c r="K945" s="247">
        <v>611</v>
      </c>
      <c r="L945" s="246" t="s">
        <v>13160</v>
      </c>
      <c r="M945" s="246" t="s">
        <v>11426</v>
      </c>
      <c r="N945" s="246" t="s">
        <v>10808</v>
      </c>
      <c r="O945" s="246" t="s">
        <v>12354</v>
      </c>
      <c r="P945" s="246" t="s">
        <v>12354</v>
      </c>
      <c r="Q945" s="246" t="s">
        <v>12354</v>
      </c>
      <c r="R945" s="246" t="s">
        <v>14694</v>
      </c>
      <c r="S945" s="246" t="s">
        <v>14818</v>
      </c>
      <c r="T945" s="246" t="s">
        <v>15611</v>
      </c>
      <c r="U945" s="246" t="s">
        <v>14742</v>
      </c>
    </row>
    <row r="946" spans="1:21" ht="13.5" customHeight="1">
      <c r="A946" s="125" t="s">
        <v>1901</v>
      </c>
      <c r="B946" s="125" t="s">
        <v>10372</v>
      </c>
      <c r="C946" s="246" t="s">
        <v>1902</v>
      </c>
      <c r="D946" s="246" t="s">
        <v>199</v>
      </c>
      <c r="E946" s="246" t="s">
        <v>6072</v>
      </c>
      <c r="F946" s="246" t="s">
        <v>6073</v>
      </c>
      <c r="G946" s="246" t="s">
        <v>9089</v>
      </c>
      <c r="H946" s="247">
        <v>0</v>
      </c>
      <c r="I946" s="246" t="s">
        <v>10373</v>
      </c>
      <c r="J946" s="247">
        <v>78000</v>
      </c>
      <c r="K946" s="247">
        <v>474</v>
      </c>
      <c r="L946" s="246" t="s">
        <v>12863</v>
      </c>
      <c r="M946" s="246" t="s">
        <v>11426</v>
      </c>
      <c r="N946" s="246" t="s">
        <v>1901</v>
      </c>
      <c r="O946" s="246" t="s">
        <v>12354</v>
      </c>
      <c r="P946" s="246" t="s">
        <v>12354</v>
      </c>
      <c r="Q946" s="246" t="s">
        <v>12354</v>
      </c>
      <c r="R946" s="246" t="s">
        <v>14694</v>
      </c>
      <c r="S946" s="246" t="s">
        <v>14892</v>
      </c>
      <c r="T946" s="246" t="s">
        <v>15787</v>
      </c>
      <c r="U946" s="246" t="s">
        <v>15788</v>
      </c>
    </row>
    <row r="947" spans="1:21" ht="13.5" customHeight="1">
      <c r="A947" s="125" t="s">
        <v>1903</v>
      </c>
      <c r="B947" s="125" t="s">
        <v>10372</v>
      </c>
      <c r="C947" s="246" t="s">
        <v>1904</v>
      </c>
      <c r="D947" s="246" t="s">
        <v>54</v>
      </c>
      <c r="E947" s="246" t="s">
        <v>6076</v>
      </c>
      <c r="F947" s="246" t="s">
        <v>6077</v>
      </c>
      <c r="G947" s="246" t="s">
        <v>9090</v>
      </c>
      <c r="H947" s="247">
        <v>0</v>
      </c>
      <c r="I947" s="246" t="s">
        <v>10373</v>
      </c>
      <c r="J947" s="247">
        <v>78000</v>
      </c>
      <c r="K947" s="247">
        <v>477</v>
      </c>
      <c r="L947" s="246" t="s">
        <v>13295</v>
      </c>
      <c r="M947" s="246" t="s">
        <v>11426</v>
      </c>
      <c r="N947" s="246" t="s">
        <v>1903</v>
      </c>
      <c r="O947" s="246" t="s">
        <v>12354</v>
      </c>
      <c r="P947" s="246" t="s">
        <v>12354</v>
      </c>
      <c r="Q947" s="246" t="s">
        <v>12354</v>
      </c>
      <c r="R947" s="246" t="s">
        <v>14694</v>
      </c>
      <c r="S947" s="246" t="s">
        <v>14820</v>
      </c>
      <c r="T947" s="246" t="s">
        <v>14702</v>
      </c>
      <c r="U947" s="246" t="s">
        <v>15321</v>
      </c>
    </row>
    <row r="948" spans="1:21" ht="13.5" customHeight="1">
      <c r="A948" s="125" t="s">
        <v>1906</v>
      </c>
      <c r="B948" s="125" t="s">
        <v>10372</v>
      </c>
      <c r="C948" s="246" t="s">
        <v>6078</v>
      </c>
      <c r="D948" s="246" t="s">
        <v>239</v>
      </c>
      <c r="E948" s="246" t="s">
        <v>6079</v>
      </c>
      <c r="F948" s="246" t="s">
        <v>6080</v>
      </c>
      <c r="G948" s="246" t="s">
        <v>6078</v>
      </c>
      <c r="H948" s="247">
        <v>0</v>
      </c>
      <c r="I948" s="246" t="s">
        <v>10373</v>
      </c>
      <c r="J948" s="247">
        <v>78000</v>
      </c>
      <c r="K948" s="247">
        <v>478</v>
      </c>
      <c r="L948" s="246" t="s">
        <v>13296</v>
      </c>
      <c r="M948" s="246" t="s">
        <v>11426</v>
      </c>
      <c r="N948" s="246" t="s">
        <v>1906</v>
      </c>
      <c r="O948" s="246" t="s">
        <v>12354</v>
      </c>
      <c r="P948" s="246" t="s">
        <v>12354</v>
      </c>
      <c r="Q948" s="246" t="s">
        <v>12354</v>
      </c>
      <c r="R948" s="246" t="s">
        <v>14730</v>
      </c>
      <c r="S948" s="246" t="s">
        <v>14691</v>
      </c>
      <c r="T948" s="246" t="s">
        <v>15789</v>
      </c>
      <c r="U948" s="246" t="s">
        <v>15790</v>
      </c>
    </row>
    <row r="949" spans="1:21" ht="13.5" customHeight="1">
      <c r="A949" s="125" t="s">
        <v>1907</v>
      </c>
      <c r="B949" s="125" t="s">
        <v>10372</v>
      </c>
      <c r="C949" s="246" t="s">
        <v>1908</v>
      </c>
      <c r="D949" s="246" t="s">
        <v>177</v>
      </c>
      <c r="E949" s="246" t="s">
        <v>4974</v>
      </c>
      <c r="F949" s="246" t="s">
        <v>6081</v>
      </c>
      <c r="G949" s="246" t="s">
        <v>9092</v>
      </c>
      <c r="H949" s="247">
        <v>0</v>
      </c>
      <c r="I949" s="246" t="s">
        <v>10373</v>
      </c>
      <c r="J949" s="247">
        <v>78000</v>
      </c>
      <c r="K949" s="247">
        <v>479</v>
      </c>
      <c r="L949" s="246" t="s">
        <v>13297</v>
      </c>
      <c r="M949" s="246" t="s">
        <v>11426</v>
      </c>
      <c r="N949" s="246" t="s">
        <v>1907</v>
      </c>
      <c r="O949" s="246" t="s">
        <v>12354</v>
      </c>
      <c r="P949" s="246" t="s">
        <v>12354</v>
      </c>
      <c r="Q949" s="246" t="s">
        <v>12354</v>
      </c>
      <c r="R949" s="246" t="s">
        <v>14694</v>
      </c>
      <c r="S949" s="246" t="s">
        <v>14701</v>
      </c>
      <c r="T949" s="246" t="s">
        <v>15791</v>
      </c>
      <c r="U949" s="246" t="s">
        <v>15792</v>
      </c>
    </row>
    <row r="950" spans="1:21" ht="13.5" customHeight="1">
      <c r="A950" s="125" t="s">
        <v>1909</v>
      </c>
      <c r="B950" s="125" t="s">
        <v>10372</v>
      </c>
      <c r="C950" s="246" t="s">
        <v>1910</v>
      </c>
      <c r="D950" s="246" t="s">
        <v>317</v>
      </c>
      <c r="E950" s="246" t="s">
        <v>6074</v>
      </c>
      <c r="F950" s="246" t="s">
        <v>6075</v>
      </c>
      <c r="G950" s="246" t="s">
        <v>9094</v>
      </c>
      <c r="H950" s="247">
        <v>0</v>
      </c>
      <c r="I950" s="246" t="s">
        <v>10373</v>
      </c>
      <c r="J950" s="247">
        <v>78000</v>
      </c>
      <c r="K950" s="247">
        <v>475</v>
      </c>
      <c r="L950" s="246" t="s">
        <v>12653</v>
      </c>
      <c r="M950" s="246" t="s">
        <v>11426</v>
      </c>
      <c r="N950" s="246" t="s">
        <v>1909</v>
      </c>
      <c r="O950" s="246" t="s">
        <v>12354</v>
      </c>
      <c r="P950" s="246" t="s">
        <v>12354</v>
      </c>
      <c r="Q950" s="246" t="s">
        <v>12354</v>
      </c>
      <c r="R950" s="246" t="s">
        <v>14690</v>
      </c>
      <c r="S950" s="246" t="s">
        <v>15011</v>
      </c>
      <c r="T950" s="246" t="s">
        <v>15339</v>
      </c>
      <c r="U950" s="246" t="s">
        <v>15793</v>
      </c>
    </row>
    <row r="951" spans="1:21" ht="13.5" customHeight="1">
      <c r="A951" s="125" t="s">
        <v>1911</v>
      </c>
      <c r="B951" s="125" t="s">
        <v>10372</v>
      </c>
      <c r="C951" s="246" t="s">
        <v>1912</v>
      </c>
      <c r="D951" s="246" t="s">
        <v>106</v>
      </c>
      <c r="E951" s="246" t="s">
        <v>6084</v>
      </c>
      <c r="F951" s="246" t="s">
        <v>6085</v>
      </c>
      <c r="G951" s="246" t="s">
        <v>9095</v>
      </c>
      <c r="H951" s="247">
        <v>0</v>
      </c>
      <c r="I951" s="246" t="s">
        <v>10373</v>
      </c>
      <c r="J951" s="247">
        <v>78000</v>
      </c>
      <c r="K951" s="247">
        <v>481</v>
      </c>
      <c r="L951" s="246" t="s">
        <v>12889</v>
      </c>
      <c r="M951" s="246" t="s">
        <v>11426</v>
      </c>
      <c r="N951" s="246" t="s">
        <v>1911</v>
      </c>
      <c r="O951" s="246" t="s">
        <v>12354</v>
      </c>
      <c r="P951" s="246" t="s">
        <v>12354</v>
      </c>
      <c r="Q951" s="246" t="s">
        <v>12354</v>
      </c>
      <c r="R951" s="246" t="s">
        <v>14690</v>
      </c>
      <c r="S951" s="246" t="s">
        <v>14936</v>
      </c>
      <c r="T951" s="246" t="s">
        <v>15794</v>
      </c>
      <c r="U951" s="246" t="s">
        <v>15795</v>
      </c>
    </row>
    <row r="952" spans="1:21" ht="13.5" customHeight="1">
      <c r="A952" s="125" t="s">
        <v>1913</v>
      </c>
      <c r="B952" s="125" t="s">
        <v>10372</v>
      </c>
      <c r="C952" s="246" t="s">
        <v>1914</v>
      </c>
      <c r="D952" s="246" t="s">
        <v>45</v>
      </c>
      <c r="E952" s="246" t="s">
        <v>6086</v>
      </c>
      <c r="F952" s="246" t="s">
        <v>6087</v>
      </c>
      <c r="G952" s="246" t="s">
        <v>9096</v>
      </c>
      <c r="H952" s="247">
        <v>0</v>
      </c>
      <c r="I952" s="246" t="s">
        <v>10373</v>
      </c>
      <c r="J952" s="247">
        <v>78000</v>
      </c>
      <c r="K952" s="247">
        <v>482</v>
      </c>
      <c r="L952" s="246" t="s">
        <v>12523</v>
      </c>
      <c r="M952" s="246" t="s">
        <v>11426</v>
      </c>
      <c r="N952" s="246" t="s">
        <v>1913</v>
      </c>
      <c r="O952" s="246" t="s">
        <v>12354</v>
      </c>
      <c r="P952" s="246" t="s">
        <v>12354</v>
      </c>
      <c r="Q952" s="246" t="s">
        <v>12354</v>
      </c>
      <c r="R952" s="246" t="s">
        <v>14694</v>
      </c>
      <c r="S952" s="246" t="s">
        <v>14718</v>
      </c>
      <c r="T952" s="246" t="s">
        <v>15658</v>
      </c>
      <c r="U952" s="246" t="s">
        <v>15796</v>
      </c>
    </row>
    <row r="953" spans="1:21" ht="13.5" customHeight="1">
      <c r="A953" s="125" t="s">
        <v>1915</v>
      </c>
      <c r="B953" s="125" t="s">
        <v>10372</v>
      </c>
      <c r="C953" s="246" t="s">
        <v>1916</v>
      </c>
      <c r="D953" s="246" t="s">
        <v>68</v>
      </c>
      <c r="E953" s="246" t="s">
        <v>6090</v>
      </c>
      <c r="F953" s="246" t="s">
        <v>6091</v>
      </c>
      <c r="G953" s="246" t="s">
        <v>9097</v>
      </c>
      <c r="H953" s="247">
        <v>0</v>
      </c>
      <c r="I953" s="246" t="s">
        <v>10373</v>
      </c>
      <c r="J953" s="247">
        <v>78000</v>
      </c>
      <c r="K953" s="247">
        <v>484</v>
      </c>
      <c r="L953" s="246" t="s">
        <v>12797</v>
      </c>
      <c r="M953" s="246" t="s">
        <v>11426</v>
      </c>
      <c r="N953" s="246" t="s">
        <v>1915</v>
      </c>
      <c r="O953" s="246" t="s">
        <v>12354</v>
      </c>
      <c r="P953" s="246" t="s">
        <v>12354</v>
      </c>
      <c r="Q953" s="246" t="s">
        <v>12354</v>
      </c>
      <c r="R953" s="246" t="s">
        <v>14690</v>
      </c>
      <c r="S953" s="246" t="s">
        <v>14761</v>
      </c>
      <c r="T953" s="246" t="s">
        <v>15797</v>
      </c>
      <c r="U953" s="246" t="s">
        <v>14742</v>
      </c>
    </row>
    <row r="954" spans="1:21" ht="13.5" customHeight="1">
      <c r="A954" s="125" t="s">
        <v>1917</v>
      </c>
      <c r="B954" s="125" t="s">
        <v>10372</v>
      </c>
      <c r="C954" s="246" t="s">
        <v>6092</v>
      </c>
      <c r="D954" s="246" t="s">
        <v>251</v>
      </c>
      <c r="E954" s="246" t="s">
        <v>6093</v>
      </c>
      <c r="F954" s="246" t="s">
        <v>6094</v>
      </c>
      <c r="G954" s="246" t="s">
        <v>9098</v>
      </c>
      <c r="H954" s="247">
        <v>0</v>
      </c>
      <c r="I954" s="246" t="s">
        <v>10373</v>
      </c>
      <c r="J954" s="247">
        <v>78000</v>
      </c>
      <c r="K954" s="247">
        <v>485</v>
      </c>
      <c r="L954" s="246" t="s">
        <v>12890</v>
      </c>
      <c r="M954" s="246" t="s">
        <v>11426</v>
      </c>
      <c r="N954" s="246" t="s">
        <v>1917</v>
      </c>
      <c r="O954" s="246" t="s">
        <v>12354</v>
      </c>
      <c r="P954" s="246" t="s">
        <v>12354</v>
      </c>
      <c r="Q954" s="246" t="s">
        <v>12354</v>
      </c>
      <c r="R954" s="246" t="s">
        <v>14690</v>
      </c>
      <c r="S954" s="246" t="s">
        <v>15011</v>
      </c>
      <c r="T954" s="246" t="s">
        <v>15341</v>
      </c>
      <c r="U954" s="246" t="s">
        <v>15798</v>
      </c>
    </row>
    <row r="955" spans="1:21" ht="13.5" customHeight="1">
      <c r="A955" s="125" t="s">
        <v>1918</v>
      </c>
      <c r="B955" s="125" t="s">
        <v>10372</v>
      </c>
      <c r="C955" s="246" t="s">
        <v>1919</v>
      </c>
      <c r="D955" s="246" t="s">
        <v>106</v>
      </c>
      <c r="E955" s="246" t="s">
        <v>6082</v>
      </c>
      <c r="F955" s="246" t="s">
        <v>6083</v>
      </c>
      <c r="G955" s="246" t="s">
        <v>9099</v>
      </c>
      <c r="H955" s="247">
        <v>0</v>
      </c>
      <c r="I955" s="246" t="s">
        <v>10373</v>
      </c>
      <c r="J955" s="247">
        <v>78000</v>
      </c>
      <c r="K955" s="247">
        <v>480</v>
      </c>
      <c r="L955" s="246" t="s">
        <v>12531</v>
      </c>
      <c r="M955" s="246" t="s">
        <v>11426</v>
      </c>
      <c r="N955" s="246" t="s">
        <v>1918</v>
      </c>
      <c r="O955" s="246" t="s">
        <v>12354</v>
      </c>
      <c r="P955" s="246" t="s">
        <v>12354</v>
      </c>
      <c r="Q955" s="246" t="s">
        <v>12354</v>
      </c>
      <c r="R955" s="246" t="s">
        <v>14694</v>
      </c>
      <c r="S955" s="246" t="s">
        <v>15348</v>
      </c>
      <c r="T955" s="246" t="s">
        <v>15287</v>
      </c>
      <c r="U955" s="246" t="s">
        <v>15799</v>
      </c>
    </row>
    <row r="956" spans="1:21" ht="13.5" customHeight="1">
      <c r="A956" s="125" t="s">
        <v>1920</v>
      </c>
      <c r="B956" s="125" t="s">
        <v>10372</v>
      </c>
      <c r="C956" s="246" t="s">
        <v>1921</v>
      </c>
      <c r="D956" s="246" t="s">
        <v>239</v>
      </c>
      <c r="E956" s="246" t="s">
        <v>6097</v>
      </c>
      <c r="F956" s="246" t="s">
        <v>6098</v>
      </c>
      <c r="G956" s="246" t="s">
        <v>9100</v>
      </c>
      <c r="H956" s="247">
        <v>0</v>
      </c>
      <c r="I956" s="246" t="s">
        <v>10373</v>
      </c>
      <c r="J956" s="247">
        <v>78000</v>
      </c>
      <c r="K956" s="247">
        <v>487</v>
      </c>
      <c r="L956" s="246" t="s">
        <v>12536</v>
      </c>
      <c r="M956" s="246" t="s">
        <v>11426</v>
      </c>
      <c r="N956" s="246" t="s">
        <v>1920</v>
      </c>
      <c r="O956" s="246" t="s">
        <v>12354</v>
      </c>
      <c r="P956" s="246" t="s">
        <v>12354</v>
      </c>
      <c r="Q956" s="246" t="s">
        <v>12354</v>
      </c>
      <c r="R956" s="246" t="s">
        <v>14694</v>
      </c>
      <c r="S956" s="246" t="s">
        <v>14876</v>
      </c>
      <c r="T956" s="246" t="s">
        <v>15107</v>
      </c>
      <c r="U956" s="246" t="s">
        <v>15527</v>
      </c>
    </row>
    <row r="957" spans="1:21" ht="13.5" customHeight="1">
      <c r="A957" s="125" t="s">
        <v>1922</v>
      </c>
      <c r="B957" s="125" t="s">
        <v>10372</v>
      </c>
      <c r="C957" s="246" t="s">
        <v>1923</v>
      </c>
      <c r="D957" s="246" t="s">
        <v>106</v>
      </c>
      <c r="E957" s="246" t="s">
        <v>6099</v>
      </c>
      <c r="F957" s="246" t="s">
        <v>6100</v>
      </c>
      <c r="G957" s="246" t="s">
        <v>9101</v>
      </c>
      <c r="H957" s="247">
        <v>0</v>
      </c>
      <c r="I957" s="246" t="s">
        <v>10373</v>
      </c>
      <c r="J957" s="247">
        <v>78000</v>
      </c>
      <c r="K957" s="247">
        <v>488</v>
      </c>
      <c r="L957" s="246" t="s">
        <v>13298</v>
      </c>
      <c r="M957" s="246" t="s">
        <v>11426</v>
      </c>
      <c r="N957" s="246" t="s">
        <v>1922</v>
      </c>
      <c r="O957" s="246" t="s">
        <v>12354</v>
      </c>
      <c r="P957" s="246" t="s">
        <v>12354</v>
      </c>
      <c r="Q957" s="246" t="s">
        <v>12354</v>
      </c>
      <c r="R957" s="246" t="s">
        <v>14694</v>
      </c>
      <c r="S957" s="246" t="s">
        <v>14820</v>
      </c>
      <c r="T957" s="246" t="s">
        <v>15800</v>
      </c>
      <c r="U957" s="246" t="s">
        <v>15214</v>
      </c>
    </row>
    <row r="958" spans="1:21" ht="13.5" customHeight="1">
      <c r="A958" s="125" t="s">
        <v>1924</v>
      </c>
      <c r="B958" s="125" t="s">
        <v>10372</v>
      </c>
      <c r="C958" s="246" t="s">
        <v>1925</v>
      </c>
      <c r="D958" s="246" t="s">
        <v>48</v>
      </c>
      <c r="E958" s="246" t="s">
        <v>6022</v>
      </c>
      <c r="F958" s="246" t="s">
        <v>6023</v>
      </c>
      <c r="G958" s="246" t="s">
        <v>9102</v>
      </c>
      <c r="H958" s="247">
        <v>0</v>
      </c>
      <c r="I958" s="246" t="s">
        <v>10373</v>
      </c>
      <c r="J958" s="247">
        <v>78000</v>
      </c>
      <c r="K958" s="247">
        <v>447</v>
      </c>
      <c r="L958" s="246" t="s">
        <v>12380</v>
      </c>
      <c r="M958" s="246" t="s">
        <v>11426</v>
      </c>
      <c r="N958" s="246" t="s">
        <v>1924</v>
      </c>
      <c r="O958" s="246" t="s">
        <v>12354</v>
      </c>
      <c r="P958" s="246" t="s">
        <v>12354</v>
      </c>
      <c r="Q958" s="246" t="s">
        <v>12354</v>
      </c>
      <c r="R958" s="246" t="s">
        <v>14694</v>
      </c>
      <c r="S958" s="246" t="s">
        <v>14892</v>
      </c>
      <c r="T958" s="246" t="s">
        <v>15801</v>
      </c>
      <c r="U958" s="246" t="s">
        <v>14817</v>
      </c>
    </row>
    <row r="959" spans="1:21" ht="13.5" customHeight="1">
      <c r="A959" s="125" t="s">
        <v>1927</v>
      </c>
      <c r="B959" s="125" t="s">
        <v>10372</v>
      </c>
      <c r="C959" s="246" t="s">
        <v>1928</v>
      </c>
      <c r="D959" s="246" t="s">
        <v>197</v>
      </c>
      <c r="E959" s="246" t="s">
        <v>6095</v>
      </c>
      <c r="F959" s="246" t="s">
        <v>6096</v>
      </c>
      <c r="G959" s="246" t="s">
        <v>9103</v>
      </c>
      <c r="H959" s="247">
        <v>0</v>
      </c>
      <c r="I959" s="246" t="s">
        <v>10373</v>
      </c>
      <c r="J959" s="247">
        <v>78000</v>
      </c>
      <c r="K959" s="247">
        <v>486</v>
      </c>
      <c r="L959" s="246" t="s">
        <v>12542</v>
      </c>
      <c r="M959" s="246" t="s">
        <v>11426</v>
      </c>
      <c r="N959" s="246" t="s">
        <v>1927</v>
      </c>
      <c r="O959" s="246" t="s">
        <v>12354</v>
      </c>
      <c r="P959" s="246" t="s">
        <v>12354</v>
      </c>
      <c r="Q959" s="246" t="s">
        <v>12354</v>
      </c>
      <c r="R959" s="246" t="s">
        <v>14730</v>
      </c>
      <c r="S959" s="246" t="s">
        <v>14731</v>
      </c>
      <c r="T959" s="246" t="s">
        <v>15098</v>
      </c>
      <c r="U959" s="246" t="s">
        <v>15802</v>
      </c>
    </row>
    <row r="960" spans="1:21" ht="13.5" customHeight="1">
      <c r="A960" s="125" t="s">
        <v>1929</v>
      </c>
      <c r="B960" s="125" t="s">
        <v>10372</v>
      </c>
      <c r="C960" s="246" t="s">
        <v>1930</v>
      </c>
      <c r="D960" s="246" t="s">
        <v>288</v>
      </c>
      <c r="E960" s="246" t="s">
        <v>6002</v>
      </c>
      <c r="F960" s="246" t="s">
        <v>6003</v>
      </c>
      <c r="G960" s="246" t="s">
        <v>9104</v>
      </c>
      <c r="H960" s="247">
        <v>0</v>
      </c>
      <c r="I960" s="246" t="s">
        <v>10373</v>
      </c>
      <c r="J960" s="247">
        <v>78000</v>
      </c>
      <c r="K960" s="247">
        <v>436</v>
      </c>
      <c r="L960" s="246" t="s">
        <v>12542</v>
      </c>
      <c r="M960" s="246" t="s">
        <v>11426</v>
      </c>
      <c r="N960" s="246" t="s">
        <v>1929</v>
      </c>
      <c r="O960" s="246" t="s">
        <v>12354</v>
      </c>
      <c r="P960" s="246" t="s">
        <v>12354</v>
      </c>
      <c r="Q960" s="246" t="s">
        <v>12354</v>
      </c>
      <c r="R960" s="246" t="s">
        <v>14694</v>
      </c>
      <c r="S960" s="246" t="s">
        <v>14781</v>
      </c>
      <c r="T960" s="246" t="s">
        <v>15803</v>
      </c>
      <c r="U960" s="246" t="s">
        <v>14915</v>
      </c>
    </row>
    <row r="961" spans="1:21" ht="13.5" customHeight="1">
      <c r="A961" s="125" t="s">
        <v>1931</v>
      </c>
      <c r="B961" s="125" t="s">
        <v>10372</v>
      </c>
      <c r="C961" s="246" t="s">
        <v>1932</v>
      </c>
      <c r="D961" s="246" t="s">
        <v>202</v>
      </c>
      <c r="E961" s="246" t="s">
        <v>6291</v>
      </c>
      <c r="F961" s="246" t="s">
        <v>6292</v>
      </c>
      <c r="G961" s="246" t="s">
        <v>9105</v>
      </c>
      <c r="H961" s="247">
        <v>0</v>
      </c>
      <c r="I961" s="246" t="s">
        <v>10373</v>
      </c>
      <c r="J961" s="247">
        <v>78000</v>
      </c>
      <c r="K961" s="247">
        <v>584</v>
      </c>
      <c r="L961" s="246" t="s">
        <v>13316</v>
      </c>
      <c r="M961" s="246" t="s">
        <v>11426</v>
      </c>
      <c r="N961" s="246" t="s">
        <v>1931</v>
      </c>
      <c r="O961" s="246" t="s">
        <v>12354</v>
      </c>
      <c r="P961" s="246" t="s">
        <v>12354</v>
      </c>
      <c r="Q961" s="246" t="s">
        <v>12354</v>
      </c>
      <c r="R961" s="246" t="s">
        <v>14690</v>
      </c>
      <c r="S961" s="246" t="s">
        <v>14818</v>
      </c>
      <c r="T961" s="246" t="s">
        <v>14697</v>
      </c>
      <c r="U961" s="246" t="s">
        <v>14715</v>
      </c>
    </row>
    <row r="962" spans="1:21" ht="13.5" customHeight="1">
      <c r="A962" s="125" t="s">
        <v>1933</v>
      </c>
      <c r="B962" s="125" t="s">
        <v>10372</v>
      </c>
      <c r="C962" s="246" t="s">
        <v>6201</v>
      </c>
      <c r="D962" s="246" t="s">
        <v>68</v>
      </c>
      <c r="E962" s="246" t="s">
        <v>6202</v>
      </c>
      <c r="F962" s="246" t="s">
        <v>6203</v>
      </c>
      <c r="G962" s="246" t="s">
        <v>9106</v>
      </c>
      <c r="H962" s="247">
        <v>0</v>
      </c>
      <c r="I962" s="246" t="s">
        <v>10373</v>
      </c>
      <c r="J962" s="247">
        <v>78000</v>
      </c>
      <c r="K962" s="247">
        <v>537</v>
      </c>
      <c r="L962" s="246" t="s">
        <v>13316</v>
      </c>
      <c r="M962" s="246" t="s">
        <v>11426</v>
      </c>
      <c r="N962" s="246" t="s">
        <v>1933</v>
      </c>
      <c r="O962" s="246" t="s">
        <v>12354</v>
      </c>
      <c r="P962" s="246" t="s">
        <v>12354</v>
      </c>
      <c r="Q962" s="246" t="s">
        <v>12354</v>
      </c>
      <c r="R962" s="246" t="s">
        <v>14730</v>
      </c>
      <c r="S962" s="246" t="s">
        <v>14731</v>
      </c>
      <c r="T962" s="246" t="s">
        <v>15804</v>
      </c>
      <c r="U962" s="246" t="s">
        <v>15805</v>
      </c>
    </row>
    <row r="963" spans="1:21" ht="13.5" customHeight="1">
      <c r="A963" s="125" t="s">
        <v>1934</v>
      </c>
      <c r="B963" s="125" t="s">
        <v>10372</v>
      </c>
      <c r="C963" s="246" t="s">
        <v>1935</v>
      </c>
      <c r="D963" s="246" t="s">
        <v>139</v>
      </c>
      <c r="E963" s="246" t="s">
        <v>6006</v>
      </c>
      <c r="F963" s="246" t="s">
        <v>6007</v>
      </c>
      <c r="G963" s="246" t="s">
        <v>9107</v>
      </c>
      <c r="H963" s="247">
        <v>0</v>
      </c>
      <c r="I963" s="246" t="s">
        <v>10373</v>
      </c>
      <c r="J963" s="247">
        <v>78000</v>
      </c>
      <c r="K963" s="247">
        <v>439</v>
      </c>
      <c r="L963" s="246" t="s">
        <v>13158</v>
      </c>
      <c r="M963" s="246" t="s">
        <v>11426</v>
      </c>
      <c r="N963" s="246" t="s">
        <v>1934</v>
      </c>
      <c r="O963" s="246" t="s">
        <v>12354</v>
      </c>
      <c r="P963" s="246" t="s">
        <v>12354</v>
      </c>
      <c r="Q963" s="246" t="s">
        <v>12354</v>
      </c>
      <c r="R963" s="246" t="s">
        <v>14690</v>
      </c>
      <c r="S963" s="246" t="s">
        <v>14718</v>
      </c>
      <c r="T963" s="246" t="s">
        <v>15617</v>
      </c>
      <c r="U963" s="246" t="s">
        <v>14872</v>
      </c>
    </row>
    <row r="964" spans="1:21" ht="13.5" customHeight="1">
      <c r="A964" s="125" t="s">
        <v>1936</v>
      </c>
      <c r="B964" s="125" t="s">
        <v>10372</v>
      </c>
      <c r="C964" s="246" t="s">
        <v>1937</v>
      </c>
      <c r="D964" s="246" t="s">
        <v>588</v>
      </c>
      <c r="E964" s="246" t="s">
        <v>6004</v>
      </c>
      <c r="F964" s="246" t="s">
        <v>6005</v>
      </c>
      <c r="G964" s="246" t="s">
        <v>9108</v>
      </c>
      <c r="H964" s="247">
        <v>0</v>
      </c>
      <c r="I964" s="246" t="s">
        <v>10373</v>
      </c>
      <c r="J964" s="247">
        <v>78000</v>
      </c>
      <c r="K964" s="247">
        <v>438</v>
      </c>
      <c r="L964" s="246" t="s">
        <v>13275</v>
      </c>
      <c r="M964" s="246" t="s">
        <v>11426</v>
      </c>
      <c r="N964" s="246" t="s">
        <v>1936</v>
      </c>
      <c r="O964" s="246" t="s">
        <v>12354</v>
      </c>
      <c r="P964" s="246" t="s">
        <v>12354</v>
      </c>
      <c r="Q964" s="246" t="s">
        <v>12354</v>
      </c>
      <c r="R964" s="246" t="s">
        <v>14694</v>
      </c>
      <c r="S964" s="246" t="s">
        <v>14701</v>
      </c>
      <c r="T964" s="246" t="s">
        <v>14760</v>
      </c>
      <c r="U964" s="246" t="s">
        <v>15806</v>
      </c>
    </row>
    <row r="965" spans="1:21" ht="13.5" customHeight="1">
      <c r="A965" s="125" t="s">
        <v>1938</v>
      </c>
      <c r="B965" s="125" t="s">
        <v>10372</v>
      </c>
      <c r="C965" s="246" t="s">
        <v>1939</v>
      </c>
      <c r="D965" s="246" t="s">
        <v>106</v>
      </c>
      <c r="E965" s="246" t="s">
        <v>6008</v>
      </c>
      <c r="F965" s="246" t="s">
        <v>6009</v>
      </c>
      <c r="G965" s="246" t="s">
        <v>9109</v>
      </c>
      <c r="H965" s="247">
        <v>0</v>
      </c>
      <c r="I965" s="246" t="s">
        <v>10373</v>
      </c>
      <c r="J965" s="247">
        <v>78000</v>
      </c>
      <c r="K965" s="247">
        <v>440</v>
      </c>
      <c r="L965" s="246" t="s">
        <v>13276</v>
      </c>
      <c r="M965" s="246" t="s">
        <v>11426</v>
      </c>
      <c r="N965" s="246" t="s">
        <v>1938</v>
      </c>
      <c r="O965" s="246" t="s">
        <v>12354</v>
      </c>
      <c r="P965" s="246" t="s">
        <v>12354</v>
      </c>
      <c r="Q965" s="246" t="s">
        <v>12354</v>
      </c>
      <c r="R965" s="246" t="s">
        <v>14690</v>
      </c>
      <c r="S965" s="246" t="s">
        <v>14936</v>
      </c>
      <c r="T965" s="246" t="s">
        <v>15701</v>
      </c>
      <c r="U965" s="246" t="s">
        <v>15153</v>
      </c>
    </row>
    <row r="966" spans="1:21" ht="13.5" customHeight="1">
      <c r="A966" s="125" t="s">
        <v>1940</v>
      </c>
      <c r="B966" s="125" t="s">
        <v>10372</v>
      </c>
      <c r="C966" s="246" t="s">
        <v>1941</v>
      </c>
      <c r="D966" s="246" t="s">
        <v>177</v>
      </c>
      <c r="E966" s="246" t="s">
        <v>6012</v>
      </c>
      <c r="F966" s="246" t="s">
        <v>6013</v>
      </c>
      <c r="G966" s="246" t="s">
        <v>9110</v>
      </c>
      <c r="H966" s="247">
        <v>0</v>
      </c>
      <c r="I966" s="246" t="s">
        <v>10373</v>
      </c>
      <c r="J966" s="247">
        <v>78000</v>
      </c>
      <c r="K966" s="247">
        <v>442</v>
      </c>
      <c r="L966" s="246" t="s">
        <v>12849</v>
      </c>
      <c r="M966" s="246" t="s">
        <v>11426</v>
      </c>
      <c r="N966" s="246" t="s">
        <v>1940</v>
      </c>
      <c r="O966" s="246" t="s">
        <v>12354</v>
      </c>
      <c r="P966" s="246" t="s">
        <v>12354</v>
      </c>
      <c r="Q966" s="246" t="s">
        <v>12354</v>
      </c>
      <c r="R966" s="246" t="s">
        <v>14690</v>
      </c>
      <c r="S966" s="246" t="s">
        <v>14936</v>
      </c>
      <c r="T966" s="246" t="s">
        <v>15363</v>
      </c>
      <c r="U966" s="246" t="s">
        <v>15577</v>
      </c>
    </row>
    <row r="967" spans="1:21" ht="13.5" customHeight="1">
      <c r="A967" s="125" t="s">
        <v>1942</v>
      </c>
      <c r="B967" s="125" t="s">
        <v>10372</v>
      </c>
      <c r="C967" s="246" t="s">
        <v>1943</v>
      </c>
      <c r="D967" s="246" t="s">
        <v>54</v>
      </c>
      <c r="E967" s="246" t="s">
        <v>6010</v>
      </c>
      <c r="F967" s="246" t="s">
        <v>6011</v>
      </c>
      <c r="G967" s="246" t="s">
        <v>9111</v>
      </c>
      <c r="H967" s="247">
        <v>0</v>
      </c>
      <c r="I967" s="246" t="s">
        <v>10373</v>
      </c>
      <c r="J967" s="247">
        <v>78000</v>
      </c>
      <c r="K967" s="247">
        <v>441</v>
      </c>
      <c r="L967" s="246" t="s">
        <v>12675</v>
      </c>
      <c r="M967" s="246" t="s">
        <v>11426</v>
      </c>
      <c r="N967" s="246" t="s">
        <v>1942</v>
      </c>
      <c r="O967" s="246" t="s">
        <v>12354</v>
      </c>
      <c r="P967" s="246" t="s">
        <v>12354</v>
      </c>
      <c r="Q967" s="246" t="s">
        <v>12354</v>
      </c>
      <c r="R967" s="246" t="s">
        <v>14694</v>
      </c>
      <c r="S967" s="246" t="s">
        <v>14876</v>
      </c>
      <c r="T967" s="246" t="s">
        <v>15807</v>
      </c>
      <c r="U967" s="246" t="s">
        <v>15808</v>
      </c>
    </row>
    <row r="968" spans="1:21" ht="13.5" customHeight="1">
      <c r="A968" s="125" t="s">
        <v>1944</v>
      </c>
      <c r="B968" s="125" t="s">
        <v>10372</v>
      </c>
      <c r="C968" s="246" t="s">
        <v>1945</v>
      </c>
      <c r="D968" s="246" t="s">
        <v>55</v>
      </c>
      <c r="E968" s="246" t="s">
        <v>6103</v>
      </c>
      <c r="F968" s="246" t="s">
        <v>6104</v>
      </c>
      <c r="G968" s="246" t="s">
        <v>9112</v>
      </c>
      <c r="H968" s="247">
        <v>0</v>
      </c>
      <c r="I968" s="246" t="s">
        <v>10373</v>
      </c>
      <c r="J968" s="247">
        <v>78000</v>
      </c>
      <c r="K968" s="247">
        <v>490</v>
      </c>
      <c r="L968" s="246" t="s">
        <v>13299</v>
      </c>
      <c r="M968" s="246" t="s">
        <v>11426</v>
      </c>
      <c r="N968" s="246" t="s">
        <v>1944</v>
      </c>
      <c r="O968" s="246" t="s">
        <v>12354</v>
      </c>
      <c r="P968" s="246" t="s">
        <v>12354</v>
      </c>
      <c r="Q968" s="246" t="s">
        <v>12354</v>
      </c>
      <c r="R968" s="246" t="s">
        <v>14694</v>
      </c>
      <c r="S968" s="246" t="s">
        <v>14704</v>
      </c>
      <c r="T968" s="246" t="s">
        <v>15590</v>
      </c>
      <c r="U968" s="246" t="s">
        <v>15809</v>
      </c>
    </row>
    <row r="969" spans="1:21" ht="13.5" customHeight="1">
      <c r="A969" s="125" t="s">
        <v>1946</v>
      </c>
      <c r="B969" s="125" t="s">
        <v>10372</v>
      </c>
      <c r="C969" s="246" t="s">
        <v>1947</v>
      </c>
      <c r="D969" s="246" t="s">
        <v>98</v>
      </c>
      <c r="E969" s="246" t="s">
        <v>6018</v>
      </c>
      <c r="F969" s="246" t="s">
        <v>6019</v>
      </c>
      <c r="G969" s="246" t="s">
        <v>9113</v>
      </c>
      <c r="H969" s="247">
        <v>0</v>
      </c>
      <c r="I969" s="246" t="s">
        <v>10373</v>
      </c>
      <c r="J969" s="247">
        <v>78000</v>
      </c>
      <c r="K969" s="247">
        <v>445</v>
      </c>
      <c r="L969" s="246" t="s">
        <v>13278</v>
      </c>
      <c r="M969" s="246" t="s">
        <v>11426</v>
      </c>
      <c r="N969" s="246" t="s">
        <v>1946</v>
      </c>
      <c r="O969" s="246" t="s">
        <v>12354</v>
      </c>
      <c r="P969" s="246" t="s">
        <v>12354</v>
      </c>
      <c r="Q969" s="246" t="s">
        <v>12354</v>
      </c>
      <c r="R969" s="246" t="s">
        <v>14690</v>
      </c>
      <c r="S969" s="246" t="s">
        <v>14718</v>
      </c>
      <c r="T969" s="246" t="s">
        <v>14955</v>
      </c>
      <c r="U969" s="246" t="s">
        <v>15810</v>
      </c>
    </row>
    <row r="970" spans="1:21" ht="13.5" customHeight="1">
      <c r="A970" s="125" t="s">
        <v>1948</v>
      </c>
      <c r="B970" s="125" t="s">
        <v>10372</v>
      </c>
      <c r="C970" s="246" t="s">
        <v>1949</v>
      </c>
      <c r="D970" s="246" t="s">
        <v>56</v>
      </c>
      <c r="E970" s="246" t="s">
        <v>6193</v>
      </c>
      <c r="F970" s="246" t="s">
        <v>6194</v>
      </c>
      <c r="G970" s="246" t="s">
        <v>9114</v>
      </c>
      <c r="H970" s="247">
        <v>0</v>
      </c>
      <c r="I970" s="246" t="s">
        <v>10373</v>
      </c>
      <c r="J970" s="247">
        <v>78000</v>
      </c>
      <c r="K970" s="247">
        <v>533</v>
      </c>
      <c r="L970" s="246" t="s">
        <v>13314</v>
      </c>
      <c r="M970" s="246" t="s">
        <v>11426</v>
      </c>
      <c r="N970" s="246" t="s">
        <v>1948</v>
      </c>
      <c r="O970" s="246" t="s">
        <v>12354</v>
      </c>
      <c r="P970" s="246" t="s">
        <v>12354</v>
      </c>
      <c r="Q970" s="246" t="s">
        <v>12354</v>
      </c>
      <c r="R970" s="246" t="s">
        <v>14690</v>
      </c>
      <c r="S970" s="246" t="s">
        <v>14718</v>
      </c>
      <c r="T970" s="246" t="s">
        <v>15811</v>
      </c>
      <c r="U970" s="246" t="s">
        <v>15812</v>
      </c>
    </row>
    <row r="971" spans="1:21" ht="13.5" customHeight="1">
      <c r="A971" s="125" t="s">
        <v>1950</v>
      </c>
      <c r="B971" s="125" t="s">
        <v>10372</v>
      </c>
      <c r="C971" s="246" t="s">
        <v>1951</v>
      </c>
      <c r="D971" s="246" t="s">
        <v>43</v>
      </c>
      <c r="E971" s="246" t="s">
        <v>6020</v>
      </c>
      <c r="F971" s="246" t="s">
        <v>6021</v>
      </c>
      <c r="G971" s="246" t="s">
        <v>9115</v>
      </c>
      <c r="H971" s="247">
        <v>0</v>
      </c>
      <c r="I971" s="246" t="s">
        <v>10373</v>
      </c>
      <c r="J971" s="247">
        <v>78000</v>
      </c>
      <c r="K971" s="247">
        <v>446</v>
      </c>
      <c r="L971" s="246" t="s">
        <v>12852</v>
      </c>
      <c r="M971" s="246" t="s">
        <v>11426</v>
      </c>
      <c r="N971" s="246" t="s">
        <v>1950</v>
      </c>
      <c r="O971" s="246" t="s">
        <v>12354</v>
      </c>
      <c r="P971" s="246" t="s">
        <v>12354</v>
      </c>
      <c r="Q971" s="246" t="s">
        <v>12354</v>
      </c>
      <c r="R971" s="246" t="s">
        <v>14694</v>
      </c>
      <c r="S971" s="246" t="s">
        <v>14704</v>
      </c>
      <c r="T971" s="246" t="s">
        <v>14803</v>
      </c>
      <c r="U971" s="246" t="s">
        <v>15540</v>
      </c>
    </row>
    <row r="972" spans="1:21" ht="13.5" customHeight="1">
      <c r="A972" s="125" t="s">
        <v>1952</v>
      </c>
      <c r="B972" s="125" t="s">
        <v>10372</v>
      </c>
      <c r="C972" s="246" t="s">
        <v>1953</v>
      </c>
      <c r="D972" s="246" t="s">
        <v>288</v>
      </c>
      <c r="E972" s="246" t="s">
        <v>6191</v>
      </c>
      <c r="F972" s="246" t="s">
        <v>6192</v>
      </c>
      <c r="G972" s="246" t="s">
        <v>9117</v>
      </c>
      <c r="H972" s="247">
        <v>0</v>
      </c>
      <c r="I972" s="246" t="s">
        <v>10373</v>
      </c>
      <c r="J972" s="247">
        <v>78000</v>
      </c>
      <c r="K972" s="247">
        <v>532</v>
      </c>
      <c r="L972" s="246" t="s">
        <v>13313</v>
      </c>
      <c r="M972" s="246" t="s">
        <v>11426</v>
      </c>
      <c r="N972" s="246" t="s">
        <v>1952</v>
      </c>
      <c r="O972" s="246" t="s">
        <v>12354</v>
      </c>
      <c r="P972" s="246" t="s">
        <v>12354</v>
      </c>
      <c r="Q972" s="246" t="s">
        <v>12354</v>
      </c>
      <c r="R972" s="246" t="s">
        <v>14694</v>
      </c>
      <c r="S972" s="246" t="s">
        <v>14781</v>
      </c>
      <c r="T972" s="246" t="s">
        <v>15813</v>
      </c>
      <c r="U972" s="246" t="s">
        <v>15814</v>
      </c>
    </row>
    <row r="973" spans="1:21" ht="13.5" customHeight="1">
      <c r="A973" s="125" t="s">
        <v>1954</v>
      </c>
      <c r="B973" s="125" t="s">
        <v>10372</v>
      </c>
      <c r="C973" s="246" t="s">
        <v>1955</v>
      </c>
      <c r="D973" s="246" t="s">
        <v>42</v>
      </c>
      <c r="E973" s="246" t="s">
        <v>6218</v>
      </c>
      <c r="F973" s="246" t="s">
        <v>6219</v>
      </c>
      <c r="G973" s="246" t="s">
        <v>9118</v>
      </c>
      <c r="H973" s="247">
        <v>0</v>
      </c>
      <c r="I973" s="246" t="s">
        <v>10373</v>
      </c>
      <c r="J973" s="247">
        <v>78000</v>
      </c>
      <c r="K973" s="247">
        <v>545</v>
      </c>
      <c r="L973" s="246" t="s">
        <v>13318</v>
      </c>
      <c r="M973" s="246" t="s">
        <v>11426</v>
      </c>
      <c r="N973" s="246" t="s">
        <v>1954</v>
      </c>
      <c r="O973" s="246" t="s">
        <v>12354</v>
      </c>
      <c r="P973" s="246" t="s">
        <v>12354</v>
      </c>
      <c r="Q973" s="246" t="s">
        <v>12354</v>
      </c>
      <c r="R973" s="246" t="s">
        <v>14690</v>
      </c>
      <c r="S973" s="246" t="s">
        <v>14876</v>
      </c>
      <c r="T973" s="246" t="s">
        <v>15815</v>
      </c>
      <c r="U973" s="246" t="s">
        <v>14700</v>
      </c>
    </row>
    <row r="974" spans="1:21" ht="13.5" customHeight="1">
      <c r="A974" s="125" t="s">
        <v>1956</v>
      </c>
      <c r="B974" s="125" t="s">
        <v>10372</v>
      </c>
      <c r="C974" s="246" t="s">
        <v>1957</v>
      </c>
      <c r="D974" s="246" t="s">
        <v>106</v>
      </c>
      <c r="E974" s="246" t="s">
        <v>6195</v>
      </c>
      <c r="F974" s="246" t="s">
        <v>6196</v>
      </c>
      <c r="G974" s="246" t="s">
        <v>9119</v>
      </c>
      <c r="H974" s="247">
        <v>0</v>
      </c>
      <c r="I974" s="246" t="s">
        <v>10373</v>
      </c>
      <c r="J974" s="247">
        <v>78000</v>
      </c>
      <c r="K974" s="247">
        <v>534</v>
      </c>
      <c r="L974" s="246" t="s">
        <v>12450</v>
      </c>
      <c r="M974" s="246" t="s">
        <v>11426</v>
      </c>
      <c r="N974" s="246" t="s">
        <v>1956</v>
      </c>
      <c r="O974" s="246" t="s">
        <v>12354</v>
      </c>
      <c r="P974" s="246" t="s">
        <v>12354</v>
      </c>
      <c r="Q974" s="246" t="s">
        <v>12354</v>
      </c>
      <c r="R974" s="246" t="s">
        <v>14694</v>
      </c>
      <c r="S974" s="246" t="s">
        <v>14695</v>
      </c>
      <c r="T974" s="246" t="s">
        <v>15816</v>
      </c>
      <c r="U974" s="246" t="s">
        <v>14805</v>
      </c>
    </row>
    <row r="975" spans="1:21" ht="13.5" customHeight="1">
      <c r="A975" s="125" t="s">
        <v>1958</v>
      </c>
      <c r="B975" s="125" t="s">
        <v>10372</v>
      </c>
      <c r="C975" s="246" t="s">
        <v>1959</v>
      </c>
      <c r="D975" s="246" t="s">
        <v>65</v>
      </c>
      <c r="E975" s="246" t="s">
        <v>6197</v>
      </c>
      <c r="F975" s="246" t="s">
        <v>6198</v>
      </c>
      <c r="G975" s="246" t="s">
        <v>9120</v>
      </c>
      <c r="H975" s="247">
        <v>0</v>
      </c>
      <c r="I975" s="246" t="s">
        <v>10373</v>
      </c>
      <c r="J975" s="247">
        <v>78000</v>
      </c>
      <c r="K975" s="247">
        <v>535</v>
      </c>
      <c r="L975" s="246" t="s">
        <v>12891</v>
      </c>
      <c r="M975" s="246" t="s">
        <v>11426</v>
      </c>
      <c r="N975" s="246" t="s">
        <v>1958</v>
      </c>
      <c r="O975" s="246" t="s">
        <v>12354</v>
      </c>
      <c r="P975" s="246" t="s">
        <v>12354</v>
      </c>
      <c r="Q975" s="246" t="s">
        <v>12354</v>
      </c>
      <c r="R975" s="246" t="s">
        <v>14730</v>
      </c>
      <c r="S975" s="246" t="s">
        <v>15004</v>
      </c>
      <c r="T975" s="246" t="s">
        <v>15817</v>
      </c>
      <c r="U975" s="246" t="s">
        <v>15119</v>
      </c>
    </row>
    <row r="976" spans="1:21" ht="13.5" customHeight="1">
      <c r="A976" s="125" t="s">
        <v>1960</v>
      </c>
      <c r="B976" s="125" t="s">
        <v>10372</v>
      </c>
      <c r="C976" s="246" t="s">
        <v>1961</v>
      </c>
      <c r="D976" s="246" t="s">
        <v>54</v>
      </c>
      <c r="E976" s="246" t="s">
        <v>6199</v>
      </c>
      <c r="F976" s="246" t="s">
        <v>6200</v>
      </c>
      <c r="G976" s="246" t="s">
        <v>9121</v>
      </c>
      <c r="H976" s="247">
        <v>0</v>
      </c>
      <c r="I976" s="246" t="s">
        <v>10373</v>
      </c>
      <c r="J976" s="247">
        <v>78000</v>
      </c>
      <c r="K976" s="247">
        <v>536</v>
      </c>
      <c r="L976" s="246" t="s">
        <v>13315</v>
      </c>
      <c r="M976" s="246" t="s">
        <v>11426</v>
      </c>
      <c r="N976" s="246" t="s">
        <v>1960</v>
      </c>
      <c r="O976" s="246" t="s">
        <v>12354</v>
      </c>
      <c r="P976" s="246" t="s">
        <v>12354</v>
      </c>
      <c r="Q976" s="246" t="s">
        <v>12354</v>
      </c>
      <c r="R976" s="246" t="s">
        <v>14690</v>
      </c>
      <c r="S976" s="246" t="s">
        <v>15088</v>
      </c>
      <c r="T976" s="246" t="s">
        <v>15575</v>
      </c>
      <c r="U976" s="246" t="s">
        <v>14922</v>
      </c>
    </row>
    <row r="977" spans="1:21" ht="13.5" customHeight="1">
      <c r="A977" s="125" t="s">
        <v>1962</v>
      </c>
      <c r="B977" s="125" t="s">
        <v>10372</v>
      </c>
      <c r="C977" s="246" t="s">
        <v>1963</v>
      </c>
      <c r="D977" s="246" t="s">
        <v>48</v>
      </c>
      <c r="E977" s="246" t="s">
        <v>6206</v>
      </c>
      <c r="F977" s="246" t="s">
        <v>6207</v>
      </c>
      <c r="G977" s="246" t="s">
        <v>9122</v>
      </c>
      <c r="H977" s="247">
        <v>0</v>
      </c>
      <c r="I977" s="246" t="s">
        <v>10373</v>
      </c>
      <c r="J977" s="247">
        <v>78000</v>
      </c>
      <c r="K977" s="247">
        <v>539</v>
      </c>
      <c r="L977" s="246" t="s">
        <v>12557</v>
      </c>
      <c r="M977" s="246" t="s">
        <v>11426</v>
      </c>
      <c r="N977" s="246" t="s">
        <v>1962</v>
      </c>
      <c r="O977" s="246" t="s">
        <v>12354</v>
      </c>
      <c r="P977" s="246" t="s">
        <v>12354</v>
      </c>
      <c r="Q977" s="246" t="s">
        <v>12354</v>
      </c>
      <c r="R977" s="246" t="s">
        <v>14690</v>
      </c>
      <c r="S977" s="246" t="s">
        <v>14718</v>
      </c>
      <c r="T977" s="246" t="s">
        <v>14769</v>
      </c>
      <c r="U977" s="246" t="s">
        <v>14703</v>
      </c>
    </row>
    <row r="978" spans="1:21" ht="13.5" customHeight="1">
      <c r="A978" s="125" t="s">
        <v>1964</v>
      </c>
      <c r="B978" s="125" t="s">
        <v>10372</v>
      </c>
      <c r="C978" s="246" t="s">
        <v>1965</v>
      </c>
      <c r="D978" s="246" t="s">
        <v>43</v>
      </c>
      <c r="E978" s="246" t="s">
        <v>6204</v>
      </c>
      <c r="F978" s="246" t="s">
        <v>6205</v>
      </c>
      <c r="G978" s="246" t="s">
        <v>9123</v>
      </c>
      <c r="H978" s="247">
        <v>0</v>
      </c>
      <c r="I978" s="246" t="s">
        <v>10373</v>
      </c>
      <c r="J978" s="247">
        <v>78000</v>
      </c>
      <c r="K978" s="247">
        <v>538</v>
      </c>
      <c r="L978" s="246" t="s">
        <v>12557</v>
      </c>
      <c r="M978" s="246" t="s">
        <v>11426</v>
      </c>
      <c r="N978" s="246" t="s">
        <v>1964</v>
      </c>
      <c r="O978" s="246" t="s">
        <v>12354</v>
      </c>
      <c r="P978" s="246" t="s">
        <v>12354</v>
      </c>
      <c r="Q978" s="246" t="s">
        <v>12354</v>
      </c>
      <c r="R978" s="246" t="s">
        <v>14694</v>
      </c>
      <c r="S978" s="246" t="s">
        <v>14704</v>
      </c>
      <c r="T978" s="246" t="s">
        <v>15248</v>
      </c>
      <c r="U978" s="246" t="s">
        <v>15818</v>
      </c>
    </row>
    <row r="979" spans="1:21" ht="13.5" customHeight="1">
      <c r="A979" s="125" t="s">
        <v>1966</v>
      </c>
      <c r="B979" s="125" t="s">
        <v>10372</v>
      </c>
      <c r="C979" s="246" t="s">
        <v>1967</v>
      </c>
      <c r="D979" s="246" t="s">
        <v>135</v>
      </c>
      <c r="E979" s="246" t="s">
        <v>6236</v>
      </c>
      <c r="F979" s="246" t="s">
        <v>6237</v>
      </c>
      <c r="G979" s="246" t="s">
        <v>9124</v>
      </c>
      <c r="H979" s="247">
        <v>0</v>
      </c>
      <c r="I979" s="246" t="s">
        <v>10373</v>
      </c>
      <c r="J979" s="247">
        <v>78000</v>
      </c>
      <c r="K979" s="247">
        <v>555</v>
      </c>
      <c r="L979" s="246" t="s">
        <v>12381</v>
      </c>
      <c r="M979" s="246" t="s">
        <v>11426</v>
      </c>
      <c r="N979" s="246" t="s">
        <v>1966</v>
      </c>
      <c r="O979" s="246" t="s">
        <v>12354</v>
      </c>
      <c r="P979" s="246" t="s">
        <v>12354</v>
      </c>
      <c r="Q979" s="246" t="s">
        <v>12354</v>
      </c>
      <c r="R979" s="246" t="s">
        <v>14694</v>
      </c>
      <c r="S979" s="246" t="s">
        <v>14844</v>
      </c>
      <c r="T979" s="246" t="s">
        <v>15280</v>
      </c>
      <c r="U979" s="246" t="s">
        <v>15819</v>
      </c>
    </row>
    <row r="980" spans="1:21" ht="13.5" customHeight="1">
      <c r="A980" s="125" t="s">
        <v>1968</v>
      </c>
      <c r="B980" s="125" t="s">
        <v>10372</v>
      </c>
      <c r="C980" s="246" t="s">
        <v>1969</v>
      </c>
      <c r="D980" s="246" t="s">
        <v>43</v>
      </c>
      <c r="E980" s="246" t="s">
        <v>6293</v>
      </c>
      <c r="F980" s="246" t="s">
        <v>6294</v>
      </c>
      <c r="G980" s="246" t="s">
        <v>9126</v>
      </c>
      <c r="H980" s="247">
        <v>0</v>
      </c>
      <c r="I980" s="246" t="s">
        <v>10373</v>
      </c>
      <c r="J980" s="247">
        <v>78000</v>
      </c>
      <c r="K980" s="247">
        <v>585</v>
      </c>
      <c r="L980" s="246" t="s">
        <v>12453</v>
      </c>
      <c r="M980" s="246" t="s">
        <v>11426</v>
      </c>
      <c r="N980" s="246" t="s">
        <v>1968</v>
      </c>
      <c r="O980" s="246" t="s">
        <v>12354</v>
      </c>
      <c r="P980" s="246" t="s">
        <v>12354</v>
      </c>
      <c r="Q980" s="246" t="s">
        <v>12354</v>
      </c>
      <c r="R980" s="246" t="s">
        <v>14690</v>
      </c>
      <c r="S980" s="246" t="s">
        <v>14718</v>
      </c>
      <c r="T980" s="246" t="s">
        <v>15092</v>
      </c>
      <c r="U980" s="246" t="s">
        <v>14867</v>
      </c>
    </row>
    <row r="981" spans="1:21" ht="13.5" customHeight="1">
      <c r="A981" s="125" t="s">
        <v>1970</v>
      </c>
      <c r="B981" s="125" t="s">
        <v>10372</v>
      </c>
      <c r="C981" s="246" t="s">
        <v>1971</v>
      </c>
      <c r="D981" s="246" t="s">
        <v>43</v>
      </c>
      <c r="E981" s="246" t="s">
        <v>6210</v>
      </c>
      <c r="F981" s="246" t="s">
        <v>6211</v>
      </c>
      <c r="G981" s="246" t="s">
        <v>9127</v>
      </c>
      <c r="H981" s="247">
        <v>0</v>
      </c>
      <c r="I981" s="246" t="s">
        <v>10373</v>
      </c>
      <c r="J981" s="247">
        <v>78000</v>
      </c>
      <c r="K981" s="247">
        <v>541</v>
      </c>
      <c r="L981" s="246" t="s">
        <v>13317</v>
      </c>
      <c r="M981" s="246" t="s">
        <v>11426</v>
      </c>
      <c r="N981" s="246" t="s">
        <v>1970</v>
      </c>
      <c r="O981" s="246" t="s">
        <v>12354</v>
      </c>
      <c r="P981" s="246" t="s">
        <v>12354</v>
      </c>
      <c r="Q981" s="246" t="s">
        <v>12354</v>
      </c>
      <c r="R981" s="246" t="s">
        <v>14694</v>
      </c>
      <c r="S981" s="246" t="s">
        <v>14704</v>
      </c>
      <c r="T981" s="246" t="s">
        <v>15820</v>
      </c>
      <c r="U981" s="246" t="s">
        <v>15573</v>
      </c>
    </row>
    <row r="982" spans="1:21" ht="13.5" customHeight="1">
      <c r="A982" s="125" t="s">
        <v>1972</v>
      </c>
      <c r="B982" s="125" t="s">
        <v>10372</v>
      </c>
      <c r="C982" s="246" t="s">
        <v>1973</v>
      </c>
      <c r="D982" s="246" t="s">
        <v>199</v>
      </c>
      <c r="E982" s="246" t="s">
        <v>6208</v>
      </c>
      <c r="F982" s="246" t="s">
        <v>6209</v>
      </c>
      <c r="G982" s="246" t="s">
        <v>9128</v>
      </c>
      <c r="H982" s="247">
        <v>0</v>
      </c>
      <c r="I982" s="246" t="s">
        <v>10373</v>
      </c>
      <c r="J982" s="247">
        <v>78000</v>
      </c>
      <c r="K982" s="247">
        <v>540</v>
      </c>
      <c r="L982" s="246" t="s">
        <v>13207</v>
      </c>
      <c r="M982" s="246" t="s">
        <v>11426</v>
      </c>
      <c r="N982" s="246" t="s">
        <v>1972</v>
      </c>
      <c r="O982" s="246" t="s">
        <v>12354</v>
      </c>
      <c r="P982" s="246" t="s">
        <v>12354</v>
      </c>
      <c r="Q982" s="246" t="s">
        <v>12354</v>
      </c>
      <c r="R982" s="246" t="s">
        <v>14773</v>
      </c>
      <c r="S982" s="246" t="s">
        <v>14774</v>
      </c>
      <c r="T982" s="246" t="s">
        <v>15105</v>
      </c>
      <c r="U982" s="246" t="s">
        <v>15821</v>
      </c>
    </row>
    <row r="983" spans="1:21" ht="13.5" customHeight="1">
      <c r="A983" s="125" t="s">
        <v>1974</v>
      </c>
      <c r="B983" s="125" t="s">
        <v>10372</v>
      </c>
      <c r="C983" s="246" t="s">
        <v>1975</v>
      </c>
      <c r="D983" s="246" t="s">
        <v>154</v>
      </c>
      <c r="E983" s="246" t="s">
        <v>6212</v>
      </c>
      <c r="F983" s="246" t="s">
        <v>6213</v>
      </c>
      <c r="G983" s="246" t="s">
        <v>9129</v>
      </c>
      <c r="H983" s="247">
        <v>0</v>
      </c>
      <c r="I983" s="246" t="s">
        <v>10373</v>
      </c>
      <c r="J983" s="247">
        <v>78000</v>
      </c>
      <c r="K983" s="247">
        <v>542</v>
      </c>
      <c r="L983" s="246" t="s">
        <v>12562</v>
      </c>
      <c r="M983" s="246" t="s">
        <v>11426</v>
      </c>
      <c r="N983" s="246" t="s">
        <v>1974</v>
      </c>
      <c r="O983" s="246" t="s">
        <v>12354</v>
      </c>
      <c r="P983" s="246" t="s">
        <v>12354</v>
      </c>
      <c r="Q983" s="246" t="s">
        <v>12354</v>
      </c>
      <c r="R983" s="246" t="s">
        <v>14694</v>
      </c>
      <c r="S983" s="246" t="s">
        <v>14844</v>
      </c>
      <c r="T983" s="246" t="s">
        <v>15152</v>
      </c>
      <c r="U983" s="246" t="s">
        <v>15822</v>
      </c>
    </row>
    <row r="984" spans="1:21" ht="13.5" customHeight="1">
      <c r="A984" s="125" t="s">
        <v>1976</v>
      </c>
      <c r="B984" s="125" t="s">
        <v>10372</v>
      </c>
      <c r="C984" s="246" t="s">
        <v>1977</v>
      </c>
      <c r="D984" s="246" t="s">
        <v>139</v>
      </c>
      <c r="E984" s="246" t="s">
        <v>6214</v>
      </c>
      <c r="F984" s="246" t="s">
        <v>6215</v>
      </c>
      <c r="G984" s="246" t="s">
        <v>9130</v>
      </c>
      <c r="H984" s="247">
        <v>0</v>
      </c>
      <c r="I984" s="246" t="s">
        <v>10373</v>
      </c>
      <c r="J984" s="247">
        <v>78000</v>
      </c>
      <c r="K984" s="247">
        <v>543</v>
      </c>
      <c r="L984" s="246" t="s">
        <v>12564</v>
      </c>
      <c r="M984" s="246" t="s">
        <v>11426</v>
      </c>
      <c r="N984" s="246" t="s">
        <v>1976</v>
      </c>
      <c r="O984" s="246" t="s">
        <v>12354</v>
      </c>
      <c r="P984" s="246" t="s">
        <v>12354</v>
      </c>
      <c r="Q984" s="246" t="s">
        <v>12354</v>
      </c>
      <c r="R984" s="246" t="s">
        <v>14694</v>
      </c>
      <c r="S984" s="246" t="s">
        <v>14844</v>
      </c>
      <c r="T984" s="246" t="s">
        <v>15627</v>
      </c>
      <c r="U984" s="246" t="s">
        <v>15823</v>
      </c>
    </row>
    <row r="985" spans="1:21" ht="13.5" customHeight="1">
      <c r="A985" s="125" t="s">
        <v>1978</v>
      </c>
      <c r="B985" s="125" t="s">
        <v>10372</v>
      </c>
      <c r="C985" s="246" t="s">
        <v>1979</v>
      </c>
      <c r="D985" s="246" t="s">
        <v>48</v>
      </c>
      <c r="E985" s="246" t="s">
        <v>6216</v>
      </c>
      <c r="F985" s="246" t="s">
        <v>6217</v>
      </c>
      <c r="G985" s="246" t="s">
        <v>9131</v>
      </c>
      <c r="H985" s="247">
        <v>0</v>
      </c>
      <c r="I985" s="246" t="s">
        <v>10373</v>
      </c>
      <c r="J985" s="247">
        <v>78000</v>
      </c>
      <c r="K985" s="247">
        <v>544</v>
      </c>
      <c r="L985" s="246" t="s">
        <v>12393</v>
      </c>
      <c r="M985" s="246" t="s">
        <v>11426</v>
      </c>
      <c r="N985" s="246" t="s">
        <v>1978</v>
      </c>
      <c r="O985" s="246" t="s">
        <v>12354</v>
      </c>
      <c r="P985" s="246" t="s">
        <v>12354</v>
      </c>
      <c r="Q985" s="246" t="s">
        <v>12354</v>
      </c>
      <c r="R985" s="246" t="s">
        <v>14694</v>
      </c>
      <c r="S985" s="246" t="s">
        <v>14820</v>
      </c>
      <c r="T985" s="246" t="s">
        <v>15824</v>
      </c>
      <c r="U985" s="246" t="s">
        <v>15825</v>
      </c>
    </row>
    <row r="986" spans="1:21" ht="13.5" customHeight="1">
      <c r="A986" s="125" t="s">
        <v>1980</v>
      </c>
      <c r="B986" s="125" t="s">
        <v>10372</v>
      </c>
      <c r="C986" s="246" t="s">
        <v>1981</v>
      </c>
      <c r="D986" s="246" t="s">
        <v>109</v>
      </c>
      <c r="E986" s="246" t="s">
        <v>6222</v>
      </c>
      <c r="F986" s="246" t="s">
        <v>6223</v>
      </c>
      <c r="G986" s="246" t="s">
        <v>9132</v>
      </c>
      <c r="H986" s="247">
        <v>0</v>
      </c>
      <c r="I986" s="246" t="s">
        <v>10373</v>
      </c>
      <c r="J986" s="247">
        <v>78000</v>
      </c>
      <c r="K986" s="247">
        <v>548</v>
      </c>
      <c r="L986" s="246" t="s">
        <v>13320</v>
      </c>
      <c r="M986" s="246" t="s">
        <v>11426</v>
      </c>
      <c r="N986" s="246" t="s">
        <v>1980</v>
      </c>
      <c r="O986" s="246" t="s">
        <v>12354</v>
      </c>
      <c r="P986" s="246" t="s">
        <v>12354</v>
      </c>
      <c r="Q986" s="246" t="s">
        <v>12354</v>
      </c>
      <c r="R986" s="246" t="s">
        <v>14694</v>
      </c>
      <c r="S986" s="246" t="s">
        <v>14695</v>
      </c>
      <c r="T986" s="246" t="s">
        <v>15401</v>
      </c>
      <c r="U986" s="246" t="s">
        <v>15826</v>
      </c>
    </row>
    <row r="987" spans="1:21" ht="13.5" customHeight="1">
      <c r="A987" s="125" t="s">
        <v>1982</v>
      </c>
      <c r="B987" s="125" t="s">
        <v>10372</v>
      </c>
      <c r="C987" s="246" t="s">
        <v>1983</v>
      </c>
      <c r="D987" s="246" t="s">
        <v>123</v>
      </c>
      <c r="E987" s="246" t="s">
        <v>6220</v>
      </c>
      <c r="F987" s="246" t="s">
        <v>6221</v>
      </c>
      <c r="G987" s="246" t="s">
        <v>9133</v>
      </c>
      <c r="H987" s="247">
        <v>0</v>
      </c>
      <c r="I987" s="246" t="s">
        <v>10373</v>
      </c>
      <c r="J987" s="247">
        <v>78000</v>
      </c>
      <c r="K987" s="247">
        <v>547</v>
      </c>
      <c r="L987" s="246" t="s">
        <v>13320</v>
      </c>
      <c r="M987" s="246" t="s">
        <v>11426</v>
      </c>
      <c r="N987" s="246" t="s">
        <v>1982</v>
      </c>
      <c r="O987" s="246" t="s">
        <v>12354</v>
      </c>
      <c r="P987" s="246" t="s">
        <v>12354</v>
      </c>
      <c r="Q987" s="246" t="s">
        <v>12354</v>
      </c>
      <c r="R987" s="246" t="s">
        <v>14730</v>
      </c>
      <c r="S987" s="246" t="s">
        <v>14710</v>
      </c>
      <c r="T987" s="246" t="s">
        <v>15633</v>
      </c>
      <c r="U987" s="246" t="s">
        <v>15694</v>
      </c>
    </row>
    <row r="988" spans="1:21" ht="13.5" customHeight="1">
      <c r="A988" s="125" t="s">
        <v>1984</v>
      </c>
      <c r="B988" s="125" t="s">
        <v>10372</v>
      </c>
      <c r="C988" s="246" t="s">
        <v>1985</v>
      </c>
      <c r="D988" s="246" t="s">
        <v>177</v>
      </c>
      <c r="E988" s="246" t="s">
        <v>6224</v>
      </c>
      <c r="F988" s="246" t="s">
        <v>6225</v>
      </c>
      <c r="G988" s="246" t="s">
        <v>9134</v>
      </c>
      <c r="H988" s="247">
        <v>0</v>
      </c>
      <c r="I988" s="246" t="s">
        <v>10373</v>
      </c>
      <c r="J988" s="247">
        <v>78000</v>
      </c>
      <c r="K988" s="247">
        <v>549</v>
      </c>
      <c r="L988" s="246" t="s">
        <v>13320</v>
      </c>
      <c r="M988" s="246" t="s">
        <v>11426</v>
      </c>
      <c r="N988" s="246" t="s">
        <v>1984</v>
      </c>
      <c r="O988" s="246" t="s">
        <v>12354</v>
      </c>
      <c r="P988" s="246" t="s">
        <v>12354</v>
      </c>
      <c r="Q988" s="246" t="s">
        <v>12354</v>
      </c>
      <c r="R988" s="246" t="s">
        <v>14690</v>
      </c>
      <c r="S988" s="246" t="s">
        <v>15011</v>
      </c>
      <c r="T988" s="246" t="s">
        <v>15282</v>
      </c>
      <c r="U988" s="246" t="s">
        <v>15827</v>
      </c>
    </row>
    <row r="989" spans="1:21" ht="13.5" customHeight="1">
      <c r="A989" s="125" t="s">
        <v>1986</v>
      </c>
      <c r="B989" s="125" t="s">
        <v>10372</v>
      </c>
      <c r="C989" s="246" t="s">
        <v>1987</v>
      </c>
      <c r="D989" s="246" t="s">
        <v>553</v>
      </c>
      <c r="E989" s="246" t="s">
        <v>6226</v>
      </c>
      <c r="F989" s="246" t="s">
        <v>6227</v>
      </c>
      <c r="G989" s="246" t="s">
        <v>9135</v>
      </c>
      <c r="H989" s="247">
        <v>0</v>
      </c>
      <c r="I989" s="246" t="s">
        <v>10373</v>
      </c>
      <c r="J989" s="247">
        <v>78000</v>
      </c>
      <c r="K989" s="247">
        <v>550</v>
      </c>
      <c r="L989" s="246" t="s">
        <v>12690</v>
      </c>
      <c r="M989" s="246" t="s">
        <v>11426</v>
      </c>
      <c r="N989" s="246" t="s">
        <v>1986</v>
      </c>
      <c r="O989" s="246" t="s">
        <v>12354</v>
      </c>
      <c r="P989" s="246" t="s">
        <v>12354</v>
      </c>
      <c r="Q989" s="246" t="s">
        <v>12354</v>
      </c>
      <c r="R989" s="246" t="s">
        <v>14694</v>
      </c>
      <c r="S989" s="246" t="s">
        <v>14707</v>
      </c>
      <c r="T989" s="246" t="s">
        <v>15287</v>
      </c>
      <c r="U989" s="246" t="s">
        <v>15828</v>
      </c>
    </row>
    <row r="990" spans="1:21" ht="13.5" customHeight="1">
      <c r="A990" s="125" t="s">
        <v>1988</v>
      </c>
      <c r="B990" s="125" t="s">
        <v>10372</v>
      </c>
      <c r="C990" s="246" t="s">
        <v>1989</v>
      </c>
      <c r="D990" s="246" t="s">
        <v>139</v>
      </c>
      <c r="E990" s="246" t="s">
        <v>6228</v>
      </c>
      <c r="F990" s="246" t="s">
        <v>6229</v>
      </c>
      <c r="G990" s="246" t="s">
        <v>9136</v>
      </c>
      <c r="H990" s="247">
        <v>0</v>
      </c>
      <c r="I990" s="246" t="s">
        <v>10373</v>
      </c>
      <c r="J990" s="247">
        <v>78000</v>
      </c>
      <c r="K990" s="247">
        <v>551</v>
      </c>
      <c r="L990" s="246" t="s">
        <v>12898</v>
      </c>
      <c r="M990" s="246" t="s">
        <v>11426</v>
      </c>
      <c r="N990" s="246" t="s">
        <v>1988</v>
      </c>
      <c r="O990" s="246" t="s">
        <v>12354</v>
      </c>
      <c r="P990" s="246" t="s">
        <v>12354</v>
      </c>
      <c r="Q990" s="246" t="s">
        <v>12354</v>
      </c>
      <c r="R990" s="246" t="s">
        <v>14694</v>
      </c>
      <c r="S990" s="246" t="s">
        <v>14750</v>
      </c>
      <c r="T990" s="246" t="s">
        <v>15829</v>
      </c>
      <c r="U990" s="246" t="s">
        <v>15185</v>
      </c>
    </row>
    <row r="991" spans="1:21" ht="13.5" customHeight="1">
      <c r="A991" s="125" t="s">
        <v>1990</v>
      </c>
      <c r="B991" s="125" t="s">
        <v>10372</v>
      </c>
      <c r="C991" s="246" t="s">
        <v>1991</v>
      </c>
      <c r="D991" s="246" t="s">
        <v>45</v>
      </c>
      <c r="E991" s="246" t="s">
        <v>6230</v>
      </c>
      <c r="F991" s="246" t="s">
        <v>6231</v>
      </c>
      <c r="G991" s="246" t="s">
        <v>9137</v>
      </c>
      <c r="H991" s="247">
        <v>0</v>
      </c>
      <c r="I991" s="246" t="s">
        <v>10373</v>
      </c>
      <c r="J991" s="247">
        <v>78000</v>
      </c>
      <c r="K991" s="247">
        <v>552</v>
      </c>
      <c r="L991" s="246" t="s">
        <v>13178</v>
      </c>
      <c r="M991" s="246" t="s">
        <v>11426</v>
      </c>
      <c r="N991" s="246" t="s">
        <v>1990</v>
      </c>
      <c r="O991" s="246" t="s">
        <v>12354</v>
      </c>
      <c r="P991" s="246" t="s">
        <v>12354</v>
      </c>
      <c r="Q991" s="246" t="s">
        <v>12354</v>
      </c>
      <c r="R991" s="246" t="s">
        <v>14694</v>
      </c>
      <c r="S991" s="246" t="s">
        <v>14718</v>
      </c>
      <c r="T991" s="246" t="s">
        <v>15614</v>
      </c>
      <c r="U991" s="246" t="s">
        <v>15329</v>
      </c>
    </row>
    <row r="992" spans="1:21" ht="13.5" customHeight="1">
      <c r="A992" s="125" t="s">
        <v>1992</v>
      </c>
      <c r="B992" s="125" t="s">
        <v>10372</v>
      </c>
      <c r="C992" s="246" t="s">
        <v>1993</v>
      </c>
      <c r="D992" s="246" t="s">
        <v>48</v>
      </c>
      <c r="E992" s="246" t="s">
        <v>6234</v>
      </c>
      <c r="F992" s="246" t="s">
        <v>6235</v>
      </c>
      <c r="G992" s="246" t="s">
        <v>9138</v>
      </c>
      <c r="H992" s="247">
        <v>0</v>
      </c>
      <c r="I992" s="246" t="s">
        <v>10373</v>
      </c>
      <c r="J992" s="247">
        <v>78000</v>
      </c>
      <c r="K992" s="247">
        <v>554</v>
      </c>
      <c r="L992" s="246" t="s">
        <v>13080</v>
      </c>
      <c r="M992" s="246" t="s">
        <v>11426</v>
      </c>
      <c r="N992" s="246" t="s">
        <v>1992</v>
      </c>
      <c r="O992" s="246" t="s">
        <v>12354</v>
      </c>
      <c r="P992" s="246" t="s">
        <v>12354</v>
      </c>
      <c r="Q992" s="246" t="s">
        <v>12354</v>
      </c>
      <c r="R992" s="246" t="s">
        <v>14694</v>
      </c>
      <c r="S992" s="246" t="s">
        <v>14820</v>
      </c>
      <c r="T992" s="246" t="s">
        <v>15678</v>
      </c>
      <c r="U992" s="246" t="s">
        <v>15185</v>
      </c>
    </row>
    <row r="993" spans="1:21" ht="13.5" customHeight="1">
      <c r="A993" s="125" t="s">
        <v>1994</v>
      </c>
      <c r="B993" s="125" t="s">
        <v>10372</v>
      </c>
      <c r="C993" s="246" t="s">
        <v>1995</v>
      </c>
      <c r="D993" s="246" t="s">
        <v>139</v>
      </c>
      <c r="E993" s="246" t="s">
        <v>6232</v>
      </c>
      <c r="F993" s="246" t="s">
        <v>6233</v>
      </c>
      <c r="G993" s="246" t="s">
        <v>9139</v>
      </c>
      <c r="H993" s="247">
        <v>0</v>
      </c>
      <c r="I993" s="246" t="s">
        <v>10373</v>
      </c>
      <c r="J993" s="247">
        <v>78000</v>
      </c>
      <c r="K993" s="247">
        <v>553</v>
      </c>
      <c r="L993" s="246" t="s">
        <v>12455</v>
      </c>
      <c r="M993" s="246" t="s">
        <v>11426</v>
      </c>
      <c r="N993" s="246" t="s">
        <v>1994</v>
      </c>
      <c r="O993" s="246" t="s">
        <v>12354</v>
      </c>
      <c r="P993" s="246" t="s">
        <v>12354</v>
      </c>
      <c r="Q993" s="246" t="s">
        <v>12354</v>
      </c>
      <c r="R993" s="246" t="s">
        <v>14690</v>
      </c>
      <c r="S993" s="246" t="s">
        <v>14791</v>
      </c>
      <c r="T993" s="246" t="s">
        <v>15830</v>
      </c>
      <c r="U993" s="246" t="s">
        <v>14764</v>
      </c>
    </row>
    <row r="994" spans="1:21" ht="13.5" customHeight="1">
      <c r="A994" s="125" t="s">
        <v>1996</v>
      </c>
      <c r="B994" s="125" t="s">
        <v>10372</v>
      </c>
      <c r="C994" s="246" t="s">
        <v>1997</v>
      </c>
      <c r="D994" s="246" t="s">
        <v>251</v>
      </c>
      <c r="E994" s="246" t="s">
        <v>6238</v>
      </c>
      <c r="F994" s="246" t="s">
        <v>6239</v>
      </c>
      <c r="G994" s="246" t="s">
        <v>9140</v>
      </c>
      <c r="H994" s="247">
        <v>0</v>
      </c>
      <c r="I994" s="246" t="s">
        <v>10373</v>
      </c>
      <c r="J994" s="247">
        <v>78000</v>
      </c>
      <c r="K994" s="247">
        <v>556</v>
      </c>
      <c r="L994" s="246" t="s">
        <v>12900</v>
      </c>
      <c r="M994" s="246" t="s">
        <v>11426</v>
      </c>
      <c r="N994" s="246" t="s">
        <v>1996</v>
      </c>
      <c r="O994" s="246" t="s">
        <v>12354</v>
      </c>
      <c r="P994" s="246" t="s">
        <v>12354</v>
      </c>
      <c r="Q994" s="246" t="s">
        <v>12354</v>
      </c>
      <c r="R994" s="246" t="s">
        <v>14694</v>
      </c>
      <c r="S994" s="246" t="s">
        <v>14868</v>
      </c>
      <c r="T994" s="246" t="s">
        <v>14900</v>
      </c>
      <c r="U994" s="246" t="s">
        <v>15831</v>
      </c>
    </row>
    <row r="995" spans="1:21" ht="13.5" customHeight="1">
      <c r="A995" s="125" t="s">
        <v>1998</v>
      </c>
      <c r="B995" s="125" t="s">
        <v>10372</v>
      </c>
      <c r="C995" s="246" t="s">
        <v>1999</v>
      </c>
      <c r="D995" s="246" t="s">
        <v>123</v>
      </c>
      <c r="E995" s="246" t="s">
        <v>6240</v>
      </c>
      <c r="F995" s="246" t="s">
        <v>6241</v>
      </c>
      <c r="G995" s="246" t="s">
        <v>9141</v>
      </c>
      <c r="H995" s="247">
        <v>0</v>
      </c>
      <c r="I995" s="246" t="s">
        <v>10373</v>
      </c>
      <c r="J995" s="247">
        <v>78000</v>
      </c>
      <c r="K995" s="247">
        <v>557</v>
      </c>
      <c r="L995" s="246" t="s">
        <v>13321</v>
      </c>
      <c r="M995" s="246" t="s">
        <v>11426</v>
      </c>
      <c r="N995" s="246" t="s">
        <v>1998</v>
      </c>
      <c r="O995" s="246" t="s">
        <v>12354</v>
      </c>
      <c r="P995" s="246" t="s">
        <v>12354</v>
      </c>
      <c r="Q995" s="246" t="s">
        <v>12354</v>
      </c>
      <c r="R995" s="246" t="s">
        <v>14690</v>
      </c>
      <c r="S995" s="246" t="s">
        <v>14701</v>
      </c>
      <c r="T995" s="246" t="s">
        <v>15071</v>
      </c>
      <c r="U995" s="246" t="s">
        <v>15832</v>
      </c>
    </row>
    <row r="996" spans="1:21" ht="13.5" customHeight="1">
      <c r="A996" s="125" t="s">
        <v>2000</v>
      </c>
      <c r="B996" s="125" t="s">
        <v>10372</v>
      </c>
      <c r="C996" s="246" t="s">
        <v>2001</v>
      </c>
      <c r="D996" s="246" t="s">
        <v>155</v>
      </c>
      <c r="E996" s="246" t="s">
        <v>6242</v>
      </c>
      <c r="F996" s="246" t="s">
        <v>6243</v>
      </c>
      <c r="G996" s="246" t="s">
        <v>9142</v>
      </c>
      <c r="H996" s="247">
        <v>0</v>
      </c>
      <c r="I996" s="246" t="s">
        <v>10373</v>
      </c>
      <c r="J996" s="247">
        <v>78000</v>
      </c>
      <c r="K996" s="247">
        <v>558</v>
      </c>
      <c r="L996" s="246" t="s">
        <v>12901</v>
      </c>
      <c r="M996" s="246" t="s">
        <v>11426</v>
      </c>
      <c r="N996" s="246" t="s">
        <v>2000</v>
      </c>
      <c r="O996" s="246" t="s">
        <v>12354</v>
      </c>
      <c r="P996" s="246" t="s">
        <v>12354</v>
      </c>
      <c r="Q996" s="246" t="s">
        <v>12354</v>
      </c>
      <c r="R996" s="246" t="s">
        <v>14690</v>
      </c>
      <c r="S996" s="246" t="s">
        <v>15011</v>
      </c>
      <c r="T996" s="246" t="s">
        <v>15833</v>
      </c>
      <c r="U996" s="246" t="s">
        <v>15834</v>
      </c>
    </row>
    <row r="997" spans="1:21" ht="13.5" customHeight="1">
      <c r="A997" s="125" t="s">
        <v>2002</v>
      </c>
      <c r="B997" s="125" t="s">
        <v>10372</v>
      </c>
      <c r="C997" s="246" t="s">
        <v>6244</v>
      </c>
      <c r="D997" s="246" t="s">
        <v>45</v>
      </c>
      <c r="E997" s="246" t="s">
        <v>6245</v>
      </c>
      <c r="F997" s="246" t="s">
        <v>6246</v>
      </c>
      <c r="G997" s="246" t="s">
        <v>9143</v>
      </c>
      <c r="H997" s="247">
        <v>0</v>
      </c>
      <c r="I997" s="246" t="s">
        <v>10373</v>
      </c>
      <c r="J997" s="247">
        <v>78000</v>
      </c>
      <c r="K997" s="247">
        <v>559</v>
      </c>
      <c r="L997" s="246" t="s">
        <v>12573</v>
      </c>
      <c r="M997" s="246" t="s">
        <v>11426</v>
      </c>
      <c r="N997" s="246" t="s">
        <v>2002</v>
      </c>
      <c r="O997" s="246" t="s">
        <v>12354</v>
      </c>
      <c r="P997" s="246" t="s">
        <v>12354</v>
      </c>
      <c r="Q997" s="246" t="s">
        <v>12354</v>
      </c>
      <c r="R997" s="246" t="s">
        <v>14730</v>
      </c>
      <c r="S997" s="246" t="s">
        <v>14776</v>
      </c>
      <c r="T997" s="246" t="s">
        <v>15239</v>
      </c>
      <c r="U997" s="246" t="s">
        <v>14872</v>
      </c>
    </row>
    <row r="998" spans="1:21" ht="13.5" customHeight="1">
      <c r="A998" s="125" t="s">
        <v>2003</v>
      </c>
      <c r="B998" s="125" t="s">
        <v>10372</v>
      </c>
      <c r="C998" s="246" t="s">
        <v>2004</v>
      </c>
      <c r="D998" s="246" t="s">
        <v>53</v>
      </c>
      <c r="E998" s="246" t="s">
        <v>6249</v>
      </c>
      <c r="F998" s="246" t="s">
        <v>6250</v>
      </c>
      <c r="G998" s="246" t="s">
        <v>9144</v>
      </c>
      <c r="H998" s="247">
        <v>0</v>
      </c>
      <c r="I998" s="246" t="s">
        <v>10373</v>
      </c>
      <c r="J998" s="247">
        <v>78000</v>
      </c>
      <c r="K998" s="247">
        <v>561</v>
      </c>
      <c r="L998" s="246" t="s">
        <v>12735</v>
      </c>
      <c r="M998" s="246" t="s">
        <v>11426</v>
      </c>
      <c r="N998" s="246" t="s">
        <v>2003</v>
      </c>
      <c r="O998" s="246" t="s">
        <v>12354</v>
      </c>
      <c r="P998" s="246" t="s">
        <v>12354</v>
      </c>
      <c r="Q998" s="246" t="s">
        <v>12354</v>
      </c>
      <c r="R998" s="246" t="s">
        <v>14694</v>
      </c>
      <c r="S998" s="246" t="s">
        <v>14781</v>
      </c>
      <c r="T998" s="246" t="s">
        <v>15248</v>
      </c>
      <c r="U998" s="246" t="s">
        <v>15453</v>
      </c>
    </row>
    <row r="999" spans="1:21" ht="13.5" customHeight="1">
      <c r="A999" s="125" t="s">
        <v>2005</v>
      </c>
      <c r="B999" s="125" t="s">
        <v>10372</v>
      </c>
      <c r="C999" s="246" t="s">
        <v>2006</v>
      </c>
      <c r="D999" s="246" t="s">
        <v>199</v>
      </c>
      <c r="E999" s="246" t="s">
        <v>6247</v>
      </c>
      <c r="F999" s="246" t="s">
        <v>6248</v>
      </c>
      <c r="G999" s="246" t="s">
        <v>9145</v>
      </c>
      <c r="H999" s="247">
        <v>0</v>
      </c>
      <c r="I999" s="246" t="s">
        <v>10373</v>
      </c>
      <c r="J999" s="247">
        <v>78000</v>
      </c>
      <c r="K999" s="247">
        <v>560</v>
      </c>
      <c r="L999" s="246" t="s">
        <v>13322</v>
      </c>
      <c r="M999" s="246" t="s">
        <v>11426</v>
      </c>
      <c r="N999" s="246" t="s">
        <v>2005</v>
      </c>
      <c r="O999" s="246" t="s">
        <v>12354</v>
      </c>
      <c r="P999" s="246" t="s">
        <v>12354</v>
      </c>
      <c r="Q999" s="246" t="s">
        <v>12354</v>
      </c>
      <c r="R999" s="246" t="s">
        <v>14694</v>
      </c>
      <c r="S999" s="246" t="s">
        <v>14727</v>
      </c>
      <c r="T999" s="246" t="s">
        <v>14950</v>
      </c>
      <c r="U999" s="246" t="s">
        <v>15185</v>
      </c>
    </row>
    <row r="1000" spans="1:21" ht="13.5" customHeight="1">
      <c r="A1000" s="125" t="s">
        <v>2007</v>
      </c>
      <c r="B1000" s="125" t="s">
        <v>10372</v>
      </c>
      <c r="C1000" s="246" t="s">
        <v>2008</v>
      </c>
      <c r="D1000" s="246" t="s">
        <v>210</v>
      </c>
      <c r="E1000" s="246" t="s">
        <v>6251</v>
      </c>
      <c r="F1000" s="246" t="s">
        <v>6252</v>
      </c>
      <c r="G1000" s="246" t="s">
        <v>9146</v>
      </c>
      <c r="H1000" s="247">
        <v>0</v>
      </c>
      <c r="I1000" s="246" t="s">
        <v>10373</v>
      </c>
      <c r="J1000" s="247">
        <v>78000</v>
      </c>
      <c r="K1000" s="247">
        <v>562</v>
      </c>
      <c r="L1000" s="246" t="s">
        <v>12574</v>
      </c>
      <c r="M1000" s="246" t="s">
        <v>11426</v>
      </c>
      <c r="N1000" s="246" t="s">
        <v>2007</v>
      </c>
      <c r="O1000" s="246" t="s">
        <v>12354</v>
      </c>
      <c r="P1000" s="246" t="s">
        <v>12354</v>
      </c>
      <c r="Q1000" s="246" t="s">
        <v>12354</v>
      </c>
      <c r="R1000" s="246" t="s">
        <v>14730</v>
      </c>
      <c r="S1000" s="246" t="s">
        <v>14781</v>
      </c>
      <c r="T1000" s="246" t="s">
        <v>15202</v>
      </c>
      <c r="U1000" s="246" t="s">
        <v>14863</v>
      </c>
    </row>
    <row r="1001" spans="1:21" ht="13.5" customHeight="1">
      <c r="A1001" s="125" t="s">
        <v>2009</v>
      </c>
      <c r="B1001" s="125" t="s">
        <v>10372</v>
      </c>
      <c r="C1001" s="246" t="s">
        <v>2010</v>
      </c>
      <c r="D1001" s="246" t="s">
        <v>160</v>
      </c>
      <c r="E1001" s="246" t="s">
        <v>6253</v>
      </c>
      <c r="F1001" s="246" t="s">
        <v>6254</v>
      </c>
      <c r="G1001" s="246" t="s">
        <v>9147</v>
      </c>
      <c r="H1001" s="247">
        <v>0</v>
      </c>
      <c r="I1001" s="246" t="s">
        <v>10373</v>
      </c>
      <c r="J1001" s="247">
        <v>78000</v>
      </c>
      <c r="K1001" s="247">
        <v>563</v>
      </c>
      <c r="L1001" s="246" t="s">
        <v>12574</v>
      </c>
      <c r="M1001" s="246" t="s">
        <v>11426</v>
      </c>
      <c r="N1001" s="246" t="s">
        <v>2009</v>
      </c>
      <c r="O1001" s="246" t="s">
        <v>12354</v>
      </c>
      <c r="P1001" s="246" t="s">
        <v>12354</v>
      </c>
      <c r="Q1001" s="246" t="s">
        <v>12354</v>
      </c>
      <c r="R1001" s="246" t="s">
        <v>14730</v>
      </c>
      <c r="S1001" s="246" t="s">
        <v>14731</v>
      </c>
      <c r="T1001" s="246" t="s">
        <v>14980</v>
      </c>
      <c r="U1001" s="246" t="s">
        <v>15835</v>
      </c>
    </row>
    <row r="1002" spans="1:21" ht="13.5" customHeight="1">
      <c r="A1002" s="125" t="s">
        <v>2011</v>
      </c>
      <c r="B1002" s="125" t="s">
        <v>10372</v>
      </c>
      <c r="C1002" s="246" t="s">
        <v>2012</v>
      </c>
      <c r="D1002" s="246" t="s">
        <v>109</v>
      </c>
      <c r="E1002" s="246" t="s">
        <v>6255</v>
      </c>
      <c r="F1002" s="246" t="s">
        <v>6256</v>
      </c>
      <c r="G1002" s="246" t="s">
        <v>9148</v>
      </c>
      <c r="H1002" s="247">
        <v>0</v>
      </c>
      <c r="I1002" s="246" t="s">
        <v>10373</v>
      </c>
      <c r="J1002" s="247">
        <v>78000</v>
      </c>
      <c r="K1002" s="247">
        <v>564</v>
      </c>
      <c r="L1002" s="246" t="s">
        <v>12692</v>
      </c>
      <c r="M1002" s="246" t="s">
        <v>11426</v>
      </c>
      <c r="N1002" s="246" t="s">
        <v>2011</v>
      </c>
      <c r="O1002" s="246" t="s">
        <v>12354</v>
      </c>
      <c r="P1002" s="246" t="s">
        <v>12354</v>
      </c>
      <c r="Q1002" s="246" t="s">
        <v>12354</v>
      </c>
      <c r="R1002" s="246" t="s">
        <v>14694</v>
      </c>
      <c r="S1002" s="246" t="s">
        <v>14713</v>
      </c>
      <c r="T1002" s="246" t="s">
        <v>15023</v>
      </c>
      <c r="U1002" s="246" t="s">
        <v>15162</v>
      </c>
    </row>
    <row r="1003" spans="1:21" ht="13.5" customHeight="1">
      <c r="A1003" s="125" t="s">
        <v>2013</v>
      </c>
      <c r="B1003" s="125" t="s">
        <v>10372</v>
      </c>
      <c r="C1003" s="246" t="s">
        <v>2014</v>
      </c>
      <c r="D1003" s="246" t="s">
        <v>114</v>
      </c>
      <c r="E1003" s="246" t="s">
        <v>6257</v>
      </c>
      <c r="F1003" s="246" t="s">
        <v>6258</v>
      </c>
      <c r="G1003" s="246" t="s">
        <v>9149</v>
      </c>
      <c r="H1003" s="247">
        <v>0</v>
      </c>
      <c r="I1003" s="246" t="s">
        <v>10373</v>
      </c>
      <c r="J1003" s="247">
        <v>78000</v>
      </c>
      <c r="K1003" s="247">
        <v>565</v>
      </c>
      <c r="L1003" s="246" t="s">
        <v>12904</v>
      </c>
      <c r="M1003" s="246" t="s">
        <v>11426</v>
      </c>
      <c r="N1003" s="246" t="s">
        <v>2013</v>
      </c>
      <c r="O1003" s="246" t="s">
        <v>12354</v>
      </c>
      <c r="P1003" s="246" t="s">
        <v>12354</v>
      </c>
      <c r="Q1003" s="246" t="s">
        <v>12354</v>
      </c>
      <c r="R1003" s="246" t="s">
        <v>14690</v>
      </c>
      <c r="S1003" s="246" t="s">
        <v>14701</v>
      </c>
      <c r="T1003" s="246" t="s">
        <v>14758</v>
      </c>
      <c r="U1003" s="246" t="s">
        <v>15836</v>
      </c>
    </row>
    <row r="1004" spans="1:21" ht="13.5" customHeight="1">
      <c r="A1004" s="125" t="s">
        <v>2015</v>
      </c>
      <c r="B1004" s="125" t="s">
        <v>10372</v>
      </c>
      <c r="C1004" s="246" t="s">
        <v>2016</v>
      </c>
      <c r="D1004" s="246" t="s">
        <v>72</v>
      </c>
      <c r="E1004" s="246" t="s">
        <v>6259</v>
      </c>
      <c r="F1004" s="246" t="s">
        <v>6260</v>
      </c>
      <c r="G1004" s="246" t="s">
        <v>9150</v>
      </c>
      <c r="H1004" s="247">
        <v>0</v>
      </c>
      <c r="I1004" s="246" t="s">
        <v>10373</v>
      </c>
      <c r="J1004" s="247">
        <v>78000</v>
      </c>
      <c r="K1004" s="247">
        <v>566</v>
      </c>
      <c r="L1004" s="246" t="s">
        <v>12575</v>
      </c>
      <c r="M1004" s="246" t="s">
        <v>11426</v>
      </c>
      <c r="N1004" s="246" t="s">
        <v>2015</v>
      </c>
      <c r="O1004" s="246" t="s">
        <v>12354</v>
      </c>
      <c r="P1004" s="246" t="s">
        <v>12354</v>
      </c>
      <c r="Q1004" s="246" t="s">
        <v>12354</v>
      </c>
      <c r="R1004" s="246" t="s">
        <v>14690</v>
      </c>
      <c r="S1004" s="246" t="s">
        <v>14791</v>
      </c>
      <c r="T1004" s="246" t="s">
        <v>15483</v>
      </c>
      <c r="U1004" s="246" t="s">
        <v>14764</v>
      </c>
    </row>
    <row r="1005" spans="1:21" ht="13.5" customHeight="1">
      <c r="A1005" s="125" t="s">
        <v>2017</v>
      </c>
      <c r="B1005" s="125" t="s">
        <v>10372</v>
      </c>
      <c r="C1005" s="246" t="s">
        <v>2018</v>
      </c>
      <c r="D1005" s="246" t="s">
        <v>155</v>
      </c>
      <c r="E1005" s="246" t="s">
        <v>6261</v>
      </c>
      <c r="F1005" s="246" t="s">
        <v>6262</v>
      </c>
      <c r="G1005" s="246" t="s">
        <v>9151</v>
      </c>
      <c r="H1005" s="247">
        <v>0</v>
      </c>
      <c r="I1005" s="246" t="s">
        <v>10373</v>
      </c>
      <c r="J1005" s="247">
        <v>78000</v>
      </c>
      <c r="K1005" s="247">
        <v>567</v>
      </c>
      <c r="L1005" s="246" t="s">
        <v>12579</v>
      </c>
      <c r="M1005" s="246" t="s">
        <v>11426</v>
      </c>
      <c r="N1005" s="246" t="s">
        <v>2017</v>
      </c>
      <c r="O1005" s="246" t="s">
        <v>12354</v>
      </c>
      <c r="P1005" s="246" t="s">
        <v>12354</v>
      </c>
      <c r="Q1005" s="246" t="s">
        <v>12354</v>
      </c>
      <c r="R1005" s="246" t="s">
        <v>14690</v>
      </c>
      <c r="S1005" s="246" t="s">
        <v>14791</v>
      </c>
      <c r="T1005" s="246" t="s">
        <v>15830</v>
      </c>
      <c r="U1005" s="246" t="s">
        <v>14764</v>
      </c>
    </row>
    <row r="1006" spans="1:21" ht="13.5" customHeight="1">
      <c r="A1006" s="125" t="s">
        <v>2019</v>
      </c>
      <c r="B1006" s="125" t="s">
        <v>10372</v>
      </c>
      <c r="C1006" s="246" t="s">
        <v>2020</v>
      </c>
      <c r="D1006" s="246" t="s">
        <v>55</v>
      </c>
      <c r="E1006" s="246" t="s">
        <v>6263</v>
      </c>
      <c r="F1006" s="246" t="s">
        <v>6264</v>
      </c>
      <c r="G1006" s="246" t="s">
        <v>2020</v>
      </c>
      <c r="H1006" s="247">
        <v>0</v>
      </c>
      <c r="I1006" s="246" t="s">
        <v>10373</v>
      </c>
      <c r="J1006" s="247">
        <v>78000</v>
      </c>
      <c r="K1006" s="247">
        <v>568</v>
      </c>
      <c r="L1006" s="246" t="s">
        <v>12678</v>
      </c>
      <c r="M1006" s="246" t="s">
        <v>11426</v>
      </c>
      <c r="N1006" s="246" t="s">
        <v>2019</v>
      </c>
      <c r="O1006" s="246" t="s">
        <v>12354</v>
      </c>
      <c r="P1006" s="246" t="s">
        <v>12354</v>
      </c>
      <c r="Q1006" s="246" t="s">
        <v>12354</v>
      </c>
      <c r="R1006" s="246" t="s">
        <v>14694</v>
      </c>
      <c r="S1006" s="246" t="s">
        <v>14868</v>
      </c>
      <c r="T1006" s="246" t="s">
        <v>15837</v>
      </c>
      <c r="U1006" s="246" t="s">
        <v>14926</v>
      </c>
    </row>
    <row r="1007" spans="1:21" ht="13.5" customHeight="1">
      <c r="A1007" s="125" t="s">
        <v>2021</v>
      </c>
      <c r="B1007" s="125" t="s">
        <v>10372</v>
      </c>
      <c r="C1007" s="246" t="s">
        <v>6265</v>
      </c>
      <c r="D1007" s="246" t="s">
        <v>210</v>
      </c>
      <c r="E1007" s="246" t="s">
        <v>6266</v>
      </c>
      <c r="F1007" s="246" t="s">
        <v>6267</v>
      </c>
      <c r="G1007" s="246" t="s">
        <v>9152</v>
      </c>
      <c r="H1007" s="247">
        <v>0</v>
      </c>
      <c r="I1007" s="246" t="s">
        <v>10373</v>
      </c>
      <c r="J1007" s="247">
        <v>78000</v>
      </c>
      <c r="K1007" s="247">
        <v>569</v>
      </c>
      <c r="L1007" s="246" t="s">
        <v>12906</v>
      </c>
      <c r="M1007" s="246" t="s">
        <v>11426</v>
      </c>
      <c r="N1007" s="246" t="s">
        <v>2021</v>
      </c>
      <c r="O1007" s="246" t="s">
        <v>12354</v>
      </c>
      <c r="P1007" s="246" t="s">
        <v>12354</v>
      </c>
      <c r="Q1007" s="246" t="s">
        <v>12354</v>
      </c>
      <c r="R1007" s="246" t="s">
        <v>14730</v>
      </c>
      <c r="S1007" s="246" t="s">
        <v>15332</v>
      </c>
      <c r="T1007" s="246" t="s">
        <v>15151</v>
      </c>
      <c r="U1007" s="246" t="s">
        <v>15838</v>
      </c>
    </row>
    <row r="1008" spans="1:21" ht="13.5" customHeight="1">
      <c r="A1008" s="125" t="s">
        <v>2022</v>
      </c>
      <c r="B1008" s="125" t="s">
        <v>10372</v>
      </c>
      <c r="C1008" s="246" t="s">
        <v>2023</v>
      </c>
      <c r="D1008" s="246" t="s">
        <v>139</v>
      </c>
      <c r="E1008" s="246" t="s">
        <v>6088</v>
      </c>
      <c r="F1008" s="246" t="s">
        <v>6089</v>
      </c>
      <c r="G1008" s="246" t="s">
        <v>9153</v>
      </c>
      <c r="H1008" s="247">
        <v>0</v>
      </c>
      <c r="I1008" s="246" t="s">
        <v>10373</v>
      </c>
      <c r="J1008" s="247">
        <v>78000</v>
      </c>
      <c r="K1008" s="247">
        <v>483</v>
      </c>
      <c r="L1008" s="246" t="s">
        <v>12699</v>
      </c>
      <c r="M1008" s="246" t="s">
        <v>11426</v>
      </c>
      <c r="N1008" s="246" t="s">
        <v>2022</v>
      </c>
      <c r="O1008" s="246" t="s">
        <v>12354</v>
      </c>
      <c r="P1008" s="246" t="s">
        <v>12354</v>
      </c>
      <c r="Q1008" s="246" t="s">
        <v>12354</v>
      </c>
      <c r="R1008" s="246" t="s">
        <v>14694</v>
      </c>
      <c r="S1008" s="246" t="s">
        <v>14929</v>
      </c>
      <c r="T1008" s="246" t="s">
        <v>15839</v>
      </c>
      <c r="U1008" s="246" t="s">
        <v>15840</v>
      </c>
    </row>
    <row r="1009" spans="1:21" ht="13.5" customHeight="1">
      <c r="A1009" s="125" t="s">
        <v>2024</v>
      </c>
      <c r="B1009" s="125" t="s">
        <v>10372</v>
      </c>
      <c r="C1009" s="246" t="s">
        <v>2025</v>
      </c>
      <c r="D1009" s="246" t="s">
        <v>56</v>
      </c>
      <c r="E1009" s="246" t="s">
        <v>6270</v>
      </c>
      <c r="F1009" s="246" t="s">
        <v>6271</v>
      </c>
      <c r="G1009" s="246" t="s">
        <v>9154</v>
      </c>
      <c r="H1009" s="247">
        <v>0</v>
      </c>
      <c r="I1009" s="246" t="s">
        <v>10373</v>
      </c>
      <c r="J1009" s="247">
        <v>78000</v>
      </c>
      <c r="K1009" s="247">
        <v>571</v>
      </c>
      <c r="L1009" s="246" t="s">
        <v>12738</v>
      </c>
      <c r="M1009" s="246" t="s">
        <v>11426</v>
      </c>
      <c r="N1009" s="246" t="s">
        <v>2024</v>
      </c>
      <c r="O1009" s="246" t="s">
        <v>12354</v>
      </c>
      <c r="P1009" s="246" t="s">
        <v>12354</v>
      </c>
      <c r="Q1009" s="246" t="s">
        <v>12354</v>
      </c>
      <c r="R1009" s="246" t="s">
        <v>14690</v>
      </c>
      <c r="S1009" s="246" t="s">
        <v>15226</v>
      </c>
      <c r="T1009" s="246" t="s">
        <v>15841</v>
      </c>
      <c r="U1009" s="246" t="s">
        <v>15185</v>
      </c>
    </row>
    <row r="1010" spans="1:21" ht="13.5" customHeight="1">
      <c r="A1010" s="125" t="s">
        <v>2026</v>
      </c>
      <c r="B1010" s="125" t="s">
        <v>10372</v>
      </c>
      <c r="C1010" s="246" t="s">
        <v>2027</v>
      </c>
      <c r="D1010" s="246" t="s">
        <v>382</v>
      </c>
      <c r="E1010" s="246" t="s">
        <v>6268</v>
      </c>
      <c r="F1010" s="246" t="s">
        <v>6269</v>
      </c>
      <c r="G1010" s="246" t="s">
        <v>9155</v>
      </c>
      <c r="H1010" s="247">
        <v>0</v>
      </c>
      <c r="I1010" s="246" t="s">
        <v>10373</v>
      </c>
      <c r="J1010" s="247">
        <v>78000</v>
      </c>
      <c r="K1010" s="247">
        <v>570</v>
      </c>
      <c r="L1010" s="246" t="s">
        <v>12699</v>
      </c>
      <c r="M1010" s="246" t="s">
        <v>11426</v>
      </c>
      <c r="N1010" s="246" t="s">
        <v>2026</v>
      </c>
      <c r="O1010" s="246" t="s">
        <v>12354</v>
      </c>
      <c r="P1010" s="246" t="s">
        <v>12354</v>
      </c>
      <c r="Q1010" s="246" t="s">
        <v>12354</v>
      </c>
      <c r="R1010" s="246" t="s">
        <v>14690</v>
      </c>
      <c r="S1010" s="246" t="s">
        <v>14721</v>
      </c>
      <c r="T1010" s="246" t="s">
        <v>15842</v>
      </c>
      <c r="U1010" s="246" t="s">
        <v>15378</v>
      </c>
    </row>
    <row r="1011" spans="1:21" ht="13.5" customHeight="1">
      <c r="A1011" s="125" t="s">
        <v>2028</v>
      </c>
      <c r="B1011" s="125" t="s">
        <v>10372</v>
      </c>
      <c r="C1011" s="246" t="s">
        <v>2029</v>
      </c>
      <c r="D1011" s="246" t="s">
        <v>114</v>
      </c>
      <c r="E1011" s="246" t="s">
        <v>6272</v>
      </c>
      <c r="F1011" s="246" t="s">
        <v>6273</v>
      </c>
      <c r="G1011" s="246" t="s">
        <v>9156</v>
      </c>
      <c r="H1011" s="247">
        <v>0</v>
      </c>
      <c r="I1011" s="246" t="s">
        <v>10373</v>
      </c>
      <c r="J1011" s="247">
        <v>78000</v>
      </c>
      <c r="K1011" s="247">
        <v>572</v>
      </c>
      <c r="L1011" s="246" t="s">
        <v>13323</v>
      </c>
      <c r="M1011" s="246" t="s">
        <v>11426</v>
      </c>
      <c r="N1011" s="246" t="s">
        <v>2028</v>
      </c>
      <c r="O1011" s="246" t="s">
        <v>12354</v>
      </c>
      <c r="P1011" s="246" t="s">
        <v>12354</v>
      </c>
      <c r="Q1011" s="246" t="s">
        <v>12354</v>
      </c>
      <c r="R1011" s="246" t="s">
        <v>14730</v>
      </c>
      <c r="S1011" s="246" t="s">
        <v>14820</v>
      </c>
      <c r="T1011" s="246" t="s">
        <v>15238</v>
      </c>
      <c r="U1011" s="246" t="s">
        <v>14747</v>
      </c>
    </row>
    <row r="1012" spans="1:21" ht="13.5" customHeight="1">
      <c r="A1012" s="125" t="s">
        <v>2030</v>
      </c>
      <c r="B1012" s="125" t="s">
        <v>10372</v>
      </c>
      <c r="C1012" s="246" t="s">
        <v>2031</v>
      </c>
      <c r="D1012" s="246" t="s">
        <v>121</v>
      </c>
      <c r="E1012" s="246" t="s">
        <v>6274</v>
      </c>
      <c r="F1012" s="246" t="s">
        <v>6275</v>
      </c>
      <c r="G1012" s="246" t="s">
        <v>9157</v>
      </c>
      <c r="H1012" s="247">
        <v>0</v>
      </c>
      <c r="I1012" s="246" t="s">
        <v>10373</v>
      </c>
      <c r="J1012" s="247">
        <v>78000</v>
      </c>
      <c r="K1012" s="247">
        <v>573</v>
      </c>
      <c r="L1012" s="246" t="s">
        <v>12908</v>
      </c>
      <c r="M1012" s="246" t="s">
        <v>11426</v>
      </c>
      <c r="N1012" s="246" t="s">
        <v>2030</v>
      </c>
      <c r="O1012" s="246" t="s">
        <v>12354</v>
      </c>
      <c r="P1012" s="246" t="s">
        <v>12354</v>
      </c>
      <c r="Q1012" s="246" t="s">
        <v>12354</v>
      </c>
      <c r="R1012" s="246" t="s">
        <v>14690</v>
      </c>
      <c r="S1012" s="246" t="s">
        <v>15088</v>
      </c>
      <c r="T1012" s="246" t="s">
        <v>15843</v>
      </c>
      <c r="U1012" s="246" t="s">
        <v>15844</v>
      </c>
    </row>
    <row r="1013" spans="1:21" ht="13.5" customHeight="1">
      <c r="A1013" s="125" t="s">
        <v>2032</v>
      </c>
      <c r="B1013" s="125" t="s">
        <v>10372</v>
      </c>
      <c r="C1013" s="246" t="s">
        <v>2033</v>
      </c>
      <c r="D1013" s="246" t="s">
        <v>116</v>
      </c>
      <c r="E1013" s="246" t="s">
        <v>6276</v>
      </c>
      <c r="F1013" s="246" t="s">
        <v>6277</v>
      </c>
      <c r="G1013" s="246" t="s">
        <v>9158</v>
      </c>
      <c r="H1013" s="247">
        <v>0</v>
      </c>
      <c r="I1013" s="246" t="s">
        <v>10373</v>
      </c>
      <c r="J1013" s="247">
        <v>78000</v>
      </c>
      <c r="K1013" s="247">
        <v>574</v>
      </c>
      <c r="L1013" s="246" t="s">
        <v>13210</v>
      </c>
      <c r="M1013" s="246" t="s">
        <v>11426</v>
      </c>
      <c r="N1013" s="246" t="s">
        <v>2032</v>
      </c>
      <c r="O1013" s="246" t="s">
        <v>12354</v>
      </c>
      <c r="P1013" s="246" t="s">
        <v>12354</v>
      </c>
      <c r="Q1013" s="246" t="s">
        <v>12354</v>
      </c>
      <c r="R1013" s="246" t="s">
        <v>14690</v>
      </c>
      <c r="S1013" s="246" t="s">
        <v>15088</v>
      </c>
      <c r="T1013" s="246" t="s">
        <v>15845</v>
      </c>
      <c r="U1013" s="246" t="s">
        <v>15846</v>
      </c>
    </row>
    <row r="1014" spans="1:21" ht="13.5" customHeight="1">
      <c r="A1014" s="125" t="s">
        <v>2034</v>
      </c>
      <c r="B1014" s="125" t="s">
        <v>10372</v>
      </c>
      <c r="C1014" s="246" t="s">
        <v>2035</v>
      </c>
      <c r="D1014" s="246" t="s">
        <v>43</v>
      </c>
      <c r="E1014" s="246" t="s">
        <v>6278</v>
      </c>
      <c r="F1014" s="246" t="s">
        <v>6279</v>
      </c>
      <c r="G1014" s="246" t="s">
        <v>11569</v>
      </c>
      <c r="H1014" s="247">
        <v>0</v>
      </c>
      <c r="I1014" s="246" t="s">
        <v>10373</v>
      </c>
      <c r="J1014" s="247">
        <v>78000</v>
      </c>
      <c r="K1014" s="247">
        <v>575</v>
      </c>
      <c r="L1014" s="246" t="s">
        <v>12833</v>
      </c>
      <c r="M1014" s="246" t="s">
        <v>11426</v>
      </c>
      <c r="N1014" s="246" t="s">
        <v>2034</v>
      </c>
      <c r="O1014" s="246" t="s">
        <v>12354</v>
      </c>
      <c r="P1014" s="246" t="s">
        <v>12354</v>
      </c>
      <c r="Q1014" s="246" t="s">
        <v>12354</v>
      </c>
      <c r="R1014" s="246" t="s">
        <v>14730</v>
      </c>
      <c r="S1014" s="246" t="s">
        <v>15332</v>
      </c>
      <c r="T1014" s="246" t="s">
        <v>15816</v>
      </c>
      <c r="U1014" s="246" t="s">
        <v>14831</v>
      </c>
    </row>
    <row r="1015" spans="1:21" ht="13.5" customHeight="1">
      <c r="A1015" s="125" t="s">
        <v>2036</v>
      </c>
      <c r="B1015" s="125" t="s">
        <v>10372</v>
      </c>
      <c r="C1015" s="246" t="s">
        <v>2037</v>
      </c>
      <c r="D1015" s="246" t="s">
        <v>45</v>
      </c>
      <c r="E1015" s="246" t="s">
        <v>3649</v>
      </c>
      <c r="F1015" s="246" t="s">
        <v>6280</v>
      </c>
      <c r="G1015" s="246" t="s">
        <v>9159</v>
      </c>
      <c r="H1015" s="247">
        <v>0</v>
      </c>
      <c r="I1015" s="246" t="s">
        <v>10373</v>
      </c>
      <c r="J1015" s="247">
        <v>78000</v>
      </c>
      <c r="K1015" s="247">
        <v>576</v>
      </c>
      <c r="L1015" s="246" t="s">
        <v>12911</v>
      </c>
      <c r="M1015" s="246" t="s">
        <v>11426</v>
      </c>
      <c r="N1015" s="246" t="s">
        <v>2036</v>
      </c>
      <c r="O1015" s="246" t="s">
        <v>12354</v>
      </c>
      <c r="P1015" s="246" t="s">
        <v>12354</v>
      </c>
      <c r="Q1015" s="246" t="s">
        <v>12354</v>
      </c>
      <c r="R1015" s="246" t="s">
        <v>14690</v>
      </c>
      <c r="S1015" s="246" t="s">
        <v>14791</v>
      </c>
      <c r="T1015" s="246" t="s">
        <v>15847</v>
      </c>
      <c r="U1015" s="246" t="s">
        <v>15848</v>
      </c>
    </row>
    <row r="1016" spans="1:21" ht="13.5" customHeight="1">
      <c r="A1016" s="125" t="s">
        <v>2038</v>
      </c>
      <c r="B1016" s="125" t="s">
        <v>10372</v>
      </c>
      <c r="C1016" s="246" t="s">
        <v>2039</v>
      </c>
      <c r="D1016" s="246" t="s">
        <v>154</v>
      </c>
      <c r="E1016" s="246" t="s">
        <v>3650</v>
      </c>
      <c r="F1016" s="246" t="s">
        <v>6281</v>
      </c>
      <c r="G1016" s="246" t="s">
        <v>9160</v>
      </c>
      <c r="H1016" s="247">
        <v>0</v>
      </c>
      <c r="I1016" s="246" t="s">
        <v>10373</v>
      </c>
      <c r="J1016" s="247">
        <v>78000</v>
      </c>
      <c r="K1016" s="247">
        <v>577</v>
      </c>
      <c r="L1016" s="246" t="s">
        <v>12842</v>
      </c>
      <c r="M1016" s="246" t="s">
        <v>11426</v>
      </c>
      <c r="N1016" s="246" t="s">
        <v>2038</v>
      </c>
      <c r="O1016" s="246" t="s">
        <v>12354</v>
      </c>
      <c r="P1016" s="246" t="s">
        <v>12354</v>
      </c>
      <c r="Q1016" s="246" t="s">
        <v>12354</v>
      </c>
      <c r="R1016" s="246" t="s">
        <v>14694</v>
      </c>
      <c r="S1016" s="246" t="s">
        <v>14784</v>
      </c>
      <c r="T1016" s="246" t="s">
        <v>15849</v>
      </c>
      <c r="U1016" s="246" t="s">
        <v>14693</v>
      </c>
    </row>
    <row r="1017" spans="1:21" ht="13.5" customHeight="1">
      <c r="A1017" s="125" t="s">
        <v>2040</v>
      </c>
      <c r="B1017" s="125" t="s">
        <v>10372</v>
      </c>
      <c r="C1017" s="246" t="s">
        <v>2041</v>
      </c>
      <c r="D1017" s="246" t="s">
        <v>177</v>
      </c>
      <c r="E1017" s="246" t="s">
        <v>3651</v>
      </c>
      <c r="F1017" s="246" t="s">
        <v>6282</v>
      </c>
      <c r="G1017" s="246" t="s">
        <v>9161</v>
      </c>
      <c r="H1017" s="247">
        <v>0</v>
      </c>
      <c r="I1017" s="246" t="s">
        <v>10373</v>
      </c>
      <c r="J1017" s="247">
        <v>78000</v>
      </c>
      <c r="K1017" s="247">
        <v>578</v>
      </c>
      <c r="L1017" s="246" t="s">
        <v>13324</v>
      </c>
      <c r="M1017" s="246" t="s">
        <v>11426</v>
      </c>
      <c r="N1017" s="246" t="s">
        <v>2040</v>
      </c>
      <c r="O1017" s="246" t="s">
        <v>12354</v>
      </c>
      <c r="P1017" s="246" t="s">
        <v>12354</v>
      </c>
      <c r="Q1017" s="246" t="s">
        <v>12354</v>
      </c>
      <c r="R1017" s="246" t="s">
        <v>14694</v>
      </c>
      <c r="S1017" s="246" t="s">
        <v>14701</v>
      </c>
      <c r="T1017" s="246" t="s">
        <v>15549</v>
      </c>
      <c r="U1017" s="246" t="s">
        <v>15850</v>
      </c>
    </row>
    <row r="1018" spans="1:21" ht="13.5" customHeight="1">
      <c r="A1018" s="125" t="s">
        <v>2042</v>
      </c>
      <c r="B1018" s="125" t="s">
        <v>10372</v>
      </c>
      <c r="C1018" s="246" t="s">
        <v>2043</v>
      </c>
      <c r="D1018" s="246" t="s">
        <v>251</v>
      </c>
      <c r="E1018" s="246" t="s">
        <v>11570</v>
      </c>
      <c r="F1018" s="246" t="s">
        <v>6283</v>
      </c>
      <c r="G1018" s="246" t="s">
        <v>9162</v>
      </c>
      <c r="H1018" s="247">
        <v>0</v>
      </c>
      <c r="I1018" s="246" t="s">
        <v>10373</v>
      </c>
      <c r="J1018" s="247">
        <v>78000</v>
      </c>
      <c r="K1018" s="247">
        <v>579</v>
      </c>
      <c r="L1018" s="246" t="s">
        <v>12741</v>
      </c>
      <c r="M1018" s="246" t="s">
        <v>11426</v>
      </c>
      <c r="N1018" s="246" t="s">
        <v>2042</v>
      </c>
      <c r="O1018" s="246" t="s">
        <v>12354</v>
      </c>
      <c r="P1018" s="246" t="s">
        <v>12354</v>
      </c>
      <c r="Q1018" s="246" t="s">
        <v>12354</v>
      </c>
      <c r="R1018" s="246" t="s">
        <v>15251</v>
      </c>
      <c r="S1018" s="246" t="s">
        <v>15088</v>
      </c>
      <c r="T1018" s="246" t="s">
        <v>14773</v>
      </c>
      <c r="U1018" s="246" t="s">
        <v>15659</v>
      </c>
    </row>
    <row r="1019" spans="1:21" ht="13.5" customHeight="1">
      <c r="A1019" s="125" t="s">
        <v>2044</v>
      </c>
      <c r="B1019" s="125" t="s">
        <v>10372</v>
      </c>
      <c r="C1019" s="246" t="s">
        <v>2045</v>
      </c>
      <c r="D1019" s="246" t="s">
        <v>230</v>
      </c>
      <c r="E1019" s="246" t="s">
        <v>6284</v>
      </c>
      <c r="F1019" s="246" t="s">
        <v>6285</v>
      </c>
      <c r="G1019" s="246" t="s">
        <v>9163</v>
      </c>
      <c r="H1019" s="247">
        <v>0</v>
      </c>
      <c r="I1019" s="246" t="s">
        <v>10373</v>
      </c>
      <c r="J1019" s="247">
        <v>78000</v>
      </c>
      <c r="K1019" s="247">
        <v>580</v>
      </c>
      <c r="L1019" s="246" t="s">
        <v>12590</v>
      </c>
      <c r="M1019" s="246" t="s">
        <v>11426</v>
      </c>
      <c r="N1019" s="246" t="s">
        <v>2044</v>
      </c>
      <c r="O1019" s="246" t="s">
        <v>12354</v>
      </c>
      <c r="P1019" s="246" t="s">
        <v>12354</v>
      </c>
      <c r="Q1019" s="246" t="s">
        <v>12354</v>
      </c>
      <c r="R1019" s="246" t="s">
        <v>14694</v>
      </c>
      <c r="S1019" s="246" t="s">
        <v>14713</v>
      </c>
      <c r="T1019" s="246" t="s">
        <v>15389</v>
      </c>
      <c r="U1019" s="246" t="s">
        <v>14917</v>
      </c>
    </row>
    <row r="1020" spans="1:21" ht="13.5" customHeight="1">
      <c r="A1020" s="125" t="s">
        <v>2046</v>
      </c>
      <c r="B1020" s="125" t="s">
        <v>10372</v>
      </c>
      <c r="C1020" s="246" t="s">
        <v>2047</v>
      </c>
      <c r="D1020" s="246" t="s">
        <v>154</v>
      </c>
      <c r="E1020" s="246" t="s">
        <v>6286</v>
      </c>
      <c r="F1020" s="246" t="s">
        <v>6287</v>
      </c>
      <c r="G1020" s="246" t="s">
        <v>9164</v>
      </c>
      <c r="H1020" s="247">
        <v>0</v>
      </c>
      <c r="I1020" s="246" t="s">
        <v>10373</v>
      </c>
      <c r="J1020" s="247">
        <v>78000</v>
      </c>
      <c r="K1020" s="247">
        <v>581</v>
      </c>
      <c r="L1020" s="246" t="s">
        <v>13325</v>
      </c>
      <c r="M1020" s="246" t="s">
        <v>11426</v>
      </c>
      <c r="N1020" s="246" t="s">
        <v>2046</v>
      </c>
      <c r="O1020" s="246" t="s">
        <v>12354</v>
      </c>
      <c r="P1020" s="246" t="s">
        <v>12354</v>
      </c>
      <c r="Q1020" s="246" t="s">
        <v>12354</v>
      </c>
      <c r="R1020" s="246" t="s">
        <v>14690</v>
      </c>
      <c r="S1020" s="246" t="s">
        <v>14691</v>
      </c>
      <c r="T1020" s="246" t="s">
        <v>14827</v>
      </c>
      <c r="U1020" s="246" t="s">
        <v>15059</v>
      </c>
    </row>
    <row r="1021" spans="1:21" ht="13.5" customHeight="1">
      <c r="A1021" s="125" t="s">
        <v>2048</v>
      </c>
      <c r="B1021" s="125" t="s">
        <v>10372</v>
      </c>
      <c r="C1021" s="246" t="s">
        <v>2049</v>
      </c>
      <c r="D1021" s="246" t="s">
        <v>140</v>
      </c>
      <c r="E1021" s="246" t="s">
        <v>6288</v>
      </c>
      <c r="F1021" s="246" t="s">
        <v>6289</v>
      </c>
      <c r="G1021" s="246" t="s">
        <v>9165</v>
      </c>
      <c r="H1021" s="247">
        <v>0</v>
      </c>
      <c r="I1021" s="246" t="s">
        <v>10373</v>
      </c>
      <c r="J1021" s="247">
        <v>78000</v>
      </c>
      <c r="K1021" s="247">
        <v>582</v>
      </c>
      <c r="L1021" s="246" t="s">
        <v>12915</v>
      </c>
      <c r="M1021" s="246" t="s">
        <v>11426</v>
      </c>
      <c r="N1021" s="246" t="s">
        <v>2048</v>
      </c>
      <c r="O1021" s="246" t="s">
        <v>12354</v>
      </c>
      <c r="P1021" s="246" t="s">
        <v>12354</v>
      </c>
      <c r="Q1021" s="246" t="s">
        <v>12354</v>
      </c>
      <c r="R1021" s="246" t="s">
        <v>14694</v>
      </c>
      <c r="S1021" s="246" t="s">
        <v>14713</v>
      </c>
      <c r="T1021" s="246" t="s">
        <v>15851</v>
      </c>
      <c r="U1021" s="246" t="s">
        <v>15600</v>
      </c>
    </row>
    <row r="1022" spans="1:21" ht="13.5" customHeight="1">
      <c r="A1022" s="125" t="s">
        <v>2050</v>
      </c>
      <c r="B1022" s="125" t="s">
        <v>10372</v>
      </c>
      <c r="C1022" s="246" t="s">
        <v>2051</v>
      </c>
      <c r="D1022" s="246" t="s">
        <v>87</v>
      </c>
      <c r="E1022" s="246" t="s">
        <v>3652</v>
      </c>
      <c r="F1022" s="246" t="s">
        <v>6290</v>
      </c>
      <c r="G1022" s="246" t="s">
        <v>9166</v>
      </c>
      <c r="H1022" s="247">
        <v>0</v>
      </c>
      <c r="I1022" s="246" t="s">
        <v>10373</v>
      </c>
      <c r="J1022" s="247">
        <v>78000</v>
      </c>
      <c r="K1022" s="247">
        <v>583</v>
      </c>
      <c r="L1022" s="246" t="s">
        <v>12750</v>
      </c>
      <c r="M1022" s="246" t="s">
        <v>11426</v>
      </c>
      <c r="N1022" s="246" t="s">
        <v>2050</v>
      </c>
      <c r="O1022" s="246" t="s">
        <v>12354</v>
      </c>
      <c r="P1022" s="246" t="s">
        <v>12354</v>
      </c>
      <c r="Q1022" s="246" t="s">
        <v>12354</v>
      </c>
      <c r="R1022" s="246" t="s">
        <v>14694</v>
      </c>
      <c r="S1022" s="246" t="s">
        <v>14701</v>
      </c>
      <c r="T1022" s="246" t="s">
        <v>15852</v>
      </c>
      <c r="U1022" s="246" t="s">
        <v>14715</v>
      </c>
    </row>
    <row r="1023" spans="1:21" ht="13.5" customHeight="1">
      <c r="A1023" s="125" t="s">
        <v>2052</v>
      </c>
      <c r="B1023" s="125" t="s">
        <v>10372</v>
      </c>
      <c r="C1023" s="246" t="s">
        <v>2053</v>
      </c>
      <c r="D1023" s="246" t="s">
        <v>65</v>
      </c>
      <c r="E1023" s="246" t="s">
        <v>6295</v>
      </c>
      <c r="F1023" s="246" t="s">
        <v>6296</v>
      </c>
      <c r="G1023" s="246" t="s">
        <v>9167</v>
      </c>
      <c r="H1023" s="247">
        <v>0</v>
      </c>
      <c r="I1023" s="246" t="s">
        <v>10373</v>
      </c>
      <c r="J1023" s="247">
        <v>78000</v>
      </c>
      <c r="K1023" s="247">
        <v>586</v>
      </c>
      <c r="L1023" s="246" t="s">
        <v>12595</v>
      </c>
      <c r="M1023" s="246" t="s">
        <v>11426</v>
      </c>
      <c r="N1023" s="246" t="s">
        <v>2052</v>
      </c>
      <c r="O1023" s="246" t="s">
        <v>12354</v>
      </c>
      <c r="P1023" s="246" t="s">
        <v>12354</v>
      </c>
      <c r="Q1023" s="246" t="s">
        <v>12354</v>
      </c>
      <c r="R1023" s="246" t="s">
        <v>14694</v>
      </c>
      <c r="S1023" s="246" t="s">
        <v>14745</v>
      </c>
      <c r="T1023" s="246" t="s">
        <v>15402</v>
      </c>
      <c r="U1023" s="246" t="s">
        <v>14703</v>
      </c>
    </row>
    <row r="1024" spans="1:21" ht="13.5" customHeight="1">
      <c r="A1024" s="125" t="s">
        <v>2054</v>
      </c>
      <c r="B1024" s="125" t="s">
        <v>10372</v>
      </c>
      <c r="C1024" s="246" t="s">
        <v>2055</v>
      </c>
      <c r="D1024" s="246" t="s">
        <v>123</v>
      </c>
      <c r="E1024" s="246" t="s">
        <v>3653</v>
      </c>
      <c r="F1024" s="246" t="s">
        <v>6297</v>
      </c>
      <c r="G1024" s="246" t="s">
        <v>9168</v>
      </c>
      <c r="H1024" s="247">
        <v>0</v>
      </c>
      <c r="I1024" s="246" t="s">
        <v>10373</v>
      </c>
      <c r="J1024" s="247">
        <v>78000</v>
      </c>
      <c r="K1024" s="247">
        <v>587</v>
      </c>
      <c r="L1024" s="246" t="s">
        <v>12600</v>
      </c>
      <c r="M1024" s="246" t="s">
        <v>11426</v>
      </c>
      <c r="N1024" s="246" t="s">
        <v>2054</v>
      </c>
      <c r="O1024" s="246" t="s">
        <v>12354</v>
      </c>
      <c r="P1024" s="246" t="s">
        <v>12354</v>
      </c>
      <c r="Q1024" s="246" t="s">
        <v>12354</v>
      </c>
      <c r="R1024" s="246" t="s">
        <v>14690</v>
      </c>
      <c r="S1024" s="246" t="s">
        <v>14701</v>
      </c>
      <c r="T1024" s="246" t="s">
        <v>14977</v>
      </c>
      <c r="U1024" s="246" t="s">
        <v>14817</v>
      </c>
    </row>
    <row r="1025" spans="1:21" ht="13.5" customHeight="1">
      <c r="A1025" s="125" t="s">
        <v>2056</v>
      </c>
      <c r="B1025" s="125" t="s">
        <v>10372</v>
      </c>
      <c r="C1025" s="246" t="s">
        <v>2057</v>
      </c>
      <c r="D1025" s="246" t="s">
        <v>121</v>
      </c>
      <c r="E1025" s="246" t="s">
        <v>6298</v>
      </c>
      <c r="F1025" s="246" t="s">
        <v>6299</v>
      </c>
      <c r="G1025" s="246" t="s">
        <v>9169</v>
      </c>
      <c r="H1025" s="247">
        <v>0</v>
      </c>
      <c r="I1025" s="246" t="s">
        <v>10373</v>
      </c>
      <c r="J1025" s="247">
        <v>78000</v>
      </c>
      <c r="K1025" s="247">
        <v>588</v>
      </c>
      <c r="L1025" s="246" t="s">
        <v>12755</v>
      </c>
      <c r="M1025" s="246" t="s">
        <v>11426</v>
      </c>
      <c r="N1025" s="246" t="s">
        <v>2056</v>
      </c>
      <c r="O1025" s="246" t="s">
        <v>12354</v>
      </c>
      <c r="P1025" s="246" t="s">
        <v>12354</v>
      </c>
      <c r="Q1025" s="246" t="s">
        <v>12354</v>
      </c>
      <c r="R1025" s="246" t="s">
        <v>14694</v>
      </c>
      <c r="S1025" s="246" t="s">
        <v>14750</v>
      </c>
      <c r="T1025" s="246" t="s">
        <v>15853</v>
      </c>
      <c r="U1025" s="246" t="s">
        <v>15153</v>
      </c>
    </row>
    <row r="1026" spans="1:21" ht="13.5" customHeight="1">
      <c r="A1026" s="125" t="s">
        <v>2058</v>
      </c>
      <c r="B1026" s="125" t="s">
        <v>10372</v>
      </c>
      <c r="C1026" s="246" t="s">
        <v>2059</v>
      </c>
      <c r="D1026" s="246" t="s">
        <v>48</v>
      </c>
      <c r="E1026" s="246" t="s">
        <v>6303</v>
      </c>
      <c r="F1026" s="246" t="s">
        <v>6304</v>
      </c>
      <c r="G1026" s="246" t="s">
        <v>9170</v>
      </c>
      <c r="H1026" s="247">
        <v>0</v>
      </c>
      <c r="I1026" s="246" t="s">
        <v>10373</v>
      </c>
      <c r="J1026" s="247">
        <v>78000</v>
      </c>
      <c r="K1026" s="247">
        <v>590</v>
      </c>
      <c r="L1026" s="246" t="s">
        <v>12385</v>
      </c>
      <c r="M1026" s="246" t="s">
        <v>11426</v>
      </c>
      <c r="N1026" s="246" t="s">
        <v>2058</v>
      </c>
      <c r="O1026" s="246" t="s">
        <v>12354</v>
      </c>
      <c r="P1026" s="246" t="s">
        <v>12354</v>
      </c>
      <c r="Q1026" s="246" t="s">
        <v>12354</v>
      </c>
      <c r="R1026" s="246" t="s">
        <v>14694</v>
      </c>
      <c r="S1026" s="246" t="s">
        <v>14750</v>
      </c>
      <c r="T1026" s="246" t="s">
        <v>15019</v>
      </c>
      <c r="U1026" s="246" t="s">
        <v>14831</v>
      </c>
    </row>
    <row r="1027" spans="1:21" ht="13.5" customHeight="1">
      <c r="A1027" s="125" t="s">
        <v>2060</v>
      </c>
      <c r="B1027" s="125" t="s">
        <v>10372</v>
      </c>
      <c r="C1027" s="246" t="s">
        <v>2061</v>
      </c>
      <c r="D1027" s="246" t="s">
        <v>43</v>
      </c>
      <c r="E1027" s="246" t="s">
        <v>6305</v>
      </c>
      <c r="F1027" s="246" t="s">
        <v>6306</v>
      </c>
      <c r="G1027" s="246" t="s">
        <v>9171</v>
      </c>
      <c r="H1027" s="247">
        <v>0</v>
      </c>
      <c r="I1027" s="246" t="s">
        <v>10373</v>
      </c>
      <c r="J1027" s="247">
        <v>78000</v>
      </c>
      <c r="K1027" s="247">
        <v>591</v>
      </c>
      <c r="L1027" s="246" t="s">
        <v>13326</v>
      </c>
      <c r="M1027" s="246" t="s">
        <v>11426</v>
      </c>
      <c r="N1027" s="246" t="s">
        <v>2060</v>
      </c>
      <c r="O1027" s="246" t="s">
        <v>12354</v>
      </c>
      <c r="P1027" s="246" t="s">
        <v>12354</v>
      </c>
      <c r="Q1027" s="246" t="s">
        <v>12354</v>
      </c>
      <c r="R1027" s="246" t="s">
        <v>14690</v>
      </c>
      <c r="S1027" s="246" t="s">
        <v>14791</v>
      </c>
      <c r="T1027" s="246" t="s">
        <v>15528</v>
      </c>
      <c r="U1027" s="246" t="s">
        <v>15854</v>
      </c>
    </row>
    <row r="1028" spans="1:21" ht="13.5" customHeight="1">
      <c r="A1028" s="125" t="s">
        <v>2062</v>
      </c>
      <c r="B1028" s="125" t="s">
        <v>10372</v>
      </c>
      <c r="C1028" s="246" t="s">
        <v>2063</v>
      </c>
      <c r="D1028" s="246" t="s">
        <v>76</v>
      </c>
      <c r="E1028" s="246" t="s">
        <v>6307</v>
      </c>
      <c r="F1028" s="246" t="s">
        <v>6308</v>
      </c>
      <c r="G1028" s="246" t="s">
        <v>9172</v>
      </c>
      <c r="H1028" s="247">
        <v>0</v>
      </c>
      <c r="I1028" s="246" t="s">
        <v>10373</v>
      </c>
      <c r="J1028" s="247">
        <v>78000</v>
      </c>
      <c r="K1028" s="247">
        <v>592</v>
      </c>
      <c r="L1028" s="246" t="s">
        <v>13327</v>
      </c>
      <c r="M1028" s="246" t="s">
        <v>11426</v>
      </c>
      <c r="N1028" s="246" t="s">
        <v>2062</v>
      </c>
      <c r="O1028" s="246" t="s">
        <v>12354</v>
      </c>
      <c r="P1028" s="246" t="s">
        <v>12354</v>
      </c>
      <c r="Q1028" s="246" t="s">
        <v>12354</v>
      </c>
      <c r="R1028" s="246" t="s">
        <v>14690</v>
      </c>
      <c r="S1028" s="246" t="s">
        <v>14761</v>
      </c>
      <c r="T1028" s="246" t="s">
        <v>15855</v>
      </c>
      <c r="U1028" s="246" t="s">
        <v>14872</v>
      </c>
    </row>
    <row r="1029" spans="1:21" ht="13.5" customHeight="1">
      <c r="A1029" s="125" t="s">
        <v>2065</v>
      </c>
      <c r="B1029" s="125" t="s">
        <v>10372</v>
      </c>
      <c r="C1029" s="246" t="s">
        <v>2066</v>
      </c>
      <c r="D1029" s="246" t="s">
        <v>54</v>
      </c>
      <c r="E1029" s="246" t="s">
        <v>6309</v>
      </c>
      <c r="F1029" s="246" t="s">
        <v>6310</v>
      </c>
      <c r="G1029" s="246" t="s">
        <v>9173</v>
      </c>
      <c r="H1029" s="247">
        <v>0</v>
      </c>
      <c r="I1029" s="246" t="s">
        <v>10373</v>
      </c>
      <c r="J1029" s="247">
        <v>78000</v>
      </c>
      <c r="K1029" s="247">
        <v>594</v>
      </c>
      <c r="L1029" s="246" t="s">
        <v>12447</v>
      </c>
      <c r="M1029" s="246" t="s">
        <v>11426</v>
      </c>
      <c r="N1029" s="246" t="s">
        <v>2065</v>
      </c>
      <c r="O1029" s="246" t="s">
        <v>12354</v>
      </c>
      <c r="P1029" s="246" t="s">
        <v>12354</v>
      </c>
      <c r="Q1029" s="246" t="s">
        <v>12354</v>
      </c>
      <c r="R1029" s="246" t="s">
        <v>14694</v>
      </c>
      <c r="S1029" s="246" t="s">
        <v>14876</v>
      </c>
      <c r="T1029" s="246" t="s">
        <v>15401</v>
      </c>
      <c r="U1029" s="246" t="s">
        <v>14872</v>
      </c>
    </row>
    <row r="1030" spans="1:21" ht="13.5" customHeight="1">
      <c r="A1030" s="125" t="s">
        <v>2067</v>
      </c>
      <c r="B1030" s="125" t="s">
        <v>10372</v>
      </c>
      <c r="C1030" s="246" t="s">
        <v>2068</v>
      </c>
      <c r="D1030" s="246" t="s">
        <v>172</v>
      </c>
      <c r="E1030" s="246" t="s">
        <v>6311</v>
      </c>
      <c r="F1030" s="246" t="s">
        <v>6312</v>
      </c>
      <c r="G1030" s="246" t="s">
        <v>9174</v>
      </c>
      <c r="H1030" s="247">
        <v>0</v>
      </c>
      <c r="I1030" s="246" t="s">
        <v>10373</v>
      </c>
      <c r="J1030" s="247">
        <v>78000</v>
      </c>
      <c r="K1030" s="247">
        <v>595</v>
      </c>
      <c r="L1030" s="246" t="s">
        <v>12809</v>
      </c>
      <c r="M1030" s="246" t="s">
        <v>11426</v>
      </c>
      <c r="N1030" s="246" t="s">
        <v>2067</v>
      </c>
      <c r="O1030" s="246" t="s">
        <v>12354</v>
      </c>
      <c r="P1030" s="246" t="s">
        <v>12354</v>
      </c>
      <c r="Q1030" s="246" t="s">
        <v>12354</v>
      </c>
      <c r="R1030" s="246" t="s">
        <v>14694</v>
      </c>
      <c r="S1030" s="246" t="s">
        <v>14884</v>
      </c>
      <c r="T1030" s="246" t="s">
        <v>14927</v>
      </c>
      <c r="U1030" s="246" t="s">
        <v>15856</v>
      </c>
    </row>
    <row r="1031" spans="1:21" ht="13.5" customHeight="1">
      <c r="A1031" s="125" t="s">
        <v>2069</v>
      </c>
      <c r="B1031" s="125" t="s">
        <v>10372</v>
      </c>
      <c r="C1031" s="246" t="s">
        <v>2070</v>
      </c>
      <c r="D1031" s="246" t="s">
        <v>45</v>
      </c>
      <c r="E1031" s="246" t="s">
        <v>6313</v>
      </c>
      <c r="F1031" s="246" t="s">
        <v>6314</v>
      </c>
      <c r="G1031" s="246" t="s">
        <v>9175</v>
      </c>
      <c r="H1031" s="247">
        <v>0</v>
      </c>
      <c r="I1031" s="246" t="s">
        <v>10373</v>
      </c>
      <c r="J1031" s="247">
        <v>78000</v>
      </c>
      <c r="K1031" s="247">
        <v>596</v>
      </c>
      <c r="L1031" s="246" t="s">
        <v>12765</v>
      </c>
      <c r="M1031" s="246" t="s">
        <v>11426</v>
      </c>
      <c r="N1031" s="246" t="s">
        <v>2069</v>
      </c>
      <c r="O1031" s="246" t="s">
        <v>12354</v>
      </c>
      <c r="P1031" s="246" t="s">
        <v>12354</v>
      </c>
      <c r="Q1031" s="246" t="s">
        <v>12354</v>
      </c>
      <c r="R1031" s="246" t="s">
        <v>14690</v>
      </c>
      <c r="S1031" s="246" t="s">
        <v>14791</v>
      </c>
      <c r="T1031" s="246" t="s">
        <v>15857</v>
      </c>
      <c r="U1031" s="246" t="s">
        <v>15858</v>
      </c>
    </row>
    <row r="1032" spans="1:21" ht="13.5" customHeight="1">
      <c r="A1032" s="125" t="s">
        <v>2071</v>
      </c>
      <c r="B1032" s="125" t="s">
        <v>10372</v>
      </c>
      <c r="C1032" s="246" t="s">
        <v>2072</v>
      </c>
      <c r="D1032" s="246" t="s">
        <v>45</v>
      </c>
      <c r="E1032" s="246" t="s">
        <v>6315</v>
      </c>
      <c r="F1032" s="246" t="s">
        <v>6316</v>
      </c>
      <c r="G1032" s="246" t="s">
        <v>9176</v>
      </c>
      <c r="H1032" s="247">
        <v>0</v>
      </c>
      <c r="I1032" s="246" t="s">
        <v>10373</v>
      </c>
      <c r="J1032" s="247">
        <v>78000</v>
      </c>
      <c r="K1032" s="247">
        <v>597</v>
      </c>
      <c r="L1032" s="246" t="s">
        <v>12926</v>
      </c>
      <c r="M1032" s="246" t="s">
        <v>11426</v>
      </c>
      <c r="N1032" s="246" t="s">
        <v>2071</v>
      </c>
      <c r="O1032" s="246" t="s">
        <v>12354</v>
      </c>
      <c r="P1032" s="246" t="s">
        <v>12354</v>
      </c>
      <c r="Q1032" s="246" t="s">
        <v>12354</v>
      </c>
      <c r="R1032" s="246" t="s">
        <v>14690</v>
      </c>
      <c r="S1032" s="246" t="s">
        <v>14718</v>
      </c>
      <c r="T1032" s="246" t="s">
        <v>15859</v>
      </c>
      <c r="U1032" s="246" t="s">
        <v>15210</v>
      </c>
    </row>
    <row r="1033" spans="1:21" ht="13.5" customHeight="1">
      <c r="A1033" s="125" t="s">
        <v>2073</v>
      </c>
      <c r="B1033" s="125" t="s">
        <v>10372</v>
      </c>
      <c r="C1033" s="246" t="s">
        <v>2074</v>
      </c>
      <c r="D1033" s="246" t="s">
        <v>87</v>
      </c>
      <c r="E1033" s="246" t="s">
        <v>6317</v>
      </c>
      <c r="F1033" s="246" t="s">
        <v>6318</v>
      </c>
      <c r="G1033" s="246" t="s">
        <v>9177</v>
      </c>
      <c r="H1033" s="247">
        <v>0</v>
      </c>
      <c r="I1033" s="246" t="s">
        <v>10373</v>
      </c>
      <c r="J1033" s="247">
        <v>78000</v>
      </c>
      <c r="K1033" s="247">
        <v>598</v>
      </c>
      <c r="L1033" s="246" t="s">
        <v>12930</v>
      </c>
      <c r="M1033" s="246" t="s">
        <v>11426</v>
      </c>
      <c r="N1033" s="246" t="s">
        <v>2073</v>
      </c>
      <c r="O1033" s="246" t="s">
        <v>12354</v>
      </c>
      <c r="P1033" s="246" t="s">
        <v>12354</v>
      </c>
      <c r="Q1033" s="246" t="s">
        <v>12354</v>
      </c>
      <c r="R1033" s="246" t="s">
        <v>14690</v>
      </c>
      <c r="S1033" s="246" t="s">
        <v>14707</v>
      </c>
      <c r="T1033" s="246" t="s">
        <v>15860</v>
      </c>
      <c r="U1033" s="246" t="s">
        <v>15861</v>
      </c>
    </row>
    <row r="1034" spans="1:21" ht="13.5" customHeight="1">
      <c r="A1034" s="125" t="s">
        <v>2075</v>
      </c>
      <c r="B1034" s="125" t="s">
        <v>10372</v>
      </c>
      <c r="C1034" s="246" t="s">
        <v>2076</v>
      </c>
      <c r="D1034" s="246" t="s">
        <v>180</v>
      </c>
      <c r="E1034" s="246" t="s">
        <v>6319</v>
      </c>
      <c r="F1034" s="246" t="s">
        <v>6320</v>
      </c>
      <c r="G1034" s="246" t="s">
        <v>9178</v>
      </c>
      <c r="H1034" s="247">
        <v>0</v>
      </c>
      <c r="I1034" s="246" t="s">
        <v>10373</v>
      </c>
      <c r="J1034" s="247">
        <v>78000</v>
      </c>
      <c r="K1034" s="247">
        <v>599</v>
      </c>
      <c r="L1034" s="246" t="s">
        <v>12933</v>
      </c>
      <c r="M1034" s="246" t="s">
        <v>11426</v>
      </c>
      <c r="N1034" s="246" t="s">
        <v>2075</v>
      </c>
      <c r="O1034" s="246" t="s">
        <v>12354</v>
      </c>
      <c r="P1034" s="246" t="s">
        <v>12354</v>
      </c>
      <c r="Q1034" s="246" t="s">
        <v>12354</v>
      </c>
      <c r="R1034" s="246" t="s">
        <v>14694</v>
      </c>
      <c r="S1034" s="246" t="s">
        <v>14750</v>
      </c>
      <c r="T1034" s="246" t="s">
        <v>15085</v>
      </c>
      <c r="U1034" s="246" t="s">
        <v>15673</v>
      </c>
    </row>
    <row r="1035" spans="1:21" ht="13.5" customHeight="1">
      <c r="A1035" s="125" t="s">
        <v>2077</v>
      </c>
      <c r="B1035" s="125" t="s">
        <v>10372</v>
      </c>
      <c r="C1035" s="246" t="s">
        <v>2078</v>
      </c>
      <c r="D1035" s="246" t="s">
        <v>121</v>
      </c>
      <c r="E1035" s="246" t="s">
        <v>6321</v>
      </c>
      <c r="F1035" s="246" t="s">
        <v>6322</v>
      </c>
      <c r="G1035" s="246" t="s">
        <v>9179</v>
      </c>
      <c r="H1035" s="247">
        <v>0</v>
      </c>
      <c r="I1035" s="246" t="s">
        <v>10373</v>
      </c>
      <c r="J1035" s="247">
        <v>78000</v>
      </c>
      <c r="K1035" s="247">
        <v>600</v>
      </c>
      <c r="L1035" s="246" t="s">
        <v>12933</v>
      </c>
      <c r="M1035" s="246" t="s">
        <v>11426</v>
      </c>
      <c r="N1035" s="246" t="s">
        <v>2077</v>
      </c>
      <c r="O1035" s="246" t="s">
        <v>12354</v>
      </c>
      <c r="P1035" s="246" t="s">
        <v>12354</v>
      </c>
      <c r="Q1035" s="246" t="s">
        <v>12354</v>
      </c>
      <c r="R1035" s="246" t="s">
        <v>14694</v>
      </c>
      <c r="S1035" s="246" t="s">
        <v>14750</v>
      </c>
      <c r="T1035" s="246" t="s">
        <v>14799</v>
      </c>
      <c r="U1035" s="246" t="s">
        <v>15862</v>
      </c>
    </row>
    <row r="1036" spans="1:21" ht="13.5" customHeight="1">
      <c r="A1036" s="125" t="s">
        <v>2079</v>
      </c>
      <c r="B1036" s="125" t="s">
        <v>10372</v>
      </c>
      <c r="C1036" s="246" t="s">
        <v>2080</v>
      </c>
      <c r="D1036" s="246" t="s">
        <v>1793</v>
      </c>
      <c r="E1036" s="246" t="s">
        <v>6323</v>
      </c>
      <c r="F1036" s="246" t="s">
        <v>6324</v>
      </c>
      <c r="G1036" s="246" t="s">
        <v>9180</v>
      </c>
      <c r="H1036" s="247">
        <v>0</v>
      </c>
      <c r="I1036" s="246" t="s">
        <v>10373</v>
      </c>
      <c r="J1036" s="247">
        <v>78000</v>
      </c>
      <c r="K1036" s="247">
        <v>601</v>
      </c>
      <c r="L1036" s="246" t="s">
        <v>12620</v>
      </c>
      <c r="M1036" s="246" t="s">
        <v>11426</v>
      </c>
      <c r="N1036" s="246" t="s">
        <v>2079</v>
      </c>
      <c r="O1036" s="246" t="s">
        <v>12354</v>
      </c>
      <c r="P1036" s="246" t="s">
        <v>12354</v>
      </c>
      <c r="Q1036" s="246" t="s">
        <v>12354</v>
      </c>
      <c r="R1036" s="246" t="s">
        <v>14694</v>
      </c>
      <c r="S1036" s="246" t="s">
        <v>14781</v>
      </c>
      <c r="T1036" s="246" t="s">
        <v>15863</v>
      </c>
      <c r="U1036" s="246" t="s">
        <v>15506</v>
      </c>
    </row>
    <row r="1037" spans="1:21" ht="13.5" customHeight="1">
      <c r="A1037" s="125" t="s">
        <v>2082</v>
      </c>
      <c r="B1037" s="125" t="s">
        <v>10372</v>
      </c>
      <c r="C1037" s="246" t="s">
        <v>2083</v>
      </c>
      <c r="D1037" s="246" t="s">
        <v>42</v>
      </c>
      <c r="E1037" s="246" t="s">
        <v>6329</v>
      </c>
      <c r="F1037" s="246" t="s">
        <v>6330</v>
      </c>
      <c r="G1037" s="246" t="s">
        <v>9182</v>
      </c>
      <c r="H1037" s="247">
        <v>0</v>
      </c>
      <c r="I1037" s="246" t="s">
        <v>10373</v>
      </c>
      <c r="J1037" s="247">
        <v>78000</v>
      </c>
      <c r="K1037" s="247">
        <v>604</v>
      </c>
      <c r="L1037" s="246" t="s">
        <v>12622</v>
      </c>
      <c r="M1037" s="246" t="s">
        <v>11426</v>
      </c>
      <c r="N1037" s="246" t="s">
        <v>2082</v>
      </c>
      <c r="O1037" s="246" t="s">
        <v>12354</v>
      </c>
      <c r="P1037" s="246" t="s">
        <v>12354</v>
      </c>
      <c r="Q1037" s="246" t="s">
        <v>12354</v>
      </c>
      <c r="R1037" s="246" t="s">
        <v>14694</v>
      </c>
      <c r="S1037" s="246" t="s">
        <v>14718</v>
      </c>
      <c r="T1037" s="246" t="s">
        <v>15864</v>
      </c>
      <c r="U1037" s="246" t="s">
        <v>15865</v>
      </c>
    </row>
    <row r="1038" spans="1:21" ht="13.5" customHeight="1">
      <c r="A1038" s="125" t="s">
        <v>2084</v>
      </c>
      <c r="B1038" s="125" t="s">
        <v>10372</v>
      </c>
      <c r="C1038" s="246" t="s">
        <v>2085</v>
      </c>
      <c r="D1038" s="246" t="s">
        <v>76</v>
      </c>
      <c r="E1038" s="246" t="s">
        <v>6331</v>
      </c>
      <c r="F1038" s="246" t="s">
        <v>6332</v>
      </c>
      <c r="G1038" s="246" t="s">
        <v>9183</v>
      </c>
      <c r="H1038" s="247">
        <v>0</v>
      </c>
      <c r="I1038" s="246" t="s">
        <v>10373</v>
      </c>
      <c r="J1038" s="247">
        <v>78000</v>
      </c>
      <c r="K1038" s="247">
        <v>605</v>
      </c>
      <c r="L1038" s="246" t="s">
        <v>13329</v>
      </c>
      <c r="M1038" s="246" t="s">
        <v>11426</v>
      </c>
      <c r="N1038" s="246" t="s">
        <v>2084</v>
      </c>
      <c r="O1038" s="246" t="s">
        <v>12354</v>
      </c>
      <c r="P1038" s="246" t="s">
        <v>12354</v>
      </c>
      <c r="Q1038" s="246" t="s">
        <v>12354</v>
      </c>
      <c r="R1038" s="246" t="s">
        <v>14694</v>
      </c>
      <c r="S1038" s="246" t="s">
        <v>14713</v>
      </c>
      <c r="T1038" s="246" t="s">
        <v>15866</v>
      </c>
      <c r="U1038" s="246" t="s">
        <v>15093</v>
      </c>
    </row>
    <row r="1039" spans="1:21" ht="13.5" customHeight="1">
      <c r="A1039" s="125" t="s">
        <v>2086</v>
      </c>
      <c r="B1039" s="125" t="s">
        <v>10372</v>
      </c>
      <c r="C1039" s="246" t="s">
        <v>2087</v>
      </c>
      <c r="D1039" s="246" t="s">
        <v>172</v>
      </c>
      <c r="E1039" s="246" t="s">
        <v>6333</v>
      </c>
      <c r="F1039" s="246" t="s">
        <v>6334</v>
      </c>
      <c r="G1039" s="246" t="s">
        <v>9185</v>
      </c>
      <c r="H1039" s="247">
        <v>0</v>
      </c>
      <c r="I1039" s="246" t="s">
        <v>10373</v>
      </c>
      <c r="J1039" s="247">
        <v>78000</v>
      </c>
      <c r="K1039" s="247">
        <v>606</v>
      </c>
      <c r="L1039" s="246" t="s">
        <v>13330</v>
      </c>
      <c r="M1039" s="246" t="s">
        <v>11426</v>
      </c>
      <c r="N1039" s="246" t="s">
        <v>2086</v>
      </c>
      <c r="O1039" s="246" t="s">
        <v>12354</v>
      </c>
      <c r="P1039" s="246" t="s">
        <v>12354</v>
      </c>
      <c r="Q1039" s="246" t="s">
        <v>12354</v>
      </c>
      <c r="R1039" s="246" t="s">
        <v>14690</v>
      </c>
      <c r="S1039" s="246" t="s">
        <v>14734</v>
      </c>
      <c r="T1039" s="246" t="s">
        <v>14741</v>
      </c>
      <c r="U1039" s="246" t="s">
        <v>15867</v>
      </c>
    </row>
    <row r="1040" spans="1:21" ht="13.5" customHeight="1">
      <c r="A1040" s="125" t="s">
        <v>2088</v>
      </c>
      <c r="B1040" s="125" t="s">
        <v>10372</v>
      </c>
      <c r="C1040" s="246" t="s">
        <v>2089</v>
      </c>
      <c r="D1040" s="246" t="s">
        <v>123</v>
      </c>
      <c r="E1040" s="246" t="s">
        <v>6327</v>
      </c>
      <c r="F1040" s="246" t="s">
        <v>6328</v>
      </c>
      <c r="G1040" s="246" t="s">
        <v>9186</v>
      </c>
      <c r="H1040" s="247">
        <v>0</v>
      </c>
      <c r="I1040" s="246" t="s">
        <v>10373</v>
      </c>
      <c r="J1040" s="247">
        <v>78000</v>
      </c>
      <c r="K1040" s="247">
        <v>603</v>
      </c>
      <c r="L1040" s="246" t="s">
        <v>12773</v>
      </c>
      <c r="M1040" s="246" t="s">
        <v>11426</v>
      </c>
      <c r="N1040" s="246" t="s">
        <v>2088</v>
      </c>
      <c r="O1040" s="246" t="s">
        <v>12354</v>
      </c>
      <c r="P1040" s="246" t="s">
        <v>12354</v>
      </c>
      <c r="Q1040" s="246" t="s">
        <v>12354</v>
      </c>
      <c r="R1040" s="246" t="s">
        <v>14690</v>
      </c>
      <c r="S1040" s="246" t="s">
        <v>15041</v>
      </c>
      <c r="T1040" s="246" t="s">
        <v>15845</v>
      </c>
      <c r="U1040" s="246" t="s">
        <v>14796</v>
      </c>
    </row>
    <row r="1041" spans="1:21" ht="13.5" customHeight="1">
      <c r="A1041" s="125" t="s">
        <v>2090</v>
      </c>
      <c r="B1041" s="125" t="s">
        <v>10372</v>
      </c>
      <c r="C1041" s="246" t="s">
        <v>6335</v>
      </c>
      <c r="D1041" s="246" t="s">
        <v>132</v>
      </c>
      <c r="E1041" s="246" t="s">
        <v>6336</v>
      </c>
      <c r="F1041" s="246" t="s">
        <v>6337</v>
      </c>
      <c r="G1041" s="246" t="s">
        <v>9187</v>
      </c>
      <c r="H1041" s="247">
        <v>0</v>
      </c>
      <c r="I1041" s="246" t="s">
        <v>10373</v>
      </c>
      <c r="J1041" s="247">
        <v>78000</v>
      </c>
      <c r="K1041" s="247">
        <v>607</v>
      </c>
      <c r="L1041" s="246" t="s">
        <v>12787</v>
      </c>
      <c r="M1041" s="246" t="s">
        <v>11426</v>
      </c>
      <c r="N1041" s="246" t="s">
        <v>2090</v>
      </c>
      <c r="O1041" s="246" t="s">
        <v>12354</v>
      </c>
      <c r="P1041" s="246" t="s">
        <v>12354</v>
      </c>
      <c r="Q1041" s="246" t="s">
        <v>12354</v>
      </c>
      <c r="R1041" s="246" t="s">
        <v>15134</v>
      </c>
      <c r="S1041" s="246" t="s">
        <v>15136</v>
      </c>
      <c r="T1041" s="246" t="s">
        <v>14690</v>
      </c>
      <c r="U1041" s="246" t="s">
        <v>15131</v>
      </c>
    </row>
    <row r="1042" spans="1:21" ht="13.5" customHeight="1">
      <c r="A1042" s="125" t="s">
        <v>2091</v>
      </c>
      <c r="B1042" s="125" t="s">
        <v>10372</v>
      </c>
      <c r="C1042" s="246" t="s">
        <v>2092</v>
      </c>
      <c r="D1042" s="246" t="s">
        <v>123</v>
      </c>
      <c r="E1042" s="246" t="s">
        <v>6338</v>
      </c>
      <c r="F1042" s="246" t="s">
        <v>6339</v>
      </c>
      <c r="G1042" s="246" t="s">
        <v>9188</v>
      </c>
      <c r="H1042" s="247">
        <v>0</v>
      </c>
      <c r="I1042" s="246" t="s">
        <v>10373</v>
      </c>
      <c r="J1042" s="247">
        <v>78000</v>
      </c>
      <c r="K1042" s="247">
        <v>608</v>
      </c>
      <c r="L1042" s="246" t="s">
        <v>12416</v>
      </c>
      <c r="M1042" s="246" t="s">
        <v>11426</v>
      </c>
      <c r="N1042" s="246" t="s">
        <v>2091</v>
      </c>
      <c r="O1042" s="246" t="s">
        <v>12354</v>
      </c>
      <c r="P1042" s="246" t="s">
        <v>12354</v>
      </c>
      <c r="Q1042" s="246" t="s">
        <v>12354</v>
      </c>
      <c r="R1042" s="246" t="s">
        <v>14694</v>
      </c>
      <c r="S1042" s="246" t="s">
        <v>14750</v>
      </c>
      <c r="T1042" s="246" t="s">
        <v>14933</v>
      </c>
      <c r="U1042" s="246" t="s">
        <v>15868</v>
      </c>
    </row>
    <row r="1043" spans="1:21" ht="13.5" customHeight="1">
      <c r="A1043" s="125" t="s">
        <v>2093</v>
      </c>
      <c r="B1043" s="125" t="s">
        <v>10372</v>
      </c>
      <c r="C1043" s="246" t="s">
        <v>2094</v>
      </c>
      <c r="D1043" s="246" t="s">
        <v>277</v>
      </c>
      <c r="E1043" s="246" t="s">
        <v>6161</v>
      </c>
      <c r="F1043" s="246" t="s">
        <v>6162</v>
      </c>
      <c r="G1043" s="246" t="s">
        <v>9189</v>
      </c>
      <c r="H1043" s="247">
        <v>0</v>
      </c>
      <c r="I1043" s="246" t="s">
        <v>10373</v>
      </c>
      <c r="J1043" s="247">
        <v>78000</v>
      </c>
      <c r="K1043" s="247">
        <v>519</v>
      </c>
      <c r="L1043" s="246" t="s">
        <v>12635</v>
      </c>
      <c r="M1043" s="246" t="s">
        <v>11426</v>
      </c>
      <c r="N1043" s="246" t="s">
        <v>2093</v>
      </c>
      <c r="O1043" s="246" t="s">
        <v>12354</v>
      </c>
      <c r="P1043" s="246" t="s">
        <v>12354</v>
      </c>
      <c r="Q1043" s="246" t="s">
        <v>12354</v>
      </c>
      <c r="R1043" s="246" t="s">
        <v>15134</v>
      </c>
      <c r="S1043" s="246" t="s">
        <v>15136</v>
      </c>
      <c r="T1043" s="246" t="s">
        <v>15504</v>
      </c>
      <c r="U1043" s="246" t="s">
        <v>15869</v>
      </c>
    </row>
    <row r="1044" spans="1:21" ht="13.5" customHeight="1">
      <c r="A1044" s="125" t="s">
        <v>2095</v>
      </c>
      <c r="B1044" s="125" t="s">
        <v>10372</v>
      </c>
      <c r="C1044" s="246" t="s">
        <v>2096</v>
      </c>
      <c r="D1044" s="246" t="s">
        <v>43</v>
      </c>
      <c r="E1044" s="246" t="s">
        <v>6101</v>
      </c>
      <c r="F1044" s="246" t="s">
        <v>6102</v>
      </c>
      <c r="G1044" s="246" t="s">
        <v>9190</v>
      </c>
      <c r="H1044" s="247">
        <v>0</v>
      </c>
      <c r="I1044" s="246" t="s">
        <v>10373</v>
      </c>
      <c r="J1044" s="247">
        <v>78000</v>
      </c>
      <c r="K1044" s="247">
        <v>489</v>
      </c>
      <c r="L1044" s="246" t="s">
        <v>12781</v>
      </c>
      <c r="M1044" s="246" t="s">
        <v>11426</v>
      </c>
      <c r="N1044" s="246" t="s">
        <v>2095</v>
      </c>
      <c r="O1044" s="246" t="s">
        <v>12354</v>
      </c>
      <c r="P1044" s="246" t="s">
        <v>12354</v>
      </c>
      <c r="Q1044" s="246" t="s">
        <v>12354</v>
      </c>
      <c r="R1044" s="246" t="s">
        <v>14694</v>
      </c>
      <c r="S1044" s="246" t="s">
        <v>14704</v>
      </c>
      <c r="T1044" s="246" t="s">
        <v>15870</v>
      </c>
      <c r="U1044" s="246" t="s">
        <v>15733</v>
      </c>
    </row>
    <row r="1045" spans="1:21" ht="13.5" customHeight="1">
      <c r="A1045" s="125" t="s">
        <v>2097</v>
      </c>
      <c r="B1045" s="125" t="s">
        <v>10372</v>
      </c>
      <c r="C1045" s="246" t="s">
        <v>6300</v>
      </c>
      <c r="D1045" s="246" t="s">
        <v>147</v>
      </c>
      <c r="E1045" s="246" t="s">
        <v>6301</v>
      </c>
      <c r="F1045" s="246" t="s">
        <v>6302</v>
      </c>
      <c r="G1045" s="246" t="s">
        <v>9191</v>
      </c>
      <c r="H1045" s="247">
        <v>0</v>
      </c>
      <c r="I1045" s="246" t="s">
        <v>10373</v>
      </c>
      <c r="J1045" s="247">
        <v>78000</v>
      </c>
      <c r="K1045" s="247">
        <v>589</v>
      </c>
      <c r="L1045" s="246" t="s">
        <v>12474</v>
      </c>
      <c r="M1045" s="246" t="s">
        <v>11426</v>
      </c>
      <c r="N1045" s="246" t="s">
        <v>2097</v>
      </c>
      <c r="O1045" s="246" t="s">
        <v>12354</v>
      </c>
      <c r="P1045" s="246" t="s">
        <v>12354</v>
      </c>
      <c r="Q1045" s="246" t="s">
        <v>12354</v>
      </c>
      <c r="R1045" s="246" t="s">
        <v>14690</v>
      </c>
      <c r="S1045" s="246" t="s">
        <v>14876</v>
      </c>
      <c r="T1045" s="246" t="s">
        <v>15358</v>
      </c>
      <c r="U1045" s="246" t="s">
        <v>15871</v>
      </c>
    </row>
    <row r="1046" spans="1:21" ht="13.5" customHeight="1">
      <c r="A1046" s="125" t="s">
        <v>2098</v>
      </c>
      <c r="B1046" s="125" t="s">
        <v>10372</v>
      </c>
      <c r="C1046" s="246" t="s">
        <v>6340</v>
      </c>
      <c r="D1046" s="246" t="s">
        <v>140</v>
      </c>
      <c r="E1046" s="246" t="s">
        <v>6341</v>
      </c>
      <c r="F1046" s="246" t="s">
        <v>6342</v>
      </c>
      <c r="G1046" s="246" t="s">
        <v>9192</v>
      </c>
      <c r="H1046" s="247">
        <v>0</v>
      </c>
      <c r="I1046" s="246" t="s">
        <v>10373</v>
      </c>
      <c r="J1046" s="247">
        <v>78000</v>
      </c>
      <c r="K1046" s="247">
        <v>609</v>
      </c>
      <c r="L1046" s="246" t="s">
        <v>12638</v>
      </c>
      <c r="M1046" s="246" t="s">
        <v>11426</v>
      </c>
      <c r="N1046" s="246" t="s">
        <v>2098</v>
      </c>
      <c r="O1046" s="246" t="s">
        <v>12354</v>
      </c>
      <c r="P1046" s="246" t="s">
        <v>12354</v>
      </c>
      <c r="Q1046" s="246" t="s">
        <v>12354</v>
      </c>
      <c r="R1046" s="246" t="s">
        <v>14694</v>
      </c>
      <c r="S1046" s="246" t="s">
        <v>15201</v>
      </c>
      <c r="T1046" s="246" t="s">
        <v>14790</v>
      </c>
      <c r="U1046" s="246" t="s">
        <v>15675</v>
      </c>
    </row>
    <row r="1047" spans="1:21" ht="13.5" customHeight="1">
      <c r="A1047" s="125" t="s">
        <v>2099</v>
      </c>
      <c r="B1047" s="125" t="s">
        <v>10372</v>
      </c>
      <c r="C1047" s="246" t="s">
        <v>2100</v>
      </c>
      <c r="D1047" s="246" t="s">
        <v>230</v>
      </c>
      <c r="E1047" s="246" t="s">
        <v>6325</v>
      </c>
      <c r="F1047" s="246" t="s">
        <v>6326</v>
      </c>
      <c r="G1047" s="246" t="s">
        <v>9193</v>
      </c>
      <c r="H1047" s="247">
        <v>0</v>
      </c>
      <c r="I1047" s="246" t="s">
        <v>10373</v>
      </c>
      <c r="J1047" s="247">
        <v>78000</v>
      </c>
      <c r="K1047" s="247">
        <v>602</v>
      </c>
      <c r="L1047" s="246" t="s">
        <v>12638</v>
      </c>
      <c r="M1047" s="246" t="s">
        <v>11426</v>
      </c>
      <c r="N1047" s="246" t="s">
        <v>2099</v>
      </c>
      <c r="O1047" s="246" t="s">
        <v>12354</v>
      </c>
      <c r="P1047" s="246" t="s">
        <v>12354</v>
      </c>
      <c r="Q1047" s="246" t="s">
        <v>12354</v>
      </c>
      <c r="R1047" s="246" t="s">
        <v>14690</v>
      </c>
      <c r="S1047" s="246" t="s">
        <v>14734</v>
      </c>
      <c r="T1047" s="246" t="s">
        <v>15872</v>
      </c>
      <c r="U1047" s="246" t="s">
        <v>15656</v>
      </c>
    </row>
    <row r="1048" spans="1:21" ht="13.5" customHeight="1">
      <c r="A1048" s="125" t="s">
        <v>2101</v>
      </c>
      <c r="B1048" s="125" t="s">
        <v>10372</v>
      </c>
      <c r="C1048" s="246" t="s">
        <v>2102</v>
      </c>
      <c r="D1048" s="246" t="s">
        <v>199</v>
      </c>
      <c r="E1048" s="246" t="s">
        <v>6028</v>
      </c>
      <c r="F1048" s="246" t="s">
        <v>6029</v>
      </c>
      <c r="G1048" s="246" t="s">
        <v>9194</v>
      </c>
      <c r="H1048" s="247">
        <v>0</v>
      </c>
      <c r="I1048" s="246" t="s">
        <v>10373</v>
      </c>
      <c r="J1048" s="247">
        <v>78000</v>
      </c>
      <c r="K1048" s="247">
        <v>451</v>
      </c>
      <c r="L1048" s="246" t="s">
        <v>13279</v>
      </c>
      <c r="M1048" s="246" t="s">
        <v>11426</v>
      </c>
      <c r="N1048" s="246" t="s">
        <v>2101</v>
      </c>
      <c r="O1048" s="246" t="s">
        <v>12354</v>
      </c>
      <c r="P1048" s="246" t="s">
        <v>12354</v>
      </c>
      <c r="Q1048" s="246" t="s">
        <v>12354</v>
      </c>
      <c r="R1048" s="246" t="s">
        <v>14690</v>
      </c>
      <c r="S1048" s="246" t="s">
        <v>14721</v>
      </c>
      <c r="T1048" s="246" t="s">
        <v>15873</v>
      </c>
      <c r="U1048" s="246" t="s">
        <v>15636</v>
      </c>
    </row>
    <row r="1049" spans="1:21" ht="13.5" customHeight="1">
      <c r="A1049" s="125" t="s">
        <v>2103</v>
      </c>
      <c r="B1049" s="125" t="s">
        <v>10372</v>
      </c>
      <c r="C1049" s="246" t="s">
        <v>2104</v>
      </c>
      <c r="D1049" s="246" t="s">
        <v>202</v>
      </c>
      <c r="E1049" s="246" t="s">
        <v>11571</v>
      </c>
      <c r="F1049" s="246" t="s">
        <v>11572</v>
      </c>
      <c r="G1049" s="246" t="s">
        <v>9195</v>
      </c>
      <c r="H1049" s="247">
        <v>0</v>
      </c>
      <c r="I1049" s="246" t="s">
        <v>10373</v>
      </c>
      <c r="J1049" s="247">
        <v>78000</v>
      </c>
      <c r="K1049" s="247">
        <v>613</v>
      </c>
      <c r="L1049" s="246" t="s">
        <v>13319</v>
      </c>
      <c r="M1049" s="246" t="s">
        <v>11426</v>
      </c>
      <c r="N1049" s="246" t="s">
        <v>2103</v>
      </c>
      <c r="O1049" s="246" t="s">
        <v>12354</v>
      </c>
      <c r="P1049" s="246" t="s">
        <v>12354</v>
      </c>
      <c r="Q1049" s="246" t="s">
        <v>12354</v>
      </c>
      <c r="R1049" s="246" t="s">
        <v>14690</v>
      </c>
      <c r="S1049" s="246" t="s">
        <v>14818</v>
      </c>
      <c r="T1049" s="246" t="s">
        <v>15078</v>
      </c>
      <c r="U1049" s="246" t="s">
        <v>14703</v>
      </c>
    </row>
    <row r="1050" spans="1:21" ht="13.5" customHeight="1">
      <c r="A1050" s="125" t="s">
        <v>13333</v>
      </c>
      <c r="B1050" s="125" t="s">
        <v>10372</v>
      </c>
      <c r="C1050" s="246" t="s">
        <v>11573</v>
      </c>
      <c r="D1050" s="246" t="s">
        <v>177</v>
      </c>
      <c r="E1050" s="246" t="s">
        <v>11574</v>
      </c>
      <c r="F1050" s="246" t="s">
        <v>11575</v>
      </c>
      <c r="G1050" s="246" t="s">
        <v>11576</v>
      </c>
      <c r="H1050" s="247">
        <v>0</v>
      </c>
      <c r="I1050" s="246" t="s">
        <v>10373</v>
      </c>
      <c r="J1050" s="247">
        <v>78000</v>
      </c>
      <c r="K1050" s="247">
        <v>614</v>
      </c>
      <c r="L1050" s="246" t="s">
        <v>12420</v>
      </c>
      <c r="M1050" s="246" t="s">
        <v>11426</v>
      </c>
      <c r="N1050" s="246" t="s">
        <v>13333</v>
      </c>
      <c r="O1050" s="246" t="s">
        <v>12354</v>
      </c>
      <c r="P1050" s="246" t="s">
        <v>12354</v>
      </c>
      <c r="Q1050" s="246" t="s">
        <v>12354</v>
      </c>
      <c r="R1050" s="246" t="s">
        <v>14694</v>
      </c>
      <c r="S1050" s="246" t="s">
        <v>14794</v>
      </c>
      <c r="T1050" s="246" t="s">
        <v>15874</v>
      </c>
      <c r="U1050" s="246" t="s">
        <v>15323</v>
      </c>
    </row>
    <row r="1051" spans="1:21" ht="13.5" customHeight="1">
      <c r="A1051" s="125" t="s">
        <v>13331</v>
      </c>
      <c r="B1051" s="125" t="s">
        <v>10372</v>
      </c>
      <c r="C1051" s="246" t="s">
        <v>11577</v>
      </c>
      <c r="D1051" s="246" t="s">
        <v>65</v>
      </c>
      <c r="E1051" s="246" t="s">
        <v>11578</v>
      </c>
      <c r="F1051" s="246" t="s">
        <v>11579</v>
      </c>
      <c r="G1051" s="246" t="s">
        <v>11580</v>
      </c>
      <c r="H1051" s="247">
        <v>0</v>
      </c>
      <c r="I1051" s="246" t="s">
        <v>10373</v>
      </c>
      <c r="J1051" s="247">
        <v>78000</v>
      </c>
      <c r="K1051" s="247">
        <v>612</v>
      </c>
      <c r="L1051" s="246" t="s">
        <v>13332</v>
      </c>
      <c r="M1051" s="246" t="s">
        <v>11426</v>
      </c>
      <c r="N1051" s="246" t="s">
        <v>13331</v>
      </c>
      <c r="O1051" s="246" t="s">
        <v>12354</v>
      </c>
      <c r="P1051" s="246" t="s">
        <v>12354</v>
      </c>
      <c r="Q1051" s="246" t="s">
        <v>12354</v>
      </c>
      <c r="R1051" s="246" t="s">
        <v>14694</v>
      </c>
      <c r="S1051" s="246" t="s">
        <v>14701</v>
      </c>
      <c r="T1051" s="246" t="s">
        <v>15380</v>
      </c>
      <c r="U1051" s="246" t="s">
        <v>14872</v>
      </c>
    </row>
    <row r="1052" spans="1:21" ht="13.5" customHeight="1">
      <c r="A1052" s="125" t="s">
        <v>13334</v>
      </c>
      <c r="B1052" s="125" t="s">
        <v>10372</v>
      </c>
      <c r="C1052" s="246" t="s">
        <v>11581</v>
      </c>
      <c r="D1052" s="246" t="s">
        <v>79</v>
      </c>
      <c r="E1052" s="246" t="s">
        <v>11582</v>
      </c>
      <c r="F1052" s="246" t="s">
        <v>11583</v>
      </c>
      <c r="G1052" s="246" t="s">
        <v>11584</v>
      </c>
      <c r="H1052" s="247">
        <v>0</v>
      </c>
      <c r="I1052" s="246" t="s">
        <v>10373</v>
      </c>
      <c r="J1052" s="247">
        <v>78000</v>
      </c>
      <c r="K1052" s="247">
        <v>616</v>
      </c>
      <c r="L1052" s="246" t="s">
        <v>13335</v>
      </c>
      <c r="M1052" s="246" t="s">
        <v>11426</v>
      </c>
      <c r="N1052" s="246" t="s">
        <v>13334</v>
      </c>
      <c r="O1052" s="246" t="s">
        <v>12354</v>
      </c>
      <c r="P1052" s="246" t="s">
        <v>12354</v>
      </c>
      <c r="Q1052" s="246" t="s">
        <v>12354</v>
      </c>
      <c r="R1052" s="246" t="s">
        <v>14690</v>
      </c>
      <c r="S1052" s="246" t="s">
        <v>15088</v>
      </c>
      <c r="T1052" s="246" t="s">
        <v>14948</v>
      </c>
      <c r="U1052" s="246" t="s">
        <v>15208</v>
      </c>
    </row>
    <row r="1053" spans="1:21" ht="13.5" customHeight="1">
      <c r="A1053" s="125" t="s">
        <v>13274</v>
      </c>
      <c r="B1053" s="125" t="s">
        <v>10372</v>
      </c>
      <c r="C1053" s="246" t="s">
        <v>1926</v>
      </c>
      <c r="D1053" s="246" t="s">
        <v>106</v>
      </c>
      <c r="E1053" s="246" t="s">
        <v>11585</v>
      </c>
      <c r="F1053" s="246" t="s">
        <v>11586</v>
      </c>
      <c r="G1053" s="246" t="s">
        <v>11587</v>
      </c>
      <c r="H1053" s="247">
        <v>0</v>
      </c>
      <c r="I1053" s="246" t="s">
        <v>10373</v>
      </c>
      <c r="J1053" s="247">
        <v>78000</v>
      </c>
      <c r="K1053" s="247">
        <v>620</v>
      </c>
      <c r="L1053" s="246" t="s">
        <v>12966</v>
      </c>
      <c r="M1053" s="246" t="s">
        <v>11426</v>
      </c>
      <c r="N1053" s="246" t="s">
        <v>13274</v>
      </c>
      <c r="O1053" s="246" t="s">
        <v>12354</v>
      </c>
      <c r="P1053" s="246" t="s">
        <v>12354</v>
      </c>
      <c r="Q1053" s="246" t="s">
        <v>12354</v>
      </c>
      <c r="R1053" s="246" t="s">
        <v>14690</v>
      </c>
      <c r="S1053" s="246" t="s">
        <v>14936</v>
      </c>
      <c r="T1053" s="246" t="s">
        <v>14732</v>
      </c>
      <c r="U1053" s="246" t="s">
        <v>14764</v>
      </c>
    </row>
    <row r="1054" spans="1:21" ht="13.5" customHeight="1">
      <c r="A1054" s="125" t="s">
        <v>13328</v>
      </c>
      <c r="B1054" s="125" t="s">
        <v>10372</v>
      </c>
      <c r="C1054" s="246" t="s">
        <v>2064</v>
      </c>
      <c r="D1054" s="246" t="s">
        <v>121</v>
      </c>
      <c r="E1054" s="246" t="s">
        <v>11588</v>
      </c>
      <c r="F1054" s="246" t="s">
        <v>11589</v>
      </c>
      <c r="G1054" s="246" t="s">
        <v>11590</v>
      </c>
      <c r="H1054" s="247">
        <v>0</v>
      </c>
      <c r="I1054" s="246" t="s">
        <v>10373</v>
      </c>
      <c r="J1054" s="247">
        <v>78000</v>
      </c>
      <c r="K1054" s="247">
        <v>593</v>
      </c>
      <c r="L1054" s="246" t="s">
        <v>12630</v>
      </c>
      <c r="M1054" s="246" t="s">
        <v>11426</v>
      </c>
      <c r="N1054" s="246" t="s">
        <v>13328</v>
      </c>
      <c r="O1054" s="246" t="s">
        <v>12354</v>
      </c>
      <c r="P1054" s="246" t="s">
        <v>12354</v>
      </c>
      <c r="Q1054" s="246" t="s">
        <v>12354</v>
      </c>
      <c r="R1054" s="246" t="s">
        <v>14694</v>
      </c>
      <c r="S1054" s="246" t="s">
        <v>14844</v>
      </c>
      <c r="T1054" s="246" t="s">
        <v>15875</v>
      </c>
      <c r="U1054" s="246" t="s">
        <v>14700</v>
      </c>
    </row>
    <row r="1055" spans="1:21" ht="13.5" customHeight="1">
      <c r="A1055" s="125" t="s">
        <v>2106</v>
      </c>
      <c r="B1055" s="125" t="s">
        <v>10372</v>
      </c>
      <c r="C1055" s="246" t="s">
        <v>2668</v>
      </c>
      <c r="D1055" s="246" t="s">
        <v>108</v>
      </c>
      <c r="E1055" s="246" t="s">
        <v>5427</v>
      </c>
      <c r="F1055" s="246" t="s">
        <v>5428</v>
      </c>
      <c r="G1055" s="246" t="s">
        <v>9196</v>
      </c>
      <c r="H1055" s="247">
        <v>0</v>
      </c>
      <c r="I1055" s="246" t="s">
        <v>10373</v>
      </c>
      <c r="J1055" s="247">
        <v>78000</v>
      </c>
      <c r="K1055" s="247">
        <v>52</v>
      </c>
      <c r="L1055" s="246" t="s">
        <v>13001</v>
      </c>
      <c r="M1055" s="246" t="s">
        <v>8269</v>
      </c>
      <c r="N1055" s="246" t="s">
        <v>2106</v>
      </c>
      <c r="O1055" s="246" t="s">
        <v>12354</v>
      </c>
      <c r="P1055" s="246" t="s">
        <v>12354</v>
      </c>
      <c r="Q1055" s="246" t="s">
        <v>12354</v>
      </c>
      <c r="R1055" s="246" t="s">
        <v>14690</v>
      </c>
      <c r="S1055" s="246" t="s">
        <v>14734</v>
      </c>
      <c r="T1055" s="246" t="s">
        <v>15274</v>
      </c>
      <c r="U1055" s="246" t="s">
        <v>15876</v>
      </c>
    </row>
    <row r="1056" spans="1:21" ht="13.5" customHeight="1">
      <c r="A1056" s="125" t="s">
        <v>2107</v>
      </c>
      <c r="B1056" s="125" t="s">
        <v>10372</v>
      </c>
      <c r="C1056" s="246" t="s">
        <v>2108</v>
      </c>
      <c r="D1056" s="246" t="s">
        <v>40</v>
      </c>
      <c r="E1056" s="246" t="s">
        <v>5435</v>
      </c>
      <c r="F1056" s="246" t="s">
        <v>5436</v>
      </c>
      <c r="G1056" s="246" t="s">
        <v>9197</v>
      </c>
      <c r="H1056" s="247">
        <v>0</v>
      </c>
      <c r="I1056" s="246" t="s">
        <v>10373</v>
      </c>
      <c r="J1056" s="247">
        <v>78000</v>
      </c>
      <c r="K1056" s="247">
        <v>56</v>
      </c>
      <c r="L1056" s="246" t="s">
        <v>13005</v>
      </c>
      <c r="M1056" s="246" t="s">
        <v>8269</v>
      </c>
      <c r="N1056" s="246" t="s">
        <v>2107</v>
      </c>
      <c r="O1056" s="246" t="s">
        <v>12354</v>
      </c>
      <c r="P1056" s="246" t="s">
        <v>12354</v>
      </c>
      <c r="Q1056" s="246" t="s">
        <v>12354</v>
      </c>
      <c r="R1056" s="246" t="s">
        <v>15399</v>
      </c>
      <c r="S1056" s="246" t="s">
        <v>15168</v>
      </c>
      <c r="T1056" s="246" t="s">
        <v>15877</v>
      </c>
      <c r="U1056" s="246" t="s">
        <v>15656</v>
      </c>
    </row>
    <row r="1057" spans="1:21" ht="13.5" customHeight="1">
      <c r="A1057" s="125" t="s">
        <v>10813</v>
      </c>
      <c r="B1057" s="125" t="s">
        <v>10372</v>
      </c>
      <c r="C1057" s="246" t="s">
        <v>2559</v>
      </c>
      <c r="D1057" s="246" t="s">
        <v>40</v>
      </c>
      <c r="E1057" s="246" t="s">
        <v>11227</v>
      </c>
      <c r="F1057" s="246" t="s">
        <v>11228</v>
      </c>
      <c r="G1057" s="246" t="s">
        <v>9359</v>
      </c>
      <c r="H1057" s="247">
        <v>0</v>
      </c>
      <c r="I1057" s="246" t="s">
        <v>10373</v>
      </c>
      <c r="J1057" s="247">
        <v>78000</v>
      </c>
      <c r="K1057" s="247">
        <v>69</v>
      </c>
      <c r="L1057" s="246" t="s">
        <v>12649</v>
      </c>
      <c r="M1057" s="246" t="s">
        <v>8269</v>
      </c>
      <c r="N1057" s="246" t="s">
        <v>10813</v>
      </c>
      <c r="O1057" s="246" t="s">
        <v>12354</v>
      </c>
      <c r="P1057" s="246" t="s">
        <v>12354</v>
      </c>
      <c r="Q1057" s="246" t="s">
        <v>12354</v>
      </c>
      <c r="R1057" s="246" t="s">
        <v>14690</v>
      </c>
      <c r="S1057" s="246" t="s">
        <v>14736</v>
      </c>
      <c r="T1057" s="246" t="s">
        <v>15878</v>
      </c>
      <c r="U1057" s="246" t="s">
        <v>14872</v>
      </c>
    </row>
    <row r="1058" spans="1:21" ht="13.5" customHeight="1">
      <c r="A1058" s="125" t="s">
        <v>2109</v>
      </c>
      <c r="B1058" s="125" t="s">
        <v>10372</v>
      </c>
      <c r="C1058" s="246" t="s">
        <v>2110</v>
      </c>
      <c r="D1058" s="246" t="s">
        <v>201</v>
      </c>
      <c r="E1058" s="246" t="s">
        <v>5476</v>
      </c>
      <c r="F1058" s="246" t="s">
        <v>5477</v>
      </c>
      <c r="G1058" s="246" t="s">
        <v>9198</v>
      </c>
      <c r="H1058" s="247">
        <v>0</v>
      </c>
      <c r="I1058" s="246" t="s">
        <v>10373</v>
      </c>
      <c r="J1058" s="247">
        <v>78000</v>
      </c>
      <c r="K1058" s="247">
        <v>78</v>
      </c>
      <c r="L1058" s="246" t="s">
        <v>13026</v>
      </c>
      <c r="M1058" s="246" t="s">
        <v>8269</v>
      </c>
      <c r="N1058" s="246" t="s">
        <v>2109</v>
      </c>
      <c r="O1058" s="246" t="s">
        <v>12354</v>
      </c>
      <c r="P1058" s="246" t="s">
        <v>12354</v>
      </c>
      <c r="Q1058" s="246" t="s">
        <v>12354</v>
      </c>
      <c r="R1058" s="246" t="s">
        <v>14694</v>
      </c>
      <c r="S1058" s="246" t="s">
        <v>14818</v>
      </c>
      <c r="T1058" s="246" t="s">
        <v>15389</v>
      </c>
      <c r="U1058" s="246" t="s">
        <v>15404</v>
      </c>
    </row>
    <row r="1059" spans="1:21" ht="13.5" customHeight="1">
      <c r="A1059" s="125" t="s">
        <v>2111</v>
      </c>
      <c r="B1059" s="125" t="s">
        <v>10372</v>
      </c>
      <c r="C1059" s="246" t="s">
        <v>2112</v>
      </c>
      <c r="D1059" s="246" t="s">
        <v>638</v>
      </c>
      <c r="E1059" s="246" t="s">
        <v>5482</v>
      </c>
      <c r="F1059" s="246" t="s">
        <v>5483</v>
      </c>
      <c r="G1059" s="246" t="s">
        <v>9199</v>
      </c>
      <c r="H1059" s="247">
        <v>0</v>
      </c>
      <c r="I1059" s="246" t="s">
        <v>10373</v>
      </c>
      <c r="J1059" s="247">
        <v>78000</v>
      </c>
      <c r="K1059" s="247">
        <v>81</v>
      </c>
      <c r="L1059" s="246" t="s">
        <v>13029</v>
      </c>
      <c r="M1059" s="246" t="s">
        <v>8269</v>
      </c>
      <c r="N1059" s="246" t="s">
        <v>2111</v>
      </c>
      <c r="O1059" s="246" t="s">
        <v>12354</v>
      </c>
      <c r="P1059" s="246" t="s">
        <v>12354</v>
      </c>
      <c r="Q1059" s="246" t="s">
        <v>12354</v>
      </c>
      <c r="R1059" s="246" t="s">
        <v>14694</v>
      </c>
      <c r="S1059" s="246" t="s">
        <v>14876</v>
      </c>
      <c r="T1059" s="246" t="s">
        <v>15879</v>
      </c>
      <c r="U1059" s="246" t="s">
        <v>14857</v>
      </c>
    </row>
    <row r="1060" spans="1:21" ht="13.5" customHeight="1">
      <c r="A1060" s="125" t="s">
        <v>2113</v>
      </c>
      <c r="B1060" s="125" t="s">
        <v>10372</v>
      </c>
      <c r="C1060" s="246" t="s">
        <v>2114</v>
      </c>
      <c r="D1060" s="246" t="s">
        <v>40</v>
      </c>
      <c r="E1060" s="246" t="s">
        <v>5512</v>
      </c>
      <c r="F1060" s="246" t="s">
        <v>5513</v>
      </c>
      <c r="G1060" s="246" t="s">
        <v>9200</v>
      </c>
      <c r="H1060" s="247">
        <v>0</v>
      </c>
      <c r="I1060" s="246" t="s">
        <v>10373</v>
      </c>
      <c r="J1060" s="247">
        <v>78000</v>
      </c>
      <c r="K1060" s="247">
        <v>97</v>
      </c>
      <c r="L1060" s="246" t="s">
        <v>13040</v>
      </c>
      <c r="M1060" s="246" t="s">
        <v>8269</v>
      </c>
      <c r="N1060" s="246" t="s">
        <v>2113</v>
      </c>
      <c r="O1060" s="246" t="s">
        <v>12354</v>
      </c>
      <c r="P1060" s="246" t="s">
        <v>12354</v>
      </c>
      <c r="Q1060" s="246" t="s">
        <v>12354</v>
      </c>
      <c r="R1060" s="246" t="s">
        <v>14690</v>
      </c>
      <c r="S1060" s="246" t="s">
        <v>14736</v>
      </c>
      <c r="T1060" s="246" t="s">
        <v>15372</v>
      </c>
      <c r="U1060" s="246" t="s">
        <v>15194</v>
      </c>
    </row>
    <row r="1061" spans="1:21" ht="13.5" customHeight="1">
      <c r="A1061" s="125" t="s">
        <v>2115</v>
      </c>
      <c r="B1061" s="125" t="s">
        <v>10372</v>
      </c>
      <c r="C1061" s="246" t="s">
        <v>2116</v>
      </c>
      <c r="D1061" s="246" t="s">
        <v>694</v>
      </c>
      <c r="E1061" s="246" t="s">
        <v>4360</v>
      </c>
      <c r="F1061" s="246" t="s">
        <v>5410</v>
      </c>
      <c r="G1061" s="246" t="s">
        <v>9201</v>
      </c>
      <c r="H1061" s="247">
        <v>0</v>
      </c>
      <c r="I1061" s="246" t="s">
        <v>10373</v>
      </c>
      <c r="J1061" s="247">
        <v>78000</v>
      </c>
      <c r="K1061" s="247">
        <v>42</v>
      </c>
      <c r="L1061" s="246" t="s">
        <v>12991</v>
      </c>
      <c r="M1061" s="246" t="s">
        <v>8269</v>
      </c>
      <c r="N1061" s="246" t="s">
        <v>2115</v>
      </c>
      <c r="O1061" s="246" t="s">
        <v>12354</v>
      </c>
      <c r="P1061" s="246" t="s">
        <v>12354</v>
      </c>
      <c r="Q1061" s="246" t="s">
        <v>12354</v>
      </c>
      <c r="R1061" s="246" t="s">
        <v>14730</v>
      </c>
      <c r="S1061" s="246" t="s">
        <v>15226</v>
      </c>
      <c r="T1061" s="246" t="s">
        <v>15578</v>
      </c>
      <c r="U1061" s="246" t="s">
        <v>15124</v>
      </c>
    </row>
    <row r="1062" spans="1:21" ht="13.5" customHeight="1">
      <c r="A1062" s="125" t="s">
        <v>2117</v>
      </c>
      <c r="B1062" s="125" t="s">
        <v>10372</v>
      </c>
      <c r="C1062" s="246" t="s">
        <v>2118</v>
      </c>
      <c r="D1062" s="246" t="s">
        <v>164</v>
      </c>
      <c r="E1062" s="246" t="s">
        <v>4374</v>
      </c>
      <c r="F1062" s="246" t="s">
        <v>5439</v>
      </c>
      <c r="G1062" s="246" t="s">
        <v>9202</v>
      </c>
      <c r="H1062" s="247">
        <v>0</v>
      </c>
      <c r="I1062" s="246" t="s">
        <v>10373</v>
      </c>
      <c r="J1062" s="247">
        <v>78000</v>
      </c>
      <c r="K1062" s="247">
        <v>58</v>
      </c>
      <c r="L1062" s="246" t="s">
        <v>13007</v>
      </c>
      <c r="M1062" s="246" t="s">
        <v>8269</v>
      </c>
      <c r="N1062" s="246" t="s">
        <v>2117</v>
      </c>
      <c r="O1062" s="246" t="s">
        <v>12354</v>
      </c>
      <c r="P1062" s="246" t="s">
        <v>12354</v>
      </c>
      <c r="Q1062" s="246" t="s">
        <v>12354</v>
      </c>
      <c r="R1062" s="246" t="s">
        <v>14694</v>
      </c>
      <c r="S1062" s="246" t="s">
        <v>15201</v>
      </c>
      <c r="T1062" s="246" t="s">
        <v>15880</v>
      </c>
      <c r="U1062" s="246" t="s">
        <v>15881</v>
      </c>
    </row>
    <row r="1063" spans="1:21" ht="13.5" customHeight="1">
      <c r="A1063" s="125" t="s">
        <v>2119</v>
      </c>
      <c r="B1063" s="125" t="s">
        <v>10372</v>
      </c>
      <c r="C1063" s="246" t="s">
        <v>2120</v>
      </c>
      <c r="D1063" s="246" t="s">
        <v>83</v>
      </c>
      <c r="E1063" s="246" t="s">
        <v>5514</v>
      </c>
      <c r="F1063" s="246" t="s">
        <v>5515</v>
      </c>
      <c r="G1063" s="246" t="s">
        <v>9087</v>
      </c>
      <c r="H1063" s="247">
        <v>0</v>
      </c>
      <c r="I1063" s="246" t="s">
        <v>10373</v>
      </c>
      <c r="J1063" s="247">
        <v>78000</v>
      </c>
      <c r="K1063" s="247">
        <v>98</v>
      </c>
      <c r="L1063" s="246" t="s">
        <v>12522</v>
      </c>
      <c r="M1063" s="246" t="s">
        <v>8269</v>
      </c>
      <c r="N1063" s="246" t="s">
        <v>2119</v>
      </c>
      <c r="O1063" s="246" t="s">
        <v>12354</v>
      </c>
      <c r="P1063" s="246" t="s">
        <v>12354</v>
      </c>
      <c r="Q1063" s="246" t="s">
        <v>12354</v>
      </c>
      <c r="R1063" s="246" t="s">
        <v>14690</v>
      </c>
      <c r="S1063" s="246" t="s">
        <v>14761</v>
      </c>
      <c r="T1063" s="246" t="s">
        <v>14966</v>
      </c>
      <c r="U1063" s="246" t="s">
        <v>15882</v>
      </c>
    </row>
    <row r="1064" spans="1:21" ht="13.5" customHeight="1">
      <c r="A1064" s="125" t="s">
        <v>2121</v>
      </c>
      <c r="B1064" s="125" t="s">
        <v>10372</v>
      </c>
      <c r="C1064" s="246" t="s">
        <v>2122</v>
      </c>
      <c r="D1064" s="246" t="s">
        <v>150</v>
      </c>
      <c r="E1064" s="246" t="s">
        <v>5431</v>
      </c>
      <c r="F1064" s="246" t="s">
        <v>5432</v>
      </c>
      <c r="G1064" s="246" t="s">
        <v>9204</v>
      </c>
      <c r="H1064" s="247">
        <v>0</v>
      </c>
      <c r="I1064" s="246" t="s">
        <v>10373</v>
      </c>
      <c r="J1064" s="247">
        <v>78000</v>
      </c>
      <c r="K1064" s="247">
        <v>54</v>
      </c>
      <c r="L1064" s="246" t="s">
        <v>13003</v>
      </c>
      <c r="M1064" s="246" t="s">
        <v>8269</v>
      </c>
      <c r="N1064" s="246" t="s">
        <v>2121</v>
      </c>
      <c r="O1064" s="246" t="s">
        <v>12354</v>
      </c>
      <c r="P1064" s="246" t="s">
        <v>12354</v>
      </c>
      <c r="Q1064" s="246" t="s">
        <v>12354</v>
      </c>
      <c r="R1064" s="246" t="s">
        <v>14690</v>
      </c>
      <c r="S1064" s="246" t="s">
        <v>14776</v>
      </c>
      <c r="T1064" s="246" t="s">
        <v>15205</v>
      </c>
      <c r="U1064" s="246" t="s">
        <v>14982</v>
      </c>
    </row>
    <row r="1065" spans="1:21" ht="13.5" customHeight="1">
      <c r="A1065" s="125" t="s">
        <v>2123</v>
      </c>
      <c r="B1065" s="125" t="s">
        <v>10372</v>
      </c>
      <c r="C1065" s="246" t="s">
        <v>2124</v>
      </c>
      <c r="D1065" s="246" t="s">
        <v>9205</v>
      </c>
      <c r="E1065" s="246" t="s">
        <v>5440</v>
      </c>
      <c r="F1065" s="246" t="s">
        <v>5441</v>
      </c>
      <c r="G1065" s="246" t="s">
        <v>9206</v>
      </c>
      <c r="H1065" s="247">
        <v>0</v>
      </c>
      <c r="I1065" s="246" t="s">
        <v>10373</v>
      </c>
      <c r="J1065" s="247">
        <v>78000</v>
      </c>
      <c r="K1065" s="247">
        <v>59</v>
      </c>
      <c r="L1065" s="246" t="s">
        <v>13008</v>
      </c>
      <c r="M1065" s="246" t="s">
        <v>8269</v>
      </c>
      <c r="N1065" s="246" t="s">
        <v>2123</v>
      </c>
      <c r="O1065" s="246" t="s">
        <v>12354</v>
      </c>
      <c r="P1065" s="246" t="s">
        <v>12354</v>
      </c>
      <c r="Q1065" s="246" t="s">
        <v>12354</v>
      </c>
      <c r="R1065" s="246" t="s">
        <v>14694</v>
      </c>
      <c r="S1065" s="246" t="s">
        <v>14838</v>
      </c>
      <c r="T1065" s="246" t="s">
        <v>14759</v>
      </c>
      <c r="U1065" s="246" t="s">
        <v>15883</v>
      </c>
    </row>
    <row r="1066" spans="1:21" ht="13.5" customHeight="1">
      <c r="A1066" s="125" t="s">
        <v>2125</v>
      </c>
      <c r="B1066" s="125" t="s">
        <v>10372</v>
      </c>
      <c r="C1066" s="246" t="s">
        <v>2126</v>
      </c>
      <c r="D1066" s="246" t="s">
        <v>187</v>
      </c>
      <c r="E1066" s="246" t="s">
        <v>5452</v>
      </c>
      <c r="F1066" s="246" t="s">
        <v>5453</v>
      </c>
      <c r="G1066" s="246" t="s">
        <v>9207</v>
      </c>
      <c r="H1066" s="247">
        <v>0</v>
      </c>
      <c r="I1066" s="246" t="s">
        <v>10373</v>
      </c>
      <c r="J1066" s="247">
        <v>78000</v>
      </c>
      <c r="K1066" s="247">
        <v>65</v>
      </c>
      <c r="L1066" s="246" t="s">
        <v>13014</v>
      </c>
      <c r="M1066" s="246" t="s">
        <v>8269</v>
      </c>
      <c r="N1066" s="246" t="s">
        <v>2125</v>
      </c>
      <c r="O1066" s="246" t="s">
        <v>12354</v>
      </c>
      <c r="P1066" s="246" t="s">
        <v>12354</v>
      </c>
      <c r="Q1066" s="246" t="s">
        <v>12354</v>
      </c>
      <c r="R1066" s="246" t="s">
        <v>14690</v>
      </c>
      <c r="S1066" s="246" t="s">
        <v>14776</v>
      </c>
      <c r="T1066" s="246" t="s">
        <v>15884</v>
      </c>
      <c r="U1066" s="246" t="s">
        <v>14945</v>
      </c>
    </row>
    <row r="1067" spans="1:21" ht="13.5" customHeight="1">
      <c r="A1067" s="125" t="s">
        <v>2127</v>
      </c>
      <c r="B1067" s="125" t="s">
        <v>10372</v>
      </c>
      <c r="C1067" s="246" t="s">
        <v>5467</v>
      </c>
      <c r="D1067" s="246" t="s">
        <v>120</v>
      </c>
      <c r="E1067" s="246" t="s">
        <v>5468</v>
      </c>
      <c r="F1067" s="246" t="s">
        <v>5469</v>
      </c>
      <c r="G1067" s="246" t="s">
        <v>9208</v>
      </c>
      <c r="H1067" s="247">
        <v>0</v>
      </c>
      <c r="I1067" s="246" t="s">
        <v>10373</v>
      </c>
      <c r="J1067" s="247">
        <v>78000</v>
      </c>
      <c r="K1067" s="247">
        <v>73</v>
      </c>
      <c r="L1067" s="246" t="s">
        <v>13021</v>
      </c>
      <c r="M1067" s="246" t="s">
        <v>8269</v>
      </c>
      <c r="N1067" s="246" t="s">
        <v>2127</v>
      </c>
      <c r="O1067" s="246" t="s">
        <v>12354</v>
      </c>
      <c r="P1067" s="246" t="s">
        <v>12354</v>
      </c>
      <c r="Q1067" s="246" t="s">
        <v>12354</v>
      </c>
      <c r="R1067" s="246" t="s">
        <v>14690</v>
      </c>
      <c r="S1067" s="246" t="s">
        <v>14776</v>
      </c>
      <c r="T1067" s="246" t="s">
        <v>15885</v>
      </c>
      <c r="U1067" s="246" t="s">
        <v>14742</v>
      </c>
    </row>
    <row r="1068" spans="1:21" ht="13.5" customHeight="1">
      <c r="A1068" s="125" t="s">
        <v>2128</v>
      </c>
      <c r="B1068" s="125" t="s">
        <v>10372</v>
      </c>
      <c r="C1068" s="246" t="s">
        <v>2129</v>
      </c>
      <c r="D1068" s="246" t="s">
        <v>9205</v>
      </c>
      <c r="E1068" s="246" t="s">
        <v>5553</v>
      </c>
      <c r="F1068" s="246" t="s">
        <v>5554</v>
      </c>
      <c r="G1068" s="246" t="s">
        <v>9209</v>
      </c>
      <c r="H1068" s="247">
        <v>0</v>
      </c>
      <c r="I1068" s="246" t="s">
        <v>10373</v>
      </c>
      <c r="J1068" s="247">
        <v>78000</v>
      </c>
      <c r="K1068" s="247">
        <v>117</v>
      </c>
      <c r="L1068" s="246" t="s">
        <v>12978</v>
      </c>
      <c r="M1068" s="246" t="s">
        <v>8269</v>
      </c>
      <c r="N1068" s="246" t="s">
        <v>2128</v>
      </c>
      <c r="O1068" s="246" t="s">
        <v>12354</v>
      </c>
      <c r="P1068" s="246" t="s">
        <v>12354</v>
      </c>
      <c r="Q1068" s="246" t="s">
        <v>12354</v>
      </c>
      <c r="R1068" s="246" t="s">
        <v>14694</v>
      </c>
      <c r="S1068" s="246" t="s">
        <v>14838</v>
      </c>
      <c r="T1068" s="246" t="s">
        <v>15886</v>
      </c>
      <c r="U1068" s="246" t="s">
        <v>14865</v>
      </c>
    </row>
    <row r="1069" spans="1:21" ht="13.5" customHeight="1">
      <c r="A1069" s="125" t="s">
        <v>2131</v>
      </c>
      <c r="B1069" s="125" t="s">
        <v>10372</v>
      </c>
      <c r="C1069" s="246" t="s">
        <v>2132</v>
      </c>
      <c r="D1069" s="246" t="s">
        <v>84</v>
      </c>
      <c r="E1069" s="246" t="s">
        <v>5566</v>
      </c>
      <c r="F1069" s="246" t="s">
        <v>5567</v>
      </c>
      <c r="G1069" s="246" t="s">
        <v>9210</v>
      </c>
      <c r="H1069" s="247">
        <v>0</v>
      </c>
      <c r="I1069" s="246" t="s">
        <v>10373</v>
      </c>
      <c r="J1069" s="247">
        <v>78000</v>
      </c>
      <c r="K1069" s="247">
        <v>123</v>
      </c>
      <c r="L1069" s="246" t="s">
        <v>13058</v>
      </c>
      <c r="M1069" s="246" t="s">
        <v>8269</v>
      </c>
      <c r="N1069" s="246" t="s">
        <v>2131</v>
      </c>
      <c r="O1069" s="246" t="s">
        <v>12354</v>
      </c>
      <c r="P1069" s="246" t="s">
        <v>12354</v>
      </c>
      <c r="Q1069" s="246" t="s">
        <v>12354</v>
      </c>
      <c r="R1069" s="246" t="s">
        <v>14730</v>
      </c>
      <c r="S1069" s="246" t="s">
        <v>14740</v>
      </c>
      <c r="T1069" s="246" t="s">
        <v>15887</v>
      </c>
      <c r="U1069" s="246" t="s">
        <v>15185</v>
      </c>
    </row>
    <row r="1070" spans="1:21" ht="13.5" customHeight="1">
      <c r="A1070" s="125" t="s">
        <v>2133</v>
      </c>
      <c r="B1070" s="125" t="s">
        <v>10372</v>
      </c>
      <c r="C1070" s="246" t="s">
        <v>5592</v>
      </c>
      <c r="D1070" s="246" t="s">
        <v>84</v>
      </c>
      <c r="E1070" s="246" t="s">
        <v>5593</v>
      </c>
      <c r="F1070" s="246" t="s">
        <v>5594</v>
      </c>
      <c r="G1070" s="246" t="s">
        <v>9211</v>
      </c>
      <c r="H1070" s="247">
        <v>0</v>
      </c>
      <c r="I1070" s="246" t="s">
        <v>10373</v>
      </c>
      <c r="J1070" s="247">
        <v>78000</v>
      </c>
      <c r="K1070" s="247">
        <v>135</v>
      </c>
      <c r="L1070" s="246" t="s">
        <v>12393</v>
      </c>
      <c r="M1070" s="246" t="s">
        <v>8269</v>
      </c>
      <c r="N1070" s="246" t="s">
        <v>2133</v>
      </c>
      <c r="O1070" s="246" t="s">
        <v>12354</v>
      </c>
      <c r="P1070" s="246" t="s">
        <v>12354</v>
      </c>
      <c r="Q1070" s="246" t="s">
        <v>12354</v>
      </c>
      <c r="R1070" s="246" t="s">
        <v>14730</v>
      </c>
      <c r="S1070" s="246" t="s">
        <v>15304</v>
      </c>
      <c r="T1070" s="246" t="s">
        <v>14767</v>
      </c>
      <c r="U1070" s="246" t="s">
        <v>15888</v>
      </c>
    </row>
    <row r="1071" spans="1:21" ht="13.5" customHeight="1">
      <c r="A1071" s="125" t="s">
        <v>2134</v>
      </c>
      <c r="B1071" s="125" t="s">
        <v>10372</v>
      </c>
      <c r="C1071" s="246" t="s">
        <v>1900</v>
      </c>
      <c r="D1071" s="246" t="s">
        <v>665</v>
      </c>
      <c r="E1071" s="246" t="s">
        <v>5595</v>
      </c>
      <c r="F1071" s="246" t="s">
        <v>5596</v>
      </c>
      <c r="G1071" s="246" t="s">
        <v>9212</v>
      </c>
      <c r="H1071" s="247">
        <v>0</v>
      </c>
      <c r="I1071" s="246" t="s">
        <v>10373</v>
      </c>
      <c r="J1071" s="247">
        <v>78000</v>
      </c>
      <c r="K1071" s="247">
        <v>136</v>
      </c>
      <c r="L1071" s="246" t="s">
        <v>13069</v>
      </c>
      <c r="M1071" s="246" t="s">
        <v>8269</v>
      </c>
      <c r="N1071" s="246" t="s">
        <v>2134</v>
      </c>
      <c r="O1071" s="246" t="s">
        <v>12354</v>
      </c>
      <c r="P1071" s="246" t="s">
        <v>12354</v>
      </c>
      <c r="Q1071" s="246" t="s">
        <v>12354</v>
      </c>
      <c r="R1071" s="246" t="s">
        <v>14694</v>
      </c>
      <c r="S1071" s="246" t="s">
        <v>14761</v>
      </c>
      <c r="T1071" s="246" t="s">
        <v>15076</v>
      </c>
      <c r="U1071" s="246" t="s">
        <v>14922</v>
      </c>
    </row>
    <row r="1072" spans="1:21" ht="13.5" customHeight="1">
      <c r="A1072" s="125" t="s">
        <v>2135</v>
      </c>
      <c r="B1072" s="125" t="s">
        <v>10372</v>
      </c>
      <c r="C1072" s="246" t="s">
        <v>2136</v>
      </c>
      <c r="D1072" s="246" t="s">
        <v>164</v>
      </c>
      <c r="E1072" s="246" t="s">
        <v>5599</v>
      </c>
      <c r="F1072" s="246" t="s">
        <v>5600</v>
      </c>
      <c r="G1072" s="246" t="s">
        <v>9213</v>
      </c>
      <c r="H1072" s="247">
        <v>0</v>
      </c>
      <c r="I1072" s="246" t="s">
        <v>10373</v>
      </c>
      <c r="J1072" s="247">
        <v>78000</v>
      </c>
      <c r="K1072" s="247">
        <v>138</v>
      </c>
      <c r="L1072" s="246" t="s">
        <v>13070</v>
      </c>
      <c r="M1072" s="246" t="s">
        <v>8269</v>
      </c>
      <c r="N1072" s="246" t="s">
        <v>2135</v>
      </c>
      <c r="O1072" s="246" t="s">
        <v>12354</v>
      </c>
      <c r="P1072" s="246" t="s">
        <v>12354</v>
      </c>
      <c r="Q1072" s="246" t="s">
        <v>12354</v>
      </c>
      <c r="R1072" s="246" t="s">
        <v>14694</v>
      </c>
      <c r="S1072" s="246" t="s">
        <v>15201</v>
      </c>
      <c r="T1072" s="246" t="s">
        <v>15889</v>
      </c>
      <c r="U1072" s="246" t="s">
        <v>14700</v>
      </c>
    </row>
    <row r="1073" spans="1:21" ht="13.5" customHeight="1">
      <c r="A1073" s="125" t="s">
        <v>2137</v>
      </c>
      <c r="B1073" s="125" t="s">
        <v>10372</v>
      </c>
      <c r="C1073" s="246" t="s">
        <v>2138</v>
      </c>
      <c r="D1073" s="246" t="s">
        <v>164</v>
      </c>
      <c r="E1073" s="246" t="s">
        <v>5601</v>
      </c>
      <c r="F1073" s="246" t="s">
        <v>5602</v>
      </c>
      <c r="G1073" s="246" t="s">
        <v>9214</v>
      </c>
      <c r="H1073" s="247">
        <v>0</v>
      </c>
      <c r="I1073" s="246" t="s">
        <v>10373</v>
      </c>
      <c r="J1073" s="247">
        <v>78000</v>
      </c>
      <c r="K1073" s="247">
        <v>139</v>
      </c>
      <c r="L1073" s="246" t="s">
        <v>13071</v>
      </c>
      <c r="M1073" s="246" t="s">
        <v>8269</v>
      </c>
      <c r="N1073" s="246" t="s">
        <v>2137</v>
      </c>
      <c r="O1073" s="246" t="s">
        <v>12354</v>
      </c>
      <c r="P1073" s="246" t="s">
        <v>12354</v>
      </c>
      <c r="Q1073" s="246" t="s">
        <v>12354</v>
      </c>
      <c r="R1073" s="246" t="s">
        <v>14694</v>
      </c>
      <c r="S1073" s="246" t="s">
        <v>15201</v>
      </c>
      <c r="T1073" s="246" t="s">
        <v>15118</v>
      </c>
      <c r="U1073" s="246" t="s">
        <v>14982</v>
      </c>
    </row>
    <row r="1074" spans="1:21" ht="13.5" customHeight="1">
      <c r="A1074" s="125" t="s">
        <v>2139</v>
      </c>
      <c r="B1074" s="125" t="s">
        <v>10372</v>
      </c>
      <c r="C1074" s="246" t="s">
        <v>2140</v>
      </c>
      <c r="D1074" s="246" t="s">
        <v>83</v>
      </c>
      <c r="E1074" s="246" t="s">
        <v>5603</v>
      </c>
      <c r="F1074" s="246" t="s">
        <v>5604</v>
      </c>
      <c r="G1074" s="246" t="s">
        <v>9215</v>
      </c>
      <c r="H1074" s="247">
        <v>0</v>
      </c>
      <c r="I1074" s="246" t="s">
        <v>10373</v>
      </c>
      <c r="J1074" s="247">
        <v>78000</v>
      </c>
      <c r="K1074" s="247">
        <v>140</v>
      </c>
      <c r="L1074" s="246" t="s">
        <v>13072</v>
      </c>
      <c r="M1074" s="246" t="s">
        <v>8269</v>
      </c>
      <c r="N1074" s="246" t="s">
        <v>2139</v>
      </c>
      <c r="O1074" s="246" t="s">
        <v>12354</v>
      </c>
      <c r="P1074" s="246" t="s">
        <v>12354</v>
      </c>
      <c r="Q1074" s="246" t="s">
        <v>12354</v>
      </c>
      <c r="R1074" s="246" t="s">
        <v>14773</v>
      </c>
      <c r="S1074" s="246" t="s">
        <v>14774</v>
      </c>
      <c r="T1074" s="246" t="s">
        <v>14987</v>
      </c>
      <c r="U1074" s="246" t="s">
        <v>15890</v>
      </c>
    </row>
    <row r="1075" spans="1:21" ht="13.5" customHeight="1">
      <c r="A1075" s="125" t="s">
        <v>2141</v>
      </c>
      <c r="B1075" s="125" t="s">
        <v>10372</v>
      </c>
      <c r="C1075" s="246" t="s">
        <v>2142</v>
      </c>
      <c r="D1075" s="246" t="s">
        <v>84</v>
      </c>
      <c r="E1075" s="246" t="s">
        <v>5610</v>
      </c>
      <c r="F1075" s="246" t="s">
        <v>5611</v>
      </c>
      <c r="G1075" s="246" t="s">
        <v>9216</v>
      </c>
      <c r="H1075" s="247">
        <v>0</v>
      </c>
      <c r="I1075" s="246" t="s">
        <v>10373</v>
      </c>
      <c r="J1075" s="247">
        <v>78000</v>
      </c>
      <c r="K1075" s="247">
        <v>143</v>
      </c>
      <c r="L1075" s="246" t="s">
        <v>13075</v>
      </c>
      <c r="M1075" s="246" t="s">
        <v>8269</v>
      </c>
      <c r="N1075" s="246" t="s">
        <v>2141</v>
      </c>
      <c r="O1075" s="246" t="s">
        <v>12354</v>
      </c>
      <c r="P1075" s="246" t="s">
        <v>12354</v>
      </c>
      <c r="Q1075" s="246" t="s">
        <v>12354</v>
      </c>
      <c r="R1075" s="246" t="s">
        <v>14694</v>
      </c>
      <c r="S1075" s="246" t="s">
        <v>14734</v>
      </c>
      <c r="T1075" s="246" t="s">
        <v>15395</v>
      </c>
      <c r="U1075" s="246" t="s">
        <v>15646</v>
      </c>
    </row>
    <row r="1076" spans="1:21" ht="13.5" customHeight="1">
      <c r="A1076" s="125" t="s">
        <v>2143</v>
      </c>
      <c r="B1076" s="125" t="s">
        <v>10372</v>
      </c>
      <c r="C1076" s="246" t="s">
        <v>2144</v>
      </c>
      <c r="D1076" s="246" t="s">
        <v>2145</v>
      </c>
      <c r="E1076" s="246" t="s">
        <v>5616</v>
      </c>
      <c r="F1076" s="246" t="s">
        <v>5617</v>
      </c>
      <c r="G1076" s="246" t="s">
        <v>9217</v>
      </c>
      <c r="H1076" s="247">
        <v>0</v>
      </c>
      <c r="I1076" s="246" t="s">
        <v>10373</v>
      </c>
      <c r="J1076" s="247">
        <v>78000</v>
      </c>
      <c r="K1076" s="247">
        <v>146</v>
      </c>
      <c r="L1076" s="246" t="s">
        <v>13077</v>
      </c>
      <c r="M1076" s="246" t="s">
        <v>8269</v>
      </c>
      <c r="N1076" s="246" t="s">
        <v>2143</v>
      </c>
      <c r="O1076" s="246" t="s">
        <v>12354</v>
      </c>
      <c r="P1076" s="246" t="s">
        <v>12354</v>
      </c>
      <c r="Q1076" s="246" t="s">
        <v>12354</v>
      </c>
      <c r="R1076" s="246" t="s">
        <v>14694</v>
      </c>
      <c r="S1076" s="246" t="s">
        <v>14876</v>
      </c>
      <c r="T1076" s="246" t="s">
        <v>14845</v>
      </c>
      <c r="U1076" s="246" t="s">
        <v>15664</v>
      </c>
    </row>
    <row r="1077" spans="1:21" ht="13.5" customHeight="1">
      <c r="A1077" s="125" t="s">
        <v>2146</v>
      </c>
      <c r="B1077" s="125" t="s">
        <v>10372</v>
      </c>
      <c r="C1077" s="246" t="s">
        <v>2147</v>
      </c>
      <c r="D1077" s="246" t="s">
        <v>201</v>
      </c>
      <c r="E1077" s="246" t="s">
        <v>5639</v>
      </c>
      <c r="F1077" s="246" t="s">
        <v>5640</v>
      </c>
      <c r="G1077" s="246" t="s">
        <v>9218</v>
      </c>
      <c r="H1077" s="247">
        <v>0</v>
      </c>
      <c r="I1077" s="246" t="s">
        <v>10373</v>
      </c>
      <c r="J1077" s="247">
        <v>78000</v>
      </c>
      <c r="K1077" s="247">
        <v>158</v>
      </c>
      <c r="L1077" s="246" t="s">
        <v>13087</v>
      </c>
      <c r="M1077" s="246" t="s">
        <v>8269</v>
      </c>
      <c r="N1077" s="246" t="s">
        <v>2146</v>
      </c>
      <c r="O1077" s="246" t="s">
        <v>12354</v>
      </c>
      <c r="P1077" s="246" t="s">
        <v>12354</v>
      </c>
      <c r="Q1077" s="246" t="s">
        <v>12354</v>
      </c>
      <c r="R1077" s="246" t="s">
        <v>14694</v>
      </c>
      <c r="S1077" s="246" t="s">
        <v>14876</v>
      </c>
      <c r="T1077" s="246" t="s">
        <v>15328</v>
      </c>
      <c r="U1077" s="246" t="s">
        <v>15891</v>
      </c>
    </row>
    <row r="1078" spans="1:21" ht="13.5" customHeight="1">
      <c r="A1078" s="125" t="s">
        <v>2148</v>
      </c>
      <c r="B1078" s="125" t="s">
        <v>10372</v>
      </c>
      <c r="C1078" s="246" t="s">
        <v>5641</v>
      </c>
      <c r="D1078" s="246" t="s">
        <v>665</v>
      </c>
      <c r="E1078" s="246" t="s">
        <v>5642</v>
      </c>
      <c r="F1078" s="246" t="s">
        <v>5643</v>
      </c>
      <c r="G1078" s="246" t="s">
        <v>9219</v>
      </c>
      <c r="H1078" s="247">
        <v>0</v>
      </c>
      <c r="I1078" s="246" t="s">
        <v>10373</v>
      </c>
      <c r="J1078" s="247">
        <v>78000</v>
      </c>
      <c r="K1078" s="247">
        <v>159</v>
      </c>
      <c r="L1078" s="246" t="s">
        <v>12463</v>
      </c>
      <c r="M1078" s="246" t="s">
        <v>8269</v>
      </c>
      <c r="N1078" s="246" t="s">
        <v>2148</v>
      </c>
      <c r="O1078" s="246" t="s">
        <v>12354</v>
      </c>
      <c r="P1078" s="246" t="s">
        <v>12354</v>
      </c>
      <c r="Q1078" s="246" t="s">
        <v>12354</v>
      </c>
      <c r="R1078" s="246" t="s">
        <v>14690</v>
      </c>
      <c r="S1078" s="246" t="s">
        <v>14701</v>
      </c>
      <c r="T1078" s="246" t="s">
        <v>15568</v>
      </c>
      <c r="U1078" s="246" t="s">
        <v>15760</v>
      </c>
    </row>
    <row r="1079" spans="1:21" ht="13.5" customHeight="1">
      <c r="A1079" s="125" t="s">
        <v>2150</v>
      </c>
      <c r="B1079" s="125" t="s">
        <v>10372</v>
      </c>
      <c r="C1079" s="246" t="s">
        <v>2151</v>
      </c>
      <c r="D1079" s="246" t="s">
        <v>668</v>
      </c>
      <c r="E1079" s="246" t="s">
        <v>5655</v>
      </c>
      <c r="F1079" s="246" t="s">
        <v>5656</v>
      </c>
      <c r="G1079" s="246" t="s">
        <v>9220</v>
      </c>
      <c r="H1079" s="247">
        <v>0</v>
      </c>
      <c r="I1079" s="246" t="s">
        <v>10373</v>
      </c>
      <c r="J1079" s="247">
        <v>78000</v>
      </c>
      <c r="K1079" s="247">
        <v>167</v>
      </c>
      <c r="L1079" s="246" t="s">
        <v>13093</v>
      </c>
      <c r="M1079" s="246" t="s">
        <v>8269</v>
      </c>
      <c r="N1079" s="246" t="s">
        <v>2150</v>
      </c>
      <c r="O1079" s="246" t="s">
        <v>12354</v>
      </c>
      <c r="P1079" s="246" t="s">
        <v>12354</v>
      </c>
      <c r="Q1079" s="246" t="s">
        <v>12354</v>
      </c>
      <c r="R1079" s="246" t="s">
        <v>14694</v>
      </c>
      <c r="S1079" s="246" t="s">
        <v>14776</v>
      </c>
      <c r="T1079" s="246" t="s">
        <v>15231</v>
      </c>
      <c r="U1079" s="246" t="s">
        <v>15892</v>
      </c>
    </row>
    <row r="1080" spans="1:21" ht="13.5" customHeight="1">
      <c r="A1080" s="125" t="s">
        <v>2152</v>
      </c>
      <c r="B1080" s="125" t="s">
        <v>10372</v>
      </c>
      <c r="C1080" s="246" t="s">
        <v>2153</v>
      </c>
      <c r="D1080" s="246" t="s">
        <v>2154</v>
      </c>
      <c r="E1080" s="246" t="s">
        <v>5659</v>
      </c>
      <c r="F1080" s="246" t="s">
        <v>5660</v>
      </c>
      <c r="G1080" s="246" t="s">
        <v>9221</v>
      </c>
      <c r="H1080" s="247">
        <v>0</v>
      </c>
      <c r="I1080" s="246" t="s">
        <v>10373</v>
      </c>
      <c r="J1080" s="247">
        <v>78000</v>
      </c>
      <c r="K1080" s="247">
        <v>169</v>
      </c>
      <c r="L1080" s="246" t="s">
        <v>12740</v>
      </c>
      <c r="M1080" s="246" t="s">
        <v>8269</v>
      </c>
      <c r="N1080" s="246" t="s">
        <v>2152</v>
      </c>
      <c r="O1080" s="246" t="s">
        <v>12354</v>
      </c>
      <c r="P1080" s="246" t="s">
        <v>12354</v>
      </c>
      <c r="Q1080" s="246" t="s">
        <v>12354</v>
      </c>
      <c r="R1080" s="246" t="s">
        <v>14694</v>
      </c>
      <c r="S1080" s="246" t="s">
        <v>14794</v>
      </c>
      <c r="T1080" s="246" t="s">
        <v>14896</v>
      </c>
      <c r="U1080" s="246" t="s">
        <v>14917</v>
      </c>
    </row>
    <row r="1081" spans="1:21" ht="13.5" customHeight="1">
      <c r="A1081" s="125" t="s">
        <v>2155</v>
      </c>
      <c r="B1081" s="125" t="s">
        <v>10372</v>
      </c>
      <c r="C1081" s="246" t="s">
        <v>2156</v>
      </c>
      <c r="D1081" s="246" t="s">
        <v>651</v>
      </c>
      <c r="E1081" s="246" t="s">
        <v>5661</v>
      </c>
      <c r="F1081" s="246" t="s">
        <v>5662</v>
      </c>
      <c r="G1081" s="246" t="s">
        <v>9222</v>
      </c>
      <c r="H1081" s="247">
        <v>0</v>
      </c>
      <c r="I1081" s="246" t="s">
        <v>10373</v>
      </c>
      <c r="J1081" s="247">
        <v>78000</v>
      </c>
      <c r="K1081" s="247">
        <v>170</v>
      </c>
      <c r="L1081" s="246" t="s">
        <v>12418</v>
      </c>
      <c r="M1081" s="246" t="s">
        <v>8269</v>
      </c>
      <c r="N1081" s="246" t="s">
        <v>2155</v>
      </c>
      <c r="O1081" s="246" t="s">
        <v>12354</v>
      </c>
      <c r="P1081" s="246" t="s">
        <v>12354</v>
      </c>
      <c r="Q1081" s="246" t="s">
        <v>12354</v>
      </c>
      <c r="R1081" s="246" t="s">
        <v>14690</v>
      </c>
      <c r="S1081" s="246" t="s">
        <v>14718</v>
      </c>
      <c r="T1081" s="246" t="s">
        <v>15893</v>
      </c>
      <c r="U1081" s="246" t="s">
        <v>14872</v>
      </c>
    </row>
    <row r="1082" spans="1:21" ht="13.5" customHeight="1">
      <c r="A1082" s="125" t="s">
        <v>2157</v>
      </c>
      <c r="B1082" s="125" t="s">
        <v>10372</v>
      </c>
      <c r="C1082" s="246" t="s">
        <v>5704</v>
      </c>
      <c r="D1082" s="246" t="s">
        <v>2158</v>
      </c>
      <c r="E1082" s="246" t="s">
        <v>5705</v>
      </c>
      <c r="F1082" s="246" t="s">
        <v>5706</v>
      </c>
      <c r="G1082" s="246" t="s">
        <v>11591</v>
      </c>
      <c r="H1082" s="247">
        <v>0</v>
      </c>
      <c r="I1082" s="246" t="s">
        <v>10373</v>
      </c>
      <c r="J1082" s="247">
        <v>78000</v>
      </c>
      <c r="K1082" s="247">
        <v>192</v>
      </c>
      <c r="L1082" s="246" t="s">
        <v>12921</v>
      </c>
      <c r="M1082" s="246" t="s">
        <v>8269</v>
      </c>
      <c r="N1082" s="246" t="s">
        <v>2157</v>
      </c>
      <c r="O1082" s="246" t="s">
        <v>12354</v>
      </c>
      <c r="P1082" s="246" t="s">
        <v>12354</v>
      </c>
      <c r="Q1082" s="246" t="s">
        <v>12354</v>
      </c>
      <c r="R1082" s="246" t="s">
        <v>14694</v>
      </c>
      <c r="S1082" s="246" t="s">
        <v>14781</v>
      </c>
      <c r="T1082" s="246" t="s">
        <v>15894</v>
      </c>
      <c r="U1082" s="246" t="s">
        <v>14693</v>
      </c>
    </row>
    <row r="1083" spans="1:21" ht="13.5" customHeight="1">
      <c r="A1083" s="125" t="s">
        <v>2159</v>
      </c>
      <c r="B1083" s="125" t="s">
        <v>10372</v>
      </c>
      <c r="C1083" s="246" t="s">
        <v>2160</v>
      </c>
      <c r="D1083" s="246" t="s">
        <v>108</v>
      </c>
      <c r="E1083" s="246" t="s">
        <v>5713</v>
      </c>
      <c r="F1083" s="246" t="s">
        <v>5714</v>
      </c>
      <c r="G1083" s="246" t="s">
        <v>9223</v>
      </c>
      <c r="H1083" s="247">
        <v>0</v>
      </c>
      <c r="I1083" s="246" t="s">
        <v>10373</v>
      </c>
      <c r="J1083" s="247">
        <v>78000</v>
      </c>
      <c r="K1083" s="247">
        <v>196</v>
      </c>
      <c r="L1083" s="246" t="s">
        <v>12607</v>
      </c>
      <c r="M1083" s="246" t="s">
        <v>8269</v>
      </c>
      <c r="N1083" s="246" t="s">
        <v>2159</v>
      </c>
      <c r="O1083" s="246" t="s">
        <v>12354</v>
      </c>
      <c r="P1083" s="246" t="s">
        <v>12354</v>
      </c>
      <c r="Q1083" s="246" t="s">
        <v>12354</v>
      </c>
      <c r="R1083" s="246" t="s">
        <v>14694</v>
      </c>
      <c r="S1083" s="246" t="s">
        <v>14818</v>
      </c>
      <c r="T1083" s="246" t="s">
        <v>15895</v>
      </c>
      <c r="U1083" s="246" t="s">
        <v>15896</v>
      </c>
    </row>
    <row r="1084" spans="1:21" ht="13.5" customHeight="1">
      <c r="A1084" s="125" t="s">
        <v>2161</v>
      </c>
      <c r="B1084" s="125" t="s">
        <v>10372</v>
      </c>
      <c r="C1084" s="246" t="s">
        <v>2162</v>
      </c>
      <c r="D1084" s="246" t="s">
        <v>84</v>
      </c>
      <c r="E1084" s="246" t="s">
        <v>11592</v>
      </c>
      <c r="F1084" s="246" t="s">
        <v>5732</v>
      </c>
      <c r="G1084" s="246" t="s">
        <v>9224</v>
      </c>
      <c r="H1084" s="247">
        <v>0</v>
      </c>
      <c r="I1084" s="246" t="s">
        <v>10373</v>
      </c>
      <c r="J1084" s="247">
        <v>78000</v>
      </c>
      <c r="K1084" s="247">
        <v>205</v>
      </c>
      <c r="L1084" s="246" t="s">
        <v>13118</v>
      </c>
      <c r="M1084" s="246" t="s">
        <v>8269</v>
      </c>
      <c r="N1084" s="246" t="s">
        <v>2161</v>
      </c>
      <c r="O1084" s="246" t="s">
        <v>12354</v>
      </c>
      <c r="P1084" s="246" t="s">
        <v>12354</v>
      </c>
      <c r="Q1084" s="246" t="s">
        <v>12354</v>
      </c>
      <c r="R1084" s="246" t="s">
        <v>14694</v>
      </c>
      <c r="S1084" s="246" t="s">
        <v>14734</v>
      </c>
      <c r="T1084" s="246" t="s">
        <v>15897</v>
      </c>
      <c r="U1084" s="246" t="s">
        <v>15898</v>
      </c>
    </row>
    <row r="1085" spans="1:21" ht="13.5" customHeight="1">
      <c r="A1085" s="125" t="s">
        <v>2163</v>
      </c>
      <c r="B1085" s="125" t="s">
        <v>10372</v>
      </c>
      <c r="C1085" s="246" t="s">
        <v>2164</v>
      </c>
      <c r="D1085" s="246" t="s">
        <v>694</v>
      </c>
      <c r="E1085" s="246" t="s">
        <v>11229</v>
      </c>
      <c r="F1085" s="246" t="s">
        <v>5761</v>
      </c>
      <c r="G1085" s="246" t="s">
        <v>9225</v>
      </c>
      <c r="H1085" s="247">
        <v>0</v>
      </c>
      <c r="I1085" s="246" t="s">
        <v>10373</v>
      </c>
      <c r="J1085" s="247">
        <v>78000</v>
      </c>
      <c r="K1085" s="247">
        <v>222</v>
      </c>
      <c r="L1085" s="246" t="s">
        <v>13126</v>
      </c>
      <c r="M1085" s="246" t="s">
        <v>8269</v>
      </c>
      <c r="N1085" s="246" t="s">
        <v>2163</v>
      </c>
      <c r="O1085" s="246" t="s">
        <v>12354</v>
      </c>
      <c r="P1085" s="246" t="s">
        <v>12354</v>
      </c>
      <c r="Q1085" s="246" t="s">
        <v>12354</v>
      </c>
      <c r="R1085" s="246" t="s">
        <v>14694</v>
      </c>
      <c r="S1085" s="246" t="s">
        <v>15201</v>
      </c>
      <c r="T1085" s="246" t="s">
        <v>15571</v>
      </c>
      <c r="U1085" s="246" t="s">
        <v>15104</v>
      </c>
    </row>
    <row r="1086" spans="1:21" ht="13.5" customHeight="1">
      <c r="A1086" s="125" t="s">
        <v>2165</v>
      </c>
      <c r="B1086" s="125" t="s">
        <v>10372</v>
      </c>
      <c r="C1086" s="246" t="s">
        <v>2166</v>
      </c>
      <c r="D1086" s="246" t="s">
        <v>77</v>
      </c>
      <c r="E1086" s="246" t="s">
        <v>11230</v>
      </c>
      <c r="F1086" s="246" t="s">
        <v>5765</v>
      </c>
      <c r="G1086" s="246" t="s">
        <v>9226</v>
      </c>
      <c r="H1086" s="247">
        <v>0</v>
      </c>
      <c r="I1086" s="246" t="s">
        <v>10373</v>
      </c>
      <c r="J1086" s="247">
        <v>78000</v>
      </c>
      <c r="K1086" s="247">
        <v>225</v>
      </c>
      <c r="L1086" s="246" t="s">
        <v>13128</v>
      </c>
      <c r="M1086" s="246" t="s">
        <v>8269</v>
      </c>
      <c r="N1086" s="246" t="s">
        <v>2165</v>
      </c>
      <c r="O1086" s="246" t="s">
        <v>12354</v>
      </c>
      <c r="P1086" s="246" t="s">
        <v>12354</v>
      </c>
      <c r="Q1086" s="246" t="s">
        <v>12354</v>
      </c>
      <c r="R1086" s="246" t="s">
        <v>15134</v>
      </c>
      <c r="S1086" s="246" t="s">
        <v>15135</v>
      </c>
      <c r="T1086" s="246" t="s">
        <v>15899</v>
      </c>
      <c r="U1086" s="246" t="s">
        <v>15900</v>
      </c>
    </row>
    <row r="1087" spans="1:21" ht="13.5" customHeight="1">
      <c r="A1087" s="125" t="s">
        <v>13132</v>
      </c>
      <c r="B1087" s="125" t="s">
        <v>10372</v>
      </c>
      <c r="C1087" s="246" t="s">
        <v>11593</v>
      </c>
      <c r="D1087" s="246" t="s">
        <v>11595</v>
      </c>
      <c r="E1087" s="246" t="s">
        <v>13337</v>
      </c>
      <c r="F1087" s="246" t="s">
        <v>11596</v>
      </c>
      <c r="G1087" s="246" t="s">
        <v>11594</v>
      </c>
      <c r="H1087" s="247">
        <v>0</v>
      </c>
      <c r="I1087" s="246" t="s">
        <v>10373</v>
      </c>
      <c r="J1087" s="247">
        <v>78000</v>
      </c>
      <c r="K1087" s="247">
        <v>623</v>
      </c>
      <c r="L1087" s="246" t="s">
        <v>12958</v>
      </c>
      <c r="M1087" s="246" t="s">
        <v>8269</v>
      </c>
      <c r="N1087" s="246" t="s">
        <v>13132</v>
      </c>
      <c r="O1087" s="246" t="s">
        <v>12354</v>
      </c>
      <c r="P1087" s="246" t="s">
        <v>12354</v>
      </c>
      <c r="Q1087" s="246" t="s">
        <v>12354</v>
      </c>
      <c r="R1087" s="246" t="s">
        <v>14694</v>
      </c>
      <c r="S1087" s="246" t="s">
        <v>14876</v>
      </c>
      <c r="T1087" s="246" t="s">
        <v>14836</v>
      </c>
      <c r="U1087" s="246" t="s">
        <v>15901</v>
      </c>
    </row>
    <row r="1088" spans="1:21" ht="13.5" customHeight="1">
      <c r="A1088" s="125" t="s">
        <v>13054</v>
      </c>
      <c r="B1088" s="125" t="s">
        <v>10372</v>
      </c>
      <c r="C1088" s="246" t="s">
        <v>2130</v>
      </c>
      <c r="D1088" s="246" t="s">
        <v>40</v>
      </c>
      <c r="E1088" s="246" t="s">
        <v>5555</v>
      </c>
      <c r="F1088" s="246" t="s">
        <v>5556</v>
      </c>
      <c r="G1088" s="246" t="s">
        <v>11597</v>
      </c>
      <c r="H1088" s="247">
        <v>0</v>
      </c>
      <c r="I1088" s="246" t="s">
        <v>10373</v>
      </c>
      <c r="J1088" s="247">
        <v>78000</v>
      </c>
      <c r="K1088" s="247">
        <v>118</v>
      </c>
      <c r="L1088" s="246" t="s">
        <v>12534</v>
      </c>
      <c r="M1088" s="246" t="s">
        <v>8269</v>
      </c>
      <c r="N1088" s="246" t="s">
        <v>13054</v>
      </c>
      <c r="O1088" s="246" t="s">
        <v>12354</v>
      </c>
      <c r="P1088" s="246" t="s">
        <v>12354</v>
      </c>
      <c r="Q1088" s="246" t="s">
        <v>12354</v>
      </c>
      <c r="R1088" s="246" t="s">
        <v>14694</v>
      </c>
      <c r="S1088" s="246" t="s">
        <v>14876</v>
      </c>
      <c r="T1088" s="246" t="s">
        <v>15902</v>
      </c>
      <c r="U1088" s="246" t="s">
        <v>14863</v>
      </c>
    </row>
    <row r="1089" spans="1:21" ht="13.5" customHeight="1">
      <c r="A1089" s="125" t="s">
        <v>2168</v>
      </c>
      <c r="B1089" s="125" t="s">
        <v>10372</v>
      </c>
      <c r="C1089" s="246" t="s">
        <v>2169</v>
      </c>
      <c r="D1089" s="246" t="s">
        <v>205</v>
      </c>
      <c r="E1089" s="246" t="s">
        <v>5411</v>
      </c>
      <c r="F1089" s="246" t="s">
        <v>5412</v>
      </c>
      <c r="G1089" s="246" t="s">
        <v>9227</v>
      </c>
      <c r="H1089" s="247">
        <v>0</v>
      </c>
      <c r="I1089" s="246" t="s">
        <v>10373</v>
      </c>
      <c r="J1089" s="247">
        <v>78000</v>
      </c>
      <c r="K1089" s="247">
        <v>43</v>
      </c>
      <c r="L1089" s="246" t="s">
        <v>12992</v>
      </c>
      <c r="M1089" s="246" t="s">
        <v>8269</v>
      </c>
      <c r="N1089" s="246" t="s">
        <v>2168</v>
      </c>
      <c r="O1089" s="246" t="s">
        <v>12354</v>
      </c>
      <c r="P1089" s="246" t="s">
        <v>12354</v>
      </c>
      <c r="Q1089" s="246" t="s">
        <v>12354</v>
      </c>
      <c r="R1089" s="246" t="s">
        <v>14694</v>
      </c>
      <c r="S1089" s="246" t="s">
        <v>14791</v>
      </c>
      <c r="T1089" s="246" t="s">
        <v>14790</v>
      </c>
      <c r="U1089" s="246" t="s">
        <v>15740</v>
      </c>
    </row>
    <row r="1090" spans="1:21" ht="13.5" customHeight="1">
      <c r="A1090" s="125" t="s">
        <v>2170</v>
      </c>
      <c r="B1090" s="125" t="s">
        <v>10372</v>
      </c>
      <c r="C1090" s="246" t="s">
        <v>2171</v>
      </c>
      <c r="D1090" s="246" t="s">
        <v>218</v>
      </c>
      <c r="E1090" s="246" t="s">
        <v>5413</v>
      </c>
      <c r="F1090" s="246" t="s">
        <v>5414</v>
      </c>
      <c r="G1090" s="246" t="s">
        <v>9229</v>
      </c>
      <c r="H1090" s="247">
        <v>0</v>
      </c>
      <c r="I1090" s="246" t="s">
        <v>10373</v>
      </c>
      <c r="J1090" s="247">
        <v>78000</v>
      </c>
      <c r="K1090" s="247">
        <v>44</v>
      </c>
      <c r="L1090" s="246" t="s">
        <v>12993</v>
      </c>
      <c r="M1090" s="246" t="s">
        <v>8269</v>
      </c>
      <c r="N1090" s="246" t="s">
        <v>2170</v>
      </c>
      <c r="O1090" s="246" t="s">
        <v>12354</v>
      </c>
      <c r="P1090" s="246" t="s">
        <v>12354</v>
      </c>
      <c r="Q1090" s="246" t="s">
        <v>12354</v>
      </c>
      <c r="R1090" s="246" t="s">
        <v>14694</v>
      </c>
      <c r="S1090" s="246" t="s">
        <v>14791</v>
      </c>
      <c r="T1090" s="246" t="s">
        <v>14824</v>
      </c>
      <c r="U1090" s="246" t="s">
        <v>15194</v>
      </c>
    </row>
    <row r="1091" spans="1:21" ht="13.5" customHeight="1">
      <c r="A1091" s="125" t="s">
        <v>2172</v>
      </c>
      <c r="B1091" s="125" t="s">
        <v>10372</v>
      </c>
      <c r="C1091" s="246" t="s">
        <v>2173</v>
      </c>
      <c r="D1091" s="246" t="s">
        <v>769</v>
      </c>
      <c r="E1091" s="246" t="s">
        <v>5421</v>
      </c>
      <c r="F1091" s="246" t="s">
        <v>5422</v>
      </c>
      <c r="G1091" s="246" t="s">
        <v>9230</v>
      </c>
      <c r="H1091" s="247">
        <v>0</v>
      </c>
      <c r="I1091" s="246" t="s">
        <v>10373</v>
      </c>
      <c r="J1091" s="247">
        <v>78000</v>
      </c>
      <c r="K1091" s="247">
        <v>48</v>
      </c>
      <c r="L1091" s="246" t="s">
        <v>12997</v>
      </c>
      <c r="M1091" s="246" t="s">
        <v>8269</v>
      </c>
      <c r="N1091" s="246" t="s">
        <v>2172</v>
      </c>
      <c r="O1091" s="246" t="s">
        <v>12354</v>
      </c>
      <c r="P1091" s="246" t="s">
        <v>12354</v>
      </c>
      <c r="Q1091" s="246" t="s">
        <v>12354</v>
      </c>
      <c r="R1091" s="246" t="s">
        <v>14694</v>
      </c>
      <c r="S1091" s="246" t="s">
        <v>14734</v>
      </c>
      <c r="T1091" s="246" t="s">
        <v>15755</v>
      </c>
      <c r="U1091" s="246" t="s">
        <v>15524</v>
      </c>
    </row>
    <row r="1092" spans="1:21" ht="13.5" customHeight="1">
      <c r="A1092" s="125" t="s">
        <v>2175</v>
      </c>
      <c r="B1092" s="125" t="s">
        <v>10372</v>
      </c>
      <c r="C1092" s="246" t="s">
        <v>2176</v>
      </c>
      <c r="D1092" s="246" t="s">
        <v>41</v>
      </c>
      <c r="E1092" s="246" t="s">
        <v>5425</v>
      </c>
      <c r="F1092" s="246" t="s">
        <v>5426</v>
      </c>
      <c r="G1092" s="246" t="s">
        <v>9232</v>
      </c>
      <c r="H1092" s="247">
        <v>0</v>
      </c>
      <c r="I1092" s="246" t="s">
        <v>10373</v>
      </c>
      <c r="J1092" s="247">
        <v>78000</v>
      </c>
      <c r="K1092" s="247">
        <v>51</v>
      </c>
      <c r="L1092" s="246" t="s">
        <v>13000</v>
      </c>
      <c r="M1092" s="246" t="s">
        <v>8269</v>
      </c>
      <c r="N1092" s="246" t="s">
        <v>2175</v>
      </c>
      <c r="O1092" s="246" t="s">
        <v>12354</v>
      </c>
      <c r="P1092" s="246" t="s">
        <v>12354</v>
      </c>
      <c r="Q1092" s="246" t="s">
        <v>12354</v>
      </c>
      <c r="R1092" s="246" t="s">
        <v>14690</v>
      </c>
      <c r="S1092" s="246" t="s">
        <v>14844</v>
      </c>
      <c r="T1092" s="246" t="s">
        <v>15261</v>
      </c>
      <c r="U1092" s="246" t="s">
        <v>15904</v>
      </c>
    </row>
    <row r="1093" spans="1:21" ht="13.5" customHeight="1">
      <c r="A1093" s="125" t="s">
        <v>2177</v>
      </c>
      <c r="B1093" s="125" t="s">
        <v>10372</v>
      </c>
      <c r="C1093" s="246" t="s">
        <v>2178</v>
      </c>
      <c r="D1093" s="246" t="s">
        <v>125</v>
      </c>
      <c r="E1093" s="246" t="s">
        <v>5433</v>
      </c>
      <c r="F1093" s="246" t="s">
        <v>5434</v>
      </c>
      <c r="G1093" s="246" t="s">
        <v>9233</v>
      </c>
      <c r="H1093" s="247">
        <v>0</v>
      </c>
      <c r="I1093" s="246" t="s">
        <v>10373</v>
      </c>
      <c r="J1093" s="247">
        <v>78000</v>
      </c>
      <c r="K1093" s="247">
        <v>55</v>
      </c>
      <c r="L1093" s="246" t="s">
        <v>13004</v>
      </c>
      <c r="M1093" s="246" t="s">
        <v>8269</v>
      </c>
      <c r="N1093" s="246" t="s">
        <v>2177</v>
      </c>
      <c r="O1093" s="246" t="s">
        <v>12354</v>
      </c>
      <c r="P1093" s="246" t="s">
        <v>12354</v>
      </c>
      <c r="Q1093" s="246" t="s">
        <v>12354</v>
      </c>
      <c r="R1093" s="246" t="s">
        <v>14690</v>
      </c>
      <c r="S1093" s="246" t="s">
        <v>14844</v>
      </c>
      <c r="T1093" s="246" t="s">
        <v>14911</v>
      </c>
      <c r="U1093" s="246" t="s">
        <v>15905</v>
      </c>
    </row>
    <row r="1094" spans="1:21" ht="13.5" customHeight="1">
      <c r="A1094" s="125" t="s">
        <v>2179</v>
      </c>
      <c r="B1094" s="125" t="s">
        <v>10372</v>
      </c>
      <c r="C1094" s="246" t="s">
        <v>2180</v>
      </c>
      <c r="D1094" s="246" t="s">
        <v>37</v>
      </c>
      <c r="E1094" s="246" t="s">
        <v>5437</v>
      </c>
      <c r="F1094" s="246" t="s">
        <v>5438</v>
      </c>
      <c r="G1094" s="246" t="s">
        <v>9234</v>
      </c>
      <c r="H1094" s="247">
        <v>0</v>
      </c>
      <c r="I1094" s="246" t="s">
        <v>10373</v>
      </c>
      <c r="J1094" s="247">
        <v>78000</v>
      </c>
      <c r="K1094" s="247">
        <v>57</v>
      </c>
      <c r="L1094" s="246" t="s">
        <v>13006</v>
      </c>
      <c r="M1094" s="246" t="s">
        <v>8269</v>
      </c>
      <c r="N1094" s="246" t="s">
        <v>2179</v>
      </c>
      <c r="O1094" s="246" t="s">
        <v>12354</v>
      </c>
      <c r="P1094" s="246" t="s">
        <v>12354</v>
      </c>
      <c r="Q1094" s="246" t="s">
        <v>12354</v>
      </c>
      <c r="R1094" s="246" t="s">
        <v>14694</v>
      </c>
      <c r="S1094" s="246" t="s">
        <v>14844</v>
      </c>
      <c r="T1094" s="246" t="s">
        <v>15211</v>
      </c>
      <c r="U1094" s="246" t="s">
        <v>15906</v>
      </c>
    </row>
    <row r="1095" spans="1:21" ht="13.5" customHeight="1">
      <c r="A1095" s="125" t="s">
        <v>2181</v>
      </c>
      <c r="B1095" s="125" t="s">
        <v>10372</v>
      </c>
      <c r="C1095" s="246" t="s">
        <v>2182</v>
      </c>
      <c r="D1095" s="246" t="s">
        <v>756</v>
      </c>
      <c r="E1095" s="246" t="s">
        <v>5442</v>
      </c>
      <c r="F1095" s="246" t="s">
        <v>5443</v>
      </c>
      <c r="G1095" s="246" t="s">
        <v>9235</v>
      </c>
      <c r="H1095" s="247">
        <v>0</v>
      </c>
      <c r="I1095" s="246" t="s">
        <v>10373</v>
      </c>
      <c r="J1095" s="247">
        <v>78000</v>
      </c>
      <c r="K1095" s="247">
        <v>60</v>
      </c>
      <c r="L1095" s="246" t="s">
        <v>13009</v>
      </c>
      <c r="M1095" s="246" t="s">
        <v>8269</v>
      </c>
      <c r="N1095" s="246" t="s">
        <v>2181</v>
      </c>
      <c r="O1095" s="246" t="s">
        <v>12354</v>
      </c>
      <c r="P1095" s="246" t="s">
        <v>12354</v>
      </c>
      <c r="Q1095" s="246" t="s">
        <v>12354</v>
      </c>
      <c r="R1095" s="246" t="s">
        <v>14694</v>
      </c>
      <c r="S1095" s="246" t="s">
        <v>14818</v>
      </c>
      <c r="T1095" s="246" t="s">
        <v>15352</v>
      </c>
      <c r="U1095" s="246" t="s">
        <v>14922</v>
      </c>
    </row>
    <row r="1096" spans="1:21" ht="13.5" customHeight="1">
      <c r="A1096" s="125" t="s">
        <v>2183</v>
      </c>
      <c r="B1096" s="125" t="s">
        <v>10372</v>
      </c>
      <c r="C1096" s="246" t="s">
        <v>2184</v>
      </c>
      <c r="D1096" s="246" t="s">
        <v>61</v>
      </c>
      <c r="E1096" s="246" t="s">
        <v>5450</v>
      </c>
      <c r="F1096" s="246" t="s">
        <v>5451</v>
      </c>
      <c r="G1096" s="246" t="s">
        <v>9236</v>
      </c>
      <c r="H1096" s="247">
        <v>0</v>
      </c>
      <c r="I1096" s="246" t="s">
        <v>10373</v>
      </c>
      <c r="J1096" s="247">
        <v>78000</v>
      </c>
      <c r="K1096" s="247">
        <v>64</v>
      </c>
      <c r="L1096" s="246" t="s">
        <v>13013</v>
      </c>
      <c r="M1096" s="246" t="s">
        <v>8269</v>
      </c>
      <c r="N1096" s="246" t="s">
        <v>2183</v>
      </c>
      <c r="O1096" s="246" t="s">
        <v>12354</v>
      </c>
      <c r="P1096" s="246" t="s">
        <v>12354</v>
      </c>
      <c r="Q1096" s="246" t="s">
        <v>12354</v>
      </c>
      <c r="R1096" s="246" t="s">
        <v>14730</v>
      </c>
      <c r="S1096" s="246" t="s">
        <v>14784</v>
      </c>
      <c r="T1096" s="246" t="s">
        <v>15907</v>
      </c>
      <c r="U1096" s="246" t="s">
        <v>15908</v>
      </c>
    </row>
    <row r="1097" spans="1:21" ht="13.5" customHeight="1">
      <c r="A1097" s="125" t="s">
        <v>2185</v>
      </c>
      <c r="B1097" s="125" t="s">
        <v>10372</v>
      </c>
      <c r="C1097" s="246" t="s">
        <v>5456</v>
      </c>
      <c r="D1097" s="246" t="s">
        <v>764</v>
      </c>
      <c r="E1097" s="246" t="s">
        <v>5457</v>
      </c>
      <c r="F1097" s="246" t="s">
        <v>5458</v>
      </c>
      <c r="G1097" s="246" t="s">
        <v>9237</v>
      </c>
      <c r="H1097" s="247">
        <v>0</v>
      </c>
      <c r="I1097" s="246" t="s">
        <v>10373</v>
      </c>
      <c r="J1097" s="247">
        <v>78000</v>
      </c>
      <c r="K1097" s="247">
        <v>67</v>
      </c>
      <c r="L1097" s="246" t="s">
        <v>13016</v>
      </c>
      <c r="M1097" s="246" t="s">
        <v>8269</v>
      </c>
      <c r="N1097" s="246" t="s">
        <v>2185</v>
      </c>
      <c r="O1097" s="246" t="s">
        <v>12354</v>
      </c>
      <c r="P1097" s="246" t="s">
        <v>12354</v>
      </c>
      <c r="Q1097" s="246" t="s">
        <v>12354</v>
      </c>
      <c r="R1097" s="246" t="s">
        <v>14694</v>
      </c>
      <c r="S1097" s="246" t="s">
        <v>14734</v>
      </c>
      <c r="T1097" s="246" t="s">
        <v>14788</v>
      </c>
      <c r="U1097" s="246" t="s">
        <v>14812</v>
      </c>
    </row>
    <row r="1098" spans="1:21" ht="13.5" customHeight="1">
      <c r="A1098" s="125" t="s">
        <v>2186</v>
      </c>
      <c r="B1098" s="125" t="s">
        <v>10372</v>
      </c>
      <c r="C1098" s="246" t="s">
        <v>5462</v>
      </c>
      <c r="D1098" s="246" t="s">
        <v>2188</v>
      </c>
      <c r="E1098" s="246" t="s">
        <v>5463</v>
      </c>
      <c r="F1098" s="246" t="s">
        <v>5464</v>
      </c>
      <c r="G1098" s="246" t="s">
        <v>9238</v>
      </c>
      <c r="H1098" s="247">
        <v>0</v>
      </c>
      <c r="I1098" s="246" t="s">
        <v>10373</v>
      </c>
      <c r="J1098" s="247">
        <v>78000</v>
      </c>
      <c r="K1098" s="247">
        <v>71</v>
      </c>
      <c r="L1098" s="246" t="s">
        <v>13019</v>
      </c>
      <c r="M1098" s="246" t="s">
        <v>8269</v>
      </c>
      <c r="N1098" s="246" t="s">
        <v>2186</v>
      </c>
      <c r="O1098" s="246" t="s">
        <v>12354</v>
      </c>
      <c r="P1098" s="246" t="s">
        <v>12354</v>
      </c>
      <c r="Q1098" s="246" t="s">
        <v>12354</v>
      </c>
      <c r="R1098" s="246" t="s">
        <v>14730</v>
      </c>
      <c r="S1098" s="246" t="s">
        <v>14695</v>
      </c>
      <c r="T1098" s="246" t="s">
        <v>15532</v>
      </c>
      <c r="U1098" s="246" t="s">
        <v>15153</v>
      </c>
    </row>
    <row r="1099" spans="1:21" ht="13.5" customHeight="1">
      <c r="A1099" s="125" t="s">
        <v>2189</v>
      </c>
      <c r="B1099" s="125" t="s">
        <v>10372</v>
      </c>
      <c r="C1099" s="246" t="s">
        <v>2190</v>
      </c>
      <c r="D1099" s="246" t="s">
        <v>58</v>
      </c>
      <c r="E1099" s="246" t="s">
        <v>5465</v>
      </c>
      <c r="F1099" s="246" t="s">
        <v>5466</v>
      </c>
      <c r="G1099" s="246" t="s">
        <v>9239</v>
      </c>
      <c r="H1099" s="247">
        <v>0</v>
      </c>
      <c r="I1099" s="246" t="s">
        <v>10373</v>
      </c>
      <c r="J1099" s="247">
        <v>78000</v>
      </c>
      <c r="K1099" s="247">
        <v>72</v>
      </c>
      <c r="L1099" s="246" t="s">
        <v>13020</v>
      </c>
      <c r="M1099" s="246" t="s">
        <v>8269</v>
      </c>
      <c r="N1099" s="246" t="s">
        <v>2189</v>
      </c>
      <c r="O1099" s="246" t="s">
        <v>12354</v>
      </c>
      <c r="P1099" s="246" t="s">
        <v>12354</v>
      </c>
      <c r="Q1099" s="246" t="s">
        <v>12354</v>
      </c>
      <c r="R1099" s="246" t="s">
        <v>14690</v>
      </c>
      <c r="S1099" s="246" t="s">
        <v>14844</v>
      </c>
      <c r="T1099" s="246" t="s">
        <v>15152</v>
      </c>
      <c r="U1099" s="246" t="s">
        <v>15171</v>
      </c>
    </row>
    <row r="1100" spans="1:21" ht="13.5" customHeight="1">
      <c r="A1100" s="125" t="s">
        <v>10814</v>
      </c>
      <c r="B1100" s="125" t="s">
        <v>10372</v>
      </c>
      <c r="C1100" s="246" t="s">
        <v>1884</v>
      </c>
      <c r="D1100" s="246" t="s">
        <v>66</v>
      </c>
      <c r="E1100" s="246" t="s">
        <v>11231</v>
      </c>
      <c r="F1100" s="246" t="s">
        <v>11232</v>
      </c>
      <c r="G1100" s="246" t="s">
        <v>9079</v>
      </c>
      <c r="H1100" s="247">
        <v>0</v>
      </c>
      <c r="I1100" s="246" t="s">
        <v>10373</v>
      </c>
      <c r="J1100" s="247">
        <v>78000</v>
      </c>
      <c r="K1100" s="247">
        <v>74</v>
      </c>
      <c r="L1100" s="246" t="s">
        <v>13022</v>
      </c>
      <c r="M1100" s="246" t="s">
        <v>8269</v>
      </c>
      <c r="N1100" s="246" t="s">
        <v>10814</v>
      </c>
      <c r="O1100" s="246" t="s">
        <v>12354</v>
      </c>
      <c r="P1100" s="246" t="s">
        <v>12354</v>
      </c>
      <c r="Q1100" s="246" t="s">
        <v>12354</v>
      </c>
      <c r="R1100" s="246" t="s">
        <v>14694</v>
      </c>
      <c r="S1100" s="246" t="s">
        <v>14776</v>
      </c>
      <c r="T1100" s="246" t="s">
        <v>15170</v>
      </c>
      <c r="U1100" s="246" t="s">
        <v>15062</v>
      </c>
    </row>
    <row r="1101" spans="1:21" ht="13.5" customHeight="1">
      <c r="A1101" s="125" t="s">
        <v>2191</v>
      </c>
      <c r="B1101" s="125" t="s">
        <v>10372</v>
      </c>
      <c r="C1101" s="246" t="s">
        <v>2192</v>
      </c>
      <c r="D1101" s="246" t="s">
        <v>70</v>
      </c>
      <c r="E1101" s="246" t="s">
        <v>5472</v>
      </c>
      <c r="F1101" s="246" t="s">
        <v>5473</v>
      </c>
      <c r="G1101" s="246" t="s">
        <v>9240</v>
      </c>
      <c r="H1101" s="247">
        <v>0</v>
      </c>
      <c r="I1101" s="246" t="s">
        <v>10373</v>
      </c>
      <c r="J1101" s="247">
        <v>78000</v>
      </c>
      <c r="K1101" s="247">
        <v>76</v>
      </c>
      <c r="L1101" s="246" t="s">
        <v>13024</v>
      </c>
      <c r="M1101" s="246" t="s">
        <v>8269</v>
      </c>
      <c r="N1101" s="246" t="s">
        <v>2191</v>
      </c>
      <c r="O1101" s="246" t="s">
        <v>12354</v>
      </c>
      <c r="P1101" s="246" t="s">
        <v>12354</v>
      </c>
      <c r="Q1101" s="246" t="s">
        <v>12354</v>
      </c>
      <c r="R1101" s="246" t="s">
        <v>14690</v>
      </c>
      <c r="S1101" s="246" t="s">
        <v>14844</v>
      </c>
      <c r="T1101" s="246" t="s">
        <v>15291</v>
      </c>
      <c r="U1101" s="246" t="s">
        <v>15764</v>
      </c>
    </row>
    <row r="1102" spans="1:21" ht="13.5" customHeight="1">
      <c r="A1102" s="125" t="s">
        <v>2193</v>
      </c>
      <c r="B1102" s="125" t="s">
        <v>10372</v>
      </c>
      <c r="C1102" s="246" t="s">
        <v>2194</v>
      </c>
      <c r="D1102" s="246" t="s">
        <v>812</v>
      </c>
      <c r="E1102" s="246" t="s">
        <v>13027</v>
      </c>
      <c r="F1102" s="246" t="s">
        <v>5478</v>
      </c>
      <c r="G1102" s="246" t="s">
        <v>9241</v>
      </c>
      <c r="H1102" s="247">
        <v>0</v>
      </c>
      <c r="I1102" s="246" t="s">
        <v>10373</v>
      </c>
      <c r="J1102" s="247">
        <v>78000</v>
      </c>
      <c r="K1102" s="247">
        <v>79</v>
      </c>
      <c r="L1102" s="246" t="s">
        <v>12666</v>
      </c>
      <c r="M1102" s="246" t="s">
        <v>8269</v>
      </c>
      <c r="N1102" s="246" t="s">
        <v>2193</v>
      </c>
      <c r="O1102" s="246" t="s">
        <v>12354</v>
      </c>
      <c r="P1102" s="246" t="s">
        <v>12354</v>
      </c>
      <c r="Q1102" s="246" t="s">
        <v>12354</v>
      </c>
      <c r="R1102" s="246" t="s">
        <v>14690</v>
      </c>
      <c r="S1102" s="246" t="s">
        <v>14794</v>
      </c>
      <c r="T1102" s="246" t="s">
        <v>14859</v>
      </c>
      <c r="U1102" s="246" t="s">
        <v>15909</v>
      </c>
    </row>
    <row r="1103" spans="1:21" ht="13.5" customHeight="1">
      <c r="A1103" s="125" t="s">
        <v>2195</v>
      </c>
      <c r="B1103" s="125" t="s">
        <v>10372</v>
      </c>
      <c r="C1103" s="246" t="s">
        <v>5479</v>
      </c>
      <c r="D1103" s="246" t="s">
        <v>117</v>
      </c>
      <c r="E1103" s="246" t="s">
        <v>5480</v>
      </c>
      <c r="F1103" s="246" t="s">
        <v>5481</v>
      </c>
      <c r="G1103" s="246" t="s">
        <v>9242</v>
      </c>
      <c r="H1103" s="247">
        <v>0</v>
      </c>
      <c r="I1103" s="246" t="s">
        <v>10373</v>
      </c>
      <c r="J1103" s="247">
        <v>78000</v>
      </c>
      <c r="K1103" s="247">
        <v>80</v>
      </c>
      <c r="L1103" s="246" t="s">
        <v>13028</v>
      </c>
      <c r="M1103" s="246" t="s">
        <v>8269</v>
      </c>
      <c r="N1103" s="246" t="s">
        <v>2195</v>
      </c>
      <c r="O1103" s="246" t="s">
        <v>12354</v>
      </c>
      <c r="P1103" s="246" t="s">
        <v>12354</v>
      </c>
      <c r="Q1103" s="246" t="s">
        <v>12354</v>
      </c>
      <c r="R1103" s="246" t="s">
        <v>14694</v>
      </c>
      <c r="S1103" s="246" t="s">
        <v>14791</v>
      </c>
      <c r="T1103" s="246" t="s">
        <v>15721</v>
      </c>
      <c r="U1103" s="246" t="s">
        <v>15432</v>
      </c>
    </row>
    <row r="1104" spans="1:21" ht="13.5" customHeight="1">
      <c r="A1104" s="125" t="s">
        <v>2196</v>
      </c>
      <c r="B1104" s="125" t="s">
        <v>10372</v>
      </c>
      <c r="C1104" s="246" t="s">
        <v>2197</v>
      </c>
      <c r="D1104" s="246" t="s">
        <v>756</v>
      </c>
      <c r="E1104" s="246" t="s">
        <v>5487</v>
      </c>
      <c r="F1104" s="246" t="s">
        <v>5488</v>
      </c>
      <c r="G1104" s="246" t="s">
        <v>9243</v>
      </c>
      <c r="H1104" s="247">
        <v>0</v>
      </c>
      <c r="I1104" s="246" t="s">
        <v>10373</v>
      </c>
      <c r="J1104" s="247">
        <v>78000</v>
      </c>
      <c r="K1104" s="247">
        <v>84</v>
      </c>
      <c r="L1104" s="246" t="s">
        <v>13032</v>
      </c>
      <c r="M1104" s="246" t="s">
        <v>8269</v>
      </c>
      <c r="N1104" s="246" t="s">
        <v>2196</v>
      </c>
      <c r="O1104" s="246" t="s">
        <v>12354</v>
      </c>
      <c r="P1104" s="246" t="s">
        <v>12354</v>
      </c>
      <c r="Q1104" s="246" t="s">
        <v>12354</v>
      </c>
      <c r="R1104" s="246" t="s">
        <v>14694</v>
      </c>
      <c r="S1104" s="246" t="s">
        <v>14791</v>
      </c>
      <c r="T1104" s="246" t="s">
        <v>15031</v>
      </c>
      <c r="U1104" s="246" t="s">
        <v>15910</v>
      </c>
    </row>
    <row r="1105" spans="1:21" ht="13.5" customHeight="1">
      <c r="A1105" s="125" t="s">
        <v>2198</v>
      </c>
      <c r="B1105" s="125" t="s">
        <v>10372</v>
      </c>
      <c r="C1105" s="246" t="s">
        <v>2199</v>
      </c>
      <c r="D1105" s="246" t="s">
        <v>125</v>
      </c>
      <c r="E1105" s="246" t="s">
        <v>5493</v>
      </c>
      <c r="F1105" s="246" t="s">
        <v>5494</v>
      </c>
      <c r="G1105" s="246" t="s">
        <v>9244</v>
      </c>
      <c r="H1105" s="247">
        <v>0</v>
      </c>
      <c r="I1105" s="246" t="s">
        <v>10373</v>
      </c>
      <c r="J1105" s="247">
        <v>78000</v>
      </c>
      <c r="K1105" s="247">
        <v>87</v>
      </c>
      <c r="L1105" s="246" t="s">
        <v>13034</v>
      </c>
      <c r="M1105" s="246" t="s">
        <v>8269</v>
      </c>
      <c r="N1105" s="246" t="s">
        <v>2198</v>
      </c>
      <c r="O1105" s="246" t="s">
        <v>12354</v>
      </c>
      <c r="P1105" s="246" t="s">
        <v>12354</v>
      </c>
      <c r="Q1105" s="246" t="s">
        <v>12354</v>
      </c>
      <c r="R1105" s="246" t="s">
        <v>14694</v>
      </c>
      <c r="S1105" s="246" t="s">
        <v>14734</v>
      </c>
      <c r="T1105" s="246" t="s">
        <v>15195</v>
      </c>
      <c r="U1105" s="246" t="s">
        <v>15911</v>
      </c>
    </row>
    <row r="1106" spans="1:21" ht="13.5" customHeight="1">
      <c r="A1106" s="125" t="s">
        <v>2200</v>
      </c>
      <c r="B1106" s="125" t="s">
        <v>10372</v>
      </c>
      <c r="C1106" s="246" t="s">
        <v>2201</v>
      </c>
      <c r="D1106" s="246" t="s">
        <v>37</v>
      </c>
      <c r="E1106" s="246" t="s">
        <v>5506</v>
      </c>
      <c r="F1106" s="246" t="s">
        <v>5507</v>
      </c>
      <c r="G1106" s="246" t="s">
        <v>9245</v>
      </c>
      <c r="H1106" s="247">
        <v>0</v>
      </c>
      <c r="I1106" s="246" t="s">
        <v>10373</v>
      </c>
      <c r="J1106" s="247">
        <v>78000</v>
      </c>
      <c r="K1106" s="247">
        <v>94</v>
      </c>
      <c r="L1106" s="246" t="s">
        <v>13037</v>
      </c>
      <c r="M1106" s="246" t="s">
        <v>8269</v>
      </c>
      <c r="N1106" s="246" t="s">
        <v>2200</v>
      </c>
      <c r="O1106" s="246" t="s">
        <v>12354</v>
      </c>
      <c r="P1106" s="246" t="s">
        <v>12354</v>
      </c>
      <c r="Q1106" s="246" t="s">
        <v>12354</v>
      </c>
      <c r="R1106" s="246" t="s">
        <v>14690</v>
      </c>
      <c r="S1106" s="246" t="s">
        <v>14794</v>
      </c>
      <c r="T1106" s="246" t="s">
        <v>15470</v>
      </c>
      <c r="U1106" s="246" t="s">
        <v>14872</v>
      </c>
    </row>
    <row r="1107" spans="1:21" ht="13.5" customHeight="1">
      <c r="A1107" s="125" t="s">
        <v>10815</v>
      </c>
      <c r="B1107" s="125" t="s">
        <v>10372</v>
      </c>
      <c r="C1107" s="246" t="s">
        <v>2066</v>
      </c>
      <c r="D1107" s="246" t="s">
        <v>812</v>
      </c>
      <c r="E1107" s="246" t="s">
        <v>11233</v>
      </c>
      <c r="F1107" s="246" t="s">
        <v>11234</v>
      </c>
      <c r="G1107" s="246" t="s">
        <v>11235</v>
      </c>
      <c r="H1107" s="247">
        <v>0</v>
      </c>
      <c r="I1107" s="246" t="s">
        <v>10373</v>
      </c>
      <c r="J1107" s="247">
        <v>78000</v>
      </c>
      <c r="K1107" s="247">
        <v>93</v>
      </c>
      <c r="L1107" s="246" t="s">
        <v>12854</v>
      </c>
      <c r="M1107" s="246" t="s">
        <v>8269</v>
      </c>
      <c r="N1107" s="246" t="s">
        <v>10815</v>
      </c>
      <c r="O1107" s="246" t="s">
        <v>12354</v>
      </c>
      <c r="P1107" s="246" t="s">
        <v>12354</v>
      </c>
      <c r="Q1107" s="246" t="s">
        <v>12354</v>
      </c>
      <c r="R1107" s="246" t="s">
        <v>15251</v>
      </c>
      <c r="S1107" s="246" t="s">
        <v>14750</v>
      </c>
      <c r="T1107" s="246" t="s">
        <v>15170</v>
      </c>
      <c r="U1107" s="246" t="s">
        <v>15912</v>
      </c>
    </row>
    <row r="1108" spans="1:21" ht="13.5" customHeight="1">
      <c r="A1108" s="125" t="s">
        <v>2202</v>
      </c>
      <c r="B1108" s="125" t="s">
        <v>10372</v>
      </c>
      <c r="C1108" s="246" t="s">
        <v>2203</v>
      </c>
      <c r="D1108" s="246" t="s">
        <v>141</v>
      </c>
      <c r="E1108" s="246" t="s">
        <v>5510</v>
      </c>
      <c r="F1108" s="246" t="s">
        <v>5511</v>
      </c>
      <c r="G1108" s="246" t="s">
        <v>9246</v>
      </c>
      <c r="H1108" s="247">
        <v>0</v>
      </c>
      <c r="I1108" s="246" t="s">
        <v>10373</v>
      </c>
      <c r="J1108" s="247">
        <v>78000</v>
      </c>
      <c r="K1108" s="247">
        <v>96</v>
      </c>
      <c r="L1108" s="246" t="s">
        <v>13039</v>
      </c>
      <c r="M1108" s="246" t="s">
        <v>8269</v>
      </c>
      <c r="N1108" s="246" t="s">
        <v>2202</v>
      </c>
      <c r="O1108" s="246" t="s">
        <v>12354</v>
      </c>
      <c r="P1108" s="246" t="s">
        <v>12354</v>
      </c>
      <c r="Q1108" s="246" t="s">
        <v>12354</v>
      </c>
      <c r="R1108" s="246" t="s">
        <v>14694</v>
      </c>
      <c r="S1108" s="246" t="s">
        <v>14820</v>
      </c>
      <c r="T1108" s="246" t="s">
        <v>15913</v>
      </c>
      <c r="U1108" s="246" t="s">
        <v>15914</v>
      </c>
    </row>
    <row r="1109" spans="1:21" ht="13.5" customHeight="1">
      <c r="A1109" s="125" t="s">
        <v>2204</v>
      </c>
      <c r="B1109" s="125" t="s">
        <v>10372</v>
      </c>
      <c r="C1109" s="246" t="s">
        <v>5522</v>
      </c>
      <c r="D1109" s="246" t="s">
        <v>58</v>
      </c>
      <c r="E1109" s="246" t="s">
        <v>5523</v>
      </c>
      <c r="F1109" s="246" t="s">
        <v>5524</v>
      </c>
      <c r="G1109" s="246" t="s">
        <v>9247</v>
      </c>
      <c r="H1109" s="247">
        <v>0</v>
      </c>
      <c r="I1109" s="246" t="s">
        <v>10373</v>
      </c>
      <c r="J1109" s="247">
        <v>78000</v>
      </c>
      <c r="K1109" s="247">
        <v>103</v>
      </c>
      <c r="L1109" s="246" t="s">
        <v>12525</v>
      </c>
      <c r="M1109" s="246" t="s">
        <v>8269</v>
      </c>
      <c r="N1109" s="246" t="s">
        <v>2204</v>
      </c>
      <c r="O1109" s="246" t="s">
        <v>12354</v>
      </c>
      <c r="P1109" s="246" t="s">
        <v>12354</v>
      </c>
      <c r="Q1109" s="246" t="s">
        <v>12354</v>
      </c>
      <c r="R1109" s="246" t="s">
        <v>14694</v>
      </c>
      <c r="S1109" s="246" t="s">
        <v>14734</v>
      </c>
      <c r="T1109" s="246" t="s">
        <v>14739</v>
      </c>
      <c r="U1109" s="246" t="s">
        <v>15915</v>
      </c>
    </row>
    <row r="1110" spans="1:21" ht="13.5" customHeight="1">
      <c r="A1110" s="125" t="s">
        <v>2205</v>
      </c>
      <c r="B1110" s="125" t="s">
        <v>10372</v>
      </c>
      <c r="C1110" s="246" t="s">
        <v>2206</v>
      </c>
      <c r="D1110" s="246" t="s">
        <v>734</v>
      </c>
      <c r="E1110" s="246" t="s">
        <v>5525</v>
      </c>
      <c r="F1110" s="246" t="s">
        <v>5526</v>
      </c>
      <c r="G1110" s="246" t="s">
        <v>9248</v>
      </c>
      <c r="H1110" s="247">
        <v>0</v>
      </c>
      <c r="I1110" s="246" t="s">
        <v>10373</v>
      </c>
      <c r="J1110" s="247">
        <v>78000</v>
      </c>
      <c r="K1110" s="247">
        <v>104</v>
      </c>
      <c r="L1110" s="246" t="s">
        <v>13044</v>
      </c>
      <c r="M1110" s="246" t="s">
        <v>8269</v>
      </c>
      <c r="N1110" s="246" t="s">
        <v>2205</v>
      </c>
      <c r="O1110" s="246" t="s">
        <v>12354</v>
      </c>
      <c r="P1110" s="246" t="s">
        <v>12354</v>
      </c>
      <c r="Q1110" s="246" t="s">
        <v>12354</v>
      </c>
      <c r="R1110" s="246" t="s">
        <v>14694</v>
      </c>
      <c r="S1110" s="246" t="s">
        <v>14791</v>
      </c>
      <c r="T1110" s="246" t="s">
        <v>15246</v>
      </c>
      <c r="U1110" s="246" t="s">
        <v>15045</v>
      </c>
    </row>
    <row r="1111" spans="1:21" ht="13.5" customHeight="1">
      <c r="A1111" s="125" t="s">
        <v>2207</v>
      </c>
      <c r="B1111" s="125" t="s">
        <v>10372</v>
      </c>
      <c r="C1111" s="246" t="s">
        <v>2208</v>
      </c>
      <c r="D1111" s="246" t="s">
        <v>122</v>
      </c>
      <c r="E1111" s="246" t="s">
        <v>5527</v>
      </c>
      <c r="F1111" s="246" t="s">
        <v>5528</v>
      </c>
      <c r="G1111" s="246" t="s">
        <v>9249</v>
      </c>
      <c r="H1111" s="247">
        <v>0</v>
      </c>
      <c r="I1111" s="246" t="s">
        <v>10373</v>
      </c>
      <c r="J1111" s="247">
        <v>78000</v>
      </c>
      <c r="K1111" s="247">
        <v>105</v>
      </c>
      <c r="L1111" s="246" t="s">
        <v>13044</v>
      </c>
      <c r="M1111" s="246" t="s">
        <v>8269</v>
      </c>
      <c r="N1111" s="246" t="s">
        <v>2207</v>
      </c>
      <c r="O1111" s="246" t="s">
        <v>12354</v>
      </c>
      <c r="P1111" s="246" t="s">
        <v>12354</v>
      </c>
      <c r="Q1111" s="246" t="s">
        <v>12354</v>
      </c>
      <c r="R1111" s="246" t="s">
        <v>15251</v>
      </c>
      <c r="S1111" s="246" t="s">
        <v>14844</v>
      </c>
      <c r="T1111" s="246" t="s">
        <v>15916</v>
      </c>
      <c r="U1111" s="246" t="s">
        <v>15917</v>
      </c>
    </row>
    <row r="1112" spans="1:21" ht="13.5" customHeight="1">
      <c r="A1112" s="125" t="s">
        <v>2209</v>
      </c>
      <c r="B1112" s="125" t="s">
        <v>10372</v>
      </c>
      <c r="C1112" s="246" t="s">
        <v>5531</v>
      </c>
      <c r="D1112" s="246" t="s">
        <v>58</v>
      </c>
      <c r="E1112" s="246" t="s">
        <v>5532</v>
      </c>
      <c r="F1112" s="246" t="s">
        <v>5533</v>
      </c>
      <c r="G1112" s="246" t="s">
        <v>9250</v>
      </c>
      <c r="H1112" s="247">
        <v>0</v>
      </c>
      <c r="I1112" s="246" t="s">
        <v>10373</v>
      </c>
      <c r="J1112" s="247">
        <v>78000</v>
      </c>
      <c r="K1112" s="247">
        <v>107</v>
      </c>
      <c r="L1112" s="246" t="s">
        <v>13046</v>
      </c>
      <c r="M1112" s="246" t="s">
        <v>8269</v>
      </c>
      <c r="N1112" s="246" t="s">
        <v>2209</v>
      </c>
      <c r="O1112" s="246" t="s">
        <v>12354</v>
      </c>
      <c r="P1112" s="246" t="s">
        <v>12354</v>
      </c>
      <c r="Q1112" s="246" t="s">
        <v>12354</v>
      </c>
      <c r="R1112" s="246" t="s">
        <v>14690</v>
      </c>
      <c r="S1112" s="246" t="s">
        <v>14761</v>
      </c>
      <c r="T1112" s="246" t="s">
        <v>15165</v>
      </c>
      <c r="U1112" s="246" t="s">
        <v>15918</v>
      </c>
    </row>
    <row r="1113" spans="1:21" ht="13.5" customHeight="1">
      <c r="A1113" s="125" t="s">
        <v>2210</v>
      </c>
      <c r="B1113" s="125" t="s">
        <v>10372</v>
      </c>
      <c r="C1113" s="246" t="s">
        <v>5534</v>
      </c>
      <c r="D1113" s="246" t="s">
        <v>58</v>
      </c>
      <c r="E1113" s="246" t="s">
        <v>5535</v>
      </c>
      <c r="F1113" s="246" t="s">
        <v>5536</v>
      </c>
      <c r="G1113" s="246" t="s">
        <v>9251</v>
      </c>
      <c r="H1113" s="247">
        <v>0</v>
      </c>
      <c r="I1113" s="246" t="s">
        <v>10373</v>
      </c>
      <c r="J1113" s="247">
        <v>78000</v>
      </c>
      <c r="K1113" s="247">
        <v>108</v>
      </c>
      <c r="L1113" s="246" t="s">
        <v>13047</v>
      </c>
      <c r="M1113" s="246" t="s">
        <v>8269</v>
      </c>
      <c r="N1113" s="246" t="s">
        <v>2210</v>
      </c>
      <c r="O1113" s="246" t="s">
        <v>12354</v>
      </c>
      <c r="P1113" s="246" t="s">
        <v>12354</v>
      </c>
      <c r="Q1113" s="246" t="s">
        <v>12354</v>
      </c>
      <c r="R1113" s="246" t="s">
        <v>14690</v>
      </c>
      <c r="S1113" s="246" t="s">
        <v>14844</v>
      </c>
      <c r="T1113" s="246" t="s">
        <v>15919</v>
      </c>
      <c r="U1113" s="246" t="s">
        <v>15920</v>
      </c>
    </row>
    <row r="1114" spans="1:21" ht="13.5" customHeight="1">
      <c r="A1114" s="125" t="s">
        <v>2211</v>
      </c>
      <c r="B1114" s="125" t="s">
        <v>10372</v>
      </c>
      <c r="C1114" s="246" t="s">
        <v>5537</v>
      </c>
      <c r="D1114" s="246" t="s">
        <v>41</v>
      </c>
      <c r="E1114" s="246" t="s">
        <v>4007</v>
      </c>
      <c r="F1114" s="246" t="s">
        <v>4008</v>
      </c>
      <c r="G1114" s="246" t="s">
        <v>8590</v>
      </c>
      <c r="H1114" s="247">
        <v>0</v>
      </c>
      <c r="I1114" s="246" t="s">
        <v>10373</v>
      </c>
      <c r="J1114" s="247">
        <v>78000</v>
      </c>
      <c r="K1114" s="247">
        <v>109</v>
      </c>
      <c r="L1114" s="246" t="s">
        <v>13048</v>
      </c>
      <c r="M1114" s="246" t="s">
        <v>8269</v>
      </c>
      <c r="N1114" s="246" t="s">
        <v>2211</v>
      </c>
      <c r="O1114" s="246" t="s">
        <v>12354</v>
      </c>
      <c r="P1114" s="246" t="s">
        <v>12354</v>
      </c>
      <c r="Q1114" s="246" t="s">
        <v>12354</v>
      </c>
      <c r="R1114" s="246" t="s">
        <v>14690</v>
      </c>
      <c r="S1114" s="246" t="s">
        <v>14750</v>
      </c>
      <c r="T1114" s="246" t="s">
        <v>15375</v>
      </c>
      <c r="U1114" s="246" t="s">
        <v>14878</v>
      </c>
    </row>
    <row r="1115" spans="1:21" ht="13.5" customHeight="1">
      <c r="A1115" s="125" t="s">
        <v>2212</v>
      </c>
      <c r="B1115" s="125" t="s">
        <v>10372</v>
      </c>
      <c r="C1115" s="246" t="s">
        <v>2213</v>
      </c>
      <c r="D1115" s="246" t="s">
        <v>95</v>
      </c>
      <c r="E1115" s="246" t="s">
        <v>5538</v>
      </c>
      <c r="F1115" s="246" t="s">
        <v>5539</v>
      </c>
      <c r="G1115" s="246" t="s">
        <v>9252</v>
      </c>
      <c r="H1115" s="247">
        <v>0</v>
      </c>
      <c r="I1115" s="246" t="s">
        <v>10373</v>
      </c>
      <c r="J1115" s="247">
        <v>78000</v>
      </c>
      <c r="K1115" s="247">
        <v>110</v>
      </c>
      <c r="L1115" s="246" t="s">
        <v>13049</v>
      </c>
      <c r="M1115" s="246" t="s">
        <v>8269</v>
      </c>
      <c r="N1115" s="246" t="s">
        <v>2212</v>
      </c>
      <c r="O1115" s="246" t="s">
        <v>12354</v>
      </c>
      <c r="P1115" s="246" t="s">
        <v>12354</v>
      </c>
      <c r="Q1115" s="246" t="s">
        <v>12354</v>
      </c>
      <c r="R1115" s="246" t="s">
        <v>14694</v>
      </c>
      <c r="S1115" s="246" t="s">
        <v>14734</v>
      </c>
      <c r="T1115" s="246" t="s">
        <v>15221</v>
      </c>
      <c r="U1115" s="246" t="s">
        <v>14938</v>
      </c>
    </row>
    <row r="1116" spans="1:21" ht="13.5" customHeight="1">
      <c r="A1116" s="125" t="s">
        <v>2214</v>
      </c>
      <c r="B1116" s="125" t="s">
        <v>10372</v>
      </c>
      <c r="C1116" s="246" t="s">
        <v>2215</v>
      </c>
      <c r="D1116" s="246" t="s">
        <v>37</v>
      </c>
      <c r="E1116" s="246" t="s">
        <v>5540</v>
      </c>
      <c r="F1116" s="246" t="s">
        <v>5541</v>
      </c>
      <c r="G1116" s="246" t="s">
        <v>9253</v>
      </c>
      <c r="H1116" s="247">
        <v>0</v>
      </c>
      <c r="I1116" s="246" t="s">
        <v>10373</v>
      </c>
      <c r="J1116" s="247">
        <v>78000</v>
      </c>
      <c r="K1116" s="247">
        <v>111</v>
      </c>
      <c r="L1116" s="246" t="s">
        <v>12380</v>
      </c>
      <c r="M1116" s="246" t="s">
        <v>8269</v>
      </c>
      <c r="N1116" s="246" t="s">
        <v>2214</v>
      </c>
      <c r="O1116" s="246" t="s">
        <v>12354</v>
      </c>
      <c r="P1116" s="246" t="s">
        <v>12354</v>
      </c>
      <c r="Q1116" s="246" t="s">
        <v>12354</v>
      </c>
      <c r="R1116" s="246" t="s">
        <v>14730</v>
      </c>
      <c r="S1116" s="246" t="s">
        <v>14784</v>
      </c>
      <c r="T1116" s="246" t="s">
        <v>15921</v>
      </c>
      <c r="U1116" s="246" t="s">
        <v>14872</v>
      </c>
    </row>
    <row r="1117" spans="1:21" ht="13.5" customHeight="1">
      <c r="A1117" s="125" t="s">
        <v>2216</v>
      </c>
      <c r="B1117" s="125" t="s">
        <v>10372</v>
      </c>
      <c r="C1117" s="246" t="s">
        <v>2217</v>
      </c>
      <c r="D1117" s="246" t="s">
        <v>205</v>
      </c>
      <c r="E1117" s="246" t="s">
        <v>5542</v>
      </c>
      <c r="F1117" s="246" t="s">
        <v>5543</v>
      </c>
      <c r="G1117" s="246" t="s">
        <v>11598</v>
      </c>
      <c r="H1117" s="247">
        <v>0</v>
      </c>
      <c r="I1117" s="246" t="s">
        <v>10373</v>
      </c>
      <c r="J1117" s="247">
        <v>78000</v>
      </c>
      <c r="K1117" s="247">
        <v>112</v>
      </c>
      <c r="L1117" s="246" t="s">
        <v>12380</v>
      </c>
      <c r="M1117" s="246" t="s">
        <v>8269</v>
      </c>
      <c r="N1117" s="246" t="s">
        <v>2216</v>
      </c>
      <c r="O1117" s="246" t="s">
        <v>12354</v>
      </c>
      <c r="P1117" s="246" t="s">
        <v>12354</v>
      </c>
      <c r="Q1117" s="246" t="s">
        <v>12354</v>
      </c>
      <c r="R1117" s="246" t="s">
        <v>15251</v>
      </c>
      <c r="S1117" s="246" t="s">
        <v>14736</v>
      </c>
      <c r="T1117" s="246" t="s">
        <v>14964</v>
      </c>
      <c r="U1117" s="246" t="s">
        <v>15915</v>
      </c>
    </row>
    <row r="1118" spans="1:21" ht="13.5" customHeight="1">
      <c r="A1118" s="125" t="s">
        <v>2218</v>
      </c>
      <c r="B1118" s="125" t="s">
        <v>10372</v>
      </c>
      <c r="C1118" s="246" t="s">
        <v>2219</v>
      </c>
      <c r="D1118" s="246" t="s">
        <v>70</v>
      </c>
      <c r="E1118" s="246" t="s">
        <v>5544</v>
      </c>
      <c r="F1118" s="246" t="s">
        <v>5545</v>
      </c>
      <c r="G1118" s="246" t="s">
        <v>9254</v>
      </c>
      <c r="H1118" s="247">
        <v>0</v>
      </c>
      <c r="I1118" s="246" t="s">
        <v>10373</v>
      </c>
      <c r="J1118" s="247">
        <v>78000</v>
      </c>
      <c r="K1118" s="247">
        <v>113</v>
      </c>
      <c r="L1118" s="246" t="s">
        <v>13050</v>
      </c>
      <c r="M1118" s="246" t="s">
        <v>8269</v>
      </c>
      <c r="N1118" s="246" t="s">
        <v>2218</v>
      </c>
      <c r="O1118" s="246" t="s">
        <v>12354</v>
      </c>
      <c r="P1118" s="246" t="s">
        <v>12354</v>
      </c>
      <c r="Q1118" s="246" t="s">
        <v>12354</v>
      </c>
      <c r="R1118" s="246" t="s">
        <v>14730</v>
      </c>
      <c r="S1118" s="246" t="s">
        <v>14704</v>
      </c>
      <c r="T1118" s="246" t="s">
        <v>14799</v>
      </c>
      <c r="U1118" s="246" t="s">
        <v>15747</v>
      </c>
    </row>
    <row r="1119" spans="1:21" ht="13.5" customHeight="1">
      <c r="A1119" s="125" t="s">
        <v>10816</v>
      </c>
      <c r="B1119" s="125" t="s">
        <v>10372</v>
      </c>
      <c r="C1119" s="246" t="s">
        <v>1969</v>
      </c>
      <c r="D1119" s="246" t="s">
        <v>207</v>
      </c>
      <c r="E1119" s="246" t="s">
        <v>11236</v>
      </c>
      <c r="F1119" s="246" t="s">
        <v>5568</v>
      </c>
      <c r="G1119" s="246" t="s">
        <v>9125</v>
      </c>
      <c r="H1119" s="247">
        <v>0</v>
      </c>
      <c r="I1119" s="246" t="s">
        <v>10373</v>
      </c>
      <c r="J1119" s="247">
        <v>78000</v>
      </c>
      <c r="K1119" s="247">
        <v>124</v>
      </c>
      <c r="L1119" s="246" t="s">
        <v>13059</v>
      </c>
      <c r="M1119" s="246" t="s">
        <v>8269</v>
      </c>
      <c r="N1119" s="246" t="s">
        <v>10816</v>
      </c>
      <c r="O1119" s="246" t="s">
        <v>12354</v>
      </c>
      <c r="P1119" s="246" t="s">
        <v>12354</v>
      </c>
      <c r="Q1119" s="246" t="s">
        <v>12354</v>
      </c>
      <c r="R1119" s="246" t="s">
        <v>14694</v>
      </c>
      <c r="S1119" s="246" t="s">
        <v>14734</v>
      </c>
      <c r="T1119" s="246" t="s">
        <v>14808</v>
      </c>
      <c r="U1119" s="246" t="s">
        <v>14863</v>
      </c>
    </row>
    <row r="1120" spans="1:21" ht="13.5" customHeight="1">
      <c r="A1120" s="125" t="s">
        <v>2220</v>
      </c>
      <c r="B1120" s="125" t="s">
        <v>10372</v>
      </c>
      <c r="C1120" s="246" t="s">
        <v>2221</v>
      </c>
      <c r="D1120" s="246" t="s">
        <v>216</v>
      </c>
      <c r="E1120" s="246" t="s">
        <v>5576</v>
      </c>
      <c r="F1120" s="246" t="s">
        <v>5577</v>
      </c>
      <c r="G1120" s="246" t="s">
        <v>9255</v>
      </c>
      <c r="H1120" s="247">
        <v>0</v>
      </c>
      <c r="I1120" s="246" t="s">
        <v>10373</v>
      </c>
      <c r="J1120" s="247">
        <v>78000</v>
      </c>
      <c r="K1120" s="247">
        <v>128</v>
      </c>
      <c r="L1120" s="246" t="s">
        <v>13063</v>
      </c>
      <c r="M1120" s="246" t="s">
        <v>8269</v>
      </c>
      <c r="N1120" s="246" t="s">
        <v>2220</v>
      </c>
      <c r="O1120" s="246" t="s">
        <v>12354</v>
      </c>
      <c r="P1120" s="246" t="s">
        <v>12354</v>
      </c>
      <c r="Q1120" s="246" t="s">
        <v>12354</v>
      </c>
      <c r="R1120" s="246" t="s">
        <v>14690</v>
      </c>
      <c r="S1120" s="246" t="s">
        <v>15491</v>
      </c>
      <c r="T1120" s="246" t="s">
        <v>15553</v>
      </c>
      <c r="U1120" s="246" t="s">
        <v>15922</v>
      </c>
    </row>
    <row r="1121" spans="1:21" ht="13.5" customHeight="1">
      <c r="A1121" s="125" t="s">
        <v>2222</v>
      </c>
      <c r="B1121" s="125" t="s">
        <v>10372</v>
      </c>
      <c r="C1121" s="246" t="s">
        <v>2223</v>
      </c>
      <c r="D1121" s="246" t="s">
        <v>141</v>
      </c>
      <c r="E1121" s="246" t="s">
        <v>5583</v>
      </c>
      <c r="F1121" s="246" t="s">
        <v>5584</v>
      </c>
      <c r="G1121" s="246" t="s">
        <v>9256</v>
      </c>
      <c r="H1121" s="247">
        <v>0</v>
      </c>
      <c r="I1121" s="246" t="s">
        <v>10373</v>
      </c>
      <c r="J1121" s="247">
        <v>78000</v>
      </c>
      <c r="K1121" s="247">
        <v>131</v>
      </c>
      <c r="L1121" s="246" t="s">
        <v>13066</v>
      </c>
      <c r="M1121" s="246" t="s">
        <v>8269</v>
      </c>
      <c r="N1121" s="246" t="s">
        <v>2222</v>
      </c>
      <c r="O1121" s="246" t="s">
        <v>12354</v>
      </c>
      <c r="P1121" s="246" t="s">
        <v>12354</v>
      </c>
      <c r="Q1121" s="246" t="s">
        <v>12354</v>
      </c>
      <c r="R1121" s="246" t="s">
        <v>14690</v>
      </c>
      <c r="S1121" s="246" t="s">
        <v>14820</v>
      </c>
      <c r="T1121" s="246" t="s">
        <v>15302</v>
      </c>
      <c r="U1121" s="246" t="s">
        <v>14831</v>
      </c>
    </row>
    <row r="1122" spans="1:21" ht="13.5" customHeight="1">
      <c r="A1122" s="125" t="s">
        <v>2224</v>
      </c>
      <c r="B1122" s="125" t="s">
        <v>10372</v>
      </c>
      <c r="C1122" s="246" t="s">
        <v>2225</v>
      </c>
      <c r="D1122" s="246" t="s">
        <v>37</v>
      </c>
      <c r="E1122" s="246" t="s">
        <v>5597</v>
      </c>
      <c r="F1122" s="246" t="s">
        <v>5598</v>
      </c>
      <c r="G1122" s="246" t="s">
        <v>9257</v>
      </c>
      <c r="H1122" s="247">
        <v>0</v>
      </c>
      <c r="I1122" s="246" t="s">
        <v>10373</v>
      </c>
      <c r="J1122" s="247">
        <v>78000</v>
      </c>
      <c r="K1122" s="247">
        <v>137</v>
      </c>
      <c r="L1122" s="246" t="s">
        <v>12686</v>
      </c>
      <c r="M1122" s="246" t="s">
        <v>8269</v>
      </c>
      <c r="N1122" s="246" t="s">
        <v>2224</v>
      </c>
      <c r="O1122" s="246" t="s">
        <v>12354</v>
      </c>
      <c r="P1122" s="246" t="s">
        <v>12354</v>
      </c>
      <c r="Q1122" s="246" t="s">
        <v>12354</v>
      </c>
      <c r="R1122" s="246" t="s">
        <v>14690</v>
      </c>
      <c r="S1122" s="246" t="s">
        <v>14761</v>
      </c>
      <c r="T1122" s="246" t="s">
        <v>14995</v>
      </c>
      <c r="U1122" s="246" t="s">
        <v>15923</v>
      </c>
    </row>
    <row r="1123" spans="1:21" ht="13.5" customHeight="1">
      <c r="A1123" s="125" t="s">
        <v>2226</v>
      </c>
      <c r="B1123" s="125" t="s">
        <v>10372</v>
      </c>
      <c r="C1123" s="246" t="s">
        <v>2227</v>
      </c>
      <c r="D1123" s="246" t="s">
        <v>37</v>
      </c>
      <c r="E1123" s="246" t="s">
        <v>5612</v>
      </c>
      <c r="F1123" s="246" t="s">
        <v>5613</v>
      </c>
      <c r="G1123" s="246" t="s">
        <v>9258</v>
      </c>
      <c r="H1123" s="247">
        <v>0</v>
      </c>
      <c r="I1123" s="246" t="s">
        <v>10373</v>
      </c>
      <c r="J1123" s="247">
        <v>78000</v>
      </c>
      <c r="K1123" s="247">
        <v>144</v>
      </c>
      <c r="L1123" s="246" t="s">
        <v>13076</v>
      </c>
      <c r="M1123" s="246" t="s">
        <v>8269</v>
      </c>
      <c r="N1123" s="246" t="s">
        <v>2226</v>
      </c>
      <c r="O1123" s="246" t="s">
        <v>12354</v>
      </c>
      <c r="P1123" s="246" t="s">
        <v>12354</v>
      </c>
      <c r="Q1123" s="246" t="s">
        <v>12354</v>
      </c>
      <c r="R1123" s="246" t="s">
        <v>15251</v>
      </c>
      <c r="S1123" s="246" t="s">
        <v>14736</v>
      </c>
      <c r="T1123" s="246" t="s">
        <v>15132</v>
      </c>
      <c r="U1123" s="246" t="s">
        <v>15273</v>
      </c>
    </row>
    <row r="1124" spans="1:21" ht="13.5" customHeight="1">
      <c r="A1124" s="125" t="s">
        <v>2228</v>
      </c>
      <c r="B1124" s="125" t="s">
        <v>10372</v>
      </c>
      <c r="C1124" s="246" t="s">
        <v>2229</v>
      </c>
      <c r="D1124" s="246" t="s">
        <v>95</v>
      </c>
      <c r="E1124" s="246" t="s">
        <v>5614</v>
      </c>
      <c r="F1124" s="246" t="s">
        <v>5615</v>
      </c>
      <c r="G1124" s="246" t="s">
        <v>9259</v>
      </c>
      <c r="H1124" s="247">
        <v>0</v>
      </c>
      <c r="I1124" s="246" t="s">
        <v>10373</v>
      </c>
      <c r="J1124" s="247">
        <v>78000</v>
      </c>
      <c r="K1124" s="247">
        <v>145</v>
      </c>
      <c r="L1124" s="246" t="s">
        <v>12437</v>
      </c>
      <c r="M1124" s="246" t="s">
        <v>8269</v>
      </c>
      <c r="N1124" s="246" t="s">
        <v>2228</v>
      </c>
      <c r="O1124" s="246" t="s">
        <v>12354</v>
      </c>
      <c r="P1124" s="246" t="s">
        <v>12354</v>
      </c>
      <c r="Q1124" s="246" t="s">
        <v>12354</v>
      </c>
      <c r="R1124" s="246" t="s">
        <v>14694</v>
      </c>
      <c r="S1124" s="246" t="s">
        <v>14838</v>
      </c>
      <c r="T1124" s="246" t="s">
        <v>15766</v>
      </c>
      <c r="U1124" s="246" t="s">
        <v>15924</v>
      </c>
    </row>
    <row r="1125" spans="1:21" ht="13.5" customHeight="1">
      <c r="A1125" s="125" t="s">
        <v>2230</v>
      </c>
      <c r="B1125" s="125" t="s">
        <v>10372</v>
      </c>
      <c r="C1125" s="246" t="s">
        <v>2167</v>
      </c>
      <c r="D1125" s="246" t="s">
        <v>756</v>
      </c>
      <c r="E1125" s="246" t="s">
        <v>5619</v>
      </c>
      <c r="F1125" s="246" t="s">
        <v>5620</v>
      </c>
      <c r="G1125" s="246" t="s">
        <v>9260</v>
      </c>
      <c r="H1125" s="247">
        <v>0</v>
      </c>
      <c r="I1125" s="246" t="s">
        <v>10373</v>
      </c>
      <c r="J1125" s="247">
        <v>78000</v>
      </c>
      <c r="K1125" s="247">
        <v>148</v>
      </c>
      <c r="L1125" s="246" t="s">
        <v>13079</v>
      </c>
      <c r="M1125" s="246" t="s">
        <v>8269</v>
      </c>
      <c r="N1125" s="246" t="s">
        <v>2230</v>
      </c>
      <c r="O1125" s="246" t="s">
        <v>12354</v>
      </c>
      <c r="P1125" s="246" t="s">
        <v>12354</v>
      </c>
      <c r="Q1125" s="246" t="s">
        <v>12354</v>
      </c>
      <c r="R1125" s="246" t="s">
        <v>14694</v>
      </c>
      <c r="S1125" s="246" t="s">
        <v>14776</v>
      </c>
      <c r="T1125" s="246" t="s">
        <v>15696</v>
      </c>
      <c r="U1125" s="246" t="s">
        <v>15925</v>
      </c>
    </row>
    <row r="1126" spans="1:21" ht="13.5" customHeight="1">
      <c r="A1126" s="125" t="s">
        <v>2231</v>
      </c>
      <c r="B1126" s="125" t="s">
        <v>10372</v>
      </c>
      <c r="C1126" s="246" t="s">
        <v>2232</v>
      </c>
      <c r="D1126" s="246" t="s">
        <v>70</v>
      </c>
      <c r="E1126" s="246" t="s">
        <v>5633</v>
      </c>
      <c r="F1126" s="246" t="s">
        <v>5634</v>
      </c>
      <c r="G1126" s="246" t="s">
        <v>9261</v>
      </c>
      <c r="H1126" s="247">
        <v>0</v>
      </c>
      <c r="I1126" s="246" t="s">
        <v>10373</v>
      </c>
      <c r="J1126" s="247">
        <v>78000</v>
      </c>
      <c r="K1126" s="247">
        <v>155</v>
      </c>
      <c r="L1126" s="246" t="s">
        <v>13084</v>
      </c>
      <c r="M1126" s="246" t="s">
        <v>8269</v>
      </c>
      <c r="N1126" s="246" t="s">
        <v>2231</v>
      </c>
      <c r="O1126" s="246" t="s">
        <v>12354</v>
      </c>
      <c r="P1126" s="246" t="s">
        <v>12354</v>
      </c>
      <c r="Q1126" s="246" t="s">
        <v>12354</v>
      </c>
      <c r="R1126" s="246" t="s">
        <v>14730</v>
      </c>
      <c r="S1126" s="246" t="s">
        <v>15304</v>
      </c>
      <c r="T1126" s="246" t="s">
        <v>15926</v>
      </c>
      <c r="U1126" s="246" t="s">
        <v>14831</v>
      </c>
    </row>
    <row r="1127" spans="1:21" ht="13.5" customHeight="1">
      <c r="A1127" s="125" t="s">
        <v>2233</v>
      </c>
      <c r="B1127" s="125" t="s">
        <v>10372</v>
      </c>
      <c r="C1127" s="246" t="s">
        <v>5635</v>
      </c>
      <c r="D1127" s="246" t="s">
        <v>58</v>
      </c>
      <c r="E1127" s="246" t="s">
        <v>5636</v>
      </c>
      <c r="F1127" s="246" t="s">
        <v>5637</v>
      </c>
      <c r="G1127" s="246" t="s">
        <v>9262</v>
      </c>
      <c r="H1127" s="247">
        <v>0</v>
      </c>
      <c r="I1127" s="246" t="s">
        <v>10373</v>
      </c>
      <c r="J1127" s="247">
        <v>78000</v>
      </c>
      <c r="K1127" s="247">
        <v>156</v>
      </c>
      <c r="L1127" s="246" t="s">
        <v>13085</v>
      </c>
      <c r="M1127" s="246" t="s">
        <v>8269</v>
      </c>
      <c r="N1127" s="246" t="s">
        <v>2233</v>
      </c>
      <c r="O1127" s="246" t="s">
        <v>12354</v>
      </c>
      <c r="P1127" s="246" t="s">
        <v>12354</v>
      </c>
      <c r="Q1127" s="246" t="s">
        <v>12354</v>
      </c>
      <c r="R1127" s="246" t="s">
        <v>14694</v>
      </c>
      <c r="S1127" s="246" t="s">
        <v>14734</v>
      </c>
      <c r="T1127" s="246" t="s">
        <v>15927</v>
      </c>
      <c r="U1127" s="246" t="s">
        <v>15928</v>
      </c>
    </row>
    <row r="1128" spans="1:21" ht="13.5" customHeight="1">
      <c r="A1128" s="125" t="s">
        <v>2234</v>
      </c>
      <c r="B1128" s="125" t="s">
        <v>10372</v>
      </c>
      <c r="C1128" s="246" t="s">
        <v>2235</v>
      </c>
      <c r="D1128" s="246" t="s">
        <v>818</v>
      </c>
      <c r="E1128" s="246" t="s">
        <v>5657</v>
      </c>
      <c r="F1128" s="246" t="s">
        <v>5658</v>
      </c>
      <c r="G1128" s="246" t="s">
        <v>9263</v>
      </c>
      <c r="H1128" s="247">
        <v>0</v>
      </c>
      <c r="I1128" s="246" t="s">
        <v>10373</v>
      </c>
      <c r="J1128" s="247">
        <v>78000</v>
      </c>
      <c r="K1128" s="247">
        <v>168</v>
      </c>
      <c r="L1128" s="246" t="s">
        <v>13094</v>
      </c>
      <c r="M1128" s="246" t="s">
        <v>8269</v>
      </c>
      <c r="N1128" s="246" t="s">
        <v>2234</v>
      </c>
      <c r="O1128" s="246" t="s">
        <v>12354</v>
      </c>
      <c r="P1128" s="246" t="s">
        <v>12354</v>
      </c>
      <c r="Q1128" s="246" t="s">
        <v>12354</v>
      </c>
      <c r="R1128" s="246" t="s">
        <v>15251</v>
      </c>
      <c r="S1128" s="246" t="s">
        <v>14718</v>
      </c>
      <c r="T1128" s="246" t="s">
        <v>15763</v>
      </c>
      <c r="U1128" s="246" t="s">
        <v>15929</v>
      </c>
    </row>
    <row r="1129" spans="1:21" ht="13.5" customHeight="1">
      <c r="A1129" s="125" t="s">
        <v>2236</v>
      </c>
      <c r="B1129" s="125" t="s">
        <v>10372</v>
      </c>
      <c r="C1129" s="246" t="s">
        <v>2237</v>
      </c>
      <c r="D1129" s="246" t="s">
        <v>125</v>
      </c>
      <c r="E1129" s="246" t="s">
        <v>5665</v>
      </c>
      <c r="F1129" s="246" t="s">
        <v>5666</v>
      </c>
      <c r="G1129" s="246" t="s">
        <v>9264</v>
      </c>
      <c r="H1129" s="247">
        <v>0</v>
      </c>
      <c r="I1129" s="246" t="s">
        <v>10373</v>
      </c>
      <c r="J1129" s="247">
        <v>78000</v>
      </c>
      <c r="K1129" s="247">
        <v>172</v>
      </c>
      <c r="L1129" s="246" t="s">
        <v>13096</v>
      </c>
      <c r="M1129" s="246" t="s">
        <v>8269</v>
      </c>
      <c r="N1129" s="246" t="s">
        <v>2236</v>
      </c>
      <c r="O1129" s="246" t="s">
        <v>12354</v>
      </c>
      <c r="P1129" s="246" t="s">
        <v>12354</v>
      </c>
      <c r="Q1129" s="246" t="s">
        <v>12354</v>
      </c>
      <c r="R1129" s="246" t="s">
        <v>14730</v>
      </c>
      <c r="S1129" s="246" t="s">
        <v>15226</v>
      </c>
      <c r="T1129" s="246" t="s">
        <v>15305</v>
      </c>
      <c r="U1129" s="246" t="s">
        <v>15432</v>
      </c>
    </row>
    <row r="1130" spans="1:21" ht="13.5" customHeight="1">
      <c r="A1130" s="125" t="s">
        <v>2238</v>
      </c>
      <c r="B1130" s="125" t="s">
        <v>10372</v>
      </c>
      <c r="C1130" s="246" t="s">
        <v>2239</v>
      </c>
      <c r="D1130" s="246" t="s">
        <v>37</v>
      </c>
      <c r="E1130" s="246" t="s">
        <v>5673</v>
      </c>
      <c r="F1130" s="246" t="s">
        <v>5674</v>
      </c>
      <c r="G1130" s="246" t="s">
        <v>9265</v>
      </c>
      <c r="H1130" s="247">
        <v>0</v>
      </c>
      <c r="I1130" s="246" t="s">
        <v>10373</v>
      </c>
      <c r="J1130" s="247">
        <v>78000</v>
      </c>
      <c r="K1130" s="247">
        <v>176</v>
      </c>
      <c r="L1130" s="246" t="s">
        <v>12828</v>
      </c>
      <c r="M1130" s="246" t="s">
        <v>8269</v>
      </c>
      <c r="N1130" s="246" t="s">
        <v>2238</v>
      </c>
      <c r="O1130" s="246" t="s">
        <v>12354</v>
      </c>
      <c r="P1130" s="246" t="s">
        <v>12354</v>
      </c>
      <c r="Q1130" s="246" t="s">
        <v>12354</v>
      </c>
      <c r="R1130" s="246" t="s">
        <v>14690</v>
      </c>
      <c r="S1130" s="246" t="s">
        <v>14820</v>
      </c>
      <c r="T1130" s="246" t="s">
        <v>15518</v>
      </c>
      <c r="U1130" s="246" t="s">
        <v>14928</v>
      </c>
    </row>
    <row r="1131" spans="1:21" ht="13.5" customHeight="1">
      <c r="A1131" s="125" t="s">
        <v>2240</v>
      </c>
      <c r="B1131" s="125" t="s">
        <v>10372</v>
      </c>
      <c r="C1131" s="246" t="s">
        <v>2241</v>
      </c>
      <c r="D1131" s="246" t="s">
        <v>95</v>
      </c>
      <c r="E1131" s="246" t="s">
        <v>5681</v>
      </c>
      <c r="F1131" s="246" t="s">
        <v>5682</v>
      </c>
      <c r="G1131" s="246" t="s">
        <v>9266</v>
      </c>
      <c r="H1131" s="247">
        <v>0</v>
      </c>
      <c r="I1131" s="246" t="s">
        <v>10373</v>
      </c>
      <c r="J1131" s="247">
        <v>78000</v>
      </c>
      <c r="K1131" s="247">
        <v>181</v>
      </c>
      <c r="L1131" s="246" t="s">
        <v>13102</v>
      </c>
      <c r="M1131" s="246" t="s">
        <v>8269</v>
      </c>
      <c r="N1131" s="246" t="s">
        <v>2240</v>
      </c>
      <c r="O1131" s="246" t="s">
        <v>12354</v>
      </c>
      <c r="P1131" s="246" t="s">
        <v>12354</v>
      </c>
      <c r="Q1131" s="246" t="s">
        <v>12354</v>
      </c>
      <c r="R1131" s="246" t="s">
        <v>14694</v>
      </c>
      <c r="S1131" s="246" t="s">
        <v>14734</v>
      </c>
      <c r="T1131" s="246" t="s">
        <v>15930</v>
      </c>
      <c r="U1131" s="246" t="s">
        <v>15931</v>
      </c>
    </row>
    <row r="1132" spans="1:21" ht="13.5" customHeight="1">
      <c r="A1132" s="125" t="s">
        <v>10817</v>
      </c>
      <c r="B1132" s="125" t="s">
        <v>10372</v>
      </c>
      <c r="C1132" s="246" t="s">
        <v>1910</v>
      </c>
      <c r="D1132" s="246" t="s">
        <v>95</v>
      </c>
      <c r="E1132" s="246" t="s">
        <v>11237</v>
      </c>
      <c r="F1132" s="246" t="s">
        <v>5683</v>
      </c>
      <c r="G1132" s="246" t="s">
        <v>9093</v>
      </c>
      <c r="H1132" s="247">
        <v>0</v>
      </c>
      <c r="I1132" s="246" t="s">
        <v>10373</v>
      </c>
      <c r="J1132" s="247">
        <v>78000</v>
      </c>
      <c r="K1132" s="247">
        <v>182</v>
      </c>
      <c r="L1132" s="246" t="s">
        <v>13102</v>
      </c>
      <c r="M1132" s="246" t="s">
        <v>8269</v>
      </c>
      <c r="N1132" s="246" t="s">
        <v>10817</v>
      </c>
      <c r="O1132" s="246" t="s">
        <v>12354</v>
      </c>
      <c r="P1132" s="246" t="s">
        <v>12354</v>
      </c>
      <c r="Q1132" s="246" t="s">
        <v>12354</v>
      </c>
      <c r="R1132" s="246" t="s">
        <v>14694</v>
      </c>
      <c r="S1132" s="246" t="s">
        <v>14844</v>
      </c>
      <c r="T1132" s="246" t="s">
        <v>15932</v>
      </c>
      <c r="U1132" s="246" t="s">
        <v>15933</v>
      </c>
    </row>
    <row r="1133" spans="1:21" ht="13.5" customHeight="1">
      <c r="A1133" s="125" t="s">
        <v>2242</v>
      </c>
      <c r="B1133" s="125" t="s">
        <v>10372</v>
      </c>
      <c r="C1133" s="246" t="s">
        <v>5684</v>
      </c>
      <c r="D1133" s="246" t="s">
        <v>95</v>
      </c>
      <c r="E1133" s="246" t="s">
        <v>5685</v>
      </c>
      <c r="F1133" s="246" t="s">
        <v>5686</v>
      </c>
      <c r="G1133" s="246" t="s">
        <v>9259</v>
      </c>
      <c r="H1133" s="247">
        <v>0</v>
      </c>
      <c r="I1133" s="246" t="s">
        <v>10373</v>
      </c>
      <c r="J1133" s="247">
        <v>78000</v>
      </c>
      <c r="K1133" s="247">
        <v>183</v>
      </c>
      <c r="L1133" s="246" t="s">
        <v>13103</v>
      </c>
      <c r="M1133" s="246" t="s">
        <v>8269</v>
      </c>
      <c r="N1133" s="246" t="s">
        <v>2242</v>
      </c>
      <c r="O1133" s="246" t="s">
        <v>12354</v>
      </c>
      <c r="P1133" s="246" t="s">
        <v>12354</v>
      </c>
      <c r="Q1133" s="246" t="s">
        <v>12354</v>
      </c>
      <c r="R1133" s="246" t="s">
        <v>14694</v>
      </c>
      <c r="S1133" s="246" t="s">
        <v>14838</v>
      </c>
      <c r="T1133" s="246" t="s">
        <v>15934</v>
      </c>
      <c r="U1133" s="246" t="s">
        <v>15924</v>
      </c>
    </row>
    <row r="1134" spans="1:21" ht="13.5" customHeight="1">
      <c r="A1134" s="125" t="s">
        <v>2243</v>
      </c>
      <c r="B1134" s="125" t="s">
        <v>10372</v>
      </c>
      <c r="C1134" s="246" t="s">
        <v>2244</v>
      </c>
      <c r="D1134" s="246" t="s">
        <v>723</v>
      </c>
      <c r="E1134" s="246" t="s">
        <v>5687</v>
      </c>
      <c r="F1134" s="246" t="s">
        <v>5688</v>
      </c>
      <c r="G1134" s="246" t="s">
        <v>9267</v>
      </c>
      <c r="H1134" s="247">
        <v>0</v>
      </c>
      <c r="I1134" s="246" t="s">
        <v>10373</v>
      </c>
      <c r="J1134" s="247">
        <v>78000</v>
      </c>
      <c r="K1134" s="247">
        <v>184</v>
      </c>
      <c r="L1134" s="246" t="s">
        <v>13104</v>
      </c>
      <c r="M1134" s="246" t="s">
        <v>8269</v>
      </c>
      <c r="N1134" s="246" t="s">
        <v>2243</v>
      </c>
      <c r="O1134" s="246" t="s">
        <v>12354</v>
      </c>
      <c r="P1134" s="246" t="s">
        <v>12354</v>
      </c>
      <c r="Q1134" s="246" t="s">
        <v>12354</v>
      </c>
      <c r="R1134" s="246" t="s">
        <v>14694</v>
      </c>
      <c r="S1134" s="246" t="s">
        <v>14876</v>
      </c>
      <c r="T1134" s="246" t="s">
        <v>15128</v>
      </c>
      <c r="U1134" s="246" t="s">
        <v>15493</v>
      </c>
    </row>
    <row r="1135" spans="1:21" ht="13.5" customHeight="1">
      <c r="A1135" s="125" t="s">
        <v>2245</v>
      </c>
      <c r="B1135" s="125" t="s">
        <v>10372</v>
      </c>
      <c r="C1135" s="246" t="s">
        <v>5696</v>
      </c>
      <c r="D1135" s="246" t="s">
        <v>804</v>
      </c>
      <c r="E1135" s="246" t="s">
        <v>5697</v>
      </c>
      <c r="F1135" s="246" t="s">
        <v>5698</v>
      </c>
      <c r="G1135" s="246" t="s">
        <v>9268</v>
      </c>
      <c r="H1135" s="247">
        <v>0</v>
      </c>
      <c r="I1135" s="246" t="s">
        <v>10373</v>
      </c>
      <c r="J1135" s="247">
        <v>78000</v>
      </c>
      <c r="K1135" s="247">
        <v>189</v>
      </c>
      <c r="L1135" s="246" t="s">
        <v>13108</v>
      </c>
      <c r="M1135" s="246" t="s">
        <v>8269</v>
      </c>
      <c r="N1135" s="246" t="s">
        <v>2245</v>
      </c>
      <c r="O1135" s="246" t="s">
        <v>12354</v>
      </c>
      <c r="P1135" s="246" t="s">
        <v>12354</v>
      </c>
      <c r="Q1135" s="246" t="s">
        <v>12354</v>
      </c>
      <c r="R1135" s="246" t="s">
        <v>14690</v>
      </c>
      <c r="S1135" s="246" t="s">
        <v>14820</v>
      </c>
      <c r="T1135" s="246" t="s">
        <v>15387</v>
      </c>
      <c r="U1135" s="246" t="s">
        <v>15018</v>
      </c>
    </row>
    <row r="1136" spans="1:21" ht="13.5" customHeight="1">
      <c r="A1136" s="125" t="s">
        <v>2246</v>
      </c>
      <c r="B1136" s="125" t="s">
        <v>10372</v>
      </c>
      <c r="C1136" s="246" t="s">
        <v>2247</v>
      </c>
      <c r="D1136" s="246" t="s">
        <v>734</v>
      </c>
      <c r="E1136" s="246" t="s">
        <v>5699</v>
      </c>
      <c r="F1136" s="246" t="s">
        <v>5700</v>
      </c>
      <c r="G1136" s="246" t="s">
        <v>9269</v>
      </c>
      <c r="H1136" s="247">
        <v>0</v>
      </c>
      <c r="I1136" s="246" t="s">
        <v>10373</v>
      </c>
      <c r="J1136" s="247">
        <v>78000</v>
      </c>
      <c r="K1136" s="247">
        <v>190</v>
      </c>
      <c r="L1136" s="246" t="s">
        <v>13109</v>
      </c>
      <c r="M1136" s="246" t="s">
        <v>8269</v>
      </c>
      <c r="N1136" s="246" t="s">
        <v>2246</v>
      </c>
      <c r="O1136" s="246" t="s">
        <v>12354</v>
      </c>
      <c r="P1136" s="246" t="s">
        <v>12354</v>
      </c>
      <c r="Q1136" s="246" t="s">
        <v>12354</v>
      </c>
      <c r="R1136" s="246" t="s">
        <v>14694</v>
      </c>
      <c r="S1136" s="246" t="s">
        <v>14734</v>
      </c>
      <c r="T1136" s="246" t="s">
        <v>15370</v>
      </c>
      <c r="U1136" s="246" t="s">
        <v>14867</v>
      </c>
    </row>
    <row r="1137" spans="1:21" ht="13.5" customHeight="1">
      <c r="A1137" s="125" t="s">
        <v>2248</v>
      </c>
      <c r="B1137" s="125" t="s">
        <v>10372</v>
      </c>
      <c r="C1137" s="246" t="s">
        <v>2249</v>
      </c>
      <c r="D1137" s="246" t="s">
        <v>141</v>
      </c>
      <c r="E1137" s="246" t="s">
        <v>5711</v>
      </c>
      <c r="F1137" s="246" t="s">
        <v>5712</v>
      </c>
      <c r="G1137" s="246" t="s">
        <v>9270</v>
      </c>
      <c r="H1137" s="247">
        <v>0</v>
      </c>
      <c r="I1137" s="246" t="s">
        <v>10373</v>
      </c>
      <c r="J1137" s="247">
        <v>78000</v>
      </c>
      <c r="K1137" s="247">
        <v>195</v>
      </c>
      <c r="L1137" s="246" t="s">
        <v>13113</v>
      </c>
      <c r="M1137" s="246" t="s">
        <v>8269</v>
      </c>
      <c r="N1137" s="246" t="s">
        <v>2248</v>
      </c>
      <c r="O1137" s="246" t="s">
        <v>12354</v>
      </c>
      <c r="P1137" s="246" t="s">
        <v>12354</v>
      </c>
      <c r="Q1137" s="246" t="s">
        <v>12354</v>
      </c>
      <c r="R1137" s="246" t="s">
        <v>14694</v>
      </c>
      <c r="S1137" s="246" t="s">
        <v>14721</v>
      </c>
      <c r="T1137" s="246" t="s">
        <v>15935</v>
      </c>
      <c r="U1137" s="246" t="s">
        <v>14878</v>
      </c>
    </row>
    <row r="1138" spans="1:21" ht="13.5" customHeight="1">
      <c r="A1138" s="125" t="s">
        <v>2250</v>
      </c>
      <c r="B1138" s="125" t="s">
        <v>10372</v>
      </c>
      <c r="C1138" s="246" t="s">
        <v>2251</v>
      </c>
      <c r="D1138" s="246" t="s">
        <v>122</v>
      </c>
      <c r="E1138" s="246" t="s">
        <v>5738</v>
      </c>
      <c r="F1138" s="246" t="s">
        <v>5739</v>
      </c>
      <c r="G1138" s="246" t="s">
        <v>9271</v>
      </c>
      <c r="H1138" s="247">
        <v>0</v>
      </c>
      <c r="I1138" s="246" t="s">
        <v>10373</v>
      </c>
      <c r="J1138" s="247">
        <v>78000</v>
      </c>
      <c r="K1138" s="247">
        <v>209</v>
      </c>
      <c r="L1138" s="246" t="s">
        <v>12623</v>
      </c>
      <c r="M1138" s="246" t="s">
        <v>8269</v>
      </c>
      <c r="N1138" s="246" t="s">
        <v>2250</v>
      </c>
      <c r="O1138" s="246" t="s">
        <v>12354</v>
      </c>
      <c r="P1138" s="246" t="s">
        <v>12354</v>
      </c>
      <c r="Q1138" s="246" t="s">
        <v>12354</v>
      </c>
      <c r="R1138" s="246" t="s">
        <v>15251</v>
      </c>
      <c r="S1138" s="246" t="s">
        <v>14844</v>
      </c>
      <c r="T1138" s="246" t="s">
        <v>14694</v>
      </c>
      <c r="U1138" s="246" t="s">
        <v>14872</v>
      </c>
    </row>
    <row r="1139" spans="1:21" ht="13.5" customHeight="1">
      <c r="A1139" s="125" t="s">
        <v>2252</v>
      </c>
      <c r="B1139" s="125" t="s">
        <v>10372</v>
      </c>
      <c r="C1139" s="246" t="s">
        <v>2253</v>
      </c>
      <c r="D1139" s="246" t="s">
        <v>2188</v>
      </c>
      <c r="E1139" s="246" t="s">
        <v>5740</v>
      </c>
      <c r="F1139" s="246" t="s">
        <v>5741</v>
      </c>
      <c r="G1139" s="246" t="s">
        <v>9272</v>
      </c>
      <c r="H1139" s="247">
        <v>0</v>
      </c>
      <c r="I1139" s="246" t="s">
        <v>10373</v>
      </c>
      <c r="J1139" s="247">
        <v>78000</v>
      </c>
      <c r="K1139" s="247">
        <v>210</v>
      </c>
      <c r="L1139" s="246" t="s">
        <v>12623</v>
      </c>
      <c r="M1139" s="246" t="s">
        <v>8269</v>
      </c>
      <c r="N1139" s="246" t="s">
        <v>2252</v>
      </c>
      <c r="O1139" s="246" t="s">
        <v>12354</v>
      </c>
      <c r="P1139" s="246" t="s">
        <v>12354</v>
      </c>
      <c r="Q1139" s="246" t="s">
        <v>12354</v>
      </c>
      <c r="R1139" s="246" t="s">
        <v>14690</v>
      </c>
      <c r="S1139" s="246" t="s">
        <v>14718</v>
      </c>
      <c r="T1139" s="246" t="s">
        <v>14843</v>
      </c>
      <c r="U1139" s="246" t="s">
        <v>15936</v>
      </c>
    </row>
    <row r="1140" spans="1:21" ht="13.5" customHeight="1">
      <c r="A1140" s="125" t="s">
        <v>2254</v>
      </c>
      <c r="B1140" s="125" t="s">
        <v>10372</v>
      </c>
      <c r="C1140" s="246" t="s">
        <v>2255</v>
      </c>
      <c r="D1140" s="246" t="s">
        <v>125</v>
      </c>
      <c r="E1140" s="246" t="s">
        <v>5742</v>
      </c>
      <c r="F1140" s="246" t="s">
        <v>5743</v>
      </c>
      <c r="G1140" s="246" t="s">
        <v>9273</v>
      </c>
      <c r="H1140" s="247">
        <v>0</v>
      </c>
      <c r="I1140" s="246" t="s">
        <v>10373</v>
      </c>
      <c r="J1140" s="247">
        <v>78000</v>
      </c>
      <c r="K1140" s="247">
        <v>211</v>
      </c>
      <c r="L1140" s="246" t="s">
        <v>12934</v>
      </c>
      <c r="M1140" s="246" t="s">
        <v>8269</v>
      </c>
      <c r="N1140" s="246" t="s">
        <v>2254</v>
      </c>
      <c r="O1140" s="246" t="s">
        <v>12354</v>
      </c>
      <c r="P1140" s="246" t="s">
        <v>12354</v>
      </c>
      <c r="Q1140" s="246" t="s">
        <v>12354</v>
      </c>
      <c r="R1140" s="246" t="s">
        <v>14694</v>
      </c>
      <c r="S1140" s="246" t="s">
        <v>14734</v>
      </c>
      <c r="T1140" s="246" t="s">
        <v>15937</v>
      </c>
      <c r="U1140" s="246" t="s">
        <v>14706</v>
      </c>
    </row>
    <row r="1141" spans="1:21" ht="13.5" customHeight="1">
      <c r="A1141" s="125" t="s">
        <v>2256</v>
      </c>
      <c r="B1141" s="125" t="s">
        <v>10372</v>
      </c>
      <c r="C1141" s="246" t="s">
        <v>2257</v>
      </c>
      <c r="D1141" s="246" t="s">
        <v>174</v>
      </c>
      <c r="E1141" s="246" t="s">
        <v>5751</v>
      </c>
      <c r="F1141" s="246" t="s">
        <v>5701</v>
      </c>
      <c r="G1141" s="246" t="s">
        <v>9274</v>
      </c>
      <c r="H1141" s="247">
        <v>0</v>
      </c>
      <c r="I1141" s="246" t="s">
        <v>10373</v>
      </c>
      <c r="J1141" s="247">
        <v>78000</v>
      </c>
      <c r="K1141" s="247">
        <v>216</v>
      </c>
      <c r="L1141" s="246" t="s">
        <v>12416</v>
      </c>
      <c r="M1141" s="246" t="s">
        <v>8269</v>
      </c>
      <c r="N1141" s="246" t="s">
        <v>2256</v>
      </c>
      <c r="O1141" s="246" t="s">
        <v>12354</v>
      </c>
      <c r="P1141" s="246" t="s">
        <v>12354</v>
      </c>
      <c r="Q1141" s="246" t="s">
        <v>12354</v>
      </c>
      <c r="R1141" s="246" t="s">
        <v>14694</v>
      </c>
      <c r="S1141" s="246" t="s">
        <v>14750</v>
      </c>
      <c r="T1141" s="246" t="s">
        <v>15508</v>
      </c>
      <c r="U1141" s="246" t="s">
        <v>15938</v>
      </c>
    </row>
    <row r="1142" spans="1:21" ht="13.5" customHeight="1">
      <c r="A1142" s="125" t="s">
        <v>2258</v>
      </c>
      <c r="B1142" s="125" t="s">
        <v>10372</v>
      </c>
      <c r="C1142" s="246" t="s">
        <v>2259</v>
      </c>
      <c r="D1142" s="246" t="s">
        <v>70</v>
      </c>
      <c r="E1142" s="246" t="s">
        <v>5755</v>
      </c>
      <c r="F1142" s="246" t="s">
        <v>5756</v>
      </c>
      <c r="G1142" s="246" t="s">
        <v>9275</v>
      </c>
      <c r="H1142" s="247">
        <v>0</v>
      </c>
      <c r="I1142" s="246" t="s">
        <v>10373</v>
      </c>
      <c r="J1142" s="247">
        <v>78000</v>
      </c>
      <c r="K1142" s="247">
        <v>219</v>
      </c>
      <c r="L1142" s="246" t="s">
        <v>13123</v>
      </c>
      <c r="M1142" s="246" t="s">
        <v>8269</v>
      </c>
      <c r="N1142" s="246" t="s">
        <v>2258</v>
      </c>
      <c r="O1142" s="246" t="s">
        <v>12354</v>
      </c>
      <c r="P1142" s="246" t="s">
        <v>12354</v>
      </c>
      <c r="Q1142" s="246" t="s">
        <v>12354</v>
      </c>
      <c r="R1142" s="246" t="s">
        <v>14694</v>
      </c>
      <c r="S1142" s="246" t="s">
        <v>14844</v>
      </c>
      <c r="T1142" s="246" t="s">
        <v>15939</v>
      </c>
      <c r="U1142" s="246" t="s">
        <v>15940</v>
      </c>
    </row>
    <row r="1143" spans="1:21" ht="13.5" customHeight="1">
      <c r="A1143" s="125" t="s">
        <v>13131</v>
      </c>
      <c r="B1143" s="125" t="s">
        <v>10372</v>
      </c>
      <c r="C1143" s="246" t="s">
        <v>11599</v>
      </c>
      <c r="D1143" s="246" t="s">
        <v>12354</v>
      </c>
      <c r="E1143" s="246" t="s">
        <v>11600</v>
      </c>
      <c r="F1143" s="246" t="s">
        <v>12354</v>
      </c>
      <c r="G1143" s="246" t="s">
        <v>11601</v>
      </c>
      <c r="H1143" s="247">
        <v>0</v>
      </c>
      <c r="I1143" s="246" t="s">
        <v>10373</v>
      </c>
      <c r="J1143" s="247">
        <v>78000</v>
      </c>
      <c r="K1143" s="247">
        <v>227</v>
      </c>
      <c r="L1143" s="246" t="s">
        <v>12420</v>
      </c>
      <c r="M1143" s="246" t="s">
        <v>8269</v>
      </c>
      <c r="N1143" s="246" t="s">
        <v>13131</v>
      </c>
      <c r="O1143" s="246" t="s">
        <v>12354</v>
      </c>
      <c r="P1143" s="246" t="s">
        <v>12354</v>
      </c>
      <c r="Q1143" s="246" t="s">
        <v>12354</v>
      </c>
      <c r="R1143" s="246" t="s">
        <v>14694</v>
      </c>
      <c r="S1143" s="246" t="s">
        <v>14791</v>
      </c>
      <c r="T1143" s="246" t="s">
        <v>15801</v>
      </c>
      <c r="U1143" s="246" t="s">
        <v>15941</v>
      </c>
    </row>
    <row r="1144" spans="1:21" ht="13.5" customHeight="1">
      <c r="A1144" s="125" t="s">
        <v>13129</v>
      </c>
      <c r="B1144" s="125" t="s">
        <v>10372</v>
      </c>
      <c r="C1144" s="246" t="s">
        <v>11602</v>
      </c>
      <c r="D1144" s="246" t="s">
        <v>58</v>
      </c>
      <c r="E1144" s="246" t="s">
        <v>11603</v>
      </c>
      <c r="F1144" s="246" t="s">
        <v>11604</v>
      </c>
      <c r="G1144" s="246" t="s">
        <v>11605</v>
      </c>
      <c r="H1144" s="247">
        <v>0</v>
      </c>
      <c r="I1144" s="246" t="s">
        <v>10373</v>
      </c>
      <c r="J1144" s="247">
        <v>78000</v>
      </c>
      <c r="K1144" s="247">
        <v>226</v>
      </c>
      <c r="L1144" s="246" t="s">
        <v>13130</v>
      </c>
      <c r="M1144" s="246" t="s">
        <v>8269</v>
      </c>
      <c r="N1144" s="246" t="s">
        <v>13129</v>
      </c>
      <c r="O1144" s="246" t="s">
        <v>12354</v>
      </c>
      <c r="P1144" s="246" t="s">
        <v>12354</v>
      </c>
      <c r="Q1144" s="246" t="s">
        <v>12354</v>
      </c>
      <c r="R1144" s="246" t="s">
        <v>14690</v>
      </c>
      <c r="S1144" s="246" t="s">
        <v>14734</v>
      </c>
      <c r="T1144" s="246" t="s">
        <v>15023</v>
      </c>
      <c r="U1144" s="246" t="s">
        <v>15942</v>
      </c>
    </row>
    <row r="1145" spans="1:21" ht="13.5" customHeight="1">
      <c r="A1145" s="125" t="s">
        <v>16577</v>
      </c>
      <c r="B1145" s="125" t="s">
        <v>10372</v>
      </c>
      <c r="C1145" s="246" t="s">
        <v>2174</v>
      </c>
      <c r="D1145" s="246" t="s">
        <v>756</v>
      </c>
      <c r="E1145" s="246" t="s">
        <v>5423</v>
      </c>
      <c r="F1145" s="246" t="s">
        <v>5424</v>
      </c>
      <c r="G1145" s="246" t="s">
        <v>9231</v>
      </c>
      <c r="H1145" s="247">
        <v>0</v>
      </c>
      <c r="I1145" s="246" t="s">
        <v>10373</v>
      </c>
      <c r="J1145" s="247">
        <v>78000</v>
      </c>
      <c r="K1145" s="247">
        <v>49</v>
      </c>
      <c r="L1145" s="246" t="s">
        <v>12998</v>
      </c>
      <c r="M1145" s="246" t="s">
        <v>8269</v>
      </c>
      <c r="N1145" s="246" t="s">
        <v>16577</v>
      </c>
      <c r="O1145" s="246" t="s">
        <v>12354</v>
      </c>
      <c r="P1145" s="246" t="s">
        <v>12354</v>
      </c>
      <c r="Q1145" s="246" t="s">
        <v>12354</v>
      </c>
      <c r="R1145" s="246" t="s">
        <v>14690</v>
      </c>
      <c r="S1145" s="246" t="s">
        <v>14794</v>
      </c>
      <c r="T1145" s="246" t="s">
        <v>15895</v>
      </c>
      <c r="U1145" s="246" t="s">
        <v>15810</v>
      </c>
    </row>
    <row r="1146" spans="1:21" ht="13.5" customHeight="1">
      <c r="A1146" s="125" t="s">
        <v>2260</v>
      </c>
      <c r="B1146" s="125" t="s">
        <v>10372</v>
      </c>
      <c r="C1146" s="246" t="s">
        <v>2261</v>
      </c>
      <c r="D1146" s="246" t="s">
        <v>186</v>
      </c>
      <c r="E1146" s="246" t="s">
        <v>5415</v>
      </c>
      <c r="F1146" s="246" t="s">
        <v>5416</v>
      </c>
      <c r="G1146" s="246" t="s">
        <v>9276</v>
      </c>
      <c r="H1146" s="247">
        <v>0</v>
      </c>
      <c r="I1146" s="246" t="s">
        <v>10373</v>
      </c>
      <c r="J1146" s="247">
        <v>78000</v>
      </c>
      <c r="K1146" s="247">
        <v>45</v>
      </c>
      <c r="L1146" s="246" t="s">
        <v>12994</v>
      </c>
      <c r="M1146" s="246" t="s">
        <v>8269</v>
      </c>
      <c r="N1146" s="246" t="s">
        <v>2260</v>
      </c>
      <c r="O1146" s="246" t="s">
        <v>12354</v>
      </c>
      <c r="P1146" s="246" t="s">
        <v>12354</v>
      </c>
      <c r="Q1146" s="246" t="s">
        <v>12354</v>
      </c>
      <c r="R1146" s="246" t="s">
        <v>14694</v>
      </c>
      <c r="S1146" s="246" t="s">
        <v>14727</v>
      </c>
      <c r="T1146" s="246" t="s">
        <v>15943</v>
      </c>
      <c r="U1146" s="246" t="s">
        <v>15382</v>
      </c>
    </row>
    <row r="1147" spans="1:21" ht="13.5" customHeight="1">
      <c r="A1147" s="125" t="s">
        <v>2262</v>
      </c>
      <c r="B1147" s="125" t="s">
        <v>10372</v>
      </c>
      <c r="C1147" s="246" t="s">
        <v>2263</v>
      </c>
      <c r="D1147" s="246" t="s">
        <v>875</v>
      </c>
      <c r="E1147" s="246" t="s">
        <v>5417</v>
      </c>
      <c r="F1147" s="246" t="s">
        <v>5418</v>
      </c>
      <c r="G1147" s="246" t="s">
        <v>9277</v>
      </c>
      <c r="H1147" s="247">
        <v>0</v>
      </c>
      <c r="I1147" s="246" t="s">
        <v>10373</v>
      </c>
      <c r="J1147" s="247">
        <v>78000</v>
      </c>
      <c r="K1147" s="247">
        <v>46</v>
      </c>
      <c r="L1147" s="246" t="s">
        <v>12995</v>
      </c>
      <c r="M1147" s="246" t="s">
        <v>8269</v>
      </c>
      <c r="N1147" s="246" t="s">
        <v>2262</v>
      </c>
      <c r="O1147" s="246" t="s">
        <v>12354</v>
      </c>
      <c r="P1147" s="246" t="s">
        <v>12354</v>
      </c>
      <c r="Q1147" s="246" t="s">
        <v>12354</v>
      </c>
      <c r="R1147" s="246" t="s">
        <v>14690</v>
      </c>
      <c r="S1147" s="246" t="s">
        <v>14838</v>
      </c>
      <c r="T1147" s="246" t="s">
        <v>15944</v>
      </c>
      <c r="U1147" s="246" t="s">
        <v>15631</v>
      </c>
    </row>
    <row r="1148" spans="1:21" ht="13.5" customHeight="1">
      <c r="A1148" s="125" t="s">
        <v>2264</v>
      </c>
      <c r="B1148" s="125" t="s">
        <v>10372</v>
      </c>
      <c r="C1148" s="246" t="s">
        <v>2265</v>
      </c>
      <c r="D1148" s="246" t="s">
        <v>179</v>
      </c>
      <c r="E1148" s="246" t="s">
        <v>5454</v>
      </c>
      <c r="F1148" s="246" t="s">
        <v>5455</v>
      </c>
      <c r="G1148" s="246" t="s">
        <v>9278</v>
      </c>
      <c r="H1148" s="247">
        <v>0</v>
      </c>
      <c r="I1148" s="246" t="s">
        <v>10373</v>
      </c>
      <c r="J1148" s="247">
        <v>78000</v>
      </c>
      <c r="K1148" s="247">
        <v>66</v>
      </c>
      <c r="L1148" s="246" t="s">
        <v>13015</v>
      </c>
      <c r="M1148" s="246" t="s">
        <v>8269</v>
      </c>
      <c r="N1148" s="246" t="s">
        <v>2264</v>
      </c>
      <c r="O1148" s="246" t="s">
        <v>12354</v>
      </c>
      <c r="P1148" s="246" t="s">
        <v>12354</v>
      </c>
      <c r="Q1148" s="246" t="s">
        <v>12354</v>
      </c>
      <c r="R1148" s="246" t="s">
        <v>14730</v>
      </c>
      <c r="S1148" s="246" t="s">
        <v>14936</v>
      </c>
      <c r="T1148" s="246" t="s">
        <v>15516</v>
      </c>
      <c r="U1148" s="246" t="s">
        <v>15124</v>
      </c>
    </row>
    <row r="1149" spans="1:21" ht="13.5" customHeight="1">
      <c r="A1149" s="125" t="s">
        <v>2266</v>
      </c>
      <c r="B1149" s="125" t="s">
        <v>10372</v>
      </c>
      <c r="C1149" s="246" t="s">
        <v>2187</v>
      </c>
      <c r="D1149" s="246" t="s">
        <v>208</v>
      </c>
      <c r="E1149" s="246" t="s">
        <v>11238</v>
      </c>
      <c r="F1149" s="246" t="s">
        <v>5459</v>
      </c>
      <c r="G1149" s="246" t="s">
        <v>9279</v>
      </c>
      <c r="H1149" s="247">
        <v>0</v>
      </c>
      <c r="I1149" s="246" t="s">
        <v>10373</v>
      </c>
      <c r="J1149" s="247">
        <v>78000</v>
      </c>
      <c r="K1149" s="247">
        <v>68</v>
      </c>
      <c r="L1149" s="246" t="s">
        <v>13017</v>
      </c>
      <c r="M1149" s="246" t="s">
        <v>8269</v>
      </c>
      <c r="N1149" s="246" t="s">
        <v>2266</v>
      </c>
      <c r="O1149" s="246" t="s">
        <v>12354</v>
      </c>
      <c r="P1149" s="246" t="s">
        <v>12354</v>
      </c>
      <c r="Q1149" s="246" t="s">
        <v>12354</v>
      </c>
      <c r="R1149" s="246" t="s">
        <v>14694</v>
      </c>
      <c r="S1149" s="246" t="s">
        <v>15348</v>
      </c>
      <c r="T1149" s="246" t="s">
        <v>15945</v>
      </c>
      <c r="U1149" s="246" t="s">
        <v>14878</v>
      </c>
    </row>
    <row r="1150" spans="1:21" ht="13.5" customHeight="1">
      <c r="A1150" s="125" t="s">
        <v>2267</v>
      </c>
      <c r="B1150" s="125" t="s">
        <v>10372</v>
      </c>
      <c r="C1150" s="246" t="s">
        <v>2268</v>
      </c>
      <c r="D1150" s="246" t="s">
        <v>887</v>
      </c>
      <c r="E1150" s="246" t="s">
        <v>5460</v>
      </c>
      <c r="F1150" s="246" t="s">
        <v>5461</v>
      </c>
      <c r="G1150" s="246" t="s">
        <v>9280</v>
      </c>
      <c r="H1150" s="247">
        <v>0</v>
      </c>
      <c r="I1150" s="246" t="s">
        <v>10373</v>
      </c>
      <c r="J1150" s="247">
        <v>78000</v>
      </c>
      <c r="K1150" s="247">
        <v>70</v>
      </c>
      <c r="L1150" s="246" t="s">
        <v>13018</v>
      </c>
      <c r="M1150" s="246" t="s">
        <v>8269</v>
      </c>
      <c r="N1150" s="246" t="s">
        <v>2267</v>
      </c>
      <c r="O1150" s="246" t="s">
        <v>12354</v>
      </c>
      <c r="P1150" s="246" t="s">
        <v>12354</v>
      </c>
      <c r="Q1150" s="246" t="s">
        <v>12354</v>
      </c>
      <c r="R1150" s="246" t="s">
        <v>14690</v>
      </c>
      <c r="S1150" s="246" t="s">
        <v>14721</v>
      </c>
      <c r="T1150" s="246" t="s">
        <v>15946</v>
      </c>
      <c r="U1150" s="246" t="s">
        <v>15778</v>
      </c>
    </row>
    <row r="1151" spans="1:21" ht="13.5" customHeight="1">
      <c r="A1151" s="125" t="s">
        <v>2269</v>
      </c>
      <c r="B1151" s="125" t="s">
        <v>10372</v>
      </c>
      <c r="C1151" s="246" t="s">
        <v>2270</v>
      </c>
      <c r="D1151" s="246" t="s">
        <v>186</v>
      </c>
      <c r="E1151" s="246" t="s">
        <v>5474</v>
      </c>
      <c r="F1151" s="246" t="s">
        <v>5475</v>
      </c>
      <c r="G1151" s="246" t="s">
        <v>9281</v>
      </c>
      <c r="H1151" s="247">
        <v>0</v>
      </c>
      <c r="I1151" s="246" t="s">
        <v>10373</v>
      </c>
      <c r="J1151" s="247">
        <v>78000</v>
      </c>
      <c r="K1151" s="247">
        <v>77</v>
      </c>
      <c r="L1151" s="246" t="s">
        <v>13025</v>
      </c>
      <c r="M1151" s="246" t="s">
        <v>8269</v>
      </c>
      <c r="N1151" s="246" t="s">
        <v>2269</v>
      </c>
      <c r="O1151" s="246" t="s">
        <v>12354</v>
      </c>
      <c r="P1151" s="246" t="s">
        <v>12354</v>
      </c>
      <c r="Q1151" s="246" t="s">
        <v>12354</v>
      </c>
      <c r="R1151" s="246" t="s">
        <v>14690</v>
      </c>
      <c r="S1151" s="246" t="s">
        <v>14721</v>
      </c>
      <c r="T1151" s="246" t="s">
        <v>15947</v>
      </c>
      <c r="U1151" s="246" t="s">
        <v>15382</v>
      </c>
    </row>
    <row r="1152" spans="1:21" ht="13.5" customHeight="1">
      <c r="A1152" s="125" t="s">
        <v>2271</v>
      </c>
      <c r="B1152" s="125" t="s">
        <v>10372</v>
      </c>
      <c r="C1152" s="246" t="s">
        <v>2272</v>
      </c>
      <c r="D1152" s="246" t="s">
        <v>186</v>
      </c>
      <c r="E1152" s="246" t="s">
        <v>11606</v>
      </c>
      <c r="F1152" s="246" t="s">
        <v>5484</v>
      </c>
      <c r="G1152" s="246" t="s">
        <v>9282</v>
      </c>
      <c r="H1152" s="247">
        <v>0</v>
      </c>
      <c r="I1152" s="246" t="s">
        <v>10373</v>
      </c>
      <c r="J1152" s="247">
        <v>78000</v>
      </c>
      <c r="K1152" s="247">
        <v>82</v>
      </c>
      <c r="L1152" s="246" t="s">
        <v>13030</v>
      </c>
      <c r="M1152" s="246" t="s">
        <v>8269</v>
      </c>
      <c r="N1152" s="246" t="s">
        <v>2271</v>
      </c>
      <c r="O1152" s="246" t="s">
        <v>12354</v>
      </c>
      <c r="P1152" s="246" t="s">
        <v>12354</v>
      </c>
      <c r="Q1152" s="246" t="s">
        <v>12354</v>
      </c>
      <c r="R1152" s="246" t="s">
        <v>14730</v>
      </c>
      <c r="S1152" s="246" t="s">
        <v>14704</v>
      </c>
      <c r="T1152" s="246" t="s">
        <v>14799</v>
      </c>
      <c r="U1152" s="246" t="s">
        <v>15747</v>
      </c>
    </row>
    <row r="1153" spans="1:21" ht="13.5" customHeight="1">
      <c r="A1153" s="125" t="s">
        <v>2273</v>
      </c>
      <c r="B1153" s="125" t="s">
        <v>10372</v>
      </c>
      <c r="C1153" s="246" t="s">
        <v>2274</v>
      </c>
      <c r="D1153" s="246" t="s">
        <v>81</v>
      </c>
      <c r="E1153" s="246" t="s">
        <v>5489</v>
      </c>
      <c r="F1153" s="246" t="s">
        <v>5490</v>
      </c>
      <c r="G1153" s="246" t="s">
        <v>9283</v>
      </c>
      <c r="H1153" s="247">
        <v>0</v>
      </c>
      <c r="I1153" s="246" t="s">
        <v>10373</v>
      </c>
      <c r="J1153" s="247">
        <v>78000</v>
      </c>
      <c r="K1153" s="247">
        <v>85</v>
      </c>
      <c r="L1153" s="246" t="s">
        <v>13033</v>
      </c>
      <c r="M1153" s="246" t="s">
        <v>8269</v>
      </c>
      <c r="N1153" s="246" t="s">
        <v>2273</v>
      </c>
      <c r="O1153" s="246" t="s">
        <v>12354</v>
      </c>
      <c r="P1153" s="246" t="s">
        <v>12354</v>
      </c>
      <c r="Q1153" s="246" t="s">
        <v>12354</v>
      </c>
      <c r="R1153" s="246" t="s">
        <v>14694</v>
      </c>
      <c r="S1153" s="246" t="s">
        <v>14794</v>
      </c>
      <c r="T1153" s="246" t="s">
        <v>15948</v>
      </c>
      <c r="U1153" s="246" t="s">
        <v>15949</v>
      </c>
    </row>
    <row r="1154" spans="1:21" ht="13.5" customHeight="1">
      <c r="A1154" s="125" t="s">
        <v>2275</v>
      </c>
      <c r="B1154" s="125" t="s">
        <v>10372</v>
      </c>
      <c r="C1154" s="246" t="s">
        <v>2276</v>
      </c>
      <c r="D1154" s="246" t="s">
        <v>152</v>
      </c>
      <c r="E1154" s="246" t="s">
        <v>5491</v>
      </c>
      <c r="F1154" s="246" t="s">
        <v>5492</v>
      </c>
      <c r="G1154" s="246" t="s">
        <v>9151</v>
      </c>
      <c r="H1154" s="247">
        <v>0</v>
      </c>
      <c r="I1154" s="246" t="s">
        <v>10373</v>
      </c>
      <c r="J1154" s="247">
        <v>78000</v>
      </c>
      <c r="K1154" s="247">
        <v>86</v>
      </c>
      <c r="L1154" s="246" t="s">
        <v>12514</v>
      </c>
      <c r="M1154" s="246" t="s">
        <v>8269</v>
      </c>
      <c r="N1154" s="246" t="s">
        <v>2275</v>
      </c>
      <c r="O1154" s="246" t="s">
        <v>12354</v>
      </c>
      <c r="P1154" s="246" t="s">
        <v>12354</v>
      </c>
      <c r="Q1154" s="246" t="s">
        <v>12354</v>
      </c>
      <c r="R1154" s="246" t="s">
        <v>14690</v>
      </c>
      <c r="S1154" s="246" t="s">
        <v>14791</v>
      </c>
      <c r="T1154" s="246" t="s">
        <v>14728</v>
      </c>
      <c r="U1154" s="246" t="s">
        <v>14764</v>
      </c>
    </row>
    <row r="1155" spans="1:21" ht="13.5" customHeight="1">
      <c r="A1155" s="125" t="s">
        <v>2277</v>
      </c>
      <c r="B1155" s="125" t="s">
        <v>10372</v>
      </c>
      <c r="C1155" s="246" t="s">
        <v>2278</v>
      </c>
      <c r="D1155" s="246" t="s">
        <v>211</v>
      </c>
      <c r="E1155" s="246" t="s">
        <v>5495</v>
      </c>
      <c r="F1155" s="246" t="s">
        <v>5496</v>
      </c>
      <c r="G1155" s="246" t="s">
        <v>9087</v>
      </c>
      <c r="H1155" s="247">
        <v>0</v>
      </c>
      <c r="I1155" s="246" t="s">
        <v>10373</v>
      </c>
      <c r="J1155" s="247">
        <v>78000</v>
      </c>
      <c r="K1155" s="247">
        <v>88</v>
      </c>
      <c r="L1155" s="246" t="s">
        <v>13035</v>
      </c>
      <c r="M1155" s="246" t="s">
        <v>8269</v>
      </c>
      <c r="N1155" s="246" t="s">
        <v>2277</v>
      </c>
      <c r="O1155" s="246" t="s">
        <v>12354</v>
      </c>
      <c r="P1155" s="246" t="s">
        <v>12354</v>
      </c>
      <c r="Q1155" s="246" t="s">
        <v>12354</v>
      </c>
      <c r="R1155" s="246" t="s">
        <v>14730</v>
      </c>
      <c r="S1155" s="246" t="s">
        <v>14731</v>
      </c>
      <c r="T1155" s="246" t="s">
        <v>15499</v>
      </c>
      <c r="U1155" s="246" t="s">
        <v>15950</v>
      </c>
    </row>
    <row r="1156" spans="1:21" ht="13.5" customHeight="1">
      <c r="A1156" s="125" t="s">
        <v>2279</v>
      </c>
      <c r="B1156" s="125" t="s">
        <v>10372</v>
      </c>
      <c r="C1156" s="246" t="s">
        <v>2280</v>
      </c>
      <c r="D1156" s="246" t="s">
        <v>214</v>
      </c>
      <c r="E1156" s="246" t="s">
        <v>5497</v>
      </c>
      <c r="F1156" s="246" t="s">
        <v>5498</v>
      </c>
      <c r="G1156" s="246" t="s">
        <v>9284</v>
      </c>
      <c r="H1156" s="247">
        <v>0</v>
      </c>
      <c r="I1156" s="246" t="s">
        <v>10373</v>
      </c>
      <c r="J1156" s="247">
        <v>78000</v>
      </c>
      <c r="K1156" s="247">
        <v>89</v>
      </c>
      <c r="L1156" s="246" t="s">
        <v>12864</v>
      </c>
      <c r="M1156" s="246" t="s">
        <v>8269</v>
      </c>
      <c r="N1156" s="246" t="s">
        <v>2279</v>
      </c>
      <c r="O1156" s="246" t="s">
        <v>12354</v>
      </c>
      <c r="P1156" s="246" t="s">
        <v>12354</v>
      </c>
      <c r="Q1156" s="246" t="s">
        <v>12354</v>
      </c>
      <c r="R1156" s="246" t="s">
        <v>14690</v>
      </c>
      <c r="S1156" s="246" t="s">
        <v>15348</v>
      </c>
      <c r="T1156" s="246" t="s">
        <v>15951</v>
      </c>
      <c r="U1156" s="246" t="s">
        <v>14764</v>
      </c>
    </row>
    <row r="1157" spans="1:21" ht="13.5" customHeight="1">
      <c r="A1157" s="125" t="s">
        <v>2281</v>
      </c>
      <c r="B1157" s="125" t="s">
        <v>10372</v>
      </c>
      <c r="C1157" s="246" t="s">
        <v>2282</v>
      </c>
      <c r="D1157" s="246" t="s">
        <v>118</v>
      </c>
      <c r="E1157" s="246" t="s">
        <v>5499</v>
      </c>
      <c r="F1157" s="246" t="s">
        <v>5500</v>
      </c>
      <c r="G1157" s="246" t="s">
        <v>9285</v>
      </c>
      <c r="H1157" s="247">
        <v>0</v>
      </c>
      <c r="I1157" s="246" t="s">
        <v>10373</v>
      </c>
      <c r="J1157" s="247">
        <v>78000</v>
      </c>
      <c r="K1157" s="247">
        <v>90</v>
      </c>
      <c r="L1157" s="246" t="s">
        <v>12669</v>
      </c>
      <c r="M1157" s="246" t="s">
        <v>8269</v>
      </c>
      <c r="N1157" s="246" t="s">
        <v>2281</v>
      </c>
      <c r="O1157" s="246" t="s">
        <v>12354</v>
      </c>
      <c r="P1157" s="246" t="s">
        <v>12354</v>
      </c>
      <c r="Q1157" s="246" t="s">
        <v>12354</v>
      </c>
      <c r="R1157" s="246" t="s">
        <v>14690</v>
      </c>
      <c r="S1157" s="246" t="s">
        <v>14791</v>
      </c>
      <c r="T1157" s="246" t="s">
        <v>14934</v>
      </c>
      <c r="U1157" s="246" t="s">
        <v>15068</v>
      </c>
    </row>
    <row r="1158" spans="1:21" ht="13.5" customHeight="1">
      <c r="A1158" s="125" t="s">
        <v>2283</v>
      </c>
      <c r="B1158" s="125" t="s">
        <v>10372</v>
      </c>
      <c r="C1158" s="246" t="s">
        <v>5501</v>
      </c>
      <c r="D1158" s="246" t="s">
        <v>115</v>
      </c>
      <c r="E1158" s="246" t="s">
        <v>5502</v>
      </c>
      <c r="F1158" s="246" t="s">
        <v>5503</v>
      </c>
      <c r="G1158" s="246" t="s">
        <v>9286</v>
      </c>
      <c r="H1158" s="247">
        <v>0</v>
      </c>
      <c r="I1158" s="246" t="s">
        <v>10373</v>
      </c>
      <c r="J1158" s="247">
        <v>78000</v>
      </c>
      <c r="K1158" s="247">
        <v>91</v>
      </c>
      <c r="L1158" s="246" t="s">
        <v>12869</v>
      </c>
      <c r="M1158" s="246" t="s">
        <v>8269</v>
      </c>
      <c r="N1158" s="246" t="s">
        <v>2283</v>
      </c>
      <c r="O1158" s="246" t="s">
        <v>12354</v>
      </c>
      <c r="P1158" s="246" t="s">
        <v>12354</v>
      </c>
      <c r="Q1158" s="246" t="s">
        <v>12354</v>
      </c>
      <c r="R1158" s="246" t="s">
        <v>14694</v>
      </c>
      <c r="S1158" s="246" t="s">
        <v>14944</v>
      </c>
      <c r="T1158" s="246" t="s">
        <v>15784</v>
      </c>
      <c r="U1158" s="246" t="s">
        <v>14703</v>
      </c>
    </row>
    <row r="1159" spans="1:21" ht="13.5" customHeight="1">
      <c r="A1159" s="125" t="s">
        <v>2284</v>
      </c>
      <c r="B1159" s="125" t="s">
        <v>10372</v>
      </c>
      <c r="C1159" s="246" t="s">
        <v>2285</v>
      </c>
      <c r="D1159" s="246" t="s">
        <v>892</v>
      </c>
      <c r="E1159" s="246" t="s">
        <v>5504</v>
      </c>
      <c r="F1159" s="246" t="s">
        <v>5505</v>
      </c>
      <c r="G1159" s="246" t="s">
        <v>9287</v>
      </c>
      <c r="H1159" s="247">
        <v>0</v>
      </c>
      <c r="I1159" s="246" t="s">
        <v>10373</v>
      </c>
      <c r="J1159" s="247">
        <v>78000</v>
      </c>
      <c r="K1159" s="247">
        <v>92</v>
      </c>
      <c r="L1159" s="246" t="s">
        <v>13036</v>
      </c>
      <c r="M1159" s="246" t="s">
        <v>8269</v>
      </c>
      <c r="N1159" s="246" t="s">
        <v>2284</v>
      </c>
      <c r="O1159" s="246" t="s">
        <v>12354</v>
      </c>
      <c r="P1159" s="246" t="s">
        <v>12354</v>
      </c>
      <c r="Q1159" s="246" t="s">
        <v>12354</v>
      </c>
      <c r="R1159" s="246" t="s">
        <v>14694</v>
      </c>
      <c r="S1159" s="246" t="s">
        <v>14727</v>
      </c>
      <c r="T1159" s="246" t="s">
        <v>15952</v>
      </c>
      <c r="U1159" s="246" t="s">
        <v>14715</v>
      </c>
    </row>
    <row r="1160" spans="1:21" ht="13.5" customHeight="1">
      <c r="A1160" s="125" t="s">
        <v>2286</v>
      </c>
      <c r="B1160" s="125" t="s">
        <v>10372</v>
      </c>
      <c r="C1160" s="246" t="s">
        <v>2287</v>
      </c>
      <c r="D1160" s="246" t="s">
        <v>875</v>
      </c>
      <c r="E1160" s="246" t="s">
        <v>5516</v>
      </c>
      <c r="F1160" s="246" t="s">
        <v>5517</v>
      </c>
      <c r="G1160" s="246" t="s">
        <v>9288</v>
      </c>
      <c r="H1160" s="247">
        <v>0</v>
      </c>
      <c r="I1160" s="246" t="s">
        <v>10373</v>
      </c>
      <c r="J1160" s="247">
        <v>78000</v>
      </c>
      <c r="K1160" s="247">
        <v>99</v>
      </c>
      <c r="L1160" s="246" t="s">
        <v>13041</v>
      </c>
      <c r="M1160" s="246" t="s">
        <v>8269</v>
      </c>
      <c r="N1160" s="246" t="s">
        <v>2286</v>
      </c>
      <c r="O1160" s="246" t="s">
        <v>12354</v>
      </c>
      <c r="P1160" s="246" t="s">
        <v>12354</v>
      </c>
      <c r="Q1160" s="246" t="s">
        <v>12354</v>
      </c>
      <c r="R1160" s="246" t="s">
        <v>14690</v>
      </c>
      <c r="S1160" s="246" t="s">
        <v>14838</v>
      </c>
      <c r="T1160" s="246" t="s">
        <v>15737</v>
      </c>
      <c r="U1160" s="246" t="s">
        <v>15953</v>
      </c>
    </row>
    <row r="1161" spans="1:21" ht="13.5" customHeight="1">
      <c r="A1161" s="125" t="s">
        <v>2288</v>
      </c>
      <c r="B1161" s="125" t="s">
        <v>10372</v>
      </c>
      <c r="C1161" s="246" t="s">
        <v>2289</v>
      </c>
      <c r="D1161" s="246" t="s">
        <v>118</v>
      </c>
      <c r="E1161" s="246" t="s">
        <v>5518</v>
      </c>
      <c r="F1161" s="246" t="s">
        <v>5519</v>
      </c>
      <c r="G1161" s="246" t="s">
        <v>9289</v>
      </c>
      <c r="H1161" s="247">
        <v>0</v>
      </c>
      <c r="I1161" s="246" t="s">
        <v>10373</v>
      </c>
      <c r="J1161" s="247">
        <v>78000</v>
      </c>
      <c r="K1161" s="247">
        <v>100</v>
      </c>
      <c r="L1161" s="246" t="s">
        <v>13042</v>
      </c>
      <c r="M1161" s="246" t="s">
        <v>8269</v>
      </c>
      <c r="N1161" s="246" t="s">
        <v>2288</v>
      </c>
      <c r="O1161" s="246" t="s">
        <v>12354</v>
      </c>
      <c r="P1161" s="246" t="s">
        <v>12354</v>
      </c>
      <c r="Q1161" s="246" t="s">
        <v>12354</v>
      </c>
      <c r="R1161" s="246" t="s">
        <v>14694</v>
      </c>
      <c r="S1161" s="246" t="s">
        <v>14727</v>
      </c>
      <c r="T1161" s="246" t="s">
        <v>15954</v>
      </c>
      <c r="U1161" s="246" t="s">
        <v>14712</v>
      </c>
    </row>
    <row r="1162" spans="1:21" ht="13.5" customHeight="1">
      <c r="A1162" s="125" t="s">
        <v>2290</v>
      </c>
      <c r="B1162" s="125" t="s">
        <v>10372</v>
      </c>
      <c r="C1162" s="246" t="s">
        <v>5546</v>
      </c>
      <c r="D1162" s="246" t="s">
        <v>81</v>
      </c>
      <c r="E1162" s="246" t="s">
        <v>5547</v>
      </c>
      <c r="F1162" s="246" t="s">
        <v>5548</v>
      </c>
      <c r="G1162" s="246" t="s">
        <v>9290</v>
      </c>
      <c r="H1162" s="247">
        <v>0</v>
      </c>
      <c r="I1162" s="246" t="s">
        <v>10373</v>
      </c>
      <c r="J1162" s="247">
        <v>78000</v>
      </c>
      <c r="K1162" s="247">
        <v>114</v>
      </c>
      <c r="L1162" s="246" t="s">
        <v>13051</v>
      </c>
      <c r="M1162" s="246" t="s">
        <v>8269</v>
      </c>
      <c r="N1162" s="246" t="s">
        <v>2290</v>
      </c>
      <c r="O1162" s="246" t="s">
        <v>12354</v>
      </c>
      <c r="P1162" s="246" t="s">
        <v>12354</v>
      </c>
      <c r="Q1162" s="246" t="s">
        <v>12354</v>
      </c>
      <c r="R1162" s="246" t="s">
        <v>14730</v>
      </c>
      <c r="S1162" s="246" t="s">
        <v>14691</v>
      </c>
      <c r="T1162" s="246" t="s">
        <v>15030</v>
      </c>
      <c r="U1162" s="246" t="s">
        <v>15790</v>
      </c>
    </row>
    <row r="1163" spans="1:21" ht="13.5" customHeight="1">
      <c r="A1163" s="125" t="s">
        <v>2291</v>
      </c>
      <c r="B1163" s="125" t="s">
        <v>10372</v>
      </c>
      <c r="C1163" s="246" t="s">
        <v>2292</v>
      </c>
      <c r="D1163" s="246" t="s">
        <v>892</v>
      </c>
      <c r="E1163" s="246" t="s">
        <v>5557</v>
      </c>
      <c r="F1163" s="246" t="s">
        <v>5558</v>
      </c>
      <c r="G1163" s="246" t="s">
        <v>9291</v>
      </c>
      <c r="H1163" s="247">
        <v>0</v>
      </c>
      <c r="I1163" s="246" t="s">
        <v>10373</v>
      </c>
      <c r="J1163" s="247">
        <v>78000</v>
      </c>
      <c r="K1163" s="247">
        <v>119</v>
      </c>
      <c r="L1163" s="246" t="s">
        <v>13055</v>
      </c>
      <c r="M1163" s="246" t="s">
        <v>8269</v>
      </c>
      <c r="N1163" s="246" t="s">
        <v>2291</v>
      </c>
      <c r="O1163" s="246" t="s">
        <v>12354</v>
      </c>
      <c r="P1163" s="246" t="s">
        <v>12354</v>
      </c>
      <c r="Q1163" s="246" t="s">
        <v>12354</v>
      </c>
      <c r="R1163" s="246" t="s">
        <v>14694</v>
      </c>
      <c r="S1163" s="246" t="s">
        <v>15348</v>
      </c>
      <c r="T1163" s="246" t="s">
        <v>15955</v>
      </c>
      <c r="U1163" s="246" t="s">
        <v>15956</v>
      </c>
    </row>
    <row r="1164" spans="1:21" ht="13.5" customHeight="1">
      <c r="A1164" s="125" t="s">
        <v>2293</v>
      </c>
      <c r="B1164" s="125" t="s">
        <v>10372</v>
      </c>
      <c r="C1164" s="246" t="s">
        <v>2294</v>
      </c>
      <c r="D1164" s="246" t="s">
        <v>211</v>
      </c>
      <c r="E1164" s="246" t="s">
        <v>5559</v>
      </c>
      <c r="F1164" s="246" t="s">
        <v>5560</v>
      </c>
      <c r="G1164" s="246" t="s">
        <v>9292</v>
      </c>
      <c r="H1164" s="247">
        <v>0</v>
      </c>
      <c r="I1164" s="246" t="s">
        <v>10373</v>
      </c>
      <c r="J1164" s="247">
        <v>78000</v>
      </c>
      <c r="K1164" s="247">
        <v>120</v>
      </c>
      <c r="L1164" s="246" t="s">
        <v>12800</v>
      </c>
      <c r="M1164" s="246" t="s">
        <v>8269</v>
      </c>
      <c r="N1164" s="246" t="s">
        <v>2293</v>
      </c>
      <c r="O1164" s="246" t="s">
        <v>12354</v>
      </c>
      <c r="P1164" s="246" t="s">
        <v>12354</v>
      </c>
      <c r="Q1164" s="246" t="s">
        <v>12354</v>
      </c>
      <c r="R1164" s="246" t="s">
        <v>14694</v>
      </c>
      <c r="S1164" s="246" t="s">
        <v>14791</v>
      </c>
      <c r="T1164" s="246" t="s">
        <v>15744</v>
      </c>
      <c r="U1164" s="246" t="s">
        <v>15171</v>
      </c>
    </row>
    <row r="1165" spans="1:21" ht="13.5" customHeight="1">
      <c r="A1165" s="125" t="s">
        <v>2295</v>
      </c>
      <c r="B1165" s="125" t="s">
        <v>10372</v>
      </c>
      <c r="C1165" s="246" t="s">
        <v>2296</v>
      </c>
      <c r="D1165" s="246" t="s">
        <v>9293</v>
      </c>
      <c r="E1165" s="246" t="s">
        <v>5561</v>
      </c>
      <c r="F1165" s="246" t="s">
        <v>5562</v>
      </c>
      <c r="G1165" s="246" t="s">
        <v>9235</v>
      </c>
      <c r="H1165" s="247">
        <v>0</v>
      </c>
      <c r="I1165" s="246" t="s">
        <v>10373</v>
      </c>
      <c r="J1165" s="247">
        <v>78000</v>
      </c>
      <c r="K1165" s="247">
        <v>121</v>
      </c>
      <c r="L1165" s="246" t="s">
        <v>13056</v>
      </c>
      <c r="M1165" s="246" t="s">
        <v>8269</v>
      </c>
      <c r="N1165" s="246" t="s">
        <v>2295</v>
      </c>
      <c r="O1165" s="246" t="s">
        <v>12354</v>
      </c>
      <c r="P1165" s="246" t="s">
        <v>12354</v>
      </c>
      <c r="Q1165" s="246" t="s">
        <v>12354</v>
      </c>
      <c r="R1165" s="246" t="s">
        <v>14694</v>
      </c>
      <c r="S1165" s="246" t="s">
        <v>14736</v>
      </c>
      <c r="T1165" s="246" t="s">
        <v>15957</v>
      </c>
      <c r="U1165" s="246" t="s">
        <v>14922</v>
      </c>
    </row>
    <row r="1166" spans="1:21" ht="13.5" customHeight="1">
      <c r="A1166" s="125" t="s">
        <v>2298</v>
      </c>
      <c r="B1166" s="125" t="s">
        <v>10372</v>
      </c>
      <c r="C1166" s="246" t="s">
        <v>5563</v>
      </c>
      <c r="D1166" s="246" t="s">
        <v>118</v>
      </c>
      <c r="E1166" s="246" t="s">
        <v>5564</v>
      </c>
      <c r="F1166" s="246" t="s">
        <v>5565</v>
      </c>
      <c r="G1166" s="246" t="s">
        <v>9294</v>
      </c>
      <c r="H1166" s="247">
        <v>0</v>
      </c>
      <c r="I1166" s="246" t="s">
        <v>10373</v>
      </c>
      <c r="J1166" s="247">
        <v>78000</v>
      </c>
      <c r="K1166" s="247">
        <v>122</v>
      </c>
      <c r="L1166" s="246" t="s">
        <v>13057</v>
      </c>
      <c r="M1166" s="246" t="s">
        <v>8269</v>
      </c>
      <c r="N1166" s="246" t="s">
        <v>2298</v>
      </c>
      <c r="O1166" s="246" t="s">
        <v>12354</v>
      </c>
      <c r="P1166" s="246" t="s">
        <v>12354</v>
      </c>
      <c r="Q1166" s="246" t="s">
        <v>12354</v>
      </c>
      <c r="R1166" s="246" t="s">
        <v>14694</v>
      </c>
      <c r="S1166" s="246" t="s">
        <v>14727</v>
      </c>
      <c r="T1166" s="246" t="s">
        <v>15758</v>
      </c>
      <c r="U1166" s="246" t="s">
        <v>15858</v>
      </c>
    </row>
    <row r="1167" spans="1:21" ht="13.5" customHeight="1">
      <c r="A1167" s="125" t="s">
        <v>2299</v>
      </c>
      <c r="B1167" s="125" t="s">
        <v>10372</v>
      </c>
      <c r="C1167" s="246" t="s">
        <v>5573</v>
      </c>
      <c r="D1167" s="246" t="s">
        <v>911</v>
      </c>
      <c r="E1167" s="246" t="s">
        <v>5574</v>
      </c>
      <c r="F1167" s="246" t="s">
        <v>5575</v>
      </c>
      <c r="G1167" s="246" t="s">
        <v>9295</v>
      </c>
      <c r="H1167" s="247">
        <v>0</v>
      </c>
      <c r="I1167" s="246" t="s">
        <v>10373</v>
      </c>
      <c r="J1167" s="247">
        <v>78000</v>
      </c>
      <c r="K1167" s="247">
        <v>127</v>
      </c>
      <c r="L1167" s="246" t="s">
        <v>13062</v>
      </c>
      <c r="M1167" s="246" t="s">
        <v>8269</v>
      </c>
      <c r="N1167" s="246" t="s">
        <v>2299</v>
      </c>
      <c r="O1167" s="246" t="s">
        <v>12354</v>
      </c>
      <c r="P1167" s="246" t="s">
        <v>12354</v>
      </c>
      <c r="Q1167" s="246" t="s">
        <v>12354</v>
      </c>
      <c r="R1167" s="246" t="s">
        <v>14690</v>
      </c>
      <c r="S1167" s="246" t="s">
        <v>14727</v>
      </c>
      <c r="T1167" s="246" t="s">
        <v>14751</v>
      </c>
      <c r="U1167" s="246" t="s">
        <v>14817</v>
      </c>
    </row>
    <row r="1168" spans="1:21" ht="13.5" customHeight="1">
      <c r="A1168" s="125" t="s">
        <v>2300</v>
      </c>
      <c r="B1168" s="125" t="s">
        <v>10372</v>
      </c>
      <c r="C1168" s="246" t="s">
        <v>5578</v>
      </c>
      <c r="D1168" s="246" t="s">
        <v>211</v>
      </c>
      <c r="E1168" s="246" t="s">
        <v>5579</v>
      </c>
      <c r="F1168" s="246" t="s">
        <v>5580</v>
      </c>
      <c r="G1168" s="246" t="s">
        <v>9296</v>
      </c>
      <c r="H1168" s="247">
        <v>0</v>
      </c>
      <c r="I1168" s="246" t="s">
        <v>10373</v>
      </c>
      <c r="J1168" s="247">
        <v>78000</v>
      </c>
      <c r="K1168" s="247">
        <v>129</v>
      </c>
      <c r="L1168" s="246" t="s">
        <v>13064</v>
      </c>
      <c r="M1168" s="246" t="s">
        <v>8269</v>
      </c>
      <c r="N1168" s="246" t="s">
        <v>2300</v>
      </c>
      <c r="O1168" s="246" t="s">
        <v>12354</v>
      </c>
      <c r="P1168" s="246" t="s">
        <v>12354</v>
      </c>
      <c r="Q1168" s="246" t="s">
        <v>12354</v>
      </c>
      <c r="R1168" s="246" t="s">
        <v>14690</v>
      </c>
      <c r="S1168" s="246" t="s">
        <v>14707</v>
      </c>
      <c r="T1168" s="246" t="s">
        <v>14882</v>
      </c>
      <c r="U1168" s="246" t="s">
        <v>15471</v>
      </c>
    </row>
    <row r="1169" spans="1:21" ht="13.5" customHeight="1">
      <c r="A1169" s="125" t="s">
        <v>2301</v>
      </c>
      <c r="B1169" s="125" t="s">
        <v>10372</v>
      </c>
      <c r="C1169" s="246" t="s">
        <v>2302</v>
      </c>
      <c r="D1169" s="246" t="s">
        <v>179</v>
      </c>
      <c r="E1169" s="246" t="s">
        <v>5581</v>
      </c>
      <c r="F1169" s="246" t="s">
        <v>5582</v>
      </c>
      <c r="G1169" s="246" t="s">
        <v>9297</v>
      </c>
      <c r="H1169" s="247">
        <v>0</v>
      </c>
      <c r="I1169" s="246" t="s">
        <v>10373</v>
      </c>
      <c r="J1169" s="247">
        <v>78000</v>
      </c>
      <c r="K1169" s="247">
        <v>130</v>
      </c>
      <c r="L1169" s="246" t="s">
        <v>13065</v>
      </c>
      <c r="M1169" s="246" t="s">
        <v>8269</v>
      </c>
      <c r="N1169" s="246" t="s">
        <v>2301</v>
      </c>
      <c r="O1169" s="246" t="s">
        <v>12354</v>
      </c>
      <c r="P1169" s="246" t="s">
        <v>12354</v>
      </c>
      <c r="Q1169" s="246" t="s">
        <v>12354</v>
      </c>
      <c r="R1169" s="246" t="s">
        <v>14694</v>
      </c>
      <c r="S1169" s="246" t="s">
        <v>14710</v>
      </c>
      <c r="T1169" s="246" t="s">
        <v>15397</v>
      </c>
      <c r="U1169" s="246" t="s">
        <v>14755</v>
      </c>
    </row>
    <row r="1170" spans="1:21" ht="13.5" customHeight="1">
      <c r="A1170" s="125" t="s">
        <v>10818</v>
      </c>
      <c r="B1170" s="125" t="s">
        <v>10372</v>
      </c>
      <c r="C1170" s="246" t="s">
        <v>1823</v>
      </c>
      <c r="D1170" s="246" t="s">
        <v>75</v>
      </c>
      <c r="E1170" s="246" t="s">
        <v>11607</v>
      </c>
      <c r="F1170" s="246" t="s">
        <v>5618</v>
      </c>
      <c r="G1170" s="246" t="s">
        <v>9047</v>
      </c>
      <c r="H1170" s="247">
        <v>0</v>
      </c>
      <c r="I1170" s="246" t="s">
        <v>10373</v>
      </c>
      <c r="J1170" s="247">
        <v>78000</v>
      </c>
      <c r="K1170" s="247">
        <v>147</v>
      </c>
      <c r="L1170" s="246" t="s">
        <v>13078</v>
      </c>
      <c r="M1170" s="246" t="s">
        <v>8269</v>
      </c>
      <c r="N1170" s="246" t="s">
        <v>10818</v>
      </c>
      <c r="O1170" s="246" t="s">
        <v>12354</v>
      </c>
      <c r="P1170" s="246" t="s">
        <v>12354</v>
      </c>
      <c r="Q1170" s="246" t="s">
        <v>12354</v>
      </c>
      <c r="R1170" s="246" t="s">
        <v>14694</v>
      </c>
      <c r="S1170" s="246" t="s">
        <v>14727</v>
      </c>
      <c r="T1170" s="246" t="s">
        <v>15958</v>
      </c>
      <c r="U1170" s="246" t="s">
        <v>15959</v>
      </c>
    </row>
    <row r="1171" spans="1:21" ht="13.5" customHeight="1">
      <c r="A1171" s="125" t="s">
        <v>2303</v>
      </c>
      <c r="B1171" s="125" t="s">
        <v>10372</v>
      </c>
      <c r="C1171" s="246" t="s">
        <v>2304</v>
      </c>
      <c r="D1171" s="246" t="s">
        <v>50</v>
      </c>
      <c r="E1171" s="246" t="s">
        <v>5623</v>
      </c>
      <c r="F1171" s="246" t="s">
        <v>5624</v>
      </c>
      <c r="G1171" s="246" t="s">
        <v>9298</v>
      </c>
      <c r="H1171" s="247">
        <v>0</v>
      </c>
      <c r="I1171" s="246" t="s">
        <v>10373</v>
      </c>
      <c r="J1171" s="247">
        <v>78000</v>
      </c>
      <c r="K1171" s="247">
        <v>150</v>
      </c>
      <c r="L1171" s="246" t="s">
        <v>13081</v>
      </c>
      <c r="M1171" s="246" t="s">
        <v>8269</v>
      </c>
      <c r="N1171" s="246" t="s">
        <v>2303</v>
      </c>
      <c r="O1171" s="246" t="s">
        <v>12354</v>
      </c>
      <c r="P1171" s="246" t="s">
        <v>12354</v>
      </c>
      <c r="Q1171" s="246" t="s">
        <v>12354</v>
      </c>
      <c r="R1171" s="246" t="s">
        <v>14690</v>
      </c>
      <c r="S1171" s="246" t="s">
        <v>14761</v>
      </c>
      <c r="T1171" s="246" t="s">
        <v>15960</v>
      </c>
      <c r="U1171" s="246" t="s">
        <v>15961</v>
      </c>
    </row>
    <row r="1172" spans="1:21" ht="13.5" customHeight="1">
      <c r="A1172" s="125" t="s">
        <v>2305</v>
      </c>
      <c r="B1172" s="125" t="s">
        <v>10372</v>
      </c>
      <c r="C1172" s="246" t="s">
        <v>2306</v>
      </c>
      <c r="D1172" s="246" t="s">
        <v>186</v>
      </c>
      <c r="E1172" s="246" t="s">
        <v>5625</v>
      </c>
      <c r="F1172" s="246" t="s">
        <v>5626</v>
      </c>
      <c r="G1172" s="246" t="s">
        <v>9299</v>
      </c>
      <c r="H1172" s="247">
        <v>0</v>
      </c>
      <c r="I1172" s="246" t="s">
        <v>10373</v>
      </c>
      <c r="J1172" s="247">
        <v>78000</v>
      </c>
      <c r="K1172" s="247">
        <v>151</v>
      </c>
      <c r="L1172" s="246" t="s">
        <v>12456</v>
      </c>
      <c r="M1172" s="246" t="s">
        <v>8269</v>
      </c>
      <c r="N1172" s="246" t="s">
        <v>2305</v>
      </c>
      <c r="O1172" s="246" t="s">
        <v>12354</v>
      </c>
      <c r="P1172" s="246" t="s">
        <v>12354</v>
      </c>
      <c r="Q1172" s="246" t="s">
        <v>12354</v>
      </c>
      <c r="R1172" s="246" t="s">
        <v>14694</v>
      </c>
      <c r="S1172" s="246" t="s">
        <v>14736</v>
      </c>
      <c r="T1172" s="246" t="s">
        <v>15699</v>
      </c>
      <c r="U1172" s="246" t="s">
        <v>14945</v>
      </c>
    </row>
    <row r="1173" spans="1:21" ht="13.5" customHeight="1">
      <c r="A1173" s="125" t="s">
        <v>2307</v>
      </c>
      <c r="B1173" s="125" t="s">
        <v>10372</v>
      </c>
      <c r="C1173" s="246" t="s">
        <v>2308</v>
      </c>
      <c r="D1173" s="246" t="s">
        <v>887</v>
      </c>
      <c r="E1173" s="246" t="s">
        <v>5627</v>
      </c>
      <c r="F1173" s="246" t="s">
        <v>5628</v>
      </c>
      <c r="G1173" s="246" t="s">
        <v>9284</v>
      </c>
      <c r="H1173" s="247">
        <v>0</v>
      </c>
      <c r="I1173" s="246" t="s">
        <v>10373</v>
      </c>
      <c r="J1173" s="247">
        <v>78000</v>
      </c>
      <c r="K1173" s="247">
        <v>152</v>
      </c>
      <c r="L1173" s="246" t="s">
        <v>12900</v>
      </c>
      <c r="M1173" s="246" t="s">
        <v>8269</v>
      </c>
      <c r="N1173" s="246" t="s">
        <v>2307</v>
      </c>
      <c r="O1173" s="246" t="s">
        <v>12354</v>
      </c>
      <c r="P1173" s="246" t="s">
        <v>12354</v>
      </c>
      <c r="Q1173" s="246" t="s">
        <v>12354</v>
      </c>
      <c r="R1173" s="246" t="s">
        <v>14690</v>
      </c>
      <c r="S1173" s="246" t="s">
        <v>15348</v>
      </c>
      <c r="T1173" s="246" t="s">
        <v>15951</v>
      </c>
      <c r="U1173" s="246" t="s">
        <v>14747</v>
      </c>
    </row>
    <row r="1174" spans="1:21" ht="13.5" customHeight="1">
      <c r="A1174" s="125" t="s">
        <v>2309</v>
      </c>
      <c r="B1174" s="125" t="s">
        <v>10372</v>
      </c>
      <c r="C1174" s="246" t="s">
        <v>2310</v>
      </c>
      <c r="D1174" s="246" t="s">
        <v>873</v>
      </c>
      <c r="E1174" s="246" t="s">
        <v>5631</v>
      </c>
      <c r="F1174" s="246" t="s">
        <v>5632</v>
      </c>
      <c r="G1174" s="246" t="s">
        <v>9300</v>
      </c>
      <c r="H1174" s="247">
        <v>0</v>
      </c>
      <c r="I1174" s="246" t="s">
        <v>10373</v>
      </c>
      <c r="J1174" s="247">
        <v>78000</v>
      </c>
      <c r="K1174" s="247">
        <v>154</v>
      </c>
      <c r="L1174" s="246" t="s">
        <v>13083</v>
      </c>
      <c r="M1174" s="246" t="s">
        <v>8269</v>
      </c>
      <c r="N1174" s="246" t="s">
        <v>2309</v>
      </c>
      <c r="O1174" s="246" t="s">
        <v>12354</v>
      </c>
      <c r="P1174" s="246" t="s">
        <v>12354</v>
      </c>
      <c r="Q1174" s="246" t="s">
        <v>12354</v>
      </c>
      <c r="R1174" s="246" t="s">
        <v>14694</v>
      </c>
      <c r="S1174" s="246" t="s">
        <v>14736</v>
      </c>
      <c r="T1174" s="246" t="s">
        <v>15174</v>
      </c>
      <c r="U1174" s="246" t="s">
        <v>15962</v>
      </c>
    </row>
    <row r="1175" spans="1:21" ht="13.5" customHeight="1">
      <c r="A1175" s="125" t="s">
        <v>2311</v>
      </c>
      <c r="B1175" s="125" t="s">
        <v>10372</v>
      </c>
      <c r="C1175" s="246" t="s">
        <v>2312</v>
      </c>
      <c r="D1175" s="246" t="s">
        <v>81</v>
      </c>
      <c r="E1175" s="246" t="s">
        <v>11608</v>
      </c>
      <c r="F1175" s="246" t="s">
        <v>5638</v>
      </c>
      <c r="G1175" s="246" t="s">
        <v>9301</v>
      </c>
      <c r="H1175" s="247">
        <v>0</v>
      </c>
      <c r="I1175" s="246" t="s">
        <v>10373</v>
      </c>
      <c r="J1175" s="247">
        <v>78000</v>
      </c>
      <c r="K1175" s="247">
        <v>157</v>
      </c>
      <c r="L1175" s="246" t="s">
        <v>13086</v>
      </c>
      <c r="M1175" s="246" t="s">
        <v>8269</v>
      </c>
      <c r="N1175" s="246" t="s">
        <v>2311</v>
      </c>
      <c r="O1175" s="246" t="s">
        <v>12354</v>
      </c>
      <c r="P1175" s="246" t="s">
        <v>12354</v>
      </c>
      <c r="Q1175" s="246" t="s">
        <v>12354</v>
      </c>
      <c r="R1175" s="246" t="s">
        <v>14694</v>
      </c>
      <c r="S1175" s="246" t="s">
        <v>14727</v>
      </c>
      <c r="T1175" s="246" t="s">
        <v>15742</v>
      </c>
      <c r="U1175" s="246" t="s">
        <v>15963</v>
      </c>
    </row>
    <row r="1176" spans="1:21" ht="13.5" customHeight="1">
      <c r="A1176" s="125" t="s">
        <v>2313</v>
      </c>
      <c r="B1176" s="125" t="s">
        <v>10372</v>
      </c>
      <c r="C1176" s="246" t="s">
        <v>2314</v>
      </c>
      <c r="D1176" s="246" t="s">
        <v>75</v>
      </c>
      <c r="E1176" s="246" t="s">
        <v>11609</v>
      </c>
      <c r="F1176" s="246" t="s">
        <v>5650</v>
      </c>
      <c r="G1176" s="246" t="s">
        <v>9302</v>
      </c>
      <c r="H1176" s="247">
        <v>0</v>
      </c>
      <c r="I1176" s="246" t="s">
        <v>10373</v>
      </c>
      <c r="J1176" s="247">
        <v>78000</v>
      </c>
      <c r="K1176" s="247">
        <v>164</v>
      </c>
      <c r="L1176" s="246" t="s">
        <v>13091</v>
      </c>
      <c r="M1176" s="246" t="s">
        <v>8269</v>
      </c>
      <c r="N1176" s="246" t="s">
        <v>2313</v>
      </c>
      <c r="O1176" s="246" t="s">
        <v>12354</v>
      </c>
      <c r="P1176" s="246" t="s">
        <v>12354</v>
      </c>
      <c r="Q1176" s="246" t="s">
        <v>12354</v>
      </c>
      <c r="R1176" s="246" t="s">
        <v>14694</v>
      </c>
      <c r="S1176" s="246" t="s">
        <v>14794</v>
      </c>
      <c r="T1176" s="246" t="s">
        <v>15964</v>
      </c>
      <c r="U1176" s="246" t="s">
        <v>15961</v>
      </c>
    </row>
    <row r="1177" spans="1:21" ht="13.5" customHeight="1">
      <c r="A1177" s="125" t="s">
        <v>2315</v>
      </c>
      <c r="B1177" s="125" t="s">
        <v>10372</v>
      </c>
      <c r="C1177" s="246" t="s">
        <v>2297</v>
      </c>
      <c r="D1177" s="246" t="s">
        <v>214</v>
      </c>
      <c r="E1177" s="246" t="s">
        <v>5653</v>
      </c>
      <c r="F1177" s="246" t="s">
        <v>5654</v>
      </c>
      <c r="G1177" s="246" t="s">
        <v>9303</v>
      </c>
      <c r="H1177" s="247">
        <v>0</v>
      </c>
      <c r="I1177" s="246" t="s">
        <v>10373</v>
      </c>
      <c r="J1177" s="247">
        <v>78000</v>
      </c>
      <c r="K1177" s="247">
        <v>166</v>
      </c>
      <c r="L1177" s="246" t="s">
        <v>13092</v>
      </c>
      <c r="M1177" s="246" t="s">
        <v>8269</v>
      </c>
      <c r="N1177" s="246" t="s">
        <v>2315</v>
      </c>
      <c r="O1177" s="246" t="s">
        <v>12354</v>
      </c>
      <c r="P1177" s="246" t="s">
        <v>12354</v>
      </c>
      <c r="Q1177" s="246" t="s">
        <v>12354</v>
      </c>
      <c r="R1177" s="246" t="s">
        <v>14694</v>
      </c>
      <c r="S1177" s="246" t="s">
        <v>14944</v>
      </c>
      <c r="T1177" s="246" t="s">
        <v>15916</v>
      </c>
      <c r="U1177" s="246" t="s">
        <v>14807</v>
      </c>
    </row>
    <row r="1178" spans="1:21" ht="13.5" customHeight="1">
      <c r="A1178" s="125" t="s">
        <v>2316</v>
      </c>
      <c r="B1178" s="125" t="s">
        <v>10372</v>
      </c>
      <c r="C1178" s="246" t="s">
        <v>2317</v>
      </c>
      <c r="D1178" s="246" t="s">
        <v>911</v>
      </c>
      <c r="E1178" s="246" t="s">
        <v>5667</v>
      </c>
      <c r="F1178" s="246" t="s">
        <v>5668</v>
      </c>
      <c r="G1178" s="246" t="s">
        <v>9304</v>
      </c>
      <c r="H1178" s="247">
        <v>0</v>
      </c>
      <c r="I1178" s="246" t="s">
        <v>10373</v>
      </c>
      <c r="J1178" s="247">
        <v>78000</v>
      </c>
      <c r="K1178" s="247">
        <v>173</v>
      </c>
      <c r="L1178" s="246" t="s">
        <v>12910</v>
      </c>
      <c r="M1178" s="246" t="s">
        <v>8269</v>
      </c>
      <c r="N1178" s="246" t="s">
        <v>2316</v>
      </c>
      <c r="O1178" s="246" t="s">
        <v>12354</v>
      </c>
      <c r="P1178" s="246" t="s">
        <v>12354</v>
      </c>
      <c r="Q1178" s="246" t="s">
        <v>12354</v>
      </c>
      <c r="R1178" s="246" t="s">
        <v>14690</v>
      </c>
      <c r="S1178" s="246" t="s">
        <v>14761</v>
      </c>
      <c r="T1178" s="246" t="s">
        <v>15965</v>
      </c>
      <c r="U1178" s="246" t="s">
        <v>15650</v>
      </c>
    </row>
    <row r="1179" spans="1:21" ht="13.5" customHeight="1">
      <c r="A1179" s="125" t="s">
        <v>2318</v>
      </c>
      <c r="B1179" s="125" t="s">
        <v>10372</v>
      </c>
      <c r="C1179" s="246" t="s">
        <v>2319</v>
      </c>
      <c r="D1179" s="246" t="s">
        <v>211</v>
      </c>
      <c r="E1179" s="246" t="s">
        <v>5677</v>
      </c>
      <c r="F1179" s="246" t="s">
        <v>5678</v>
      </c>
      <c r="G1179" s="246" t="s">
        <v>9305</v>
      </c>
      <c r="H1179" s="247">
        <v>0</v>
      </c>
      <c r="I1179" s="246" t="s">
        <v>10373</v>
      </c>
      <c r="J1179" s="247">
        <v>78000</v>
      </c>
      <c r="K1179" s="247">
        <v>178</v>
      </c>
      <c r="L1179" s="246" t="s">
        <v>13099</v>
      </c>
      <c r="M1179" s="246" t="s">
        <v>8269</v>
      </c>
      <c r="N1179" s="246" t="s">
        <v>2318</v>
      </c>
      <c r="O1179" s="246" t="s">
        <v>12354</v>
      </c>
      <c r="P1179" s="246" t="s">
        <v>12354</v>
      </c>
      <c r="Q1179" s="246" t="s">
        <v>12354</v>
      </c>
      <c r="R1179" s="246" t="s">
        <v>14694</v>
      </c>
      <c r="S1179" s="246" t="s">
        <v>14794</v>
      </c>
      <c r="T1179" s="246" t="s">
        <v>15966</v>
      </c>
      <c r="U1179" s="246" t="s">
        <v>15097</v>
      </c>
    </row>
    <row r="1180" spans="1:21" ht="13.5" customHeight="1">
      <c r="A1180" s="125" t="s">
        <v>2320</v>
      </c>
      <c r="B1180" s="125" t="s">
        <v>10372</v>
      </c>
      <c r="C1180" s="246" t="s">
        <v>2321</v>
      </c>
      <c r="D1180" s="246" t="s">
        <v>81</v>
      </c>
      <c r="E1180" s="246" t="s">
        <v>5717</v>
      </c>
      <c r="F1180" s="246" t="s">
        <v>5718</v>
      </c>
      <c r="G1180" s="246" t="s">
        <v>9306</v>
      </c>
      <c r="H1180" s="247">
        <v>0</v>
      </c>
      <c r="I1180" s="246" t="s">
        <v>10373</v>
      </c>
      <c r="J1180" s="247">
        <v>78000</v>
      </c>
      <c r="K1180" s="247">
        <v>198</v>
      </c>
      <c r="L1180" s="246" t="s">
        <v>13115</v>
      </c>
      <c r="M1180" s="246" t="s">
        <v>8269</v>
      </c>
      <c r="N1180" s="246" t="s">
        <v>2320</v>
      </c>
      <c r="O1180" s="246" t="s">
        <v>12354</v>
      </c>
      <c r="P1180" s="246" t="s">
        <v>12354</v>
      </c>
      <c r="Q1180" s="246" t="s">
        <v>12354</v>
      </c>
      <c r="R1180" s="246" t="s">
        <v>14694</v>
      </c>
      <c r="S1180" s="246" t="s">
        <v>14750</v>
      </c>
      <c r="T1180" s="246" t="s">
        <v>15212</v>
      </c>
      <c r="U1180" s="246" t="s">
        <v>15967</v>
      </c>
    </row>
    <row r="1181" spans="1:21" ht="13.5" customHeight="1">
      <c r="A1181" s="125" t="s">
        <v>2322</v>
      </c>
      <c r="B1181" s="125" t="s">
        <v>10372</v>
      </c>
      <c r="C1181" s="246" t="s">
        <v>5719</v>
      </c>
      <c r="D1181" s="246" t="s">
        <v>99</v>
      </c>
      <c r="E1181" s="246" t="s">
        <v>5720</v>
      </c>
      <c r="F1181" s="246" t="s">
        <v>5721</v>
      </c>
      <c r="G1181" s="246" t="s">
        <v>9307</v>
      </c>
      <c r="H1181" s="247">
        <v>0</v>
      </c>
      <c r="I1181" s="246" t="s">
        <v>10373</v>
      </c>
      <c r="J1181" s="247">
        <v>78000</v>
      </c>
      <c r="K1181" s="247">
        <v>199</v>
      </c>
      <c r="L1181" s="246" t="s">
        <v>13116</v>
      </c>
      <c r="M1181" s="246" t="s">
        <v>8269</v>
      </c>
      <c r="N1181" s="246" t="s">
        <v>2322</v>
      </c>
      <c r="O1181" s="246" t="s">
        <v>12354</v>
      </c>
      <c r="P1181" s="246" t="s">
        <v>12354</v>
      </c>
      <c r="Q1181" s="246" t="s">
        <v>12354</v>
      </c>
      <c r="R1181" s="246" t="s">
        <v>14694</v>
      </c>
      <c r="S1181" s="246" t="s">
        <v>14750</v>
      </c>
      <c r="T1181" s="246" t="s">
        <v>15968</v>
      </c>
      <c r="U1181" s="246" t="s">
        <v>15636</v>
      </c>
    </row>
    <row r="1182" spans="1:21" ht="13.5" customHeight="1">
      <c r="A1182" s="125" t="s">
        <v>2323</v>
      </c>
      <c r="B1182" s="125" t="s">
        <v>10372</v>
      </c>
      <c r="C1182" s="246" t="s">
        <v>2324</v>
      </c>
      <c r="D1182" s="246" t="s">
        <v>118</v>
      </c>
      <c r="E1182" s="246" t="s">
        <v>5722</v>
      </c>
      <c r="F1182" s="246" t="s">
        <v>5723</v>
      </c>
      <c r="G1182" s="246" t="s">
        <v>9308</v>
      </c>
      <c r="H1182" s="247">
        <v>0</v>
      </c>
      <c r="I1182" s="246" t="s">
        <v>10373</v>
      </c>
      <c r="J1182" s="247">
        <v>78000</v>
      </c>
      <c r="K1182" s="247">
        <v>200</v>
      </c>
      <c r="L1182" s="246" t="s">
        <v>12613</v>
      </c>
      <c r="M1182" s="246" t="s">
        <v>8269</v>
      </c>
      <c r="N1182" s="246" t="s">
        <v>2323</v>
      </c>
      <c r="O1182" s="246" t="s">
        <v>12354</v>
      </c>
      <c r="P1182" s="246" t="s">
        <v>12354</v>
      </c>
      <c r="Q1182" s="246" t="s">
        <v>12354</v>
      </c>
      <c r="R1182" s="246" t="s">
        <v>14690</v>
      </c>
      <c r="S1182" s="246" t="s">
        <v>14791</v>
      </c>
      <c r="T1182" s="246" t="s">
        <v>15969</v>
      </c>
      <c r="U1182" s="246" t="s">
        <v>15970</v>
      </c>
    </row>
    <row r="1183" spans="1:21" ht="13.5" customHeight="1">
      <c r="A1183" s="125" t="s">
        <v>2325</v>
      </c>
      <c r="B1183" s="125" t="s">
        <v>10372</v>
      </c>
      <c r="C1183" s="246" t="s">
        <v>2326</v>
      </c>
      <c r="D1183" s="246" t="s">
        <v>887</v>
      </c>
      <c r="E1183" s="246" t="s">
        <v>5726</v>
      </c>
      <c r="F1183" s="246" t="s">
        <v>5727</v>
      </c>
      <c r="G1183" s="246" t="s">
        <v>9309</v>
      </c>
      <c r="H1183" s="247">
        <v>0</v>
      </c>
      <c r="I1183" s="246" t="s">
        <v>10373</v>
      </c>
      <c r="J1183" s="247">
        <v>78000</v>
      </c>
      <c r="K1183" s="247">
        <v>202</v>
      </c>
      <c r="L1183" s="246" t="s">
        <v>13117</v>
      </c>
      <c r="M1183" s="246" t="s">
        <v>8269</v>
      </c>
      <c r="N1183" s="246" t="s">
        <v>2325</v>
      </c>
      <c r="O1183" s="246" t="s">
        <v>12354</v>
      </c>
      <c r="P1183" s="246" t="s">
        <v>12354</v>
      </c>
      <c r="Q1183" s="246" t="s">
        <v>12354</v>
      </c>
      <c r="R1183" s="246" t="s">
        <v>14694</v>
      </c>
      <c r="S1183" s="246" t="s">
        <v>14778</v>
      </c>
      <c r="T1183" s="246" t="s">
        <v>15852</v>
      </c>
      <c r="U1183" s="246" t="s">
        <v>15828</v>
      </c>
    </row>
    <row r="1184" spans="1:21" ht="13.5" customHeight="1">
      <c r="A1184" s="125" t="s">
        <v>2327</v>
      </c>
      <c r="B1184" s="125" t="s">
        <v>10372</v>
      </c>
      <c r="C1184" s="246" t="s">
        <v>2328</v>
      </c>
      <c r="D1184" s="246" t="s">
        <v>211</v>
      </c>
      <c r="E1184" s="246" t="s">
        <v>5733</v>
      </c>
      <c r="F1184" s="246" t="s">
        <v>5734</v>
      </c>
      <c r="G1184" s="246" t="s">
        <v>9310</v>
      </c>
      <c r="H1184" s="247">
        <v>0</v>
      </c>
      <c r="I1184" s="246" t="s">
        <v>10373</v>
      </c>
      <c r="J1184" s="247">
        <v>78000</v>
      </c>
      <c r="K1184" s="247">
        <v>206</v>
      </c>
      <c r="L1184" s="246" t="s">
        <v>13118</v>
      </c>
      <c r="M1184" s="246" t="s">
        <v>8269</v>
      </c>
      <c r="N1184" s="246" t="s">
        <v>2327</v>
      </c>
      <c r="O1184" s="246" t="s">
        <v>12354</v>
      </c>
      <c r="P1184" s="246" t="s">
        <v>12354</v>
      </c>
      <c r="Q1184" s="246" t="s">
        <v>12354</v>
      </c>
      <c r="R1184" s="246" t="s">
        <v>14694</v>
      </c>
      <c r="S1184" s="246" t="s">
        <v>14691</v>
      </c>
      <c r="T1184" s="246" t="s">
        <v>15971</v>
      </c>
      <c r="U1184" s="246" t="s">
        <v>15972</v>
      </c>
    </row>
    <row r="1185" spans="1:21" ht="13.5" customHeight="1">
      <c r="A1185" s="125" t="s">
        <v>2329</v>
      </c>
      <c r="B1185" s="125" t="s">
        <v>10372</v>
      </c>
      <c r="C1185" s="246" t="s">
        <v>2330</v>
      </c>
      <c r="D1185" s="246" t="s">
        <v>152</v>
      </c>
      <c r="E1185" s="246" t="s">
        <v>5735</v>
      </c>
      <c r="F1185" s="246" t="s">
        <v>5736</v>
      </c>
      <c r="G1185" s="246" t="s">
        <v>9270</v>
      </c>
      <c r="H1185" s="247">
        <v>0</v>
      </c>
      <c r="I1185" s="246" t="s">
        <v>10373</v>
      </c>
      <c r="J1185" s="247">
        <v>78000</v>
      </c>
      <c r="K1185" s="247">
        <v>207</v>
      </c>
      <c r="L1185" s="246" t="s">
        <v>12470</v>
      </c>
      <c r="M1185" s="246" t="s">
        <v>8269</v>
      </c>
      <c r="N1185" s="246" t="s">
        <v>2329</v>
      </c>
      <c r="O1185" s="246" t="s">
        <v>12354</v>
      </c>
      <c r="P1185" s="246" t="s">
        <v>12354</v>
      </c>
      <c r="Q1185" s="246" t="s">
        <v>12354</v>
      </c>
      <c r="R1185" s="246" t="s">
        <v>14694</v>
      </c>
      <c r="S1185" s="246" t="s">
        <v>14721</v>
      </c>
      <c r="T1185" s="246" t="s">
        <v>15935</v>
      </c>
      <c r="U1185" s="246" t="s">
        <v>14878</v>
      </c>
    </row>
    <row r="1186" spans="1:21" ht="13.5" customHeight="1">
      <c r="A1186" s="125" t="s">
        <v>2331</v>
      </c>
      <c r="B1186" s="125" t="s">
        <v>10372</v>
      </c>
      <c r="C1186" s="246" t="s">
        <v>2332</v>
      </c>
      <c r="D1186" s="246" t="s">
        <v>81</v>
      </c>
      <c r="E1186" s="246" t="s">
        <v>11610</v>
      </c>
      <c r="F1186" s="246" t="s">
        <v>5737</v>
      </c>
      <c r="G1186" s="246" t="s">
        <v>9311</v>
      </c>
      <c r="H1186" s="247">
        <v>0</v>
      </c>
      <c r="I1186" s="246" t="s">
        <v>10373</v>
      </c>
      <c r="J1186" s="247">
        <v>78000</v>
      </c>
      <c r="K1186" s="247">
        <v>208</v>
      </c>
      <c r="L1186" s="246" t="s">
        <v>12622</v>
      </c>
      <c r="M1186" s="246" t="s">
        <v>8269</v>
      </c>
      <c r="N1186" s="246" t="s">
        <v>2331</v>
      </c>
      <c r="O1186" s="246" t="s">
        <v>12354</v>
      </c>
      <c r="P1186" s="246" t="s">
        <v>12354</v>
      </c>
      <c r="Q1186" s="246" t="s">
        <v>12354</v>
      </c>
      <c r="R1186" s="246" t="s">
        <v>14690</v>
      </c>
      <c r="S1186" s="246" t="s">
        <v>14791</v>
      </c>
      <c r="T1186" s="246" t="s">
        <v>15951</v>
      </c>
      <c r="U1186" s="246" t="s">
        <v>14872</v>
      </c>
    </row>
    <row r="1187" spans="1:21" ht="13.5" customHeight="1">
      <c r="A1187" s="125" t="s">
        <v>2333</v>
      </c>
      <c r="B1187" s="125" t="s">
        <v>10372</v>
      </c>
      <c r="C1187" s="246" t="s">
        <v>11611</v>
      </c>
      <c r="D1187" s="246" t="s">
        <v>2334</v>
      </c>
      <c r="E1187" s="246" t="s">
        <v>5744</v>
      </c>
      <c r="F1187" s="246" t="s">
        <v>5745</v>
      </c>
      <c r="G1187" s="246" t="s">
        <v>9312</v>
      </c>
      <c r="H1187" s="247">
        <v>0</v>
      </c>
      <c r="I1187" s="246" t="s">
        <v>10373</v>
      </c>
      <c r="J1187" s="247">
        <v>78000</v>
      </c>
      <c r="K1187" s="247">
        <v>212</v>
      </c>
      <c r="L1187" s="246" t="s">
        <v>13119</v>
      </c>
      <c r="M1187" s="246" t="s">
        <v>8269</v>
      </c>
      <c r="N1187" s="246" t="s">
        <v>2333</v>
      </c>
      <c r="O1187" s="246" t="s">
        <v>12354</v>
      </c>
      <c r="P1187" s="246" t="s">
        <v>12354</v>
      </c>
      <c r="Q1187" s="246" t="s">
        <v>12354</v>
      </c>
      <c r="R1187" s="246" t="s">
        <v>14694</v>
      </c>
      <c r="S1187" s="246" t="s">
        <v>15348</v>
      </c>
      <c r="T1187" s="246" t="s">
        <v>15973</v>
      </c>
      <c r="U1187" s="246" t="s">
        <v>15892</v>
      </c>
    </row>
    <row r="1188" spans="1:21" ht="13.5" customHeight="1">
      <c r="A1188" s="125" t="s">
        <v>2335</v>
      </c>
      <c r="B1188" s="125" t="s">
        <v>10372</v>
      </c>
      <c r="C1188" s="246" t="s">
        <v>2336</v>
      </c>
      <c r="D1188" s="246" t="s">
        <v>99</v>
      </c>
      <c r="E1188" s="246" t="s">
        <v>3654</v>
      </c>
      <c r="F1188" s="246" t="s">
        <v>5750</v>
      </c>
      <c r="G1188" s="246" t="s">
        <v>9313</v>
      </c>
      <c r="H1188" s="247">
        <v>0</v>
      </c>
      <c r="I1188" s="246" t="s">
        <v>10373</v>
      </c>
      <c r="J1188" s="247">
        <v>78000</v>
      </c>
      <c r="K1188" s="247">
        <v>215</v>
      </c>
      <c r="L1188" s="246" t="s">
        <v>13121</v>
      </c>
      <c r="M1188" s="246" t="s">
        <v>8269</v>
      </c>
      <c r="N1188" s="246" t="s">
        <v>2335</v>
      </c>
      <c r="O1188" s="246" t="s">
        <v>12354</v>
      </c>
      <c r="P1188" s="246" t="s">
        <v>12354</v>
      </c>
      <c r="Q1188" s="246" t="s">
        <v>12354</v>
      </c>
      <c r="R1188" s="246" t="s">
        <v>14694</v>
      </c>
      <c r="S1188" s="246" t="s">
        <v>14750</v>
      </c>
      <c r="T1188" s="246" t="s">
        <v>15974</v>
      </c>
      <c r="U1188" s="246" t="s">
        <v>15862</v>
      </c>
    </row>
    <row r="1189" spans="1:21" ht="13.5" customHeight="1">
      <c r="A1189" s="125" t="s">
        <v>2337</v>
      </c>
      <c r="B1189" s="125" t="s">
        <v>10372</v>
      </c>
      <c r="C1189" s="246" t="s">
        <v>5760</v>
      </c>
      <c r="D1189" s="246" t="s">
        <v>75</v>
      </c>
      <c r="E1189" s="246" t="s">
        <v>11612</v>
      </c>
      <c r="F1189" s="246" t="s">
        <v>5759</v>
      </c>
      <c r="G1189" s="246" t="s">
        <v>9314</v>
      </c>
      <c r="H1189" s="247">
        <v>0</v>
      </c>
      <c r="I1189" s="246" t="s">
        <v>10373</v>
      </c>
      <c r="J1189" s="247">
        <v>78000</v>
      </c>
      <c r="K1189" s="247">
        <v>221</v>
      </c>
      <c r="L1189" s="246" t="s">
        <v>13125</v>
      </c>
      <c r="M1189" s="246" t="s">
        <v>8269</v>
      </c>
      <c r="N1189" s="246" t="s">
        <v>2337</v>
      </c>
      <c r="O1189" s="246" t="s">
        <v>12354</v>
      </c>
      <c r="P1189" s="246" t="s">
        <v>12354</v>
      </c>
      <c r="Q1189" s="246" t="s">
        <v>12354</v>
      </c>
      <c r="R1189" s="246" t="s">
        <v>14694</v>
      </c>
      <c r="S1189" s="246" t="s">
        <v>14721</v>
      </c>
      <c r="T1189" s="246" t="s">
        <v>15313</v>
      </c>
      <c r="U1189" s="246" t="s">
        <v>14764</v>
      </c>
    </row>
    <row r="1190" spans="1:21" ht="13.5" customHeight="1">
      <c r="A1190" s="125" t="s">
        <v>2339</v>
      </c>
      <c r="B1190" s="125" t="s">
        <v>10372</v>
      </c>
      <c r="C1190" s="246" t="s">
        <v>2340</v>
      </c>
      <c r="D1190" s="246" t="s">
        <v>12354</v>
      </c>
      <c r="E1190" s="246" t="s">
        <v>5942</v>
      </c>
      <c r="F1190" s="246" t="s">
        <v>10626</v>
      </c>
      <c r="G1190" s="246" t="s">
        <v>9315</v>
      </c>
      <c r="H1190" s="247">
        <v>0</v>
      </c>
      <c r="I1190" s="246" t="s">
        <v>10373</v>
      </c>
      <c r="J1190" s="247">
        <v>78000</v>
      </c>
      <c r="K1190" s="247">
        <v>402</v>
      </c>
      <c r="L1190" s="246" t="s">
        <v>13150</v>
      </c>
      <c r="M1190" s="246" t="s">
        <v>8266</v>
      </c>
      <c r="N1190" s="246" t="s">
        <v>2339</v>
      </c>
      <c r="O1190" s="246" t="s">
        <v>12354</v>
      </c>
      <c r="P1190" s="246" t="s">
        <v>12354</v>
      </c>
      <c r="Q1190" s="246" t="s">
        <v>12354</v>
      </c>
      <c r="R1190" s="246" t="s">
        <v>14690</v>
      </c>
      <c r="S1190" s="246" t="s">
        <v>14727</v>
      </c>
      <c r="T1190" s="246" t="s">
        <v>14827</v>
      </c>
      <c r="U1190" s="246" t="s">
        <v>15975</v>
      </c>
    </row>
    <row r="1191" spans="1:21" ht="13.5" customHeight="1">
      <c r="A1191" s="125" t="s">
        <v>2341</v>
      </c>
      <c r="B1191" s="125" t="s">
        <v>10372</v>
      </c>
      <c r="C1191" s="246" t="s">
        <v>2342</v>
      </c>
      <c r="D1191" s="246" t="s">
        <v>12354</v>
      </c>
      <c r="E1191" s="246" t="s">
        <v>5941</v>
      </c>
      <c r="F1191" s="246" t="s">
        <v>10627</v>
      </c>
      <c r="G1191" s="246" t="s">
        <v>9316</v>
      </c>
      <c r="H1191" s="247">
        <v>0</v>
      </c>
      <c r="I1191" s="246" t="s">
        <v>10373</v>
      </c>
      <c r="J1191" s="247">
        <v>78000</v>
      </c>
      <c r="K1191" s="247">
        <v>401</v>
      </c>
      <c r="L1191" s="246" t="s">
        <v>13250</v>
      </c>
      <c r="M1191" s="246" t="s">
        <v>8266</v>
      </c>
      <c r="N1191" s="246" t="s">
        <v>2341</v>
      </c>
      <c r="O1191" s="246" t="s">
        <v>12354</v>
      </c>
      <c r="P1191" s="246" t="s">
        <v>12354</v>
      </c>
      <c r="Q1191" s="246" t="s">
        <v>12354</v>
      </c>
      <c r="R1191" s="246" t="s">
        <v>14690</v>
      </c>
      <c r="S1191" s="246" t="s">
        <v>14727</v>
      </c>
      <c r="T1191" s="246" t="s">
        <v>15276</v>
      </c>
      <c r="U1191" s="246" t="s">
        <v>14878</v>
      </c>
    </row>
    <row r="1192" spans="1:21" ht="13.5" customHeight="1">
      <c r="A1192" s="125" t="s">
        <v>10819</v>
      </c>
      <c r="B1192" s="125" t="s">
        <v>10372</v>
      </c>
      <c r="C1192" s="246" t="s">
        <v>1811</v>
      </c>
      <c r="D1192" s="246" t="s">
        <v>12354</v>
      </c>
      <c r="E1192" s="246" t="s">
        <v>11239</v>
      </c>
      <c r="F1192" s="246" t="s">
        <v>11240</v>
      </c>
      <c r="G1192" s="246" t="s">
        <v>9039</v>
      </c>
      <c r="H1192" s="247">
        <v>0</v>
      </c>
      <c r="I1192" s="246" t="s">
        <v>10373</v>
      </c>
      <c r="J1192" s="247">
        <v>78000</v>
      </c>
      <c r="K1192" s="247">
        <v>400</v>
      </c>
      <c r="L1192" s="246" t="s">
        <v>13249</v>
      </c>
      <c r="M1192" s="246" t="s">
        <v>8266</v>
      </c>
      <c r="N1192" s="246" t="s">
        <v>10819</v>
      </c>
      <c r="O1192" s="246" t="s">
        <v>12354</v>
      </c>
      <c r="P1192" s="246" t="s">
        <v>12354</v>
      </c>
      <c r="Q1192" s="246" t="s">
        <v>12354</v>
      </c>
      <c r="R1192" s="246" t="s">
        <v>14694</v>
      </c>
      <c r="S1192" s="246" t="s">
        <v>14718</v>
      </c>
      <c r="T1192" s="246" t="s">
        <v>15063</v>
      </c>
      <c r="U1192" s="246" t="s">
        <v>14863</v>
      </c>
    </row>
    <row r="1193" spans="1:21" ht="13.5" customHeight="1">
      <c r="A1193" s="125" t="s">
        <v>2343</v>
      </c>
      <c r="B1193" s="125" t="s">
        <v>10372</v>
      </c>
      <c r="C1193" s="246" t="s">
        <v>2344</v>
      </c>
      <c r="D1193" s="246" t="s">
        <v>12354</v>
      </c>
      <c r="E1193" s="246" t="s">
        <v>5940</v>
      </c>
      <c r="F1193" s="246" t="s">
        <v>10628</v>
      </c>
      <c r="G1193" s="246" t="s">
        <v>9317</v>
      </c>
      <c r="H1193" s="247">
        <v>0</v>
      </c>
      <c r="I1193" s="246" t="s">
        <v>10373</v>
      </c>
      <c r="J1193" s="247">
        <v>78000</v>
      </c>
      <c r="K1193" s="247">
        <v>398</v>
      </c>
      <c r="L1193" s="246" t="s">
        <v>13248</v>
      </c>
      <c r="M1193" s="246" t="s">
        <v>8266</v>
      </c>
      <c r="N1193" s="246" t="s">
        <v>2343</v>
      </c>
      <c r="O1193" s="246" t="s">
        <v>12354</v>
      </c>
      <c r="P1193" s="246" t="s">
        <v>12354</v>
      </c>
      <c r="Q1193" s="246" t="s">
        <v>12354</v>
      </c>
      <c r="R1193" s="246" t="s">
        <v>14690</v>
      </c>
      <c r="S1193" s="246" t="s">
        <v>14727</v>
      </c>
      <c r="T1193" s="246" t="s">
        <v>15824</v>
      </c>
      <c r="U1193" s="246" t="s">
        <v>15976</v>
      </c>
    </row>
    <row r="1194" spans="1:21" ht="13.5" customHeight="1">
      <c r="A1194" s="125" t="s">
        <v>2345</v>
      </c>
      <c r="B1194" s="125" t="s">
        <v>10372</v>
      </c>
      <c r="C1194" s="246" t="s">
        <v>2346</v>
      </c>
      <c r="D1194" s="246" t="s">
        <v>12354</v>
      </c>
      <c r="E1194" s="246" t="s">
        <v>5938</v>
      </c>
      <c r="F1194" s="246" t="s">
        <v>10629</v>
      </c>
      <c r="G1194" s="246" t="s">
        <v>9318</v>
      </c>
      <c r="H1194" s="247">
        <v>0</v>
      </c>
      <c r="I1194" s="246" t="s">
        <v>10373</v>
      </c>
      <c r="J1194" s="247">
        <v>78000</v>
      </c>
      <c r="K1194" s="247">
        <v>396</v>
      </c>
      <c r="L1194" s="246" t="s">
        <v>13246</v>
      </c>
      <c r="M1194" s="246" t="s">
        <v>8266</v>
      </c>
      <c r="N1194" s="246" t="s">
        <v>2345</v>
      </c>
      <c r="O1194" s="246" t="s">
        <v>12354</v>
      </c>
      <c r="P1194" s="246" t="s">
        <v>12354</v>
      </c>
      <c r="Q1194" s="246" t="s">
        <v>12354</v>
      </c>
      <c r="R1194" s="246" t="s">
        <v>14694</v>
      </c>
      <c r="S1194" s="246" t="s">
        <v>14718</v>
      </c>
      <c r="T1194" s="246" t="s">
        <v>15977</v>
      </c>
      <c r="U1194" s="246" t="s">
        <v>15978</v>
      </c>
    </row>
    <row r="1195" spans="1:21" ht="13.5" customHeight="1">
      <c r="A1195" s="125" t="s">
        <v>2347</v>
      </c>
      <c r="B1195" s="125" t="s">
        <v>10372</v>
      </c>
      <c r="C1195" s="246" t="s">
        <v>2348</v>
      </c>
      <c r="D1195" s="246" t="s">
        <v>12354</v>
      </c>
      <c r="E1195" s="246" t="s">
        <v>5937</v>
      </c>
      <c r="F1195" s="246" t="s">
        <v>10630</v>
      </c>
      <c r="G1195" s="246" t="s">
        <v>9319</v>
      </c>
      <c r="H1195" s="247">
        <v>0</v>
      </c>
      <c r="I1195" s="246" t="s">
        <v>10373</v>
      </c>
      <c r="J1195" s="247">
        <v>78000</v>
      </c>
      <c r="K1195" s="247">
        <v>395</v>
      </c>
      <c r="L1195" s="246" t="s">
        <v>13245</v>
      </c>
      <c r="M1195" s="246" t="s">
        <v>8266</v>
      </c>
      <c r="N1195" s="246" t="s">
        <v>2347</v>
      </c>
      <c r="O1195" s="246" t="s">
        <v>12354</v>
      </c>
      <c r="P1195" s="246" t="s">
        <v>12354</v>
      </c>
      <c r="Q1195" s="246" t="s">
        <v>12354</v>
      </c>
      <c r="R1195" s="246" t="s">
        <v>14694</v>
      </c>
      <c r="S1195" s="246" t="s">
        <v>14718</v>
      </c>
      <c r="T1195" s="246" t="s">
        <v>15043</v>
      </c>
      <c r="U1195" s="246" t="s">
        <v>15979</v>
      </c>
    </row>
    <row r="1196" spans="1:21" ht="13.5" customHeight="1">
      <c r="A1196" s="125" t="s">
        <v>2349</v>
      </c>
      <c r="B1196" s="125" t="s">
        <v>10372</v>
      </c>
      <c r="C1196" s="246" t="s">
        <v>5929</v>
      </c>
      <c r="D1196" s="246" t="s">
        <v>12354</v>
      </c>
      <c r="E1196" s="246" t="s">
        <v>5930</v>
      </c>
      <c r="F1196" s="246" t="s">
        <v>10631</v>
      </c>
      <c r="G1196" s="246" t="s">
        <v>9320</v>
      </c>
      <c r="H1196" s="247">
        <v>0</v>
      </c>
      <c r="I1196" s="246" t="s">
        <v>10373</v>
      </c>
      <c r="J1196" s="247">
        <v>78000</v>
      </c>
      <c r="K1196" s="247">
        <v>389</v>
      </c>
      <c r="L1196" s="246" t="s">
        <v>12523</v>
      </c>
      <c r="M1196" s="246" t="s">
        <v>8266</v>
      </c>
      <c r="N1196" s="246" t="s">
        <v>2349</v>
      </c>
      <c r="O1196" s="246" t="s">
        <v>12354</v>
      </c>
      <c r="P1196" s="246" t="s">
        <v>12354</v>
      </c>
      <c r="Q1196" s="246" t="s">
        <v>12354</v>
      </c>
      <c r="R1196" s="246" t="s">
        <v>14690</v>
      </c>
      <c r="S1196" s="246" t="s">
        <v>14727</v>
      </c>
      <c r="T1196" s="246" t="s">
        <v>15980</v>
      </c>
      <c r="U1196" s="246" t="s">
        <v>14764</v>
      </c>
    </row>
    <row r="1197" spans="1:21" ht="13.5" customHeight="1">
      <c r="A1197" s="125" t="s">
        <v>2350</v>
      </c>
      <c r="B1197" s="125" t="s">
        <v>10372</v>
      </c>
      <c r="C1197" s="246" t="s">
        <v>2351</v>
      </c>
      <c r="D1197" s="246" t="s">
        <v>12354</v>
      </c>
      <c r="E1197" s="246" t="s">
        <v>5936</v>
      </c>
      <c r="F1197" s="246" t="s">
        <v>10632</v>
      </c>
      <c r="G1197" s="246" t="s">
        <v>9321</v>
      </c>
      <c r="H1197" s="247">
        <v>0</v>
      </c>
      <c r="I1197" s="246" t="s">
        <v>10373</v>
      </c>
      <c r="J1197" s="247">
        <v>78000</v>
      </c>
      <c r="K1197" s="247">
        <v>394</v>
      </c>
      <c r="L1197" s="246" t="s">
        <v>13244</v>
      </c>
      <c r="M1197" s="246" t="s">
        <v>8266</v>
      </c>
      <c r="N1197" s="246" t="s">
        <v>2350</v>
      </c>
      <c r="O1197" s="246" t="s">
        <v>12354</v>
      </c>
      <c r="P1197" s="246" t="s">
        <v>12354</v>
      </c>
      <c r="Q1197" s="246" t="s">
        <v>12354</v>
      </c>
      <c r="R1197" s="246" t="s">
        <v>14694</v>
      </c>
      <c r="S1197" s="246" t="s">
        <v>14718</v>
      </c>
      <c r="T1197" s="246" t="s">
        <v>15605</v>
      </c>
      <c r="U1197" s="246" t="s">
        <v>15981</v>
      </c>
    </row>
    <row r="1198" spans="1:21" ht="13.5" customHeight="1">
      <c r="A1198" s="125" t="s">
        <v>2352</v>
      </c>
      <c r="B1198" s="125" t="s">
        <v>10372</v>
      </c>
      <c r="C1198" s="246" t="s">
        <v>2353</v>
      </c>
      <c r="D1198" s="246" t="s">
        <v>12354</v>
      </c>
      <c r="E1198" s="246" t="s">
        <v>5944</v>
      </c>
      <c r="F1198" s="246" t="s">
        <v>10633</v>
      </c>
      <c r="G1198" s="246" t="s">
        <v>9322</v>
      </c>
      <c r="H1198" s="247">
        <v>0</v>
      </c>
      <c r="I1198" s="246" t="s">
        <v>10373</v>
      </c>
      <c r="J1198" s="247">
        <v>78000</v>
      </c>
      <c r="K1198" s="247">
        <v>404</v>
      </c>
      <c r="L1198" s="246" t="s">
        <v>13252</v>
      </c>
      <c r="M1198" s="246" t="s">
        <v>8266</v>
      </c>
      <c r="N1198" s="246" t="s">
        <v>2352</v>
      </c>
      <c r="O1198" s="246" t="s">
        <v>12354</v>
      </c>
      <c r="P1198" s="246" t="s">
        <v>12354</v>
      </c>
      <c r="Q1198" s="246" t="s">
        <v>12354</v>
      </c>
      <c r="R1198" s="246" t="s">
        <v>14690</v>
      </c>
      <c r="S1198" s="246" t="s">
        <v>14727</v>
      </c>
      <c r="T1198" s="246" t="s">
        <v>15919</v>
      </c>
      <c r="U1198" s="246" t="s">
        <v>15059</v>
      </c>
    </row>
    <row r="1199" spans="1:21" ht="13.5" customHeight="1">
      <c r="A1199" s="125" t="s">
        <v>2354</v>
      </c>
      <c r="B1199" s="125" t="s">
        <v>10372</v>
      </c>
      <c r="C1199" s="246" t="s">
        <v>2355</v>
      </c>
      <c r="D1199" s="246" t="s">
        <v>12354</v>
      </c>
      <c r="E1199" s="246" t="s">
        <v>5928</v>
      </c>
      <c r="F1199" s="246" t="s">
        <v>10634</v>
      </c>
      <c r="G1199" s="246" t="s">
        <v>9323</v>
      </c>
      <c r="H1199" s="247">
        <v>0</v>
      </c>
      <c r="I1199" s="246" t="s">
        <v>10373</v>
      </c>
      <c r="J1199" s="247">
        <v>78000</v>
      </c>
      <c r="K1199" s="247">
        <v>388</v>
      </c>
      <c r="L1199" s="246" t="s">
        <v>13240</v>
      </c>
      <c r="M1199" s="246" t="s">
        <v>8266</v>
      </c>
      <c r="N1199" s="246" t="s">
        <v>2354</v>
      </c>
      <c r="O1199" s="246" t="s">
        <v>12354</v>
      </c>
      <c r="P1199" s="246" t="s">
        <v>12354</v>
      </c>
      <c r="Q1199" s="246" t="s">
        <v>12354</v>
      </c>
      <c r="R1199" s="246" t="s">
        <v>14690</v>
      </c>
      <c r="S1199" s="246" t="s">
        <v>14727</v>
      </c>
      <c r="T1199" s="246" t="s">
        <v>15608</v>
      </c>
      <c r="U1199" s="246" t="s">
        <v>14872</v>
      </c>
    </row>
    <row r="1200" spans="1:21" ht="13.5" customHeight="1">
      <c r="A1200" s="125" t="s">
        <v>2356</v>
      </c>
      <c r="B1200" s="125" t="s">
        <v>10372</v>
      </c>
      <c r="C1200" s="246" t="s">
        <v>2357</v>
      </c>
      <c r="D1200" s="246" t="s">
        <v>12354</v>
      </c>
      <c r="E1200" s="246" t="s">
        <v>5943</v>
      </c>
      <c r="F1200" s="246" t="s">
        <v>10635</v>
      </c>
      <c r="G1200" s="246" t="s">
        <v>9324</v>
      </c>
      <c r="H1200" s="247">
        <v>0</v>
      </c>
      <c r="I1200" s="246" t="s">
        <v>10373</v>
      </c>
      <c r="J1200" s="247">
        <v>78000</v>
      </c>
      <c r="K1200" s="247">
        <v>403</v>
      </c>
      <c r="L1200" s="246" t="s">
        <v>13251</v>
      </c>
      <c r="M1200" s="246" t="s">
        <v>8266</v>
      </c>
      <c r="N1200" s="246" t="s">
        <v>2356</v>
      </c>
      <c r="O1200" s="246" t="s">
        <v>12354</v>
      </c>
      <c r="P1200" s="246" t="s">
        <v>12354</v>
      </c>
      <c r="Q1200" s="246" t="s">
        <v>12354</v>
      </c>
      <c r="R1200" s="246" t="s">
        <v>14690</v>
      </c>
      <c r="S1200" s="246" t="s">
        <v>14727</v>
      </c>
      <c r="T1200" s="246" t="s">
        <v>15145</v>
      </c>
      <c r="U1200" s="246" t="s">
        <v>15982</v>
      </c>
    </row>
    <row r="1201" spans="1:21" ht="13.5" customHeight="1">
      <c r="A1201" s="125" t="s">
        <v>2358</v>
      </c>
      <c r="B1201" s="125" t="s">
        <v>10372</v>
      </c>
      <c r="C1201" s="246" t="s">
        <v>2359</v>
      </c>
      <c r="D1201" s="246" t="s">
        <v>12354</v>
      </c>
      <c r="E1201" s="246" t="s">
        <v>5939</v>
      </c>
      <c r="F1201" s="246" t="s">
        <v>10636</v>
      </c>
      <c r="G1201" s="246" t="s">
        <v>9325</v>
      </c>
      <c r="H1201" s="247">
        <v>0</v>
      </c>
      <c r="I1201" s="246" t="s">
        <v>10373</v>
      </c>
      <c r="J1201" s="247">
        <v>78000</v>
      </c>
      <c r="K1201" s="247">
        <v>397</v>
      </c>
      <c r="L1201" s="246" t="s">
        <v>13247</v>
      </c>
      <c r="M1201" s="246" t="s">
        <v>8266</v>
      </c>
      <c r="N1201" s="246" t="s">
        <v>2358</v>
      </c>
      <c r="O1201" s="246" t="s">
        <v>12354</v>
      </c>
      <c r="P1201" s="246" t="s">
        <v>12354</v>
      </c>
      <c r="Q1201" s="246" t="s">
        <v>12354</v>
      </c>
      <c r="R1201" s="246" t="s">
        <v>14690</v>
      </c>
      <c r="S1201" s="246" t="s">
        <v>14727</v>
      </c>
      <c r="T1201" s="246" t="s">
        <v>15983</v>
      </c>
      <c r="U1201" s="246" t="s">
        <v>15984</v>
      </c>
    </row>
    <row r="1202" spans="1:21" ht="13.5" customHeight="1">
      <c r="A1202" s="125" t="s">
        <v>2360</v>
      </c>
      <c r="B1202" s="125" t="s">
        <v>10372</v>
      </c>
      <c r="C1202" s="246" t="s">
        <v>5931</v>
      </c>
      <c r="D1202" s="246" t="s">
        <v>12354</v>
      </c>
      <c r="E1202" s="246" t="s">
        <v>5932</v>
      </c>
      <c r="F1202" s="246" t="s">
        <v>10637</v>
      </c>
      <c r="G1202" s="246" t="s">
        <v>9326</v>
      </c>
      <c r="H1202" s="247">
        <v>0</v>
      </c>
      <c r="I1202" s="246" t="s">
        <v>10373</v>
      </c>
      <c r="J1202" s="247">
        <v>78000</v>
      </c>
      <c r="K1202" s="247">
        <v>390</v>
      </c>
      <c r="L1202" s="246" t="s">
        <v>13047</v>
      </c>
      <c r="M1202" s="246" t="s">
        <v>8266</v>
      </c>
      <c r="N1202" s="246" t="s">
        <v>2360</v>
      </c>
      <c r="O1202" s="246" t="s">
        <v>12354</v>
      </c>
      <c r="P1202" s="246" t="s">
        <v>12354</v>
      </c>
      <c r="Q1202" s="246" t="s">
        <v>12354</v>
      </c>
      <c r="R1202" s="246" t="s">
        <v>14690</v>
      </c>
      <c r="S1202" s="246" t="s">
        <v>14727</v>
      </c>
      <c r="T1202" s="246" t="s">
        <v>15985</v>
      </c>
      <c r="U1202" s="246" t="s">
        <v>15986</v>
      </c>
    </row>
    <row r="1203" spans="1:21" ht="13.5" customHeight="1">
      <c r="A1203" s="125" t="s">
        <v>2361</v>
      </c>
      <c r="B1203" s="125" t="s">
        <v>10372</v>
      </c>
      <c r="C1203" s="246" t="s">
        <v>2362</v>
      </c>
      <c r="D1203" s="246" t="s">
        <v>12354</v>
      </c>
      <c r="E1203" s="246" t="s">
        <v>5935</v>
      </c>
      <c r="F1203" s="246" t="s">
        <v>10638</v>
      </c>
      <c r="G1203" s="246" t="s">
        <v>9327</v>
      </c>
      <c r="H1203" s="247">
        <v>0</v>
      </c>
      <c r="I1203" s="246" t="s">
        <v>10373</v>
      </c>
      <c r="J1203" s="247">
        <v>78000</v>
      </c>
      <c r="K1203" s="247">
        <v>393</v>
      </c>
      <c r="L1203" s="246" t="s">
        <v>13243</v>
      </c>
      <c r="M1203" s="246" t="s">
        <v>8266</v>
      </c>
      <c r="N1203" s="246" t="s">
        <v>2361</v>
      </c>
      <c r="O1203" s="246" t="s">
        <v>12354</v>
      </c>
      <c r="P1203" s="246" t="s">
        <v>12354</v>
      </c>
      <c r="Q1203" s="246" t="s">
        <v>12354</v>
      </c>
      <c r="R1203" s="246" t="s">
        <v>14697</v>
      </c>
      <c r="S1203" s="246" t="s">
        <v>14718</v>
      </c>
      <c r="T1203" s="246" t="s">
        <v>15396</v>
      </c>
      <c r="U1203" s="246" t="s">
        <v>15892</v>
      </c>
    </row>
    <row r="1204" spans="1:21" ht="13.5" customHeight="1">
      <c r="A1204" s="125" t="s">
        <v>2363</v>
      </c>
      <c r="B1204" s="125" t="s">
        <v>10372</v>
      </c>
      <c r="C1204" s="246" t="s">
        <v>2364</v>
      </c>
      <c r="D1204" s="246" t="s">
        <v>12354</v>
      </c>
      <c r="E1204" s="246" t="s">
        <v>5934</v>
      </c>
      <c r="F1204" s="246" t="s">
        <v>10639</v>
      </c>
      <c r="G1204" s="246" t="s">
        <v>9328</v>
      </c>
      <c r="H1204" s="247">
        <v>0</v>
      </c>
      <c r="I1204" s="246" t="s">
        <v>10373</v>
      </c>
      <c r="J1204" s="247">
        <v>78000</v>
      </c>
      <c r="K1204" s="247">
        <v>392</v>
      </c>
      <c r="L1204" s="246" t="s">
        <v>13242</v>
      </c>
      <c r="M1204" s="246" t="s">
        <v>8266</v>
      </c>
      <c r="N1204" s="246" t="s">
        <v>2363</v>
      </c>
      <c r="O1204" s="246" t="s">
        <v>12354</v>
      </c>
      <c r="P1204" s="246" t="s">
        <v>12354</v>
      </c>
      <c r="Q1204" s="246" t="s">
        <v>12354</v>
      </c>
      <c r="R1204" s="246" t="s">
        <v>14694</v>
      </c>
      <c r="S1204" s="246" t="s">
        <v>14718</v>
      </c>
      <c r="T1204" s="246" t="s">
        <v>15987</v>
      </c>
      <c r="U1204" s="246" t="s">
        <v>15988</v>
      </c>
    </row>
    <row r="1205" spans="1:21" ht="13.5" customHeight="1">
      <c r="A1205" s="125" t="s">
        <v>2365</v>
      </c>
      <c r="B1205" s="125" t="s">
        <v>10372</v>
      </c>
      <c r="C1205" s="246" t="s">
        <v>2366</v>
      </c>
      <c r="D1205" s="246" t="s">
        <v>12354</v>
      </c>
      <c r="E1205" s="246" t="s">
        <v>5933</v>
      </c>
      <c r="F1205" s="246" t="s">
        <v>10640</v>
      </c>
      <c r="G1205" s="246" t="s">
        <v>9329</v>
      </c>
      <c r="H1205" s="247">
        <v>0</v>
      </c>
      <c r="I1205" s="246" t="s">
        <v>10373</v>
      </c>
      <c r="J1205" s="247">
        <v>78000</v>
      </c>
      <c r="K1205" s="247">
        <v>391</v>
      </c>
      <c r="L1205" s="246" t="s">
        <v>13241</v>
      </c>
      <c r="M1205" s="246" t="s">
        <v>8266</v>
      </c>
      <c r="N1205" s="246" t="s">
        <v>2365</v>
      </c>
      <c r="O1205" s="246" t="s">
        <v>12354</v>
      </c>
      <c r="P1205" s="246" t="s">
        <v>12354</v>
      </c>
      <c r="Q1205" s="246" t="s">
        <v>12354</v>
      </c>
      <c r="R1205" s="246" t="s">
        <v>14694</v>
      </c>
      <c r="S1205" s="246" t="s">
        <v>14718</v>
      </c>
      <c r="T1205" s="246" t="s">
        <v>14907</v>
      </c>
      <c r="U1205" s="246" t="s">
        <v>15340</v>
      </c>
    </row>
    <row r="1206" spans="1:21" ht="13.5" customHeight="1">
      <c r="A1206" s="125" t="s">
        <v>2367</v>
      </c>
      <c r="B1206" s="125" t="s">
        <v>10372</v>
      </c>
      <c r="C1206" s="246" t="s">
        <v>2368</v>
      </c>
      <c r="D1206" s="246" t="s">
        <v>12354</v>
      </c>
      <c r="E1206" s="246" t="s">
        <v>5945</v>
      </c>
      <c r="F1206" s="246" t="s">
        <v>10641</v>
      </c>
      <c r="G1206" s="246" t="s">
        <v>9330</v>
      </c>
      <c r="H1206" s="247">
        <v>0</v>
      </c>
      <c r="I1206" s="246" t="s">
        <v>10373</v>
      </c>
      <c r="J1206" s="247">
        <v>78000</v>
      </c>
      <c r="K1206" s="247">
        <v>405</v>
      </c>
      <c r="L1206" s="246" t="s">
        <v>13253</v>
      </c>
      <c r="M1206" s="246" t="s">
        <v>8266</v>
      </c>
      <c r="N1206" s="246" t="s">
        <v>2367</v>
      </c>
      <c r="O1206" s="246" t="s">
        <v>12354</v>
      </c>
      <c r="P1206" s="246" t="s">
        <v>12354</v>
      </c>
      <c r="Q1206" s="246" t="s">
        <v>12354</v>
      </c>
      <c r="R1206" s="246" t="s">
        <v>14690</v>
      </c>
      <c r="S1206" s="246" t="s">
        <v>14727</v>
      </c>
      <c r="T1206" s="246" t="s">
        <v>15132</v>
      </c>
      <c r="U1206" s="246" t="s">
        <v>15651</v>
      </c>
    </row>
    <row r="1207" spans="1:21" ht="13.5" customHeight="1">
      <c r="A1207" s="125" t="s">
        <v>2369</v>
      </c>
      <c r="B1207" s="125" t="s">
        <v>10372</v>
      </c>
      <c r="C1207" s="246" t="s">
        <v>2370</v>
      </c>
      <c r="D1207" s="246" t="s">
        <v>12354</v>
      </c>
      <c r="E1207" s="246" t="s">
        <v>5948</v>
      </c>
      <c r="F1207" s="246" t="s">
        <v>10642</v>
      </c>
      <c r="G1207" s="246" t="s">
        <v>9331</v>
      </c>
      <c r="H1207" s="247">
        <v>0</v>
      </c>
      <c r="I1207" s="246" t="s">
        <v>10373</v>
      </c>
      <c r="J1207" s="247">
        <v>78000</v>
      </c>
      <c r="K1207" s="247">
        <v>407</v>
      </c>
      <c r="L1207" s="246" t="s">
        <v>13255</v>
      </c>
      <c r="M1207" s="246" t="s">
        <v>8266</v>
      </c>
      <c r="N1207" s="246" t="s">
        <v>2369</v>
      </c>
      <c r="O1207" s="246" t="s">
        <v>12354</v>
      </c>
      <c r="P1207" s="246" t="s">
        <v>12354</v>
      </c>
      <c r="Q1207" s="246" t="s">
        <v>12354</v>
      </c>
      <c r="R1207" s="246" t="s">
        <v>14694</v>
      </c>
      <c r="S1207" s="246" t="s">
        <v>14718</v>
      </c>
      <c r="T1207" s="246" t="s">
        <v>14966</v>
      </c>
      <c r="U1207" s="246" t="s">
        <v>15989</v>
      </c>
    </row>
    <row r="1208" spans="1:21" ht="13.5" customHeight="1">
      <c r="A1208" s="125" t="s">
        <v>2371</v>
      </c>
      <c r="B1208" s="125" t="s">
        <v>10372</v>
      </c>
      <c r="C1208" s="246" t="s">
        <v>2372</v>
      </c>
      <c r="D1208" s="246" t="s">
        <v>12354</v>
      </c>
      <c r="E1208" s="246" t="s">
        <v>5949</v>
      </c>
      <c r="F1208" s="246" t="s">
        <v>12354</v>
      </c>
      <c r="G1208" s="246" t="s">
        <v>9332</v>
      </c>
      <c r="H1208" s="247">
        <v>0</v>
      </c>
      <c r="I1208" s="246" t="s">
        <v>10373</v>
      </c>
      <c r="J1208" s="247">
        <v>78000</v>
      </c>
      <c r="K1208" s="247">
        <v>408</v>
      </c>
      <c r="L1208" s="246" t="s">
        <v>13256</v>
      </c>
      <c r="M1208" s="246" t="s">
        <v>8266</v>
      </c>
      <c r="N1208" s="246" t="s">
        <v>2371</v>
      </c>
      <c r="O1208" s="246" t="s">
        <v>12354</v>
      </c>
      <c r="P1208" s="246" t="s">
        <v>12354</v>
      </c>
      <c r="Q1208" s="246" t="s">
        <v>12354</v>
      </c>
      <c r="R1208" s="246" t="s">
        <v>14694</v>
      </c>
      <c r="S1208" s="246" t="s">
        <v>14718</v>
      </c>
      <c r="T1208" s="246" t="s">
        <v>15990</v>
      </c>
      <c r="U1208" s="246" t="s">
        <v>14715</v>
      </c>
    </row>
    <row r="1209" spans="1:21" ht="13.5" customHeight="1">
      <c r="A1209" s="125" t="s">
        <v>2373</v>
      </c>
      <c r="B1209" s="125" t="s">
        <v>10372</v>
      </c>
      <c r="C1209" s="246" t="s">
        <v>5946</v>
      </c>
      <c r="D1209" s="246" t="s">
        <v>12354</v>
      </c>
      <c r="E1209" s="246" t="s">
        <v>5947</v>
      </c>
      <c r="F1209" s="246" t="s">
        <v>10643</v>
      </c>
      <c r="G1209" s="246" t="s">
        <v>9333</v>
      </c>
      <c r="H1209" s="247">
        <v>0</v>
      </c>
      <c r="I1209" s="246" t="s">
        <v>10373</v>
      </c>
      <c r="J1209" s="247">
        <v>78000</v>
      </c>
      <c r="K1209" s="247">
        <v>406</v>
      </c>
      <c r="L1209" s="246" t="s">
        <v>13254</v>
      </c>
      <c r="M1209" s="246" t="s">
        <v>8266</v>
      </c>
      <c r="N1209" s="246" t="s">
        <v>2373</v>
      </c>
      <c r="O1209" s="246" t="s">
        <v>12354</v>
      </c>
      <c r="P1209" s="246" t="s">
        <v>12354</v>
      </c>
      <c r="Q1209" s="246" t="s">
        <v>12354</v>
      </c>
      <c r="R1209" s="246" t="s">
        <v>14690</v>
      </c>
      <c r="S1209" s="246" t="s">
        <v>14727</v>
      </c>
      <c r="T1209" s="246" t="s">
        <v>15289</v>
      </c>
      <c r="U1209" s="246" t="s">
        <v>15502</v>
      </c>
    </row>
    <row r="1210" spans="1:21" ht="13.5" customHeight="1">
      <c r="A1210" s="125" t="s">
        <v>2374</v>
      </c>
      <c r="B1210" s="125" t="s">
        <v>10372</v>
      </c>
      <c r="C1210" s="246" t="s">
        <v>2375</v>
      </c>
      <c r="D1210" s="246" t="s">
        <v>12354</v>
      </c>
      <c r="E1210" s="246" t="s">
        <v>5950</v>
      </c>
      <c r="F1210" s="246" t="s">
        <v>10644</v>
      </c>
      <c r="G1210" s="246" t="s">
        <v>9334</v>
      </c>
      <c r="H1210" s="247">
        <v>0</v>
      </c>
      <c r="I1210" s="246" t="s">
        <v>10373</v>
      </c>
      <c r="J1210" s="247">
        <v>78000</v>
      </c>
      <c r="K1210" s="247">
        <v>409</v>
      </c>
      <c r="L1210" s="246" t="s">
        <v>13257</v>
      </c>
      <c r="M1210" s="246" t="s">
        <v>8266</v>
      </c>
      <c r="N1210" s="246" t="s">
        <v>2374</v>
      </c>
      <c r="O1210" s="246" t="s">
        <v>12354</v>
      </c>
      <c r="P1210" s="246" t="s">
        <v>12354</v>
      </c>
      <c r="Q1210" s="246" t="s">
        <v>12354</v>
      </c>
      <c r="R1210" s="246" t="s">
        <v>14694</v>
      </c>
      <c r="S1210" s="246" t="s">
        <v>14718</v>
      </c>
      <c r="T1210" s="246" t="s">
        <v>15319</v>
      </c>
      <c r="U1210" s="246" t="s">
        <v>15991</v>
      </c>
    </row>
    <row r="1211" spans="1:21" ht="13.5" customHeight="1">
      <c r="A1211" s="125" t="s">
        <v>2376</v>
      </c>
      <c r="B1211" s="125" t="s">
        <v>10372</v>
      </c>
      <c r="C1211" s="246" t="s">
        <v>5951</v>
      </c>
      <c r="D1211" s="246" t="s">
        <v>12354</v>
      </c>
      <c r="E1211" s="246" t="s">
        <v>5952</v>
      </c>
      <c r="F1211" s="246" t="s">
        <v>12354</v>
      </c>
      <c r="G1211" s="246" t="s">
        <v>11613</v>
      </c>
      <c r="H1211" s="247">
        <v>0</v>
      </c>
      <c r="I1211" s="246" t="s">
        <v>10373</v>
      </c>
      <c r="J1211" s="247">
        <v>78000</v>
      </c>
      <c r="K1211" s="247">
        <v>410</v>
      </c>
      <c r="L1211" s="246" t="s">
        <v>12468</v>
      </c>
      <c r="M1211" s="246" t="s">
        <v>8266</v>
      </c>
      <c r="N1211" s="246" t="s">
        <v>2376</v>
      </c>
      <c r="O1211" s="246" t="s">
        <v>12354</v>
      </c>
      <c r="P1211" s="246" t="s">
        <v>12354</v>
      </c>
      <c r="Q1211" s="246" t="s">
        <v>12354</v>
      </c>
      <c r="R1211" s="246" t="s">
        <v>15716</v>
      </c>
      <c r="S1211" s="246" t="s">
        <v>14704</v>
      </c>
      <c r="T1211" s="246" t="s">
        <v>14705</v>
      </c>
      <c r="U1211" s="246" t="s">
        <v>15081</v>
      </c>
    </row>
    <row r="1212" spans="1:21" ht="13.5" customHeight="1">
      <c r="A1212" s="125" t="s">
        <v>2377</v>
      </c>
      <c r="B1212" s="125" t="s">
        <v>10372</v>
      </c>
      <c r="C1212" s="246" t="s">
        <v>2378</v>
      </c>
      <c r="D1212" s="246" t="s">
        <v>12354</v>
      </c>
      <c r="E1212" s="246" t="s">
        <v>5953</v>
      </c>
      <c r="F1212" s="246" t="s">
        <v>12354</v>
      </c>
      <c r="G1212" s="246" t="s">
        <v>9335</v>
      </c>
      <c r="H1212" s="247">
        <v>0</v>
      </c>
      <c r="I1212" s="246" t="s">
        <v>10373</v>
      </c>
      <c r="J1212" s="247">
        <v>78000</v>
      </c>
      <c r="K1212" s="247">
        <v>411</v>
      </c>
      <c r="L1212" s="246" t="s">
        <v>12638</v>
      </c>
      <c r="M1212" s="246" t="s">
        <v>8266</v>
      </c>
      <c r="N1212" s="246" t="s">
        <v>2377</v>
      </c>
      <c r="O1212" s="246" t="s">
        <v>12354</v>
      </c>
      <c r="P1212" s="246" t="s">
        <v>12354</v>
      </c>
      <c r="Q1212" s="246" t="s">
        <v>12354</v>
      </c>
      <c r="R1212" s="246" t="s">
        <v>14694</v>
      </c>
      <c r="S1212" s="246" t="s">
        <v>14718</v>
      </c>
      <c r="T1212" s="246" t="s">
        <v>14803</v>
      </c>
      <c r="U1212" s="246" t="s">
        <v>15992</v>
      </c>
    </row>
    <row r="1213" spans="1:21" ht="13.5" customHeight="1">
      <c r="A1213" s="125" t="s">
        <v>2379</v>
      </c>
      <c r="B1213" s="125" t="s">
        <v>10372</v>
      </c>
      <c r="C1213" s="246" t="s">
        <v>2380</v>
      </c>
      <c r="D1213" s="246" t="s">
        <v>184</v>
      </c>
      <c r="E1213" s="246" t="s">
        <v>5989</v>
      </c>
      <c r="F1213" s="246" t="s">
        <v>5990</v>
      </c>
      <c r="G1213" s="246" t="s">
        <v>9336</v>
      </c>
      <c r="H1213" s="247">
        <v>0</v>
      </c>
      <c r="I1213" s="246" t="s">
        <v>10373</v>
      </c>
      <c r="J1213" s="247">
        <v>78000</v>
      </c>
      <c r="K1213" s="247">
        <v>429</v>
      </c>
      <c r="L1213" s="246" t="s">
        <v>13269</v>
      </c>
      <c r="M1213" s="246" t="s">
        <v>8267</v>
      </c>
      <c r="N1213" s="246" t="s">
        <v>2379</v>
      </c>
      <c r="O1213" s="246" t="s">
        <v>12354</v>
      </c>
      <c r="P1213" s="246" t="s">
        <v>12354</v>
      </c>
      <c r="Q1213" s="246" t="s">
        <v>12354</v>
      </c>
      <c r="R1213" s="246" t="s">
        <v>14690</v>
      </c>
      <c r="S1213" s="246" t="s">
        <v>14736</v>
      </c>
      <c r="T1213" s="246" t="s">
        <v>14939</v>
      </c>
      <c r="U1213" s="246" t="s">
        <v>15764</v>
      </c>
    </row>
    <row r="1214" spans="1:21" ht="13.5" customHeight="1">
      <c r="A1214" s="125" t="s">
        <v>2381</v>
      </c>
      <c r="B1214" s="125" t="s">
        <v>10372</v>
      </c>
      <c r="C1214" s="246" t="s">
        <v>2382</v>
      </c>
      <c r="D1214" s="246" t="s">
        <v>184</v>
      </c>
      <c r="E1214" s="246" t="s">
        <v>5991</v>
      </c>
      <c r="F1214" s="246" t="s">
        <v>5992</v>
      </c>
      <c r="G1214" s="246" t="s">
        <v>9337</v>
      </c>
      <c r="H1214" s="247">
        <v>0</v>
      </c>
      <c r="I1214" s="246" t="s">
        <v>10373</v>
      </c>
      <c r="J1214" s="247">
        <v>78000</v>
      </c>
      <c r="K1214" s="247">
        <v>430</v>
      </c>
      <c r="L1214" s="246" t="s">
        <v>13270</v>
      </c>
      <c r="M1214" s="246" t="s">
        <v>8267</v>
      </c>
      <c r="N1214" s="246" t="s">
        <v>2381</v>
      </c>
      <c r="O1214" s="246" t="s">
        <v>12354</v>
      </c>
      <c r="P1214" s="246" t="s">
        <v>12354</v>
      </c>
      <c r="Q1214" s="246" t="s">
        <v>12354</v>
      </c>
      <c r="R1214" s="246" t="s">
        <v>14690</v>
      </c>
      <c r="S1214" s="246" t="s">
        <v>14736</v>
      </c>
      <c r="T1214" s="246" t="s">
        <v>15974</v>
      </c>
      <c r="U1214" s="246" t="s">
        <v>14938</v>
      </c>
    </row>
    <row r="1215" spans="1:21" ht="13.5" customHeight="1">
      <c r="A1215" s="125" t="s">
        <v>10820</v>
      </c>
      <c r="B1215" s="125" t="s">
        <v>10372</v>
      </c>
      <c r="C1215" s="246" t="s">
        <v>1951</v>
      </c>
      <c r="D1215" s="246" t="s">
        <v>71</v>
      </c>
      <c r="E1215" s="246" t="s">
        <v>11241</v>
      </c>
      <c r="F1215" s="246" t="s">
        <v>11242</v>
      </c>
      <c r="G1215" s="246" t="s">
        <v>9116</v>
      </c>
      <c r="H1215" s="247">
        <v>0</v>
      </c>
      <c r="I1215" s="246" t="s">
        <v>10373</v>
      </c>
      <c r="J1215" s="247">
        <v>78000</v>
      </c>
      <c r="K1215" s="247">
        <v>428</v>
      </c>
      <c r="L1215" s="246" t="s">
        <v>12491</v>
      </c>
      <c r="M1215" s="246" t="s">
        <v>8267</v>
      </c>
      <c r="N1215" s="246" t="s">
        <v>10820</v>
      </c>
      <c r="O1215" s="246" t="s">
        <v>12354</v>
      </c>
      <c r="P1215" s="246" t="s">
        <v>12354</v>
      </c>
      <c r="Q1215" s="246" t="s">
        <v>12354</v>
      </c>
      <c r="R1215" s="246" t="s">
        <v>14690</v>
      </c>
      <c r="S1215" s="246" t="s">
        <v>14736</v>
      </c>
      <c r="T1215" s="246" t="s">
        <v>15165</v>
      </c>
      <c r="U1215" s="246" t="s">
        <v>15993</v>
      </c>
    </row>
    <row r="1216" spans="1:21" ht="13.5" customHeight="1">
      <c r="A1216" s="125" t="s">
        <v>2383</v>
      </c>
      <c r="B1216" s="125" t="s">
        <v>10372</v>
      </c>
      <c r="C1216" s="246" t="s">
        <v>2384</v>
      </c>
      <c r="D1216" s="246" t="s">
        <v>39</v>
      </c>
      <c r="E1216" s="246" t="s">
        <v>5987</v>
      </c>
      <c r="F1216" s="246" t="s">
        <v>5988</v>
      </c>
      <c r="G1216" s="246" t="s">
        <v>9338</v>
      </c>
      <c r="H1216" s="247">
        <v>0</v>
      </c>
      <c r="I1216" s="246" t="s">
        <v>10373</v>
      </c>
      <c r="J1216" s="247">
        <v>78000</v>
      </c>
      <c r="K1216" s="247">
        <v>427</v>
      </c>
      <c r="L1216" s="246" t="s">
        <v>12766</v>
      </c>
      <c r="M1216" s="246" t="s">
        <v>8267</v>
      </c>
      <c r="N1216" s="246" t="s">
        <v>2383</v>
      </c>
      <c r="O1216" s="246" t="s">
        <v>12354</v>
      </c>
      <c r="P1216" s="246" t="s">
        <v>12354</v>
      </c>
      <c r="Q1216" s="246" t="s">
        <v>12354</v>
      </c>
      <c r="R1216" s="246" t="s">
        <v>14690</v>
      </c>
      <c r="S1216" s="246" t="s">
        <v>14736</v>
      </c>
      <c r="T1216" s="246" t="s">
        <v>15504</v>
      </c>
      <c r="U1216" s="246" t="s">
        <v>14984</v>
      </c>
    </row>
    <row r="1217" spans="1:21" ht="13.5" customHeight="1">
      <c r="A1217" s="125" t="s">
        <v>2385</v>
      </c>
      <c r="B1217" s="125" t="s">
        <v>10372</v>
      </c>
      <c r="C1217" s="246" t="s">
        <v>2386</v>
      </c>
      <c r="D1217" s="246" t="s">
        <v>71</v>
      </c>
      <c r="E1217" s="246" t="s">
        <v>5985</v>
      </c>
      <c r="F1217" s="246" t="s">
        <v>5986</v>
      </c>
      <c r="G1217" s="246" t="s">
        <v>9339</v>
      </c>
      <c r="H1217" s="247">
        <v>0</v>
      </c>
      <c r="I1217" s="246" t="s">
        <v>10373</v>
      </c>
      <c r="J1217" s="247">
        <v>78000</v>
      </c>
      <c r="K1217" s="247">
        <v>426</v>
      </c>
      <c r="L1217" s="246" t="s">
        <v>13268</v>
      </c>
      <c r="M1217" s="246" t="s">
        <v>8267</v>
      </c>
      <c r="N1217" s="246" t="s">
        <v>2385</v>
      </c>
      <c r="O1217" s="246" t="s">
        <v>12354</v>
      </c>
      <c r="P1217" s="246" t="s">
        <v>12354</v>
      </c>
      <c r="Q1217" s="246" t="s">
        <v>12354</v>
      </c>
      <c r="R1217" s="246" t="s">
        <v>14694</v>
      </c>
      <c r="S1217" s="246" t="s">
        <v>14718</v>
      </c>
      <c r="T1217" s="246" t="s">
        <v>15628</v>
      </c>
      <c r="U1217" s="246" t="s">
        <v>15359</v>
      </c>
    </row>
    <row r="1218" spans="1:21" ht="13.5" customHeight="1">
      <c r="A1218" s="125" t="s">
        <v>2387</v>
      </c>
      <c r="B1218" s="125" t="s">
        <v>10372</v>
      </c>
      <c r="C1218" s="246" t="s">
        <v>2388</v>
      </c>
      <c r="D1218" s="246" t="s">
        <v>1002</v>
      </c>
      <c r="E1218" s="246" t="s">
        <v>5983</v>
      </c>
      <c r="F1218" s="246" t="s">
        <v>5984</v>
      </c>
      <c r="G1218" s="246" t="s">
        <v>9340</v>
      </c>
      <c r="H1218" s="247">
        <v>0</v>
      </c>
      <c r="I1218" s="246" t="s">
        <v>10373</v>
      </c>
      <c r="J1218" s="247">
        <v>78000</v>
      </c>
      <c r="K1218" s="247">
        <v>425</v>
      </c>
      <c r="L1218" s="246" t="s">
        <v>13267</v>
      </c>
      <c r="M1218" s="246" t="s">
        <v>8267</v>
      </c>
      <c r="N1218" s="246" t="s">
        <v>2387</v>
      </c>
      <c r="O1218" s="246" t="s">
        <v>12354</v>
      </c>
      <c r="P1218" s="246" t="s">
        <v>12354</v>
      </c>
      <c r="Q1218" s="246" t="s">
        <v>12354</v>
      </c>
      <c r="R1218" s="246" t="s">
        <v>14730</v>
      </c>
      <c r="S1218" s="246" t="s">
        <v>14698</v>
      </c>
      <c r="T1218" s="246" t="s">
        <v>15627</v>
      </c>
      <c r="U1218" s="246" t="s">
        <v>15994</v>
      </c>
    </row>
    <row r="1219" spans="1:21" ht="13.5" customHeight="1">
      <c r="A1219" s="125" t="s">
        <v>2389</v>
      </c>
      <c r="B1219" s="125" t="s">
        <v>10372</v>
      </c>
      <c r="C1219" s="246" t="s">
        <v>2390</v>
      </c>
      <c r="D1219" s="246" t="s">
        <v>2391</v>
      </c>
      <c r="E1219" s="246" t="s">
        <v>5981</v>
      </c>
      <c r="F1219" s="246" t="s">
        <v>5982</v>
      </c>
      <c r="G1219" s="246" t="s">
        <v>9341</v>
      </c>
      <c r="H1219" s="247">
        <v>0</v>
      </c>
      <c r="I1219" s="246" t="s">
        <v>10373</v>
      </c>
      <c r="J1219" s="247">
        <v>78000</v>
      </c>
      <c r="K1219" s="247">
        <v>424</v>
      </c>
      <c r="L1219" s="246" t="s">
        <v>13266</v>
      </c>
      <c r="M1219" s="246" t="s">
        <v>8267</v>
      </c>
      <c r="N1219" s="246" t="s">
        <v>2389</v>
      </c>
      <c r="O1219" s="246" t="s">
        <v>12354</v>
      </c>
      <c r="P1219" s="246" t="s">
        <v>12354</v>
      </c>
      <c r="Q1219" s="246" t="s">
        <v>12354</v>
      </c>
      <c r="R1219" s="246" t="s">
        <v>14694</v>
      </c>
      <c r="S1219" s="246" t="s">
        <v>14718</v>
      </c>
      <c r="T1219" s="246" t="s">
        <v>15392</v>
      </c>
      <c r="U1219" s="246" t="s">
        <v>15995</v>
      </c>
    </row>
    <row r="1220" spans="1:21" ht="13.5" customHeight="1">
      <c r="A1220" s="125" t="s">
        <v>2392</v>
      </c>
      <c r="B1220" s="125" t="s">
        <v>10372</v>
      </c>
      <c r="C1220" s="246" t="s">
        <v>2393</v>
      </c>
      <c r="D1220" s="246" t="s">
        <v>39</v>
      </c>
      <c r="E1220" s="246" t="s">
        <v>5976</v>
      </c>
      <c r="F1220" s="246" t="s">
        <v>5977</v>
      </c>
      <c r="G1220" s="246" t="s">
        <v>9342</v>
      </c>
      <c r="H1220" s="247">
        <v>0</v>
      </c>
      <c r="I1220" s="246" t="s">
        <v>10373</v>
      </c>
      <c r="J1220" s="247">
        <v>78000</v>
      </c>
      <c r="K1220" s="247">
        <v>422</v>
      </c>
      <c r="L1220" s="246" t="s">
        <v>13265</v>
      </c>
      <c r="M1220" s="246" t="s">
        <v>8267</v>
      </c>
      <c r="N1220" s="246" t="s">
        <v>2392</v>
      </c>
      <c r="O1220" s="246" t="s">
        <v>12354</v>
      </c>
      <c r="P1220" s="246" t="s">
        <v>12354</v>
      </c>
      <c r="Q1220" s="246" t="s">
        <v>12354</v>
      </c>
      <c r="R1220" s="246" t="s">
        <v>14690</v>
      </c>
      <c r="S1220" s="246" t="s">
        <v>14736</v>
      </c>
      <c r="T1220" s="246" t="s">
        <v>15996</v>
      </c>
      <c r="U1220" s="246" t="s">
        <v>15463</v>
      </c>
    </row>
    <row r="1221" spans="1:21" ht="13.5" customHeight="1">
      <c r="A1221" s="125" t="s">
        <v>2394</v>
      </c>
      <c r="B1221" s="125" t="s">
        <v>10372</v>
      </c>
      <c r="C1221" s="246" t="s">
        <v>2395</v>
      </c>
      <c r="D1221" s="246" t="s">
        <v>184</v>
      </c>
      <c r="E1221" s="246" t="s">
        <v>5971</v>
      </c>
      <c r="F1221" s="246" t="s">
        <v>5972</v>
      </c>
      <c r="G1221" s="246" t="s">
        <v>9343</v>
      </c>
      <c r="H1221" s="247">
        <v>0</v>
      </c>
      <c r="I1221" s="246" t="s">
        <v>10373</v>
      </c>
      <c r="J1221" s="247">
        <v>78000</v>
      </c>
      <c r="K1221" s="247">
        <v>420</v>
      </c>
      <c r="L1221" s="246" t="s">
        <v>13263</v>
      </c>
      <c r="M1221" s="246" t="s">
        <v>8267</v>
      </c>
      <c r="N1221" s="246" t="s">
        <v>2394</v>
      </c>
      <c r="O1221" s="246" t="s">
        <v>12354</v>
      </c>
      <c r="P1221" s="246" t="s">
        <v>12354</v>
      </c>
      <c r="Q1221" s="246" t="s">
        <v>12354</v>
      </c>
      <c r="R1221" s="246" t="s">
        <v>14690</v>
      </c>
      <c r="S1221" s="246" t="s">
        <v>14736</v>
      </c>
      <c r="T1221" s="246" t="s">
        <v>15711</v>
      </c>
      <c r="U1221" s="246" t="s">
        <v>15432</v>
      </c>
    </row>
    <row r="1222" spans="1:21" ht="13.5" customHeight="1">
      <c r="A1222" s="125" t="s">
        <v>2396</v>
      </c>
      <c r="B1222" s="125" t="s">
        <v>10372</v>
      </c>
      <c r="C1222" s="246" t="s">
        <v>2397</v>
      </c>
      <c r="D1222" s="246" t="s">
        <v>82</v>
      </c>
      <c r="E1222" s="246" t="s">
        <v>5967</v>
      </c>
      <c r="F1222" s="246" t="s">
        <v>5968</v>
      </c>
      <c r="G1222" s="246" t="s">
        <v>9344</v>
      </c>
      <c r="H1222" s="247">
        <v>0</v>
      </c>
      <c r="I1222" s="246" t="s">
        <v>10373</v>
      </c>
      <c r="J1222" s="247">
        <v>78000</v>
      </c>
      <c r="K1222" s="247">
        <v>418</v>
      </c>
      <c r="L1222" s="246" t="s">
        <v>13262</v>
      </c>
      <c r="M1222" s="246" t="s">
        <v>8267</v>
      </c>
      <c r="N1222" s="246" t="s">
        <v>2396</v>
      </c>
      <c r="O1222" s="246" t="s">
        <v>12354</v>
      </c>
      <c r="P1222" s="246" t="s">
        <v>12354</v>
      </c>
      <c r="Q1222" s="246" t="s">
        <v>12354</v>
      </c>
      <c r="R1222" s="246" t="s">
        <v>14694</v>
      </c>
      <c r="S1222" s="246" t="s">
        <v>14727</v>
      </c>
      <c r="T1222" s="246" t="s">
        <v>15997</v>
      </c>
      <c r="U1222" s="246" t="s">
        <v>15185</v>
      </c>
    </row>
    <row r="1223" spans="1:21" ht="13.5" customHeight="1">
      <c r="A1223" s="125" t="s">
        <v>2398</v>
      </c>
      <c r="B1223" s="125" t="s">
        <v>10372</v>
      </c>
      <c r="C1223" s="246" t="s">
        <v>2399</v>
      </c>
      <c r="D1223" s="246" t="s">
        <v>2400</v>
      </c>
      <c r="E1223" s="246" t="s">
        <v>5965</v>
      </c>
      <c r="F1223" s="246" t="s">
        <v>5966</v>
      </c>
      <c r="G1223" s="246" t="s">
        <v>9345</v>
      </c>
      <c r="H1223" s="247">
        <v>0</v>
      </c>
      <c r="I1223" s="246" t="s">
        <v>10373</v>
      </c>
      <c r="J1223" s="247">
        <v>78000</v>
      </c>
      <c r="K1223" s="247">
        <v>417</v>
      </c>
      <c r="L1223" s="246" t="s">
        <v>13261</v>
      </c>
      <c r="M1223" s="246" t="s">
        <v>8267</v>
      </c>
      <c r="N1223" s="246" t="s">
        <v>2398</v>
      </c>
      <c r="O1223" s="246" t="s">
        <v>12354</v>
      </c>
      <c r="P1223" s="246" t="s">
        <v>12354</v>
      </c>
      <c r="Q1223" s="246" t="s">
        <v>12354</v>
      </c>
      <c r="R1223" s="246" t="s">
        <v>14694</v>
      </c>
      <c r="S1223" s="246" t="s">
        <v>14718</v>
      </c>
      <c r="T1223" s="246" t="s">
        <v>15562</v>
      </c>
      <c r="U1223" s="246" t="s">
        <v>15772</v>
      </c>
    </row>
    <row r="1224" spans="1:21" ht="13.5" customHeight="1">
      <c r="A1224" s="125" t="s">
        <v>2401</v>
      </c>
      <c r="B1224" s="125" t="s">
        <v>10372</v>
      </c>
      <c r="C1224" s="246" t="s">
        <v>2402</v>
      </c>
      <c r="D1224" s="246" t="s">
        <v>39</v>
      </c>
      <c r="E1224" s="246" t="s">
        <v>5960</v>
      </c>
      <c r="F1224" s="246" t="s">
        <v>5961</v>
      </c>
      <c r="G1224" s="246" t="s">
        <v>9346</v>
      </c>
      <c r="H1224" s="247">
        <v>0</v>
      </c>
      <c r="I1224" s="246" t="s">
        <v>10373</v>
      </c>
      <c r="J1224" s="247">
        <v>78000</v>
      </c>
      <c r="K1224" s="247">
        <v>415</v>
      </c>
      <c r="L1224" s="246" t="s">
        <v>13260</v>
      </c>
      <c r="M1224" s="246" t="s">
        <v>8267</v>
      </c>
      <c r="N1224" s="246" t="s">
        <v>2401</v>
      </c>
      <c r="O1224" s="246" t="s">
        <v>12354</v>
      </c>
      <c r="P1224" s="246" t="s">
        <v>12354</v>
      </c>
      <c r="Q1224" s="246" t="s">
        <v>12354</v>
      </c>
      <c r="R1224" s="246" t="s">
        <v>14690</v>
      </c>
      <c r="S1224" s="246" t="s">
        <v>14736</v>
      </c>
      <c r="T1224" s="246" t="s">
        <v>14719</v>
      </c>
      <c r="U1224" s="246" t="s">
        <v>15998</v>
      </c>
    </row>
    <row r="1225" spans="1:21" ht="13.5" customHeight="1">
      <c r="A1225" s="125" t="s">
        <v>2403</v>
      </c>
      <c r="B1225" s="125" t="s">
        <v>10372</v>
      </c>
      <c r="C1225" s="246" t="s">
        <v>2404</v>
      </c>
      <c r="D1225" s="246" t="s">
        <v>39</v>
      </c>
      <c r="E1225" s="246" t="s">
        <v>5958</v>
      </c>
      <c r="F1225" s="246" t="s">
        <v>5959</v>
      </c>
      <c r="G1225" s="246" t="s">
        <v>9347</v>
      </c>
      <c r="H1225" s="247">
        <v>0</v>
      </c>
      <c r="I1225" s="246" t="s">
        <v>10373</v>
      </c>
      <c r="J1225" s="247">
        <v>78000</v>
      </c>
      <c r="K1225" s="247">
        <v>414</v>
      </c>
      <c r="L1225" s="246" t="s">
        <v>13259</v>
      </c>
      <c r="M1225" s="246" t="s">
        <v>8267</v>
      </c>
      <c r="N1225" s="246" t="s">
        <v>2403</v>
      </c>
      <c r="O1225" s="246" t="s">
        <v>12354</v>
      </c>
      <c r="P1225" s="246" t="s">
        <v>12354</v>
      </c>
      <c r="Q1225" s="246" t="s">
        <v>12354</v>
      </c>
      <c r="R1225" s="246" t="s">
        <v>14690</v>
      </c>
      <c r="S1225" s="246" t="s">
        <v>14736</v>
      </c>
      <c r="T1225" s="246" t="s">
        <v>15005</v>
      </c>
      <c r="U1225" s="246" t="s">
        <v>15999</v>
      </c>
    </row>
    <row r="1226" spans="1:21" ht="13.5" customHeight="1">
      <c r="A1226" s="125" t="s">
        <v>2405</v>
      </c>
      <c r="B1226" s="125" t="s">
        <v>10372</v>
      </c>
      <c r="C1226" s="246" t="s">
        <v>2406</v>
      </c>
      <c r="D1226" s="246" t="s">
        <v>82</v>
      </c>
      <c r="E1226" s="246" t="s">
        <v>5956</v>
      </c>
      <c r="F1226" s="246" t="s">
        <v>5957</v>
      </c>
      <c r="G1226" s="246" t="s">
        <v>9348</v>
      </c>
      <c r="H1226" s="247">
        <v>0</v>
      </c>
      <c r="I1226" s="246" t="s">
        <v>10373</v>
      </c>
      <c r="J1226" s="247">
        <v>78000</v>
      </c>
      <c r="K1226" s="247">
        <v>413</v>
      </c>
      <c r="L1226" s="246" t="s">
        <v>12690</v>
      </c>
      <c r="M1226" s="246" t="s">
        <v>8267</v>
      </c>
      <c r="N1226" s="246" t="s">
        <v>2405</v>
      </c>
      <c r="O1226" s="246" t="s">
        <v>12354</v>
      </c>
      <c r="P1226" s="246" t="s">
        <v>12354</v>
      </c>
      <c r="Q1226" s="246" t="s">
        <v>12354</v>
      </c>
      <c r="R1226" s="246" t="s">
        <v>14690</v>
      </c>
      <c r="S1226" s="246" t="s">
        <v>14736</v>
      </c>
      <c r="T1226" s="246" t="s">
        <v>14798</v>
      </c>
      <c r="U1226" s="246" t="s">
        <v>16000</v>
      </c>
    </row>
    <row r="1227" spans="1:21" ht="13.5" customHeight="1">
      <c r="A1227" s="125" t="s">
        <v>2407</v>
      </c>
      <c r="B1227" s="125" t="s">
        <v>10372</v>
      </c>
      <c r="C1227" s="246" t="s">
        <v>2408</v>
      </c>
      <c r="D1227" s="246" t="s">
        <v>184</v>
      </c>
      <c r="E1227" s="246" t="s">
        <v>5954</v>
      </c>
      <c r="F1227" s="246" t="s">
        <v>5955</v>
      </c>
      <c r="G1227" s="246" t="s">
        <v>9349</v>
      </c>
      <c r="H1227" s="247">
        <v>0</v>
      </c>
      <c r="I1227" s="246" t="s">
        <v>10373</v>
      </c>
      <c r="J1227" s="247">
        <v>78000</v>
      </c>
      <c r="K1227" s="247">
        <v>412</v>
      </c>
      <c r="L1227" s="246" t="s">
        <v>13258</v>
      </c>
      <c r="M1227" s="246" t="s">
        <v>8267</v>
      </c>
      <c r="N1227" s="246" t="s">
        <v>2407</v>
      </c>
      <c r="O1227" s="246" t="s">
        <v>12354</v>
      </c>
      <c r="P1227" s="246" t="s">
        <v>12354</v>
      </c>
      <c r="Q1227" s="246" t="s">
        <v>12354</v>
      </c>
      <c r="R1227" s="246" t="s">
        <v>14690</v>
      </c>
      <c r="S1227" s="246" t="s">
        <v>14736</v>
      </c>
      <c r="T1227" s="246" t="s">
        <v>15794</v>
      </c>
      <c r="U1227" s="246" t="s">
        <v>16001</v>
      </c>
    </row>
    <row r="1228" spans="1:21" ht="13.5" customHeight="1">
      <c r="A1228" s="125" t="s">
        <v>2409</v>
      </c>
      <c r="B1228" s="125" t="s">
        <v>10372</v>
      </c>
      <c r="C1228" s="246" t="s">
        <v>2410</v>
      </c>
      <c r="D1228" s="246" t="s">
        <v>39</v>
      </c>
      <c r="E1228" s="246" t="s">
        <v>5969</v>
      </c>
      <c r="F1228" s="246" t="s">
        <v>5970</v>
      </c>
      <c r="G1228" s="246" t="s">
        <v>9350</v>
      </c>
      <c r="H1228" s="247">
        <v>0</v>
      </c>
      <c r="I1228" s="246" t="s">
        <v>10373</v>
      </c>
      <c r="J1228" s="247">
        <v>78000</v>
      </c>
      <c r="K1228" s="247">
        <v>419</v>
      </c>
      <c r="L1228" s="246" t="s">
        <v>12599</v>
      </c>
      <c r="M1228" s="246" t="s">
        <v>8267</v>
      </c>
      <c r="N1228" s="246" t="s">
        <v>2409</v>
      </c>
      <c r="O1228" s="246" t="s">
        <v>12354</v>
      </c>
      <c r="P1228" s="246" t="s">
        <v>12354</v>
      </c>
      <c r="Q1228" s="246" t="s">
        <v>12354</v>
      </c>
      <c r="R1228" s="246" t="s">
        <v>14694</v>
      </c>
      <c r="S1228" s="246" t="s">
        <v>14718</v>
      </c>
      <c r="T1228" s="246" t="s">
        <v>15987</v>
      </c>
      <c r="U1228" s="246" t="s">
        <v>14878</v>
      </c>
    </row>
    <row r="1229" spans="1:21" ht="13.5" customHeight="1">
      <c r="A1229" s="125" t="s">
        <v>2411</v>
      </c>
      <c r="B1229" s="125" t="s">
        <v>10372</v>
      </c>
      <c r="C1229" s="246" t="s">
        <v>2412</v>
      </c>
      <c r="D1229" s="246" t="s">
        <v>82</v>
      </c>
      <c r="E1229" s="246" t="s">
        <v>5996</v>
      </c>
      <c r="F1229" s="246" t="s">
        <v>5997</v>
      </c>
      <c r="G1229" s="246" t="s">
        <v>9351</v>
      </c>
      <c r="H1229" s="247">
        <v>0</v>
      </c>
      <c r="I1229" s="246" t="s">
        <v>10373</v>
      </c>
      <c r="J1229" s="247">
        <v>78000</v>
      </c>
      <c r="K1229" s="247">
        <v>432</v>
      </c>
      <c r="L1229" s="246" t="s">
        <v>13271</v>
      </c>
      <c r="M1229" s="246" t="s">
        <v>8267</v>
      </c>
      <c r="N1229" s="246" t="s">
        <v>2411</v>
      </c>
      <c r="O1229" s="246" t="s">
        <v>12354</v>
      </c>
      <c r="P1229" s="246" t="s">
        <v>12354</v>
      </c>
      <c r="Q1229" s="246" t="s">
        <v>12354</v>
      </c>
      <c r="R1229" s="246" t="s">
        <v>14694</v>
      </c>
      <c r="S1229" s="246" t="s">
        <v>14718</v>
      </c>
      <c r="T1229" s="246" t="s">
        <v>14705</v>
      </c>
      <c r="U1229" s="246" t="s">
        <v>15933</v>
      </c>
    </row>
    <row r="1230" spans="1:21" ht="13.5" customHeight="1">
      <c r="A1230" s="125" t="s">
        <v>10821</v>
      </c>
      <c r="B1230" s="125" t="s">
        <v>10372</v>
      </c>
      <c r="C1230" s="246" t="s">
        <v>2087</v>
      </c>
      <c r="D1230" s="246" t="s">
        <v>184</v>
      </c>
      <c r="E1230" s="246" t="s">
        <v>11243</v>
      </c>
      <c r="F1230" s="246" t="s">
        <v>5998</v>
      </c>
      <c r="G1230" s="246" t="s">
        <v>9184</v>
      </c>
      <c r="H1230" s="247">
        <v>0</v>
      </c>
      <c r="I1230" s="246" t="s">
        <v>10373</v>
      </c>
      <c r="J1230" s="247">
        <v>78000</v>
      </c>
      <c r="K1230" s="247">
        <v>433</v>
      </c>
      <c r="L1230" s="246" t="s">
        <v>12618</v>
      </c>
      <c r="M1230" s="246" t="s">
        <v>8267</v>
      </c>
      <c r="N1230" s="246" t="s">
        <v>10821</v>
      </c>
      <c r="O1230" s="246" t="s">
        <v>12354</v>
      </c>
      <c r="P1230" s="246" t="s">
        <v>12354</v>
      </c>
      <c r="Q1230" s="246" t="s">
        <v>12354</v>
      </c>
      <c r="R1230" s="246" t="s">
        <v>14694</v>
      </c>
      <c r="S1230" s="246" t="s">
        <v>14718</v>
      </c>
      <c r="T1230" s="246" t="s">
        <v>15286</v>
      </c>
      <c r="U1230" s="246" t="s">
        <v>15292</v>
      </c>
    </row>
    <row r="1231" spans="1:21" ht="13.5" customHeight="1">
      <c r="A1231" s="125" t="s">
        <v>2413</v>
      </c>
      <c r="B1231" s="125" t="s">
        <v>10372</v>
      </c>
      <c r="C1231" s="246" t="s">
        <v>5999</v>
      </c>
      <c r="D1231" s="246" t="s">
        <v>1045</v>
      </c>
      <c r="E1231" s="246" t="s">
        <v>11614</v>
      </c>
      <c r="F1231" s="246" t="s">
        <v>6000</v>
      </c>
      <c r="G1231" s="246" t="s">
        <v>9352</v>
      </c>
      <c r="H1231" s="247">
        <v>0</v>
      </c>
      <c r="I1231" s="246" t="s">
        <v>10373</v>
      </c>
      <c r="J1231" s="247">
        <v>78000</v>
      </c>
      <c r="K1231" s="247">
        <v>434</v>
      </c>
      <c r="L1231" s="246" t="s">
        <v>13272</v>
      </c>
      <c r="M1231" s="246" t="s">
        <v>8267</v>
      </c>
      <c r="N1231" s="246" t="s">
        <v>2413</v>
      </c>
      <c r="O1231" s="246" t="s">
        <v>12354</v>
      </c>
      <c r="P1231" s="246" t="s">
        <v>12354</v>
      </c>
      <c r="Q1231" s="246" t="s">
        <v>12354</v>
      </c>
      <c r="R1231" s="246" t="s">
        <v>14694</v>
      </c>
      <c r="S1231" s="246" t="s">
        <v>14718</v>
      </c>
      <c r="T1231" s="246" t="s">
        <v>16002</v>
      </c>
      <c r="U1231" s="246" t="s">
        <v>15217</v>
      </c>
    </row>
    <row r="1232" spans="1:21" ht="13.5" customHeight="1">
      <c r="A1232" s="125" t="s">
        <v>10822</v>
      </c>
      <c r="B1232" s="125" t="s">
        <v>10372</v>
      </c>
      <c r="C1232" s="246" t="s">
        <v>1905</v>
      </c>
      <c r="D1232" s="246" t="s">
        <v>1002</v>
      </c>
      <c r="E1232" s="246" t="s">
        <v>11244</v>
      </c>
      <c r="F1232" s="246" t="s">
        <v>6001</v>
      </c>
      <c r="G1232" s="246" t="s">
        <v>9091</v>
      </c>
      <c r="H1232" s="247">
        <v>0</v>
      </c>
      <c r="I1232" s="246" t="s">
        <v>10373</v>
      </c>
      <c r="J1232" s="247">
        <v>78000</v>
      </c>
      <c r="K1232" s="247">
        <v>435</v>
      </c>
      <c r="L1232" s="246" t="s">
        <v>13273</v>
      </c>
      <c r="M1232" s="246" t="s">
        <v>8267</v>
      </c>
      <c r="N1232" s="246" t="s">
        <v>10822</v>
      </c>
      <c r="O1232" s="246" t="s">
        <v>12354</v>
      </c>
      <c r="P1232" s="246" t="s">
        <v>12354</v>
      </c>
      <c r="Q1232" s="246" t="s">
        <v>12354</v>
      </c>
      <c r="R1232" s="246" t="s">
        <v>14694</v>
      </c>
      <c r="S1232" s="246" t="s">
        <v>14776</v>
      </c>
      <c r="T1232" s="246" t="s">
        <v>16003</v>
      </c>
      <c r="U1232" s="246" t="s">
        <v>14807</v>
      </c>
    </row>
    <row r="1233" spans="1:21" ht="13.5" customHeight="1">
      <c r="A1233" s="125" t="s">
        <v>10823</v>
      </c>
      <c r="B1233" s="125" t="s">
        <v>10372</v>
      </c>
      <c r="C1233" s="246" t="s">
        <v>1801</v>
      </c>
      <c r="D1233" s="246" t="s">
        <v>1155</v>
      </c>
      <c r="E1233" s="246" t="s">
        <v>5842</v>
      </c>
      <c r="F1233" s="246" t="s">
        <v>11245</v>
      </c>
      <c r="G1233" s="246" t="s">
        <v>9033</v>
      </c>
      <c r="H1233" s="247">
        <v>0</v>
      </c>
      <c r="I1233" s="246" t="s">
        <v>10373</v>
      </c>
      <c r="J1233" s="247">
        <v>78000</v>
      </c>
      <c r="K1233" s="247">
        <v>299</v>
      </c>
      <c r="L1233" s="246" t="s">
        <v>13186</v>
      </c>
      <c r="M1233" s="246" t="s">
        <v>8265</v>
      </c>
      <c r="N1233" s="246" t="s">
        <v>10823</v>
      </c>
      <c r="O1233" s="246" t="s">
        <v>12354</v>
      </c>
      <c r="P1233" s="246" t="s">
        <v>12354</v>
      </c>
      <c r="Q1233" s="246" t="s">
        <v>12354</v>
      </c>
      <c r="R1233" s="246" t="s">
        <v>14690</v>
      </c>
      <c r="S1233" s="246" t="s">
        <v>14713</v>
      </c>
      <c r="T1233" s="246" t="s">
        <v>16004</v>
      </c>
      <c r="U1233" s="246" t="s">
        <v>16005</v>
      </c>
    </row>
    <row r="1234" spans="1:21" ht="13.5" customHeight="1">
      <c r="A1234" s="125" t="s">
        <v>2414</v>
      </c>
      <c r="B1234" s="125" t="s">
        <v>10372</v>
      </c>
      <c r="C1234" s="246" t="s">
        <v>2415</v>
      </c>
      <c r="D1234" s="246" t="s">
        <v>1155</v>
      </c>
      <c r="E1234" s="246" t="s">
        <v>5845</v>
      </c>
      <c r="F1234" s="246" t="s">
        <v>10645</v>
      </c>
      <c r="G1234" s="246" t="s">
        <v>9353</v>
      </c>
      <c r="H1234" s="247">
        <v>0</v>
      </c>
      <c r="I1234" s="246" t="s">
        <v>10373</v>
      </c>
      <c r="J1234" s="247">
        <v>78000</v>
      </c>
      <c r="K1234" s="247">
        <v>302</v>
      </c>
      <c r="L1234" s="246" t="s">
        <v>12868</v>
      </c>
      <c r="M1234" s="246" t="s">
        <v>8265</v>
      </c>
      <c r="N1234" s="246" t="s">
        <v>2414</v>
      </c>
      <c r="O1234" s="246" t="s">
        <v>12354</v>
      </c>
      <c r="P1234" s="246" t="s">
        <v>12354</v>
      </c>
      <c r="Q1234" s="246" t="s">
        <v>12354</v>
      </c>
      <c r="R1234" s="246" t="s">
        <v>14694</v>
      </c>
      <c r="S1234" s="246" t="s">
        <v>14782</v>
      </c>
      <c r="T1234" s="246" t="s">
        <v>16006</v>
      </c>
      <c r="U1234" s="246" t="s">
        <v>14831</v>
      </c>
    </row>
    <row r="1235" spans="1:21" ht="13.5" customHeight="1">
      <c r="A1235" s="125" t="s">
        <v>2416</v>
      </c>
      <c r="B1235" s="125" t="s">
        <v>10372</v>
      </c>
      <c r="C1235" s="246" t="s">
        <v>2417</v>
      </c>
      <c r="D1235" s="246" t="s">
        <v>173</v>
      </c>
      <c r="E1235" s="246" t="s">
        <v>5843</v>
      </c>
      <c r="F1235" s="246" t="s">
        <v>10646</v>
      </c>
      <c r="G1235" s="246" t="s">
        <v>9354</v>
      </c>
      <c r="H1235" s="247">
        <v>0</v>
      </c>
      <c r="I1235" s="246" t="s">
        <v>10373</v>
      </c>
      <c r="J1235" s="247">
        <v>78000</v>
      </c>
      <c r="K1235" s="247">
        <v>300</v>
      </c>
      <c r="L1235" s="246" t="s">
        <v>13187</v>
      </c>
      <c r="M1235" s="246" t="s">
        <v>8265</v>
      </c>
      <c r="N1235" s="246" t="s">
        <v>2416</v>
      </c>
      <c r="O1235" s="246" t="s">
        <v>12354</v>
      </c>
      <c r="P1235" s="246" t="s">
        <v>12354</v>
      </c>
      <c r="Q1235" s="246" t="s">
        <v>12354</v>
      </c>
      <c r="R1235" s="246" t="s">
        <v>14694</v>
      </c>
      <c r="S1235" s="246" t="s">
        <v>14771</v>
      </c>
      <c r="T1235" s="246" t="s">
        <v>15349</v>
      </c>
      <c r="U1235" s="246" t="s">
        <v>16007</v>
      </c>
    </row>
    <row r="1236" spans="1:21" ht="13.5" customHeight="1">
      <c r="A1236" s="125" t="s">
        <v>2418</v>
      </c>
      <c r="B1236" s="125" t="s">
        <v>10372</v>
      </c>
      <c r="C1236" s="246" t="s">
        <v>2419</v>
      </c>
      <c r="D1236" s="246" t="s">
        <v>1155</v>
      </c>
      <c r="E1236" s="246" t="s">
        <v>5844</v>
      </c>
      <c r="F1236" s="246" t="s">
        <v>10647</v>
      </c>
      <c r="G1236" s="246" t="s">
        <v>9355</v>
      </c>
      <c r="H1236" s="247">
        <v>0</v>
      </c>
      <c r="I1236" s="246" t="s">
        <v>10373</v>
      </c>
      <c r="J1236" s="247">
        <v>78000</v>
      </c>
      <c r="K1236" s="247">
        <v>301</v>
      </c>
      <c r="L1236" s="246" t="s">
        <v>13188</v>
      </c>
      <c r="M1236" s="246" t="s">
        <v>8265</v>
      </c>
      <c r="N1236" s="246" t="s">
        <v>2418</v>
      </c>
      <c r="O1236" s="246" t="s">
        <v>12354</v>
      </c>
      <c r="P1236" s="246" t="s">
        <v>12354</v>
      </c>
      <c r="Q1236" s="246" t="s">
        <v>12354</v>
      </c>
      <c r="R1236" s="246" t="s">
        <v>14690</v>
      </c>
      <c r="S1236" s="246" t="s">
        <v>14713</v>
      </c>
      <c r="T1236" s="246" t="s">
        <v>16008</v>
      </c>
      <c r="U1236" s="246" t="s">
        <v>14807</v>
      </c>
    </row>
    <row r="1237" spans="1:21" ht="13.5" customHeight="1">
      <c r="A1237" s="125" t="s">
        <v>2420</v>
      </c>
      <c r="B1237" s="125" t="s">
        <v>10372</v>
      </c>
      <c r="C1237" s="246" t="s">
        <v>2421</v>
      </c>
      <c r="D1237" s="246" t="s">
        <v>142</v>
      </c>
      <c r="E1237" s="246" t="s">
        <v>5847</v>
      </c>
      <c r="F1237" s="246" t="s">
        <v>10648</v>
      </c>
      <c r="G1237" s="246" t="s">
        <v>9356</v>
      </c>
      <c r="H1237" s="247">
        <v>0</v>
      </c>
      <c r="I1237" s="246" t="s">
        <v>10373</v>
      </c>
      <c r="J1237" s="247">
        <v>78000</v>
      </c>
      <c r="K1237" s="247">
        <v>304</v>
      </c>
      <c r="L1237" s="246" t="s">
        <v>13190</v>
      </c>
      <c r="M1237" s="246" t="s">
        <v>8265</v>
      </c>
      <c r="N1237" s="246" t="s">
        <v>2420</v>
      </c>
      <c r="O1237" s="246" t="s">
        <v>12354</v>
      </c>
      <c r="P1237" s="246" t="s">
        <v>12354</v>
      </c>
      <c r="Q1237" s="246" t="s">
        <v>12354</v>
      </c>
      <c r="R1237" s="246" t="s">
        <v>14694</v>
      </c>
      <c r="S1237" s="246" t="s">
        <v>14782</v>
      </c>
      <c r="T1237" s="246" t="s">
        <v>15724</v>
      </c>
      <c r="U1237" s="246" t="s">
        <v>15548</v>
      </c>
    </row>
    <row r="1238" spans="1:21" ht="13.5" customHeight="1">
      <c r="A1238" s="125" t="s">
        <v>2422</v>
      </c>
      <c r="B1238" s="125" t="s">
        <v>10372</v>
      </c>
      <c r="C1238" s="246" t="s">
        <v>2423</v>
      </c>
      <c r="D1238" s="246" t="s">
        <v>51</v>
      </c>
      <c r="E1238" s="246" t="s">
        <v>5846</v>
      </c>
      <c r="F1238" s="246" t="s">
        <v>10649</v>
      </c>
      <c r="G1238" s="246" t="s">
        <v>9357</v>
      </c>
      <c r="H1238" s="247">
        <v>0</v>
      </c>
      <c r="I1238" s="246" t="s">
        <v>10373</v>
      </c>
      <c r="J1238" s="247">
        <v>78000</v>
      </c>
      <c r="K1238" s="247">
        <v>303</v>
      </c>
      <c r="L1238" s="246" t="s">
        <v>13189</v>
      </c>
      <c r="M1238" s="246" t="s">
        <v>8265</v>
      </c>
      <c r="N1238" s="246" t="s">
        <v>2422</v>
      </c>
      <c r="O1238" s="246" t="s">
        <v>12354</v>
      </c>
      <c r="P1238" s="246" t="s">
        <v>12354</v>
      </c>
      <c r="Q1238" s="246" t="s">
        <v>12354</v>
      </c>
      <c r="R1238" s="246" t="s">
        <v>14690</v>
      </c>
      <c r="S1238" s="246" t="s">
        <v>15452</v>
      </c>
      <c r="T1238" s="246" t="s">
        <v>14769</v>
      </c>
      <c r="U1238" s="246" t="s">
        <v>16009</v>
      </c>
    </row>
    <row r="1239" spans="1:21" ht="13.5" customHeight="1">
      <c r="A1239" s="125" t="s">
        <v>2424</v>
      </c>
      <c r="B1239" s="125" t="s">
        <v>10372</v>
      </c>
      <c r="C1239" s="246" t="s">
        <v>2425</v>
      </c>
      <c r="D1239" s="246" t="s">
        <v>162</v>
      </c>
      <c r="E1239" s="246" t="s">
        <v>5856</v>
      </c>
      <c r="F1239" s="246" t="s">
        <v>10650</v>
      </c>
      <c r="G1239" s="246" t="s">
        <v>9358</v>
      </c>
      <c r="H1239" s="247">
        <v>0</v>
      </c>
      <c r="I1239" s="246" t="s">
        <v>10373</v>
      </c>
      <c r="J1239" s="247">
        <v>78000</v>
      </c>
      <c r="K1239" s="247">
        <v>312</v>
      </c>
      <c r="L1239" s="246" t="s">
        <v>12964</v>
      </c>
      <c r="M1239" s="246" t="s">
        <v>8265</v>
      </c>
      <c r="N1239" s="246" t="s">
        <v>2424</v>
      </c>
      <c r="O1239" s="246" t="s">
        <v>12354</v>
      </c>
      <c r="P1239" s="246" t="s">
        <v>12354</v>
      </c>
      <c r="Q1239" s="246" t="s">
        <v>12354</v>
      </c>
      <c r="R1239" s="246" t="s">
        <v>14690</v>
      </c>
      <c r="S1239" s="246" t="s">
        <v>15491</v>
      </c>
      <c r="T1239" s="246" t="s">
        <v>15718</v>
      </c>
      <c r="U1239" s="246" t="s">
        <v>14872</v>
      </c>
    </row>
    <row r="1240" spans="1:21" ht="13.5" customHeight="1">
      <c r="A1240" s="125" t="s">
        <v>2426</v>
      </c>
      <c r="B1240" s="125" t="s">
        <v>10372</v>
      </c>
      <c r="C1240" s="246" t="s">
        <v>5857</v>
      </c>
      <c r="D1240" s="246" t="s">
        <v>111</v>
      </c>
      <c r="E1240" s="246" t="s">
        <v>5858</v>
      </c>
      <c r="F1240" s="246" t="s">
        <v>10651</v>
      </c>
      <c r="G1240" s="246" t="s">
        <v>9359</v>
      </c>
      <c r="H1240" s="247">
        <v>0</v>
      </c>
      <c r="I1240" s="246" t="s">
        <v>10373</v>
      </c>
      <c r="J1240" s="247">
        <v>78000</v>
      </c>
      <c r="K1240" s="247">
        <v>313</v>
      </c>
      <c r="L1240" s="246" t="s">
        <v>13196</v>
      </c>
      <c r="M1240" s="246" t="s">
        <v>8265</v>
      </c>
      <c r="N1240" s="246" t="s">
        <v>2426</v>
      </c>
      <c r="O1240" s="246" t="s">
        <v>12354</v>
      </c>
      <c r="P1240" s="246" t="s">
        <v>12354</v>
      </c>
      <c r="Q1240" s="246" t="s">
        <v>12354</v>
      </c>
      <c r="R1240" s="246" t="s">
        <v>14690</v>
      </c>
      <c r="S1240" s="246" t="s">
        <v>15452</v>
      </c>
      <c r="T1240" s="246" t="s">
        <v>15625</v>
      </c>
      <c r="U1240" s="246" t="s">
        <v>14764</v>
      </c>
    </row>
    <row r="1241" spans="1:21" ht="13.5" customHeight="1">
      <c r="A1241" s="125" t="s">
        <v>2427</v>
      </c>
      <c r="B1241" s="125" t="s">
        <v>10372</v>
      </c>
      <c r="C1241" s="246" t="s">
        <v>2428</v>
      </c>
      <c r="D1241" s="246" t="s">
        <v>1061</v>
      </c>
      <c r="E1241" s="246" t="s">
        <v>5859</v>
      </c>
      <c r="F1241" s="246" t="s">
        <v>10652</v>
      </c>
      <c r="G1241" s="246" t="s">
        <v>9360</v>
      </c>
      <c r="H1241" s="247">
        <v>0</v>
      </c>
      <c r="I1241" s="246" t="s">
        <v>10373</v>
      </c>
      <c r="J1241" s="247">
        <v>78000</v>
      </c>
      <c r="K1241" s="247">
        <v>314</v>
      </c>
      <c r="L1241" s="246" t="s">
        <v>13197</v>
      </c>
      <c r="M1241" s="246" t="s">
        <v>8265</v>
      </c>
      <c r="N1241" s="246" t="s">
        <v>2427</v>
      </c>
      <c r="O1241" s="246" t="s">
        <v>12354</v>
      </c>
      <c r="P1241" s="246" t="s">
        <v>12354</v>
      </c>
      <c r="Q1241" s="246" t="s">
        <v>12354</v>
      </c>
      <c r="R1241" s="246" t="s">
        <v>14730</v>
      </c>
      <c r="S1241" s="246" t="s">
        <v>14704</v>
      </c>
      <c r="T1241" s="246" t="s">
        <v>15829</v>
      </c>
      <c r="U1241" s="246" t="s">
        <v>14744</v>
      </c>
    </row>
    <row r="1242" spans="1:21" ht="13.5" customHeight="1">
      <c r="A1242" s="125" t="s">
        <v>2429</v>
      </c>
      <c r="B1242" s="125" t="s">
        <v>10372</v>
      </c>
      <c r="C1242" s="246" t="s">
        <v>2430</v>
      </c>
      <c r="D1242" s="246" t="s">
        <v>190</v>
      </c>
      <c r="E1242" s="246" t="s">
        <v>5860</v>
      </c>
      <c r="F1242" s="246" t="s">
        <v>10653</v>
      </c>
      <c r="G1242" s="246" t="s">
        <v>9361</v>
      </c>
      <c r="H1242" s="247">
        <v>0</v>
      </c>
      <c r="I1242" s="246" t="s">
        <v>10373</v>
      </c>
      <c r="J1242" s="247">
        <v>78000</v>
      </c>
      <c r="K1242" s="247">
        <v>315</v>
      </c>
      <c r="L1242" s="246" t="s">
        <v>13015</v>
      </c>
      <c r="M1242" s="246" t="s">
        <v>8265</v>
      </c>
      <c r="N1242" s="246" t="s">
        <v>2429</v>
      </c>
      <c r="O1242" s="246" t="s">
        <v>12354</v>
      </c>
      <c r="P1242" s="246" t="s">
        <v>12354</v>
      </c>
      <c r="Q1242" s="246" t="s">
        <v>12354</v>
      </c>
      <c r="R1242" s="246" t="s">
        <v>14694</v>
      </c>
      <c r="S1242" s="246" t="s">
        <v>14782</v>
      </c>
      <c r="T1242" s="246" t="s">
        <v>15800</v>
      </c>
      <c r="U1242" s="246" t="s">
        <v>14863</v>
      </c>
    </row>
    <row r="1243" spans="1:21" ht="13.5" customHeight="1">
      <c r="A1243" s="125" t="s">
        <v>2431</v>
      </c>
      <c r="B1243" s="125" t="s">
        <v>10372</v>
      </c>
      <c r="C1243" s="246" t="s">
        <v>2432</v>
      </c>
      <c r="D1243" s="246" t="s">
        <v>190</v>
      </c>
      <c r="E1243" s="246" t="s">
        <v>5861</v>
      </c>
      <c r="F1243" s="246" t="s">
        <v>10654</v>
      </c>
      <c r="G1243" s="246" t="s">
        <v>9362</v>
      </c>
      <c r="H1243" s="247">
        <v>0</v>
      </c>
      <c r="I1243" s="246" t="s">
        <v>10373</v>
      </c>
      <c r="J1243" s="247">
        <v>78000</v>
      </c>
      <c r="K1243" s="247">
        <v>316</v>
      </c>
      <c r="L1243" s="246" t="s">
        <v>13198</v>
      </c>
      <c r="M1243" s="246" t="s">
        <v>8265</v>
      </c>
      <c r="N1243" s="246" t="s">
        <v>2431</v>
      </c>
      <c r="O1243" s="246" t="s">
        <v>12354</v>
      </c>
      <c r="P1243" s="246" t="s">
        <v>12354</v>
      </c>
      <c r="Q1243" s="246" t="s">
        <v>12354</v>
      </c>
      <c r="R1243" s="246" t="s">
        <v>14690</v>
      </c>
      <c r="S1243" s="246" t="s">
        <v>15491</v>
      </c>
      <c r="T1243" s="246" t="s">
        <v>15960</v>
      </c>
      <c r="U1243" s="246" t="s">
        <v>15061</v>
      </c>
    </row>
    <row r="1244" spans="1:21" ht="13.5" customHeight="1">
      <c r="A1244" s="125" t="s">
        <v>2433</v>
      </c>
      <c r="B1244" s="125" t="s">
        <v>10372</v>
      </c>
      <c r="C1244" s="246" t="s">
        <v>2434</v>
      </c>
      <c r="D1244" s="246" t="s">
        <v>51</v>
      </c>
      <c r="E1244" s="246" t="s">
        <v>5862</v>
      </c>
      <c r="F1244" s="246" t="s">
        <v>10655</v>
      </c>
      <c r="G1244" s="246" t="s">
        <v>9363</v>
      </c>
      <c r="H1244" s="247">
        <v>0</v>
      </c>
      <c r="I1244" s="246" t="s">
        <v>10373</v>
      </c>
      <c r="J1244" s="247">
        <v>78000</v>
      </c>
      <c r="K1244" s="247">
        <v>317</v>
      </c>
      <c r="L1244" s="246" t="s">
        <v>13199</v>
      </c>
      <c r="M1244" s="246" t="s">
        <v>8265</v>
      </c>
      <c r="N1244" s="246" t="s">
        <v>2433</v>
      </c>
      <c r="O1244" s="246" t="s">
        <v>12354</v>
      </c>
      <c r="P1244" s="246" t="s">
        <v>12354</v>
      </c>
      <c r="Q1244" s="246" t="s">
        <v>12354</v>
      </c>
      <c r="R1244" s="246" t="s">
        <v>14694</v>
      </c>
      <c r="S1244" s="246" t="s">
        <v>14944</v>
      </c>
      <c r="T1244" s="246" t="s">
        <v>15285</v>
      </c>
      <c r="U1244" s="246" t="s">
        <v>14917</v>
      </c>
    </row>
    <row r="1245" spans="1:21" ht="13.5" customHeight="1">
      <c r="A1245" s="125" t="s">
        <v>2435</v>
      </c>
      <c r="B1245" s="125" t="s">
        <v>10372</v>
      </c>
      <c r="C1245" s="246" t="s">
        <v>2436</v>
      </c>
      <c r="D1245" s="246" t="s">
        <v>111</v>
      </c>
      <c r="E1245" s="246" t="s">
        <v>5863</v>
      </c>
      <c r="F1245" s="246" t="s">
        <v>10656</v>
      </c>
      <c r="G1245" s="246" t="s">
        <v>9364</v>
      </c>
      <c r="H1245" s="247">
        <v>0</v>
      </c>
      <c r="I1245" s="246" t="s">
        <v>10373</v>
      </c>
      <c r="J1245" s="247">
        <v>78000</v>
      </c>
      <c r="K1245" s="247">
        <v>318</v>
      </c>
      <c r="L1245" s="246" t="s">
        <v>13200</v>
      </c>
      <c r="M1245" s="246" t="s">
        <v>8265</v>
      </c>
      <c r="N1245" s="246" t="s">
        <v>2435</v>
      </c>
      <c r="O1245" s="246" t="s">
        <v>12354</v>
      </c>
      <c r="P1245" s="246" t="s">
        <v>12354</v>
      </c>
      <c r="Q1245" s="246" t="s">
        <v>12354</v>
      </c>
      <c r="R1245" s="246" t="s">
        <v>14694</v>
      </c>
      <c r="S1245" s="246" t="s">
        <v>14778</v>
      </c>
      <c r="T1245" s="246" t="s">
        <v>15930</v>
      </c>
      <c r="U1245" s="246" t="s">
        <v>15217</v>
      </c>
    </row>
    <row r="1246" spans="1:21" ht="13.5" customHeight="1">
      <c r="A1246" s="125" t="s">
        <v>2437</v>
      </c>
      <c r="B1246" s="125" t="s">
        <v>10372</v>
      </c>
      <c r="C1246" s="246" t="s">
        <v>2438</v>
      </c>
      <c r="D1246" s="246" t="s">
        <v>178</v>
      </c>
      <c r="E1246" s="246" t="s">
        <v>5864</v>
      </c>
      <c r="F1246" s="246" t="s">
        <v>10657</v>
      </c>
      <c r="G1246" s="246" t="s">
        <v>9365</v>
      </c>
      <c r="H1246" s="247">
        <v>0</v>
      </c>
      <c r="I1246" s="246" t="s">
        <v>10373</v>
      </c>
      <c r="J1246" s="247">
        <v>78000</v>
      </c>
      <c r="K1246" s="247">
        <v>320</v>
      </c>
      <c r="L1246" s="246" t="s">
        <v>13201</v>
      </c>
      <c r="M1246" s="246" t="s">
        <v>8265</v>
      </c>
      <c r="N1246" s="246" t="s">
        <v>2437</v>
      </c>
      <c r="O1246" s="246" t="s">
        <v>12354</v>
      </c>
      <c r="P1246" s="246" t="s">
        <v>12354</v>
      </c>
      <c r="Q1246" s="246" t="s">
        <v>12354</v>
      </c>
      <c r="R1246" s="246" t="s">
        <v>14694</v>
      </c>
      <c r="S1246" s="246" t="s">
        <v>14778</v>
      </c>
      <c r="T1246" s="246" t="s">
        <v>14841</v>
      </c>
      <c r="U1246" s="246" t="s">
        <v>15400</v>
      </c>
    </row>
    <row r="1247" spans="1:21" ht="13.5" customHeight="1">
      <c r="A1247" s="125" t="s">
        <v>2439</v>
      </c>
      <c r="B1247" s="125" t="s">
        <v>10372</v>
      </c>
      <c r="C1247" s="246" t="s">
        <v>5865</v>
      </c>
      <c r="D1247" s="246" t="s">
        <v>151</v>
      </c>
      <c r="E1247" s="246" t="s">
        <v>5866</v>
      </c>
      <c r="F1247" s="246" t="s">
        <v>10658</v>
      </c>
      <c r="G1247" s="246" t="s">
        <v>9366</v>
      </c>
      <c r="H1247" s="247">
        <v>0</v>
      </c>
      <c r="I1247" s="246" t="s">
        <v>10373</v>
      </c>
      <c r="J1247" s="247">
        <v>78000</v>
      </c>
      <c r="K1247" s="247">
        <v>321</v>
      </c>
      <c r="L1247" s="246" t="s">
        <v>12506</v>
      </c>
      <c r="M1247" s="246" t="s">
        <v>8265</v>
      </c>
      <c r="N1247" s="246" t="s">
        <v>2439</v>
      </c>
      <c r="O1247" s="246" t="s">
        <v>12354</v>
      </c>
      <c r="P1247" s="246" t="s">
        <v>12354</v>
      </c>
      <c r="Q1247" s="246" t="s">
        <v>12354</v>
      </c>
      <c r="R1247" s="246" t="s">
        <v>14730</v>
      </c>
      <c r="S1247" s="246" t="s">
        <v>15011</v>
      </c>
      <c r="T1247" s="246" t="s">
        <v>15875</v>
      </c>
      <c r="U1247" s="246" t="s">
        <v>15594</v>
      </c>
    </row>
    <row r="1248" spans="1:21" ht="13.5" customHeight="1">
      <c r="A1248" s="125" t="s">
        <v>2440</v>
      </c>
      <c r="B1248" s="125" t="s">
        <v>10372</v>
      </c>
      <c r="C1248" s="246" t="s">
        <v>2441</v>
      </c>
      <c r="D1248" s="246" t="s">
        <v>106</v>
      </c>
      <c r="E1248" s="246" t="s">
        <v>5852</v>
      </c>
      <c r="F1248" s="246" t="s">
        <v>10659</v>
      </c>
      <c r="G1248" s="246" t="s">
        <v>9367</v>
      </c>
      <c r="H1248" s="247">
        <v>0</v>
      </c>
      <c r="I1248" s="246" t="s">
        <v>10373</v>
      </c>
      <c r="J1248" s="247">
        <v>78000</v>
      </c>
      <c r="K1248" s="247">
        <v>309</v>
      </c>
      <c r="L1248" s="246" t="s">
        <v>13194</v>
      </c>
      <c r="M1248" s="246" t="s">
        <v>8265</v>
      </c>
      <c r="N1248" s="246" t="s">
        <v>2440</v>
      </c>
      <c r="O1248" s="246" t="s">
        <v>12354</v>
      </c>
      <c r="P1248" s="246" t="s">
        <v>12354</v>
      </c>
      <c r="Q1248" s="246" t="s">
        <v>12354</v>
      </c>
      <c r="R1248" s="246" t="s">
        <v>14694</v>
      </c>
      <c r="S1248" s="246" t="s">
        <v>14776</v>
      </c>
      <c r="T1248" s="246" t="s">
        <v>15222</v>
      </c>
      <c r="U1248" s="246" t="s">
        <v>15901</v>
      </c>
    </row>
    <row r="1249" spans="1:21" ht="13.5" customHeight="1">
      <c r="A1249" s="125" t="s">
        <v>2443</v>
      </c>
      <c r="B1249" s="125" t="s">
        <v>10372</v>
      </c>
      <c r="C1249" s="246" t="s">
        <v>5867</v>
      </c>
      <c r="D1249" s="246" t="s">
        <v>188</v>
      </c>
      <c r="E1249" s="246" t="s">
        <v>5868</v>
      </c>
      <c r="F1249" s="246" t="s">
        <v>10660</v>
      </c>
      <c r="G1249" s="246" t="s">
        <v>9368</v>
      </c>
      <c r="H1249" s="247">
        <v>0</v>
      </c>
      <c r="I1249" s="246" t="s">
        <v>10373</v>
      </c>
      <c r="J1249" s="247">
        <v>78000</v>
      </c>
      <c r="K1249" s="247">
        <v>322</v>
      </c>
      <c r="L1249" s="246" t="s">
        <v>13202</v>
      </c>
      <c r="M1249" s="246" t="s">
        <v>8265</v>
      </c>
      <c r="N1249" s="246" t="s">
        <v>2443</v>
      </c>
      <c r="O1249" s="246" t="s">
        <v>12354</v>
      </c>
      <c r="P1249" s="246" t="s">
        <v>12354</v>
      </c>
      <c r="Q1249" s="246" t="s">
        <v>12354</v>
      </c>
      <c r="R1249" s="246" t="s">
        <v>14690</v>
      </c>
      <c r="S1249" s="246" t="s">
        <v>15452</v>
      </c>
      <c r="T1249" s="246" t="s">
        <v>16010</v>
      </c>
      <c r="U1249" s="246" t="s">
        <v>16011</v>
      </c>
    </row>
    <row r="1250" spans="1:21" ht="13.5" customHeight="1">
      <c r="A1250" s="125" t="s">
        <v>2444</v>
      </c>
      <c r="B1250" s="125" t="s">
        <v>10372</v>
      </c>
      <c r="C1250" s="246" t="s">
        <v>2445</v>
      </c>
      <c r="D1250" s="246" t="s">
        <v>175</v>
      </c>
      <c r="E1250" s="246" t="s">
        <v>5869</v>
      </c>
      <c r="F1250" s="246" t="s">
        <v>10661</v>
      </c>
      <c r="G1250" s="246" t="s">
        <v>9369</v>
      </c>
      <c r="H1250" s="247">
        <v>0</v>
      </c>
      <c r="I1250" s="246" t="s">
        <v>10373</v>
      </c>
      <c r="J1250" s="247">
        <v>78000</v>
      </c>
      <c r="K1250" s="247">
        <v>323</v>
      </c>
      <c r="L1250" s="246" t="s">
        <v>13203</v>
      </c>
      <c r="M1250" s="246" t="s">
        <v>8265</v>
      </c>
      <c r="N1250" s="246" t="s">
        <v>2444</v>
      </c>
      <c r="O1250" s="246" t="s">
        <v>12354</v>
      </c>
      <c r="P1250" s="246" t="s">
        <v>12354</v>
      </c>
      <c r="Q1250" s="246" t="s">
        <v>12354</v>
      </c>
      <c r="R1250" s="246" t="s">
        <v>14730</v>
      </c>
      <c r="S1250" s="246" t="s">
        <v>14884</v>
      </c>
      <c r="T1250" s="246" t="s">
        <v>14825</v>
      </c>
      <c r="U1250" s="246" t="s">
        <v>15062</v>
      </c>
    </row>
    <row r="1251" spans="1:21" ht="13.5" customHeight="1">
      <c r="A1251" s="125" t="s">
        <v>2446</v>
      </c>
      <c r="B1251" s="125" t="s">
        <v>10372</v>
      </c>
      <c r="C1251" s="246" t="s">
        <v>2447</v>
      </c>
      <c r="D1251" s="246" t="s">
        <v>91</v>
      </c>
      <c r="E1251" s="246" t="s">
        <v>5850</v>
      </c>
      <c r="F1251" s="246" t="s">
        <v>10662</v>
      </c>
      <c r="G1251" s="246" t="s">
        <v>9370</v>
      </c>
      <c r="H1251" s="247">
        <v>0</v>
      </c>
      <c r="I1251" s="246" t="s">
        <v>10373</v>
      </c>
      <c r="J1251" s="247">
        <v>78000</v>
      </c>
      <c r="K1251" s="247">
        <v>307</v>
      </c>
      <c r="L1251" s="246" t="s">
        <v>13192</v>
      </c>
      <c r="M1251" s="246" t="s">
        <v>8265</v>
      </c>
      <c r="N1251" s="246" t="s">
        <v>2446</v>
      </c>
      <c r="O1251" s="246" t="s">
        <v>12354</v>
      </c>
      <c r="P1251" s="246" t="s">
        <v>12354</v>
      </c>
      <c r="Q1251" s="246" t="s">
        <v>12354</v>
      </c>
      <c r="R1251" s="246" t="s">
        <v>14694</v>
      </c>
      <c r="S1251" s="246" t="s">
        <v>14771</v>
      </c>
      <c r="T1251" s="246" t="s">
        <v>15945</v>
      </c>
      <c r="U1251" s="246" t="s">
        <v>15534</v>
      </c>
    </row>
    <row r="1252" spans="1:21" ht="13.5" customHeight="1">
      <c r="A1252" s="125" t="s">
        <v>2448</v>
      </c>
      <c r="B1252" s="125" t="s">
        <v>10372</v>
      </c>
      <c r="C1252" s="246" t="s">
        <v>5853</v>
      </c>
      <c r="D1252" s="246" t="s">
        <v>151</v>
      </c>
      <c r="E1252" s="246" t="s">
        <v>5854</v>
      </c>
      <c r="F1252" s="246" t="s">
        <v>10663</v>
      </c>
      <c r="G1252" s="246" t="s">
        <v>9371</v>
      </c>
      <c r="H1252" s="247">
        <v>0</v>
      </c>
      <c r="I1252" s="246" t="s">
        <v>10373</v>
      </c>
      <c r="J1252" s="247">
        <v>78000</v>
      </c>
      <c r="K1252" s="247">
        <v>310</v>
      </c>
      <c r="L1252" s="246" t="s">
        <v>12974</v>
      </c>
      <c r="M1252" s="246" t="s">
        <v>8265</v>
      </c>
      <c r="N1252" s="246" t="s">
        <v>2448</v>
      </c>
      <c r="O1252" s="246" t="s">
        <v>12354</v>
      </c>
      <c r="P1252" s="246" t="s">
        <v>12354</v>
      </c>
      <c r="Q1252" s="246" t="s">
        <v>12354</v>
      </c>
      <c r="R1252" s="246" t="s">
        <v>14730</v>
      </c>
      <c r="S1252" s="246" t="s">
        <v>14704</v>
      </c>
      <c r="T1252" s="246" t="s">
        <v>15076</v>
      </c>
      <c r="U1252" s="246" t="s">
        <v>16012</v>
      </c>
    </row>
    <row r="1253" spans="1:21" ht="13.5" customHeight="1">
      <c r="A1253" s="125" t="s">
        <v>2449</v>
      </c>
      <c r="B1253" s="125" t="s">
        <v>10372</v>
      </c>
      <c r="C1253" s="246" t="s">
        <v>5851</v>
      </c>
      <c r="D1253" s="246" t="s">
        <v>165</v>
      </c>
      <c r="E1253" s="246" t="s">
        <v>4563</v>
      </c>
      <c r="F1253" s="246" t="s">
        <v>10664</v>
      </c>
      <c r="G1253" s="246" t="s">
        <v>9372</v>
      </c>
      <c r="H1253" s="247">
        <v>0</v>
      </c>
      <c r="I1253" s="246" t="s">
        <v>10373</v>
      </c>
      <c r="J1253" s="247">
        <v>78000</v>
      </c>
      <c r="K1253" s="247">
        <v>308</v>
      </c>
      <c r="L1253" s="246" t="s">
        <v>13193</v>
      </c>
      <c r="M1253" s="246" t="s">
        <v>8265</v>
      </c>
      <c r="N1253" s="246" t="s">
        <v>2449</v>
      </c>
      <c r="O1253" s="246" t="s">
        <v>12354</v>
      </c>
      <c r="P1253" s="246" t="s">
        <v>12354</v>
      </c>
      <c r="Q1253" s="246" t="s">
        <v>12354</v>
      </c>
      <c r="R1253" s="246" t="s">
        <v>14694</v>
      </c>
      <c r="S1253" s="246" t="s">
        <v>14782</v>
      </c>
      <c r="T1253" s="246" t="s">
        <v>16013</v>
      </c>
      <c r="U1253" s="246" t="s">
        <v>16014</v>
      </c>
    </row>
    <row r="1254" spans="1:21" ht="13.5" customHeight="1">
      <c r="A1254" s="125" t="s">
        <v>2450</v>
      </c>
      <c r="B1254" s="125" t="s">
        <v>10372</v>
      </c>
      <c r="C1254" s="246" t="s">
        <v>2451</v>
      </c>
      <c r="D1254" s="246" t="s">
        <v>151</v>
      </c>
      <c r="E1254" s="246" t="s">
        <v>5855</v>
      </c>
      <c r="F1254" s="246" t="s">
        <v>10665</v>
      </c>
      <c r="G1254" s="246" t="s">
        <v>9373</v>
      </c>
      <c r="H1254" s="247">
        <v>0</v>
      </c>
      <c r="I1254" s="246" t="s">
        <v>10373</v>
      </c>
      <c r="J1254" s="247">
        <v>78000</v>
      </c>
      <c r="K1254" s="247">
        <v>311</v>
      </c>
      <c r="L1254" s="246" t="s">
        <v>13195</v>
      </c>
      <c r="M1254" s="246" t="s">
        <v>8265</v>
      </c>
      <c r="N1254" s="246" t="s">
        <v>2450</v>
      </c>
      <c r="O1254" s="246" t="s">
        <v>12354</v>
      </c>
      <c r="P1254" s="246" t="s">
        <v>12354</v>
      </c>
      <c r="Q1254" s="246" t="s">
        <v>12354</v>
      </c>
      <c r="R1254" s="246" t="s">
        <v>14690</v>
      </c>
      <c r="S1254" s="246" t="s">
        <v>15452</v>
      </c>
      <c r="T1254" s="246" t="s">
        <v>15800</v>
      </c>
      <c r="U1254" s="246" t="s">
        <v>15892</v>
      </c>
    </row>
    <row r="1255" spans="1:21" ht="13.5" customHeight="1">
      <c r="A1255" s="125" t="s">
        <v>2452</v>
      </c>
      <c r="B1255" s="125" t="s">
        <v>10372</v>
      </c>
      <c r="C1255" s="246" t="s">
        <v>2453</v>
      </c>
      <c r="D1255" s="246" t="s">
        <v>151</v>
      </c>
      <c r="E1255" s="246" t="s">
        <v>5870</v>
      </c>
      <c r="F1255" s="246" t="s">
        <v>10666</v>
      </c>
      <c r="G1255" s="246" t="s">
        <v>9374</v>
      </c>
      <c r="H1255" s="247">
        <v>0</v>
      </c>
      <c r="I1255" s="246" t="s">
        <v>10373</v>
      </c>
      <c r="J1255" s="247">
        <v>78000</v>
      </c>
      <c r="K1255" s="247">
        <v>324</v>
      </c>
      <c r="L1255" s="246" t="s">
        <v>13171</v>
      </c>
      <c r="M1255" s="246" t="s">
        <v>8265</v>
      </c>
      <c r="N1255" s="246" t="s">
        <v>2452</v>
      </c>
      <c r="O1255" s="246" t="s">
        <v>12354</v>
      </c>
      <c r="P1255" s="246" t="s">
        <v>12354</v>
      </c>
      <c r="Q1255" s="246" t="s">
        <v>12354</v>
      </c>
      <c r="R1255" s="246" t="s">
        <v>14690</v>
      </c>
      <c r="S1255" s="246" t="s">
        <v>15452</v>
      </c>
      <c r="T1255" s="246" t="s">
        <v>15841</v>
      </c>
      <c r="U1255" s="246" t="s">
        <v>14747</v>
      </c>
    </row>
    <row r="1256" spans="1:21" ht="13.5" customHeight="1">
      <c r="A1256" s="125" t="s">
        <v>2454</v>
      </c>
      <c r="B1256" s="125" t="s">
        <v>10372</v>
      </c>
      <c r="C1256" s="246" t="s">
        <v>2455</v>
      </c>
      <c r="D1256" s="246" t="s">
        <v>165</v>
      </c>
      <c r="E1256" s="246" t="s">
        <v>5871</v>
      </c>
      <c r="F1256" s="246" t="s">
        <v>10667</v>
      </c>
      <c r="G1256" s="246" t="s">
        <v>9375</v>
      </c>
      <c r="H1256" s="247">
        <v>0</v>
      </c>
      <c r="I1256" s="246" t="s">
        <v>10373</v>
      </c>
      <c r="J1256" s="247">
        <v>78000</v>
      </c>
      <c r="K1256" s="247">
        <v>325</v>
      </c>
      <c r="L1256" s="246" t="s">
        <v>13204</v>
      </c>
      <c r="M1256" s="246" t="s">
        <v>8265</v>
      </c>
      <c r="N1256" s="246" t="s">
        <v>2454</v>
      </c>
      <c r="O1256" s="246" t="s">
        <v>12354</v>
      </c>
      <c r="P1256" s="246" t="s">
        <v>12354</v>
      </c>
      <c r="Q1256" s="246" t="s">
        <v>12354</v>
      </c>
      <c r="R1256" s="246" t="s">
        <v>14690</v>
      </c>
      <c r="S1256" s="246" t="s">
        <v>14750</v>
      </c>
      <c r="T1256" s="246" t="s">
        <v>15426</v>
      </c>
      <c r="U1256" s="246" t="s">
        <v>14703</v>
      </c>
    </row>
    <row r="1257" spans="1:21" ht="13.5" customHeight="1">
      <c r="A1257" s="125" t="s">
        <v>2456</v>
      </c>
      <c r="B1257" s="125" t="s">
        <v>10372</v>
      </c>
      <c r="C1257" s="246" t="s">
        <v>2457</v>
      </c>
      <c r="D1257" s="246" t="s">
        <v>91</v>
      </c>
      <c r="E1257" s="246" t="s">
        <v>5872</v>
      </c>
      <c r="F1257" s="246" t="s">
        <v>10668</v>
      </c>
      <c r="G1257" s="246" t="s">
        <v>9376</v>
      </c>
      <c r="H1257" s="247">
        <v>0</v>
      </c>
      <c r="I1257" s="246" t="s">
        <v>10373</v>
      </c>
      <c r="J1257" s="247">
        <v>78000</v>
      </c>
      <c r="K1257" s="247">
        <v>326</v>
      </c>
      <c r="L1257" s="246" t="s">
        <v>13205</v>
      </c>
      <c r="M1257" s="246" t="s">
        <v>8265</v>
      </c>
      <c r="N1257" s="246" t="s">
        <v>2456</v>
      </c>
      <c r="O1257" s="246" t="s">
        <v>12354</v>
      </c>
      <c r="P1257" s="246" t="s">
        <v>12354</v>
      </c>
      <c r="Q1257" s="246" t="s">
        <v>12354</v>
      </c>
      <c r="R1257" s="246" t="s">
        <v>14694</v>
      </c>
      <c r="S1257" s="246" t="s">
        <v>14771</v>
      </c>
      <c r="T1257" s="246" t="s">
        <v>15723</v>
      </c>
      <c r="U1257" s="246" t="s">
        <v>14917</v>
      </c>
    </row>
    <row r="1258" spans="1:21" ht="13.5" customHeight="1">
      <c r="A1258" s="125" t="s">
        <v>2458</v>
      </c>
      <c r="B1258" s="125" t="s">
        <v>10372</v>
      </c>
      <c r="C1258" s="246" t="s">
        <v>2459</v>
      </c>
      <c r="D1258" s="246" t="s">
        <v>175</v>
      </c>
      <c r="E1258" s="246" t="s">
        <v>5873</v>
      </c>
      <c r="F1258" s="246" t="s">
        <v>10669</v>
      </c>
      <c r="G1258" s="246" t="s">
        <v>9377</v>
      </c>
      <c r="H1258" s="247">
        <v>0</v>
      </c>
      <c r="I1258" s="246" t="s">
        <v>10373</v>
      </c>
      <c r="J1258" s="247">
        <v>78000</v>
      </c>
      <c r="K1258" s="247">
        <v>327</v>
      </c>
      <c r="L1258" s="246" t="s">
        <v>13206</v>
      </c>
      <c r="M1258" s="246" t="s">
        <v>8265</v>
      </c>
      <c r="N1258" s="246" t="s">
        <v>2458</v>
      </c>
      <c r="O1258" s="246" t="s">
        <v>12354</v>
      </c>
      <c r="P1258" s="246" t="s">
        <v>12354</v>
      </c>
      <c r="Q1258" s="246" t="s">
        <v>12354</v>
      </c>
      <c r="R1258" s="246" t="s">
        <v>14694</v>
      </c>
      <c r="S1258" s="246" t="s">
        <v>15476</v>
      </c>
      <c r="T1258" s="246" t="s">
        <v>16015</v>
      </c>
      <c r="U1258" s="246" t="s">
        <v>15245</v>
      </c>
    </row>
    <row r="1259" spans="1:21" ht="13.5" customHeight="1">
      <c r="A1259" s="125" t="s">
        <v>2460</v>
      </c>
      <c r="B1259" s="125" t="s">
        <v>10372</v>
      </c>
      <c r="C1259" s="246" t="s">
        <v>5874</v>
      </c>
      <c r="D1259" s="246" t="s">
        <v>111</v>
      </c>
      <c r="E1259" s="246" t="s">
        <v>5875</v>
      </c>
      <c r="F1259" s="246" t="s">
        <v>10670</v>
      </c>
      <c r="G1259" s="246" t="s">
        <v>9219</v>
      </c>
      <c r="H1259" s="247">
        <v>0</v>
      </c>
      <c r="I1259" s="246" t="s">
        <v>10373</v>
      </c>
      <c r="J1259" s="247">
        <v>78000</v>
      </c>
      <c r="K1259" s="247">
        <v>328</v>
      </c>
      <c r="L1259" s="246" t="s">
        <v>13062</v>
      </c>
      <c r="M1259" s="246" t="s">
        <v>8265</v>
      </c>
      <c r="N1259" s="246" t="s">
        <v>2460</v>
      </c>
      <c r="O1259" s="246" t="s">
        <v>12354</v>
      </c>
      <c r="P1259" s="246" t="s">
        <v>12354</v>
      </c>
      <c r="Q1259" s="246" t="s">
        <v>12354</v>
      </c>
      <c r="R1259" s="246" t="s">
        <v>14690</v>
      </c>
      <c r="S1259" s="246" t="s">
        <v>14701</v>
      </c>
      <c r="T1259" s="246" t="s">
        <v>15542</v>
      </c>
      <c r="U1259" s="246" t="s">
        <v>15230</v>
      </c>
    </row>
    <row r="1260" spans="1:21" ht="13.5" customHeight="1">
      <c r="A1260" s="125" t="s">
        <v>2461</v>
      </c>
      <c r="B1260" s="125" t="s">
        <v>10372</v>
      </c>
      <c r="C1260" s="246" t="s">
        <v>2462</v>
      </c>
      <c r="D1260" s="246" t="s">
        <v>38</v>
      </c>
      <c r="E1260" s="246" t="s">
        <v>5876</v>
      </c>
      <c r="F1260" s="246" t="s">
        <v>10671</v>
      </c>
      <c r="G1260" s="246" t="s">
        <v>9466</v>
      </c>
      <c r="H1260" s="247">
        <v>0</v>
      </c>
      <c r="I1260" s="246" t="s">
        <v>10373</v>
      </c>
      <c r="J1260" s="247">
        <v>78000</v>
      </c>
      <c r="K1260" s="247">
        <v>329</v>
      </c>
      <c r="L1260" s="246" t="s">
        <v>13207</v>
      </c>
      <c r="M1260" s="246" t="s">
        <v>8265</v>
      </c>
      <c r="N1260" s="246" t="s">
        <v>2461</v>
      </c>
      <c r="O1260" s="246" t="s">
        <v>12354</v>
      </c>
      <c r="P1260" s="246" t="s">
        <v>12354</v>
      </c>
      <c r="Q1260" s="246" t="s">
        <v>12354</v>
      </c>
      <c r="R1260" s="246" t="s">
        <v>14690</v>
      </c>
      <c r="S1260" s="246" t="s">
        <v>15348</v>
      </c>
      <c r="T1260" s="246" t="s">
        <v>15951</v>
      </c>
      <c r="U1260" s="246" t="s">
        <v>14764</v>
      </c>
    </row>
    <row r="1261" spans="1:21" ht="13.5" customHeight="1">
      <c r="A1261" s="125" t="s">
        <v>2463</v>
      </c>
      <c r="B1261" s="125" t="s">
        <v>10372</v>
      </c>
      <c r="C1261" s="246" t="s">
        <v>2464</v>
      </c>
      <c r="D1261" s="246" t="s">
        <v>173</v>
      </c>
      <c r="E1261" s="246" t="s">
        <v>5878</v>
      </c>
      <c r="F1261" s="246" t="s">
        <v>10672</v>
      </c>
      <c r="G1261" s="246" t="s">
        <v>9378</v>
      </c>
      <c r="H1261" s="247">
        <v>0</v>
      </c>
      <c r="I1261" s="246" t="s">
        <v>10373</v>
      </c>
      <c r="J1261" s="247">
        <v>78000</v>
      </c>
      <c r="K1261" s="247">
        <v>331</v>
      </c>
      <c r="L1261" s="246" t="s">
        <v>13079</v>
      </c>
      <c r="M1261" s="246" t="s">
        <v>8265</v>
      </c>
      <c r="N1261" s="246" t="s">
        <v>2463</v>
      </c>
      <c r="O1261" s="246" t="s">
        <v>12354</v>
      </c>
      <c r="P1261" s="246" t="s">
        <v>12354</v>
      </c>
      <c r="Q1261" s="246" t="s">
        <v>12354</v>
      </c>
      <c r="R1261" s="246" t="s">
        <v>14694</v>
      </c>
      <c r="S1261" s="246" t="s">
        <v>14771</v>
      </c>
      <c r="T1261" s="246" t="s">
        <v>15779</v>
      </c>
      <c r="U1261" s="246" t="s">
        <v>14831</v>
      </c>
    </row>
    <row r="1262" spans="1:21" ht="13.5" customHeight="1">
      <c r="A1262" s="125" t="s">
        <v>2465</v>
      </c>
      <c r="B1262" s="125" t="s">
        <v>10372</v>
      </c>
      <c r="C1262" s="246" t="s">
        <v>2466</v>
      </c>
      <c r="D1262" s="246" t="s">
        <v>175</v>
      </c>
      <c r="E1262" s="246" t="s">
        <v>5877</v>
      </c>
      <c r="F1262" s="246" t="s">
        <v>12354</v>
      </c>
      <c r="G1262" s="246" t="s">
        <v>9379</v>
      </c>
      <c r="H1262" s="247">
        <v>0</v>
      </c>
      <c r="I1262" s="246" t="s">
        <v>10373</v>
      </c>
      <c r="J1262" s="247">
        <v>78000</v>
      </c>
      <c r="K1262" s="247">
        <v>330</v>
      </c>
      <c r="L1262" s="246" t="s">
        <v>13079</v>
      </c>
      <c r="M1262" s="246" t="s">
        <v>8265</v>
      </c>
      <c r="N1262" s="246" t="s">
        <v>2465</v>
      </c>
      <c r="O1262" s="246" t="s">
        <v>12354</v>
      </c>
      <c r="P1262" s="246" t="s">
        <v>12354</v>
      </c>
      <c r="Q1262" s="246" t="s">
        <v>12354</v>
      </c>
      <c r="R1262" s="246" t="s">
        <v>14694</v>
      </c>
      <c r="S1262" s="246" t="s">
        <v>15476</v>
      </c>
      <c r="T1262" s="246" t="s">
        <v>15213</v>
      </c>
      <c r="U1262" s="246" t="s">
        <v>14858</v>
      </c>
    </row>
    <row r="1263" spans="1:21" ht="13.5" customHeight="1">
      <c r="A1263" s="125" t="s">
        <v>2467</v>
      </c>
      <c r="B1263" s="125" t="s">
        <v>10372</v>
      </c>
      <c r="C1263" s="246" t="s">
        <v>5879</v>
      </c>
      <c r="D1263" s="246" t="s">
        <v>111</v>
      </c>
      <c r="E1263" s="246" t="s">
        <v>5880</v>
      </c>
      <c r="F1263" s="246" t="s">
        <v>10673</v>
      </c>
      <c r="G1263" s="246" t="s">
        <v>9380</v>
      </c>
      <c r="H1263" s="247">
        <v>0</v>
      </c>
      <c r="I1263" s="246" t="s">
        <v>10373</v>
      </c>
      <c r="J1263" s="247">
        <v>78000</v>
      </c>
      <c r="K1263" s="247">
        <v>332</v>
      </c>
      <c r="L1263" s="246" t="s">
        <v>13208</v>
      </c>
      <c r="M1263" s="246" t="s">
        <v>8265</v>
      </c>
      <c r="N1263" s="246" t="s">
        <v>2467</v>
      </c>
      <c r="O1263" s="246" t="s">
        <v>12354</v>
      </c>
      <c r="P1263" s="246" t="s">
        <v>12354</v>
      </c>
      <c r="Q1263" s="246" t="s">
        <v>12354</v>
      </c>
      <c r="R1263" s="246" t="s">
        <v>14694</v>
      </c>
      <c r="S1263" s="246" t="s">
        <v>14944</v>
      </c>
      <c r="T1263" s="246" t="s">
        <v>16016</v>
      </c>
      <c r="U1263" s="246" t="s">
        <v>15788</v>
      </c>
    </row>
    <row r="1264" spans="1:21" ht="13.5" customHeight="1">
      <c r="A1264" s="125" t="s">
        <v>2468</v>
      </c>
      <c r="B1264" s="125" t="s">
        <v>10372</v>
      </c>
      <c r="C1264" s="246" t="s">
        <v>2469</v>
      </c>
      <c r="D1264" s="246" t="s">
        <v>91</v>
      </c>
      <c r="E1264" s="246" t="s">
        <v>5881</v>
      </c>
      <c r="F1264" s="246" t="s">
        <v>10674</v>
      </c>
      <c r="G1264" s="246" t="s">
        <v>9381</v>
      </c>
      <c r="H1264" s="247">
        <v>0</v>
      </c>
      <c r="I1264" s="246" t="s">
        <v>10373</v>
      </c>
      <c r="J1264" s="247">
        <v>78000</v>
      </c>
      <c r="K1264" s="247">
        <v>333</v>
      </c>
      <c r="L1264" s="246" t="s">
        <v>13209</v>
      </c>
      <c r="M1264" s="246" t="s">
        <v>8265</v>
      </c>
      <c r="N1264" s="246" t="s">
        <v>2468</v>
      </c>
      <c r="O1264" s="246" t="s">
        <v>12354</v>
      </c>
      <c r="P1264" s="246" t="s">
        <v>12354</v>
      </c>
      <c r="Q1264" s="246" t="s">
        <v>12354</v>
      </c>
      <c r="R1264" s="246" t="s">
        <v>14694</v>
      </c>
      <c r="S1264" s="246" t="s">
        <v>14782</v>
      </c>
      <c r="T1264" s="246" t="s">
        <v>14737</v>
      </c>
      <c r="U1264" s="246" t="s">
        <v>16000</v>
      </c>
    </row>
    <row r="1265" spans="1:21" ht="13.5" customHeight="1">
      <c r="A1265" s="125" t="s">
        <v>2470</v>
      </c>
      <c r="B1265" s="125" t="s">
        <v>10372</v>
      </c>
      <c r="C1265" s="246" t="s">
        <v>2471</v>
      </c>
      <c r="D1265" s="246" t="s">
        <v>175</v>
      </c>
      <c r="E1265" s="246" t="s">
        <v>5882</v>
      </c>
      <c r="F1265" s="246" t="s">
        <v>10675</v>
      </c>
      <c r="G1265" s="246" t="s">
        <v>9382</v>
      </c>
      <c r="H1265" s="247">
        <v>0</v>
      </c>
      <c r="I1265" s="246" t="s">
        <v>10373</v>
      </c>
      <c r="J1265" s="247">
        <v>78000</v>
      </c>
      <c r="K1265" s="247">
        <v>334</v>
      </c>
      <c r="L1265" s="246" t="s">
        <v>13183</v>
      </c>
      <c r="M1265" s="246" t="s">
        <v>8265</v>
      </c>
      <c r="N1265" s="246" t="s">
        <v>2470</v>
      </c>
      <c r="O1265" s="246" t="s">
        <v>12354</v>
      </c>
      <c r="P1265" s="246" t="s">
        <v>12354</v>
      </c>
      <c r="Q1265" s="246" t="s">
        <v>12354</v>
      </c>
      <c r="R1265" s="246" t="s">
        <v>14694</v>
      </c>
      <c r="S1265" s="246" t="s">
        <v>15476</v>
      </c>
      <c r="T1265" s="246" t="s">
        <v>16017</v>
      </c>
      <c r="U1265" s="246" t="s">
        <v>15185</v>
      </c>
    </row>
    <row r="1266" spans="1:21" ht="13.5" customHeight="1">
      <c r="A1266" s="125" t="s">
        <v>2472</v>
      </c>
      <c r="B1266" s="125" t="s">
        <v>10372</v>
      </c>
      <c r="C1266" s="246" t="s">
        <v>2473</v>
      </c>
      <c r="D1266" s="246" t="s">
        <v>178</v>
      </c>
      <c r="E1266" s="246" t="s">
        <v>5883</v>
      </c>
      <c r="F1266" s="246" t="s">
        <v>10676</v>
      </c>
      <c r="G1266" s="246" t="s">
        <v>9383</v>
      </c>
      <c r="H1266" s="247">
        <v>0</v>
      </c>
      <c r="I1266" s="246" t="s">
        <v>10373</v>
      </c>
      <c r="J1266" s="247">
        <v>78000</v>
      </c>
      <c r="K1266" s="247">
        <v>335</v>
      </c>
      <c r="L1266" s="246" t="s">
        <v>13210</v>
      </c>
      <c r="M1266" s="246" t="s">
        <v>8265</v>
      </c>
      <c r="N1266" s="246" t="s">
        <v>2472</v>
      </c>
      <c r="O1266" s="246" t="s">
        <v>12354</v>
      </c>
      <c r="P1266" s="246" t="s">
        <v>12354</v>
      </c>
      <c r="Q1266" s="246" t="s">
        <v>12354</v>
      </c>
      <c r="R1266" s="246" t="s">
        <v>14694</v>
      </c>
      <c r="S1266" s="246" t="s">
        <v>14778</v>
      </c>
      <c r="T1266" s="246" t="s">
        <v>15505</v>
      </c>
      <c r="U1266" s="246" t="s">
        <v>15414</v>
      </c>
    </row>
    <row r="1267" spans="1:21" ht="13.5" customHeight="1">
      <c r="A1267" s="125" t="s">
        <v>2474</v>
      </c>
      <c r="B1267" s="125" t="s">
        <v>10372</v>
      </c>
      <c r="C1267" s="246" t="s">
        <v>5837</v>
      </c>
      <c r="D1267" s="246" t="s">
        <v>175</v>
      </c>
      <c r="E1267" s="246" t="s">
        <v>5838</v>
      </c>
      <c r="F1267" s="246" t="s">
        <v>10677</v>
      </c>
      <c r="G1267" s="246" t="s">
        <v>9255</v>
      </c>
      <c r="H1267" s="247">
        <v>0</v>
      </c>
      <c r="I1267" s="246" t="s">
        <v>10373</v>
      </c>
      <c r="J1267" s="247">
        <v>78000</v>
      </c>
      <c r="K1267" s="247">
        <v>295</v>
      </c>
      <c r="L1267" s="246" t="s">
        <v>12404</v>
      </c>
      <c r="M1267" s="246" t="s">
        <v>8265</v>
      </c>
      <c r="N1267" s="246" t="s">
        <v>2474</v>
      </c>
      <c r="O1267" s="246" t="s">
        <v>12354</v>
      </c>
      <c r="P1267" s="246" t="s">
        <v>12354</v>
      </c>
      <c r="Q1267" s="246" t="s">
        <v>12354</v>
      </c>
      <c r="R1267" s="246" t="s">
        <v>14690</v>
      </c>
      <c r="S1267" s="246" t="s">
        <v>15491</v>
      </c>
      <c r="T1267" s="246" t="s">
        <v>15553</v>
      </c>
      <c r="U1267" s="246" t="s">
        <v>15922</v>
      </c>
    </row>
    <row r="1268" spans="1:21" ht="13.5" customHeight="1">
      <c r="A1268" s="125" t="s">
        <v>2475</v>
      </c>
      <c r="B1268" s="125" t="s">
        <v>10372</v>
      </c>
      <c r="C1268" s="246" t="s">
        <v>2476</v>
      </c>
      <c r="D1268" s="246" t="s">
        <v>175</v>
      </c>
      <c r="E1268" s="246" t="s">
        <v>5884</v>
      </c>
      <c r="F1268" s="246" t="s">
        <v>10678</v>
      </c>
      <c r="G1268" s="246" t="s">
        <v>9384</v>
      </c>
      <c r="H1268" s="247">
        <v>0</v>
      </c>
      <c r="I1268" s="246" t="s">
        <v>10373</v>
      </c>
      <c r="J1268" s="247">
        <v>78000</v>
      </c>
      <c r="K1268" s="247">
        <v>336</v>
      </c>
      <c r="L1268" s="246" t="s">
        <v>13211</v>
      </c>
      <c r="M1268" s="246" t="s">
        <v>8265</v>
      </c>
      <c r="N1268" s="246" t="s">
        <v>2475</v>
      </c>
      <c r="O1268" s="246" t="s">
        <v>12354</v>
      </c>
      <c r="P1268" s="246" t="s">
        <v>12354</v>
      </c>
      <c r="Q1268" s="246" t="s">
        <v>12354</v>
      </c>
      <c r="R1268" s="246" t="s">
        <v>14690</v>
      </c>
      <c r="S1268" s="246" t="s">
        <v>14791</v>
      </c>
      <c r="T1268" s="246" t="s">
        <v>14830</v>
      </c>
      <c r="U1268" s="246" t="s">
        <v>14938</v>
      </c>
    </row>
    <row r="1269" spans="1:21" ht="13.5" customHeight="1">
      <c r="A1269" s="125" t="s">
        <v>2477</v>
      </c>
      <c r="B1269" s="125" t="s">
        <v>10372</v>
      </c>
      <c r="C1269" s="246" t="s">
        <v>2478</v>
      </c>
      <c r="D1269" s="246" t="s">
        <v>111</v>
      </c>
      <c r="E1269" s="246" t="s">
        <v>3655</v>
      </c>
      <c r="F1269" s="246" t="s">
        <v>12354</v>
      </c>
      <c r="G1269" s="246" t="s">
        <v>9385</v>
      </c>
      <c r="H1269" s="247">
        <v>0</v>
      </c>
      <c r="I1269" s="246" t="s">
        <v>10373</v>
      </c>
      <c r="J1269" s="247">
        <v>78000</v>
      </c>
      <c r="K1269" s="247">
        <v>337</v>
      </c>
      <c r="L1269" s="246" t="s">
        <v>13212</v>
      </c>
      <c r="M1269" s="246" t="s">
        <v>8265</v>
      </c>
      <c r="N1269" s="246" t="s">
        <v>2477</v>
      </c>
      <c r="O1269" s="246" t="s">
        <v>12354</v>
      </c>
      <c r="P1269" s="246" t="s">
        <v>12354</v>
      </c>
      <c r="Q1269" s="246" t="s">
        <v>12354</v>
      </c>
      <c r="R1269" s="246" t="s">
        <v>14690</v>
      </c>
      <c r="S1269" s="246" t="s">
        <v>15452</v>
      </c>
      <c r="T1269" s="246" t="s">
        <v>14835</v>
      </c>
      <c r="U1269" s="246" t="s">
        <v>15681</v>
      </c>
    </row>
    <row r="1270" spans="1:21" ht="13.5" customHeight="1">
      <c r="A1270" s="125" t="s">
        <v>2479</v>
      </c>
      <c r="B1270" s="125" t="s">
        <v>10372</v>
      </c>
      <c r="C1270" s="246" t="s">
        <v>2480</v>
      </c>
      <c r="D1270" s="246" t="s">
        <v>111</v>
      </c>
      <c r="E1270" s="246" t="s">
        <v>5886</v>
      </c>
      <c r="F1270" s="246" t="s">
        <v>12354</v>
      </c>
      <c r="G1270" s="246" t="s">
        <v>9386</v>
      </c>
      <c r="H1270" s="247">
        <v>0</v>
      </c>
      <c r="I1270" s="246" t="s">
        <v>10373</v>
      </c>
      <c r="J1270" s="247">
        <v>78000</v>
      </c>
      <c r="K1270" s="247">
        <v>339</v>
      </c>
      <c r="L1270" s="246" t="s">
        <v>13100</v>
      </c>
      <c r="M1270" s="246" t="s">
        <v>8265</v>
      </c>
      <c r="N1270" s="246" t="s">
        <v>2479</v>
      </c>
      <c r="O1270" s="246" t="s">
        <v>12354</v>
      </c>
      <c r="P1270" s="246" t="s">
        <v>12354</v>
      </c>
      <c r="Q1270" s="246" t="s">
        <v>12354</v>
      </c>
      <c r="R1270" s="246" t="s">
        <v>14690</v>
      </c>
      <c r="S1270" s="246" t="s">
        <v>15452</v>
      </c>
      <c r="T1270" s="246" t="s">
        <v>14814</v>
      </c>
      <c r="U1270" s="246" t="s">
        <v>16018</v>
      </c>
    </row>
    <row r="1271" spans="1:21" ht="13.5" customHeight="1">
      <c r="A1271" s="125" t="s">
        <v>2481</v>
      </c>
      <c r="B1271" s="125" t="s">
        <v>10372</v>
      </c>
      <c r="C1271" s="246" t="s">
        <v>2482</v>
      </c>
      <c r="D1271" s="246" t="s">
        <v>190</v>
      </c>
      <c r="E1271" s="246" t="s">
        <v>5891</v>
      </c>
      <c r="F1271" s="246" t="s">
        <v>10679</v>
      </c>
      <c r="G1271" s="246" t="s">
        <v>9387</v>
      </c>
      <c r="H1271" s="247">
        <v>0</v>
      </c>
      <c r="I1271" s="246" t="s">
        <v>10373</v>
      </c>
      <c r="J1271" s="247">
        <v>78000</v>
      </c>
      <c r="K1271" s="247">
        <v>344</v>
      </c>
      <c r="L1271" s="246" t="s">
        <v>12757</v>
      </c>
      <c r="M1271" s="246" t="s">
        <v>8265</v>
      </c>
      <c r="N1271" s="246" t="s">
        <v>2481</v>
      </c>
      <c r="O1271" s="246" t="s">
        <v>12354</v>
      </c>
      <c r="P1271" s="246" t="s">
        <v>12354</v>
      </c>
      <c r="Q1271" s="246" t="s">
        <v>12354</v>
      </c>
      <c r="R1271" s="246" t="s">
        <v>14690</v>
      </c>
      <c r="S1271" s="246" t="s">
        <v>15491</v>
      </c>
      <c r="T1271" s="246" t="s">
        <v>15477</v>
      </c>
      <c r="U1271" s="246" t="s">
        <v>15097</v>
      </c>
    </row>
    <row r="1272" spans="1:21" ht="13.5" customHeight="1">
      <c r="A1272" s="125" t="s">
        <v>2483</v>
      </c>
      <c r="B1272" s="125" t="s">
        <v>10372</v>
      </c>
      <c r="C1272" s="246" t="s">
        <v>2484</v>
      </c>
      <c r="D1272" s="246" t="s">
        <v>94</v>
      </c>
      <c r="E1272" s="246" t="s">
        <v>5892</v>
      </c>
      <c r="F1272" s="246" t="s">
        <v>12354</v>
      </c>
      <c r="G1272" s="246" t="s">
        <v>9388</v>
      </c>
      <c r="H1272" s="247">
        <v>0</v>
      </c>
      <c r="I1272" s="246" t="s">
        <v>10373</v>
      </c>
      <c r="J1272" s="247">
        <v>78000</v>
      </c>
      <c r="K1272" s="247">
        <v>345</v>
      </c>
      <c r="L1272" s="246" t="s">
        <v>12385</v>
      </c>
      <c r="M1272" s="246" t="s">
        <v>8265</v>
      </c>
      <c r="N1272" s="246" t="s">
        <v>2483</v>
      </c>
      <c r="O1272" s="246" t="s">
        <v>12354</v>
      </c>
      <c r="P1272" s="246" t="s">
        <v>12354</v>
      </c>
      <c r="Q1272" s="246" t="s">
        <v>12354</v>
      </c>
      <c r="R1272" s="246" t="s">
        <v>14690</v>
      </c>
      <c r="S1272" s="246" t="s">
        <v>14838</v>
      </c>
      <c r="T1272" s="246" t="s">
        <v>15817</v>
      </c>
      <c r="U1272" s="246" t="s">
        <v>14755</v>
      </c>
    </row>
    <row r="1273" spans="1:21" ht="13.5" customHeight="1">
      <c r="A1273" s="125" t="s">
        <v>2485</v>
      </c>
      <c r="B1273" s="125" t="s">
        <v>10372</v>
      </c>
      <c r="C1273" s="246" t="s">
        <v>5895</v>
      </c>
      <c r="D1273" s="246" t="s">
        <v>111</v>
      </c>
      <c r="E1273" s="246" t="s">
        <v>5896</v>
      </c>
      <c r="F1273" s="246" t="s">
        <v>10680</v>
      </c>
      <c r="G1273" s="246" t="s">
        <v>9151</v>
      </c>
      <c r="H1273" s="247">
        <v>0</v>
      </c>
      <c r="I1273" s="246" t="s">
        <v>10373</v>
      </c>
      <c r="J1273" s="247">
        <v>78000</v>
      </c>
      <c r="K1273" s="247">
        <v>348</v>
      </c>
      <c r="L1273" s="246" t="s">
        <v>12921</v>
      </c>
      <c r="M1273" s="246" t="s">
        <v>8265</v>
      </c>
      <c r="N1273" s="246" t="s">
        <v>2485</v>
      </c>
      <c r="O1273" s="246" t="s">
        <v>12354</v>
      </c>
      <c r="P1273" s="246" t="s">
        <v>12354</v>
      </c>
      <c r="Q1273" s="246" t="s">
        <v>12354</v>
      </c>
      <c r="R1273" s="246" t="s">
        <v>14690</v>
      </c>
      <c r="S1273" s="246" t="s">
        <v>14791</v>
      </c>
      <c r="T1273" s="246" t="s">
        <v>15830</v>
      </c>
      <c r="U1273" s="246" t="s">
        <v>14764</v>
      </c>
    </row>
    <row r="1274" spans="1:21" ht="13.5" customHeight="1">
      <c r="A1274" s="125" t="s">
        <v>2486</v>
      </c>
      <c r="B1274" s="125" t="s">
        <v>10372</v>
      </c>
      <c r="C1274" s="246" t="s">
        <v>2487</v>
      </c>
      <c r="D1274" s="246" t="s">
        <v>38</v>
      </c>
      <c r="E1274" s="246" t="s">
        <v>5902</v>
      </c>
      <c r="F1274" s="246" t="s">
        <v>12354</v>
      </c>
      <c r="G1274" s="246" t="s">
        <v>9389</v>
      </c>
      <c r="H1274" s="247">
        <v>0</v>
      </c>
      <c r="I1274" s="246" t="s">
        <v>10373</v>
      </c>
      <c r="J1274" s="247">
        <v>78000</v>
      </c>
      <c r="K1274" s="247">
        <v>352</v>
      </c>
      <c r="L1274" s="246" t="s">
        <v>13218</v>
      </c>
      <c r="M1274" s="246" t="s">
        <v>8265</v>
      </c>
      <c r="N1274" s="246" t="s">
        <v>2486</v>
      </c>
      <c r="O1274" s="246" t="s">
        <v>12354</v>
      </c>
      <c r="P1274" s="246" t="s">
        <v>12354</v>
      </c>
      <c r="Q1274" s="246" t="s">
        <v>12354</v>
      </c>
      <c r="R1274" s="246" t="s">
        <v>14690</v>
      </c>
      <c r="S1274" s="246" t="s">
        <v>14713</v>
      </c>
      <c r="T1274" s="246" t="s">
        <v>15649</v>
      </c>
      <c r="U1274" s="246" t="s">
        <v>14831</v>
      </c>
    </row>
    <row r="1275" spans="1:21" ht="13.5" customHeight="1">
      <c r="A1275" s="125" t="s">
        <v>2488</v>
      </c>
      <c r="B1275" s="125" t="s">
        <v>10372</v>
      </c>
      <c r="C1275" s="246" t="s">
        <v>2489</v>
      </c>
      <c r="D1275" s="246" t="s">
        <v>178</v>
      </c>
      <c r="E1275" s="246" t="s">
        <v>5907</v>
      </c>
      <c r="F1275" s="246" t="s">
        <v>10681</v>
      </c>
      <c r="G1275" s="246" t="s">
        <v>9391</v>
      </c>
      <c r="H1275" s="247">
        <v>0</v>
      </c>
      <c r="I1275" s="246" t="s">
        <v>10373</v>
      </c>
      <c r="J1275" s="247">
        <v>78000</v>
      </c>
      <c r="K1275" s="247">
        <v>357</v>
      </c>
      <c r="L1275" s="246" t="s">
        <v>13118</v>
      </c>
      <c r="M1275" s="246" t="s">
        <v>8265</v>
      </c>
      <c r="N1275" s="246" t="s">
        <v>2488</v>
      </c>
      <c r="O1275" s="246" t="s">
        <v>12354</v>
      </c>
      <c r="P1275" s="246" t="s">
        <v>12354</v>
      </c>
      <c r="Q1275" s="246" t="s">
        <v>12354</v>
      </c>
      <c r="R1275" s="246" t="s">
        <v>14694</v>
      </c>
      <c r="S1275" s="246" t="s">
        <v>14750</v>
      </c>
      <c r="T1275" s="246" t="s">
        <v>15183</v>
      </c>
      <c r="U1275" s="246" t="s">
        <v>16019</v>
      </c>
    </row>
    <row r="1276" spans="1:21" ht="13.5" customHeight="1">
      <c r="A1276" s="125" t="s">
        <v>2490</v>
      </c>
      <c r="B1276" s="125" t="s">
        <v>10372</v>
      </c>
      <c r="C1276" s="246" t="s">
        <v>2491</v>
      </c>
      <c r="D1276" s="246" t="s">
        <v>12354</v>
      </c>
      <c r="E1276" s="246" t="s">
        <v>5908</v>
      </c>
      <c r="F1276" s="246" t="s">
        <v>12354</v>
      </c>
      <c r="G1276" s="246" t="s">
        <v>9392</v>
      </c>
      <c r="H1276" s="247">
        <v>0</v>
      </c>
      <c r="I1276" s="246" t="s">
        <v>10373</v>
      </c>
      <c r="J1276" s="247">
        <v>78000</v>
      </c>
      <c r="K1276" s="247">
        <v>358</v>
      </c>
      <c r="L1276" s="246" t="s">
        <v>12469</v>
      </c>
      <c r="M1276" s="246" t="s">
        <v>8265</v>
      </c>
      <c r="N1276" s="246" t="s">
        <v>2490</v>
      </c>
      <c r="O1276" s="246" t="s">
        <v>12354</v>
      </c>
      <c r="P1276" s="246" t="s">
        <v>12354</v>
      </c>
      <c r="Q1276" s="246" t="s">
        <v>12354</v>
      </c>
      <c r="R1276" s="246" t="s">
        <v>14690</v>
      </c>
      <c r="S1276" s="246" t="s">
        <v>15332</v>
      </c>
      <c r="T1276" s="246" t="s">
        <v>16020</v>
      </c>
      <c r="U1276" s="246" t="s">
        <v>14932</v>
      </c>
    </row>
    <row r="1277" spans="1:21" ht="13.5" customHeight="1">
      <c r="A1277" s="125" t="s">
        <v>2492</v>
      </c>
      <c r="B1277" s="125" t="s">
        <v>10372</v>
      </c>
      <c r="C1277" s="246" t="s">
        <v>2493</v>
      </c>
      <c r="D1277" s="246" t="s">
        <v>178</v>
      </c>
      <c r="E1277" s="246" t="s">
        <v>5909</v>
      </c>
      <c r="F1277" s="246" t="s">
        <v>10682</v>
      </c>
      <c r="G1277" s="246" t="s">
        <v>9393</v>
      </c>
      <c r="H1277" s="247">
        <v>0</v>
      </c>
      <c r="I1277" s="246" t="s">
        <v>10373</v>
      </c>
      <c r="J1277" s="247">
        <v>78000</v>
      </c>
      <c r="K1277" s="247">
        <v>359</v>
      </c>
      <c r="L1277" s="246" t="s">
        <v>13222</v>
      </c>
      <c r="M1277" s="246" t="s">
        <v>8265</v>
      </c>
      <c r="N1277" s="246" t="s">
        <v>2492</v>
      </c>
      <c r="O1277" s="246" t="s">
        <v>12354</v>
      </c>
      <c r="P1277" s="246" t="s">
        <v>12354</v>
      </c>
      <c r="Q1277" s="246" t="s">
        <v>12354</v>
      </c>
      <c r="R1277" s="246" t="s">
        <v>14690</v>
      </c>
      <c r="S1277" s="246" t="s">
        <v>14713</v>
      </c>
      <c r="T1277" s="246" t="s">
        <v>15574</v>
      </c>
      <c r="U1277" s="246" t="s">
        <v>16021</v>
      </c>
    </row>
    <row r="1278" spans="1:21" ht="13.5" customHeight="1">
      <c r="A1278" s="125" t="s">
        <v>2494</v>
      </c>
      <c r="B1278" s="125" t="s">
        <v>10372</v>
      </c>
      <c r="C1278" s="246" t="s">
        <v>2495</v>
      </c>
      <c r="D1278" s="246" t="s">
        <v>162</v>
      </c>
      <c r="E1278" s="246" t="s">
        <v>5910</v>
      </c>
      <c r="F1278" s="246" t="s">
        <v>12354</v>
      </c>
      <c r="G1278" s="246" t="s">
        <v>9394</v>
      </c>
      <c r="H1278" s="247">
        <v>0</v>
      </c>
      <c r="I1278" s="246" t="s">
        <v>10373</v>
      </c>
      <c r="J1278" s="247">
        <v>78000</v>
      </c>
      <c r="K1278" s="247">
        <v>360</v>
      </c>
      <c r="L1278" s="246" t="s">
        <v>13222</v>
      </c>
      <c r="M1278" s="246" t="s">
        <v>8265</v>
      </c>
      <c r="N1278" s="246" t="s">
        <v>2494</v>
      </c>
      <c r="O1278" s="246" t="s">
        <v>12354</v>
      </c>
      <c r="P1278" s="246" t="s">
        <v>12354</v>
      </c>
      <c r="Q1278" s="246" t="s">
        <v>12354</v>
      </c>
      <c r="R1278" s="246" t="s">
        <v>14690</v>
      </c>
      <c r="S1278" s="246" t="s">
        <v>14838</v>
      </c>
      <c r="T1278" s="246" t="s">
        <v>14988</v>
      </c>
      <c r="U1278" s="246" t="s">
        <v>15432</v>
      </c>
    </row>
    <row r="1279" spans="1:21" ht="13.5" customHeight="1">
      <c r="A1279" s="125" t="s">
        <v>2496</v>
      </c>
      <c r="B1279" s="125" t="s">
        <v>10372</v>
      </c>
      <c r="C1279" s="246" t="s">
        <v>5912</v>
      </c>
      <c r="D1279" s="246" t="s">
        <v>175</v>
      </c>
      <c r="E1279" s="246" t="s">
        <v>5913</v>
      </c>
      <c r="F1279" s="246" t="s">
        <v>10683</v>
      </c>
      <c r="G1279" s="246" t="s">
        <v>9314</v>
      </c>
      <c r="H1279" s="247">
        <v>0</v>
      </c>
      <c r="I1279" s="246" t="s">
        <v>10373</v>
      </c>
      <c r="J1279" s="247">
        <v>78000</v>
      </c>
      <c r="K1279" s="247">
        <v>362</v>
      </c>
      <c r="L1279" s="246" t="s">
        <v>13224</v>
      </c>
      <c r="M1279" s="246" t="s">
        <v>8265</v>
      </c>
      <c r="N1279" s="246" t="s">
        <v>2496</v>
      </c>
      <c r="O1279" s="246" t="s">
        <v>12354</v>
      </c>
      <c r="P1279" s="246" t="s">
        <v>12354</v>
      </c>
      <c r="Q1279" s="246" t="s">
        <v>12354</v>
      </c>
      <c r="R1279" s="246" t="s">
        <v>14694</v>
      </c>
      <c r="S1279" s="246" t="s">
        <v>14721</v>
      </c>
      <c r="T1279" s="246" t="s">
        <v>15313</v>
      </c>
      <c r="U1279" s="246" t="s">
        <v>14764</v>
      </c>
    </row>
    <row r="1280" spans="1:21" ht="13.5" customHeight="1">
      <c r="A1280" s="125" t="s">
        <v>2497</v>
      </c>
      <c r="B1280" s="125" t="s">
        <v>10372</v>
      </c>
      <c r="C1280" s="246" t="s">
        <v>2498</v>
      </c>
      <c r="D1280" s="246" t="s">
        <v>91</v>
      </c>
      <c r="E1280" s="246" t="s">
        <v>3656</v>
      </c>
      <c r="F1280" s="246" t="s">
        <v>10684</v>
      </c>
      <c r="G1280" s="246" t="s">
        <v>9395</v>
      </c>
      <c r="H1280" s="247">
        <v>0</v>
      </c>
      <c r="I1280" s="246" t="s">
        <v>10373</v>
      </c>
      <c r="J1280" s="247">
        <v>78000</v>
      </c>
      <c r="K1280" s="247">
        <v>364</v>
      </c>
      <c r="L1280" s="246" t="s">
        <v>12625</v>
      </c>
      <c r="M1280" s="246" t="s">
        <v>8265</v>
      </c>
      <c r="N1280" s="246" t="s">
        <v>2497</v>
      </c>
      <c r="O1280" s="246" t="s">
        <v>12354</v>
      </c>
      <c r="P1280" s="246" t="s">
        <v>12354</v>
      </c>
      <c r="Q1280" s="246" t="s">
        <v>12354</v>
      </c>
      <c r="R1280" s="246" t="s">
        <v>14694</v>
      </c>
      <c r="S1280" s="246" t="s">
        <v>14778</v>
      </c>
      <c r="T1280" s="246" t="s">
        <v>16022</v>
      </c>
      <c r="U1280" s="246" t="s">
        <v>15871</v>
      </c>
    </row>
    <row r="1281" spans="1:21" ht="13.5" customHeight="1">
      <c r="A1281" s="125" t="s">
        <v>2499</v>
      </c>
      <c r="B1281" s="125" t="s">
        <v>10372</v>
      </c>
      <c r="C1281" s="246" t="s">
        <v>2500</v>
      </c>
      <c r="D1281" s="246" t="s">
        <v>91</v>
      </c>
      <c r="E1281" s="246" t="s">
        <v>5915</v>
      </c>
      <c r="F1281" s="246" t="s">
        <v>10685</v>
      </c>
      <c r="G1281" s="246" t="s">
        <v>9396</v>
      </c>
      <c r="H1281" s="247">
        <v>0</v>
      </c>
      <c r="I1281" s="246" t="s">
        <v>10373</v>
      </c>
      <c r="J1281" s="247">
        <v>78000</v>
      </c>
      <c r="K1281" s="247">
        <v>365</v>
      </c>
      <c r="L1281" s="246" t="s">
        <v>12625</v>
      </c>
      <c r="M1281" s="246" t="s">
        <v>8265</v>
      </c>
      <c r="N1281" s="246" t="s">
        <v>2499</v>
      </c>
      <c r="O1281" s="246" t="s">
        <v>12354</v>
      </c>
      <c r="P1281" s="246" t="s">
        <v>12354</v>
      </c>
      <c r="Q1281" s="246" t="s">
        <v>12354</v>
      </c>
      <c r="R1281" s="246" t="s">
        <v>14694</v>
      </c>
      <c r="S1281" s="246" t="s">
        <v>14750</v>
      </c>
      <c r="T1281" s="246" t="s">
        <v>15522</v>
      </c>
      <c r="U1281" s="246" t="s">
        <v>16023</v>
      </c>
    </row>
    <row r="1282" spans="1:21" ht="13.5" customHeight="1">
      <c r="A1282" s="125" t="s">
        <v>2501</v>
      </c>
      <c r="B1282" s="125" t="s">
        <v>10372</v>
      </c>
      <c r="C1282" s="246" t="s">
        <v>2502</v>
      </c>
      <c r="D1282" s="246" t="s">
        <v>178</v>
      </c>
      <c r="E1282" s="246" t="s">
        <v>5916</v>
      </c>
      <c r="F1282" s="246" t="s">
        <v>10686</v>
      </c>
      <c r="G1282" s="246" t="s">
        <v>9397</v>
      </c>
      <c r="H1282" s="247">
        <v>0</v>
      </c>
      <c r="I1282" s="246" t="s">
        <v>10373</v>
      </c>
      <c r="J1282" s="247">
        <v>78000</v>
      </c>
      <c r="K1282" s="247">
        <v>367</v>
      </c>
      <c r="L1282" s="246" t="s">
        <v>13227</v>
      </c>
      <c r="M1282" s="246" t="s">
        <v>8265</v>
      </c>
      <c r="N1282" s="246" t="s">
        <v>2501</v>
      </c>
      <c r="O1282" s="246" t="s">
        <v>12354</v>
      </c>
      <c r="P1282" s="246" t="s">
        <v>12354</v>
      </c>
      <c r="Q1282" s="246" t="s">
        <v>12354</v>
      </c>
      <c r="R1282" s="246" t="s">
        <v>14694</v>
      </c>
      <c r="S1282" s="246" t="s">
        <v>14778</v>
      </c>
      <c r="T1282" s="246" t="s">
        <v>15039</v>
      </c>
      <c r="U1282" s="246" t="s">
        <v>16024</v>
      </c>
    </row>
    <row r="1283" spans="1:21" ht="13.5" customHeight="1">
      <c r="A1283" s="125" t="s">
        <v>2503</v>
      </c>
      <c r="B1283" s="125" t="s">
        <v>10372</v>
      </c>
      <c r="C1283" s="246" t="s">
        <v>2504</v>
      </c>
      <c r="D1283" s="246" t="s">
        <v>173</v>
      </c>
      <c r="E1283" s="246" t="s">
        <v>5917</v>
      </c>
      <c r="F1283" s="246" t="s">
        <v>10687</v>
      </c>
      <c r="G1283" s="246" t="s">
        <v>9398</v>
      </c>
      <c r="H1283" s="247">
        <v>0</v>
      </c>
      <c r="I1283" s="246" t="s">
        <v>10373</v>
      </c>
      <c r="J1283" s="247">
        <v>78000</v>
      </c>
      <c r="K1283" s="247">
        <v>368</v>
      </c>
      <c r="L1283" s="246" t="s">
        <v>12628</v>
      </c>
      <c r="M1283" s="246" t="s">
        <v>8265</v>
      </c>
      <c r="N1283" s="246" t="s">
        <v>2503</v>
      </c>
      <c r="O1283" s="246" t="s">
        <v>12354</v>
      </c>
      <c r="P1283" s="246" t="s">
        <v>12354</v>
      </c>
      <c r="Q1283" s="246" t="s">
        <v>12354</v>
      </c>
      <c r="R1283" s="246" t="s">
        <v>14690</v>
      </c>
      <c r="S1283" s="246" t="s">
        <v>14718</v>
      </c>
      <c r="T1283" s="246" t="s">
        <v>15031</v>
      </c>
      <c r="U1283" s="246" t="s">
        <v>15747</v>
      </c>
    </row>
    <row r="1284" spans="1:21" ht="13.5" customHeight="1">
      <c r="A1284" s="125" t="s">
        <v>2505</v>
      </c>
      <c r="B1284" s="125" t="s">
        <v>10372</v>
      </c>
      <c r="C1284" s="246" t="s">
        <v>2506</v>
      </c>
      <c r="D1284" s="246" t="s">
        <v>38</v>
      </c>
      <c r="E1284" s="246" t="s">
        <v>3657</v>
      </c>
      <c r="F1284" s="246" t="s">
        <v>10688</v>
      </c>
      <c r="G1284" s="246" t="s">
        <v>9399</v>
      </c>
      <c r="H1284" s="247">
        <v>0</v>
      </c>
      <c r="I1284" s="246" t="s">
        <v>10373</v>
      </c>
      <c r="J1284" s="247">
        <v>78000</v>
      </c>
      <c r="K1284" s="247">
        <v>370</v>
      </c>
      <c r="L1284" s="246" t="s">
        <v>12631</v>
      </c>
      <c r="M1284" s="246" t="s">
        <v>8265</v>
      </c>
      <c r="N1284" s="246" t="s">
        <v>2505</v>
      </c>
      <c r="O1284" s="246" t="s">
        <v>12354</v>
      </c>
      <c r="P1284" s="246" t="s">
        <v>12354</v>
      </c>
      <c r="Q1284" s="246" t="s">
        <v>12354</v>
      </c>
      <c r="R1284" s="246" t="s">
        <v>14730</v>
      </c>
      <c r="S1284" s="246" t="s">
        <v>14782</v>
      </c>
      <c r="T1284" s="246" t="s">
        <v>14808</v>
      </c>
      <c r="U1284" s="246" t="s">
        <v>15185</v>
      </c>
    </row>
    <row r="1285" spans="1:21" ht="13.5" customHeight="1">
      <c r="A1285" s="125" t="s">
        <v>2507</v>
      </c>
      <c r="B1285" s="125" t="s">
        <v>10372</v>
      </c>
      <c r="C1285" s="246" t="s">
        <v>2508</v>
      </c>
      <c r="D1285" s="246" t="s">
        <v>12354</v>
      </c>
      <c r="E1285" s="246" t="s">
        <v>5921</v>
      </c>
      <c r="F1285" s="246" t="s">
        <v>12354</v>
      </c>
      <c r="G1285" s="246" t="s">
        <v>9400</v>
      </c>
      <c r="H1285" s="247">
        <v>0</v>
      </c>
      <c r="I1285" s="246" t="s">
        <v>10373</v>
      </c>
      <c r="J1285" s="247">
        <v>78000</v>
      </c>
      <c r="K1285" s="247">
        <v>374</v>
      </c>
      <c r="L1285" s="246" t="s">
        <v>12846</v>
      </c>
      <c r="M1285" s="246" t="s">
        <v>8265</v>
      </c>
      <c r="N1285" s="246" t="s">
        <v>2507</v>
      </c>
      <c r="O1285" s="246" t="s">
        <v>12354</v>
      </c>
      <c r="P1285" s="246" t="s">
        <v>12354</v>
      </c>
      <c r="Q1285" s="246" t="s">
        <v>12354</v>
      </c>
      <c r="R1285" s="246" t="s">
        <v>14694</v>
      </c>
      <c r="S1285" s="246" t="s">
        <v>14844</v>
      </c>
      <c r="T1285" s="246" t="s">
        <v>16025</v>
      </c>
      <c r="U1285" s="246" t="s">
        <v>16026</v>
      </c>
    </row>
    <row r="1286" spans="1:21" ht="13.5" customHeight="1">
      <c r="A1286" s="125" t="s">
        <v>13235</v>
      </c>
      <c r="B1286" s="125" t="s">
        <v>10372</v>
      </c>
      <c r="C1286" s="246" t="s">
        <v>11615</v>
      </c>
      <c r="D1286" s="246" t="s">
        <v>178</v>
      </c>
      <c r="E1286" s="246" t="s">
        <v>11616</v>
      </c>
      <c r="F1286" s="246" t="s">
        <v>11617</v>
      </c>
      <c r="G1286" s="246" t="s">
        <v>11618</v>
      </c>
      <c r="H1286" s="247">
        <v>0</v>
      </c>
      <c r="I1286" s="246" t="s">
        <v>10373</v>
      </c>
      <c r="J1286" s="247">
        <v>78000</v>
      </c>
      <c r="K1286" s="247">
        <v>384</v>
      </c>
      <c r="L1286" s="246" t="s">
        <v>12966</v>
      </c>
      <c r="M1286" s="246" t="s">
        <v>8265</v>
      </c>
      <c r="N1286" s="246" t="s">
        <v>13235</v>
      </c>
      <c r="O1286" s="246" t="s">
        <v>12354</v>
      </c>
      <c r="P1286" s="246" t="s">
        <v>12354</v>
      </c>
      <c r="Q1286" s="246" t="s">
        <v>12354</v>
      </c>
      <c r="R1286" s="246" t="s">
        <v>14694</v>
      </c>
      <c r="S1286" s="246" t="s">
        <v>14929</v>
      </c>
      <c r="T1286" s="246" t="s">
        <v>15543</v>
      </c>
      <c r="U1286" s="246" t="s">
        <v>16027</v>
      </c>
    </row>
    <row r="1287" spans="1:21" ht="13.5" customHeight="1">
      <c r="A1287" s="125" t="s">
        <v>2509</v>
      </c>
      <c r="B1287" s="125" t="s">
        <v>10372</v>
      </c>
      <c r="C1287" s="246" t="s">
        <v>11620</v>
      </c>
      <c r="D1287" s="246" t="s">
        <v>142</v>
      </c>
      <c r="E1287" s="246" t="s">
        <v>11619</v>
      </c>
      <c r="F1287" s="246" t="s">
        <v>11621</v>
      </c>
      <c r="G1287" s="246" t="s">
        <v>11622</v>
      </c>
      <c r="H1287" s="247">
        <v>0</v>
      </c>
      <c r="I1287" s="246" t="s">
        <v>10373</v>
      </c>
      <c r="J1287" s="247">
        <v>78000</v>
      </c>
      <c r="K1287" s="247">
        <v>382</v>
      </c>
      <c r="L1287" s="246" t="s">
        <v>12937</v>
      </c>
      <c r="M1287" s="246" t="s">
        <v>8265</v>
      </c>
      <c r="N1287" s="246" t="s">
        <v>2509</v>
      </c>
      <c r="O1287" s="246" t="s">
        <v>12354</v>
      </c>
      <c r="P1287" s="246" t="s">
        <v>12354</v>
      </c>
      <c r="Q1287" s="246" t="s">
        <v>12354</v>
      </c>
      <c r="R1287" s="246" t="s">
        <v>14694</v>
      </c>
      <c r="S1287" s="246" t="s">
        <v>14794</v>
      </c>
      <c r="T1287" s="246" t="s">
        <v>16028</v>
      </c>
      <c r="U1287" s="246" t="s">
        <v>14872</v>
      </c>
    </row>
    <row r="1288" spans="1:21" ht="13.5" customHeight="1">
      <c r="A1288" s="125" t="s">
        <v>13219</v>
      </c>
      <c r="B1288" s="125" t="s">
        <v>10372</v>
      </c>
      <c r="C1288" s="246" t="s">
        <v>5904</v>
      </c>
      <c r="D1288" s="246" t="s">
        <v>111</v>
      </c>
      <c r="E1288" s="246" t="s">
        <v>11623</v>
      </c>
      <c r="F1288" s="246" t="s">
        <v>11624</v>
      </c>
      <c r="G1288" s="246" t="s">
        <v>9390</v>
      </c>
      <c r="H1288" s="247">
        <v>0</v>
      </c>
      <c r="I1288" s="246" t="s">
        <v>10373</v>
      </c>
      <c r="J1288" s="247">
        <v>78000</v>
      </c>
      <c r="K1288" s="247">
        <v>354</v>
      </c>
      <c r="L1288" s="246" t="s">
        <v>13220</v>
      </c>
      <c r="M1288" s="246" t="s">
        <v>8265</v>
      </c>
      <c r="N1288" s="246" t="s">
        <v>13219</v>
      </c>
      <c r="O1288" s="246" t="s">
        <v>12354</v>
      </c>
      <c r="P1288" s="246" t="s">
        <v>12354</v>
      </c>
      <c r="Q1288" s="246" t="s">
        <v>12354</v>
      </c>
      <c r="R1288" s="246" t="s">
        <v>15134</v>
      </c>
      <c r="S1288" s="246" t="s">
        <v>15136</v>
      </c>
      <c r="T1288" s="246" t="s">
        <v>15893</v>
      </c>
      <c r="U1288" s="246" t="s">
        <v>14700</v>
      </c>
    </row>
    <row r="1289" spans="1:21" ht="13.5" customHeight="1">
      <c r="A1289" s="125" t="s">
        <v>2510</v>
      </c>
      <c r="B1289" s="125" t="s">
        <v>10372</v>
      </c>
      <c r="C1289" s="246" t="s">
        <v>2511</v>
      </c>
      <c r="D1289" s="246" t="s">
        <v>57</v>
      </c>
      <c r="E1289" s="246" t="s">
        <v>5349</v>
      </c>
      <c r="F1289" s="246" t="s">
        <v>5350</v>
      </c>
      <c r="G1289" s="246" t="s">
        <v>9401</v>
      </c>
      <c r="H1289" s="247">
        <v>0</v>
      </c>
      <c r="I1289" s="246" t="s">
        <v>10373</v>
      </c>
      <c r="J1289" s="247">
        <v>78000</v>
      </c>
      <c r="K1289" s="247">
        <v>8</v>
      </c>
      <c r="L1289" s="246" t="s">
        <v>12964</v>
      </c>
      <c r="M1289" s="246" t="s">
        <v>8268</v>
      </c>
      <c r="N1289" s="246" t="s">
        <v>2510</v>
      </c>
      <c r="O1289" s="246" t="s">
        <v>12354</v>
      </c>
      <c r="P1289" s="246" t="s">
        <v>12354</v>
      </c>
      <c r="Q1289" s="246" t="s">
        <v>12354</v>
      </c>
      <c r="R1289" s="246" t="s">
        <v>14694</v>
      </c>
      <c r="S1289" s="246" t="s">
        <v>14727</v>
      </c>
      <c r="T1289" s="246" t="s">
        <v>15536</v>
      </c>
      <c r="U1289" s="246" t="s">
        <v>14747</v>
      </c>
    </row>
    <row r="1290" spans="1:21" ht="13.5" customHeight="1">
      <c r="A1290" s="125" t="s">
        <v>2512</v>
      </c>
      <c r="B1290" s="125" t="s">
        <v>10372</v>
      </c>
      <c r="C1290" s="246" t="s">
        <v>2513</v>
      </c>
      <c r="D1290" s="246" t="s">
        <v>194</v>
      </c>
      <c r="E1290" s="246" t="s">
        <v>5363</v>
      </c>
      <c r="F1290" s="246" t="s">
        <v>5364</v>
      </c>
      <c r="G1290" s="246" t="s">
        <v>9402</v>
      </c>
      <c r="H1290" s="247">
        <v>0</v>
      </c>
      <c r="I1290" s="246" t="s">
        <v>10373</v>
      </c>
      <c r="J1290" s="247">
        <v>78000</v>
      </c>
      <c r="K1290" s="247">
        <v>16</v>
      </c>
      <c r="L1290" s="246" t="s">
        <v>12971</v>
      </c>
      <c r="M1290" s="246" t="s">
        <v>8268</v>
      </c>
      <c r="N1290" s="246" t="s">
        <v>2512</v>
      </c>
      <c r="O1290" s="246" t="s">
        <v>12354</v>
      </c>
      <c r="P1290" s="246" t="s">
        <v>12354</v>
      </c>
      <c r="Q1290" s="246" t="s">
        <v>12354</v>
      </c>
      <c r="R1290" s="246" t="s">
        <v>14694</v>
      </c>
      <c r="S1290" s="246" t="s">
        <v>14844</v>
      </c>
      <c r="T1290" s="246" t="s">
        <v>16029</v>
      </c>
      <c r="U1290" s="246" t="s">
        <v>15689</v>
      </c>
    </row>
    <row r="1291" spans="1:21" ht="13.5" customHeight="1">
      <c r="A1291" s="125" t="s">
        <v>10824</v>
      </c>
      <c r="B1291" s="125" t="s">
        <v>10372</v>
      </c>
      <c r="C1291" s="246" t="s">
        <v>1916</v>
      </c>
      <c r="D1291" s="246" t="s">
        <v>206</v>
      </c>
      <c r="E1291" s="246" t="s">
        <v>11246</v>
      </c>
      <c r="F1291" s="246" t="s">
        <v>11247</v>
      </c>
      <c r="G1291" s="246" t="s">
        <v>11248</v>
      </c>
      <c r="H1291" s="247">
        <v>0</v>
      </c>
      <c r="I1291" s="246" t="s">
        <v>10373</v>
      </c>
      <c r="J1291" s="247">
        <v>78000</v>
      </c>
      <c r="K1291" s="247">
        <v>9</v>
      </c>
      <c r="L1291" s="246" t="s">
        <v>12871</v>
      </c>
      <c r="M1291" s="246" t="s">
        <v>8268</v>
      </c>
      <c r="N1291" s="246" t="s">
        <v>10824</v>
      </c>
      <c r="O1291" s="246" t="s">
        <v>12354</v>
      </c>
      <c r="P1291" s="246" t="s">
        <v>12354</v>
      </c>
      <c r="Q1291" s="246" t="s">
        <v>12354</v>
      </c>
      <c r="R1291" s="246" t="s">
        <v>14690</v>
      </c>
      <c r="S1291" s="246" t="s">
        <v>14844</v>
      </c>
      <c r="T1291" s="246" t="s">
        <v>16030</v>
      </c>
      <c r="U1291" s="246" t="s">
        <v>14817</v>
      </c>
    </row>
    <row r="1292" spans="1:21" ht="13.5" customHeight="1">
      <c r="A1292" s="125" t="s">
        <v>10825</v>
      </c>
      <c r="B1292" s="125" t="s">
        <v>10372</v>
      </c>
      <c r="C1292" s="246" t="s">
        <v>2081</v>
      </c>
      <c r="D1292" s="246" t="s">
        <v>57</v>
      </c>
      <c r="E1292" s="246" t="s">
        <v>5356</v>
      </c>
      <c r="F1292" s="246" t="s">
        <v>5357</v>
      </c>
      <c r="G1292" s="246" t="s">
        <v>9181</v>
      </c>
      <c r="H1292" s="247">
        <v>0</v>
      </c>
      <c r="I1292" s="246" t="s">
        <v>10373</v>
      </c>
      <c r="J1292" s="247">
        <v>78000</v>
      </c>
      <c r="K1292" s="247">
        <v>13</v>
      </c>
      <c r="L1292" s="246" t="s">
        <v>12500</v>
      </c>
      <c r="M1292" s="246" t="s">
        <v>8268</v>
      </c>
      <c r="N1292" s="246" t="s">
        <v>10825</v>
      </c>
      <c r="O1292" s="246" t="s">
        <v>12354</v>
      </c>
      <c r="P1292" s="246" t="s">
        <v>12354</v>
      </c>
      <c r="Q1292" s="246" t="s">
        <v>12354</v>
      </c>
      <c r="R1292" s="246" t="s">
        <v>14730</v>
      </c>
      <c r="S1292" s="246" t="s">
        <v>15541</v>
      </c>
      <c r="T1292" s="246" t="s">
        <v>16031</v>
      </c>
      <c r="U1292" s="246" t="s">
        <v>16032</v>
      </c>
    </row>
    <row r="1293" spans="1:21" ht="13.5" customHeight="1">
      <c r="A1293" s="125" t="s">
        <v>2514</v>
      </c>
      <c r="B1293" s="125" t="s">
        <v>10372</v>
      </c>
      <c r="C1293" s="246" t="s">
        <v>5360</v>
      </c>
      <c r="D1293" s="246" t="s">
        <v>206</v>
      </c>
      <c r="E1293" s="246" t="s">
        <v>5361</v>
      </c>
      <c r="F1293" s="246" t="s">
        <v>5362</v>
      </c>
      <c r="G1293" s="246" t="s">
        <v>9404</v>
      </c>
      <c r="H1293" s="247">
        <v>0</v>
      </c>
      <c r="I1293" s="246" t="s">
        <v>10373</v>
      </c>
      <c r="J1293" s="247">
        <v>78000</v>
      </c>
      <c r="K1293" s="247">
        <v>15</v>
      </c>
      <c r="L1293" s="246" t="s">
        <v>12970</v>
      </c>
      <c r="M1293" s="246" t="s">
        <v>8268</v>
      </c>
      <c r="N1293" s="246" t="s">
        <v>2514</v>
      </c>
      <c r="O1293" s="246" t="s">
        <v>12354</v>
      </c>
      <c r="P1293" s="246" t="s">
        <v>12354</v>
      </c>
      <c r="Q1293" s="246" t="s">
        <v>12354</v>
      </c>
      <c r="R1293" s="246" t="s">
        <v>14694</v>
      </c>
      <c r="S1293" s="246" t="s">
        <v>14727</v>
      </c>
      <c r="T1293" s="246" t="s">
        <v>15617</v>
      </c>
      <c r="U1293" s="246" t="s">
        <v>14764</v>
      </c>
    </row>
    <row r="1294" spans="1:21" ht="13.5" customHeight="1">
      <c r="A1294" s="125" t="s">
        <v>2515</v>
      </c>
      <c r="B1294" s="125" t="s">
        <v>10372</v>
      </c>
      <c r="C1294" s="246" t="s">
        <v>2516</v>
      </c>
      <c r="D1294" s="246" t="s">
        <v>198</v>
      </c>
      <c r="E1294" s="246" t="s">
        <v>5345</v>
      </c>
      <c r="F1294" s="246" t="s">
        <v>5346</v>
      </c>
      <c r="G1294" s="246" t="s">
        <v>9405</v>
      </c>
      <c r="H1294" s="247">
        <v>0</v>
      </c>
      <c r="I1294" s="246" t="s">
        <v>10373</v>
      </c>
      <c r="J1294" s="247">
        <v>78000</v>
      </c>
      <c r="K1294" s="247">
        <v>6</v>
      </c>
      <c r="L1294" s="246" t="s">
        <v>12962</v>
      </c>
      <c r="M1294" s="246" t="s">
        <v>8268</v>
      </c>
      <c r="N1294" s="246" t="s">
        <v>2515</v>
      </c>
      <c r="O1294" s="246" t="s">
        <v>12354</v>
      </c>
      <c r="P1294" s="246" t="s">
        <v>12354</v>
      </c>
      <c r="Q1294" s="246" t="s">
        <v>12354</v>
      </c>
      <c r="R1294" s="246" t="s">
        <v>14730</v>
      </c>
      <c r="S1294" s="246" t="s">
        <v>15541</v>
      </c>
      <c r="T1294" s="246" t="s">
        <v>15578</v>
      </c>
      <c r="U1294" s="246" t="s">
        <v>16033</v>
      </c>
    </row>
    <row r="1295" spans="1:21" ht="13.5" customHeight="1">
      <c r="A1295" s="125" t="s">
        <v>2517</v>
      </c>
      <c r="B1295" s="125" t="s">
        <v>10372</v>
      </c>
      <c r="C1295" s="246" t="s">
        <v>2518</v>
      </c>
      <c r="D1295" s="246" t="s">
        <v>1229</v>
      </c>
      <c r="E1295" s="246" t="s">
        <v>5365</v>
      </c>
      <c r="F1295" s="246" t="s">
        <v>5366</v>
      </c>
      <c r="G1295" s="246" t="s">
        <v>9406</v>
      </c>
      <c r="H1295" s="247">
        <v>0</v>
      </c>
      <c r="I1295" s="246" t="s">
        <v>10373</v>
      </c>
      <c r="J1295" s="247">
        <v>78000</v>
      </c>
      <c r="K1295" s="247">
        <v>17</v>
      </c>
      <c r="L1295" s="246" t="s">
        <v>12972</v>
      </c>
      <c r="M1295" s="246" t="s">
        <v>8268</v>
      </c>
      <c r="N1295" s="246" t="s">
        <v>2517</v>
      </c>
      <c r="O1295" s="246" t="s">
        <v>12354</v>
      </c>
      <c r="P1295" s="246" t="s">
        <v>12354</v>
      </c>
      <c r="Q1295" s="246" t="s">
        <v>12354</v>
      </c>
      <c r="R1295" s="246" t="s">
        <v>14690</v>
      </c>
      <c r="S1295" s="246" t="s">
        <v>14844</v>
      </c>
      <c r="T1295" s="246" t="s">
        <v>15557</v>
      </c>
      <c r="U1295" s="246" t="s">
        <v>15153</v>
      </c>
    </row>
    <row r="1296" spans="1:21" ht="13.5" customHeight="1">
      <c r="A1296" s="125" t="s">
        <v>2519</v>
      </c>
      <c r="B1296" s="125" t="s">
        <v>10372</v>
      </c>
      <c r="C1296" s="246" t="s">
        <v>2520</v>
      </c>
      <c r="D1296" s="246" t="s">
        <v>2521</v>
      </c>
      <c r="E1296" s="246" t="s">
        <v>5336</v>
      </c>
      <c r="F1296" s="246" t="s">
        <v>5337</v>
      </c>
      <c r="G1296" s="246" t="s">
        <v>9407</v>
      </c>
      <c r="H1296" s="247">
        <v>0</v>
      </c>
      <c r="I1296" s="246" t="s">
        <v>10373</v>
      </c>
      <c r="J1296" s="247">
        <v>78000</v>
      </c>
      <c r="K1296" s="247">
        <v>1</v>
      </c>
      <c r="L1296" s="246" t="s">
        <v>12959</v>
      </c>
      <c r="M1296" s="246" t="s">
        <v>8268</v>
      </c>
      <c r="N1296" s="246" t="s">
        <v>2519</v>
      </c>
      <c r="O1296" s="246" t="s">
        <v>12354</v>
      </c>
      <c r="P1296" s="246" t="s">
        <v>12354</v>
      </c>
      <c r="Q1296" s="246" t="s">
        <v>12354</v>
      </c>
      <c r="R1296" s="246" t="s">
        <v>14690</v>
      </c>
      <c r="S1296" s="246" t="s">
        <v>14727</v>
      </c>
      <c r="T1296" s="246" t="s">
        <v>16034</v>
      </c>
      <c r="U1296" s="246" t="s">
        <v>16035</v>
      </c>
    </row>
    <row r="1297" spans="1:21" ht="13.5" customHeight="1">
      <c r="A1297" s="125" t="s">
        <v>2522</v>
      </c>
      <c r="B1297" s="125" t="s">
        <v>10372</v>
      </c>
      <c r="C1297" s="246" t="s">
        <v>2523</v>
      </c>
      <c r="D1297" s="246" t="s">
        <v>194</v>
      </c>
      <c r="E1297" s="246" t="s">
        <v>5367</v>
      </c>
      <c r="F1297" s="246" t="s">
        <v>5368</v>
      </c>
      <c r="G1297" s="246" t="s">
        <v>9408</v>
      </c>
      <c r="H1297" s="247">
        <v>0</v>
      </c>
      <c r="I1297" s="246" t="s">
        <v>10373</v>
      </c>
      <c r="J1297" s="247">
        <v>78000</v>
      </c>
      <c r="K1297" s="247">
        <v>18</v>
      </c>
      <c r="L1297" s="246" t="s">
        <v>12973</v>
      </c>
      <c r="M1297" s="246" t="s">
        <v>8268</v>
      </c>
      <c r="N1297" s="246" t="s">
        <v>2522</v>
      </c>
      <c r="O1297" s="246" t="s">
        <v>12354</v>
      </c>
      <c r="P1297" s="246" t="s">
        <v>12354</v>
      </c>
      <c r="Q1297" s="246" t="s">
        <v>12354</v>
      </c>
      <c r="R1297" s="246" t="s">
        <v>14690</v>
      </c>
      <c r="S1297" s="246" t="s">
        <v>14727</v>
      </c>
      <c r="T1297" s="246" t="s">
        <v>15215</v>
      </c>
      <c r="U1297" s="246" t="s">
        <v>14982</v>
      </c>
    </row>
    <row r="1298" spans="1:21" ht="13.5" customHeight="1">
      <c r="A1298" s="125" t="s">
        <v>2524</v>
      </c>
      <c r="B1298" s="125" t="s">
        <v>10372</v>
      </c>
      <c r="C1298" s="246" t="s">
        <v>2525</v>
      </c>
      <c r="D1298" s="246" t="s">
        <v>194</v>
      </c>
      <c r="E1298" s="246" t="s">
        <v>3952</v>
      </c>
      <c r="F1298" s="246" t="s">
        <v>5369</v>
      </c>
      <c r="G1298" s="246" t="s">
        <v>9409</v>
      </c>
      <c r="H1298" s="247">
        <v>0</v>
      </c>
      <c r="I1298" s="246" t="s">
        <v>10373</v>
      </c>
      <c r="J1298" s="247">
        <v>78000</v>
      </c>
      <c r="K1298" s="247">
        <v>19</v>
      </c>
      <c r="L1298" s="246" t="s">
        <v>12974</v>
      </c>
      <c r="M1298" s="246" t="s">
        <v>8268</v>
      </c>
      <c r="N1298" s="246" t="s">
        <v>2524</v>
      </c>
      <c r="O1298" s="246" t="s">
        <v>12354</v>
      </c>
      <c r="P1298" s="246" t="s">
        <v>12354</v>
      </c>
      <c r="Q1298" s="246" t="s">
        <v>12354</v>
      </c>
      <c r="R1298" s="246" t="s">
        <v>14690</v>
      </c>
      <c r="S1298" s="246" t="s">
        <v>14727</v>
      </c>
      <c r="T1298" s="246" t="s">
        <v>15437</v>
      </c>
      <c r="U1298" s="246" t="s">
        <v>14805</v>
      </c>
    </row>
    <row r="1299" spans="1:21" ht="13.5" customHeight="1">
      <c r="A1299" s="125" t="s">
        <v>2526</v>
      </c>
      <c r="B1299" s="125" t="s">
        <v>10372</v>
      </c>
      <c r="C1299" s="246" t="s">
        <v>2527</v>
      </c>
      <c r="D1299" s="246" t="s">
        <v>69</v>
      </c>
      <c r="E1299" s="246" t="s">
        <v>5370</v>
      </c>
      <c r="F1299" s="246" t="s">
        <v>5371</v>
      </c>
      <c r="G1299" s="246" t="s">
        <v>9410</v>
      </c>
      <c r="H1299" s="247">
        <v>0</v>
      </c>
      <c r="I1299" s="246" t="s">
        <v>10373</v>
      </c>
      <c r="J1299" s="247">
        <v>78000</v>
      </c>
      <c r="K1299" s="247">
        <v>20</v>
      </c>
      <c r="L1299" s="246" t="s">
        <v>12975</v>
      </c>
      <c r="M1299" s="246" t="s">
        <v>8268</v>
      </c>
      <c r="N1299" s="246" t="s">
        <v>2526</v>
      </c>
      <c r="O1299" s="246" t="s">
        <v>12354</v>
      </c>
      <c r="P1299" s="246" t="s">
        <v>12354</v>
      </c>
      <c r="Q1299" s="246" t="s">
        <v>12354</v>
      </c>
      <c r="R1299" s="246" t="s">
        <v>14694</v>
      </c>
      <c r="S1299" s="246" t="s">
        <v>14727</v>
      </c>
      <c r="T1299" s="246" t="s">
        <v>15307</v>
      </c>
      <c r="U1299" s="246" t="s">
        <v>15740</v>
      </c>
    </row>
    <row r="1300" spans="1:21" ht="13.5" customHeight="1">
      <c r="A1300" s="125" t="s">
        <v>2528</v>
      </c>
      <c r="B1300" s="125" t="s">
        <v>10372</v>
      </c>
      <c r="C1300" s="246" t="s">
        <v>2529</v>
      </c>
      <c r="D1300" s="246" t="s">
        <v>206</v>
      </c>
      <c r="E1300" s="246" t="s">
        <v>5374</v>
      </c>
      <c r="F1300" s="246" t="s">
        <v>5375</v>
      </c>
      <c r="G1300" s="246" t="s">
        <v>9411</v>
      </c>
      <c r="H1300" s="247">
        <v>0</v>
      </c>
      <c r="I1300" s="246" t="s">
        <v>10373</v>
      </c>
      <c r="J1300" s="247">
        <v>78000</v>
      </c>
      <c r="K1300" s="247">
        <v>22</v>
      </c>
      <c r="L1300" s="246" t="s">
        <v>12977</v>
      </c>
      <c r="M1300" s="246" t="s">
        <v>8268</v>
      </c>
      <c r="N1300" s="246" t="s">
        <v>2528</v>
      </c>
      <c r="O1300" s="246" t="s">
        <v>12354</v>
      </c>
      <c r="P1300" s="246" t="s">
        <v>12354</v>
      </c>
      <c r="Q1300" s="246" t="s">
        <v>12354</v>
      </c>
      <c r="R1300" s="246" t="s">
        <v>15251</v>
      </c>
      <c r="S1300" s="246" t="s">
        <v>14776</v>
      </c>
      <c r="T1300" s="246" t="s">
        <v>15365</v>
      </c>
      <c r="U1300" s="246" t="s">
        <v>15471</v>
      </c>
    </row>
    <row r="1301" spans="1:21" ht="13.5" customHeight="1">
      <c r="A1301" s="125" t="s">
        <v>2530</v>
      </c>
      <c r="B1301" s="125" t="s">
        <v>10372</v>
      </c>
      <c r="C1301" s="246" t="s">
        <v>2531</v>
      </c>
      <c r="D1301" s="246" t="s">
        <v>156</v>
      </c>
      <c r="E1301" s="246" t="s">
        <v>5376</v>
      </c>
      <c r="F1301" s="246" t="s">
        <v>5377</v>
      </c>
      <c r="G1301" s="246" t="s">
        <v>9412</v>
      </c>
      <c r="H1301" s="247">
        <v>0</v>
      </c>
      <c r="I1301" s="246" t="s">
        <v>10373</v>
      </c>
      <c r="J1301" s="247">
        <v>78000</v>
      </c>
      <c r="K1301" s="247">
        <v>23</v>
      </c>
      <c r="L1301" s="246" t="s">
        <v>12978</v>
      </c>
      <c r="M1301" s="246" t="s">
        <v>8268</v>
      </c>
      <c r="N1301" s="246" t="s">
        <v>2530</v>
      </c>
      <c r="O1301" s="246" t="s">
        <v>12354</v>
      </c>
      <c r="P1301" s="246" t="s">
        <v>12354</v>
      </c>
      <c r="Q1301" s="246" t="s">
        <v>12354</v>
      </c>
      <c r="R1301" s="246" t="s">
        <v>14690</v>
      </c>
      <c r="S1301" s="246" t="s">
        <v>14844</v>
      </c>
      <c r="T1301" s="246" t="s">
        <v>15660</v>
      </c>
      <c r="U1301" s="246" t="s">
        <v>16036</v>
      </c>
    </row>
    <row r="1302" spans="1:21" ht="13.5" customHeight="1">
      <c r="A1302" s="125" t="s">
        <v>2532</v>
      </c>
      <c r="B1302" s="125" t="s">
        <v>10372</v>
      </c>
      <c r="C1302" s="246" t="s">
        <v>2533</v>
      </c>
      <c r="D1302" s="246" t="s">
        <v>194</v>
      </c>
      <c r="E1302" s="246" t="s">
        <v>5380</v>
      </c>
      <c r="F1302" s="246" t="s">
        <v>5381</v>
      </c>
      <c r="G1302" s="246" t="s">
        <v>9413</v>
      </c>
      <c r="H1302" s="247">
        <v>0</v>
      </c>
      <c r="I1302" s="246" t="s">
        <v>10373</v>
      </c>
      <c r="J1302" s="247">
        <v>78000</v>
      </c>
      <c r="K1302" s="247">
        <v>25</v>
      </c>
      <c r="L1302" s="246" t="s">
        <v>12979</v>
      </c>
      <c r="M1302" s="246" t="s">
        <v>8268</v>
      </c>
      <c r="N1302" s="246" t="s">
        <v>2532</v>
      </c>
      <c r="O1302" s="246" t="s">
        <v>12354</v>
      </c>
      <c r="P1302" s="246" t="s">
        <v>12354</v>
      </c>
      <c r="Q1302" s="246" t="s">
        <v>12354</v>
      </c>
      <c r="R1302" s="246" t="s">
        <v>14694</v>
      </c>
      <c r="S1302" s="246" t="s">
        <v>14844</v>
      </c>
      <c r="T1302" s="246" t="s">
        <v>16037</v>
      </c>
      <c r="U1302" s="246" t="s">
        <v>15994</v>
      </c>
    </row>
    <row r="1303" spans="1:21" ht="13.5" customHeight="1">
      <c r="A1303" s="125" t="s">
        <v>2534</v>
      </c>
      <c r="B1303" s="125" t="s">
        <v>10372</v>
      </c>
      <c r="C1303" s="246" t="s">
        <v>2535</v>
      </c>
      <c r="D1303" s="246" t="s">
        <v>2536</v>
      </c>
      <c r="E1303" s="246" t="s">
        <v>5382</v>
      </c>
      <c r="F1303" s="246" t="s">
        <v>5383</v>
      </c>
      <c r="G1303" s="246" t="s">
        <v>9414</v>
      </c>
      <c r="H1303" s="247">
        <v>0</v>
      </c>
      <c r="I1303" s="246" t="s">
        <v>10373</v>
      </c>
      <c r="J1303" s="247">
        <v>78000</v>
      </c>
      <c r="K1303" s="247">
        <v>26</v>
      </c>
      <c r="L1303" s="246" t="s">
        <v>12980</v>
      </c>
      <c r="M1303" s="246" t="s">
        <v>8268</v>
      </c>
      <c r="N1303" s="246" t="s">
        <v>2534</v>
      </c>
      <c r="O1303" s="246" t="s">
        <v>12354</v>
      </c>
      <c r="P1303" s="246" t="s">
        <v>12354</v>
      </c>
      <c r="Q1303" s="246" t="s">
        <v>12354</v>
      </c>
      <c r="R1303" s="246" t="s">
        <v>15251</v>
      </c>
      <c r="S1303" s="246" t="s">
        <v>14776</v>
      </c>
      <c r="T1303" s="246" t="s">
        <v>15703</v>
      </c>
      <c r="U1303" s="246" t="s">
        <v>15194</v>
      </c>
    </row>
    <row r="1304" spans="1:21" ht="13.5" customHeight="1">
      <c r="A1304" s="125" t="s">
        <v>2537</v>
      </c>
      <c r="B1304" s="125" t="s">
        <v>10372</v>
      </c>
      <c r="C1304" s="246" t="s">
        <v>2538</v>
      </c>
      <c r="D1304" s="246" t="s">
        <v>149</v>
      </c>
      <c r="E1304" s="246" t="s">
        <v>5384</v>
      </c>
      <c r="F1304" s="246" t="s">
        <v>5385</v>
      </c>
      <c r="G1304" s="246" t="s">
        <v>9415</v>
      </c>
      <c r="H1304" s="247">
        <v>0</v>
      </c>
      <c r="I1304" s="246" t="s">
        <v>10373</v>
      </c>
      <c r="J1304" s="247">
        <v>78000</v>
      </c>
      <c r="K1304" s="247">
        <v>27</v>
      </c>
      <c r="L1304" s="246" t="s">
        <v>12981</v>
      </c>
      <c r="M1304" s="246" t="s">
        <v>8268</v>
      </c>
      <c r="N1304" s="246" t="s">
        <v>2537</v>
      </c>
      <c r="O1304" s="246" t="s">
        <v>12354</v>
      </c>
      <c r="P1304" s="246" t="s">
        <v>12354</v>
      </c>
      <c r="Q1304" s="246" t="s">
        <v>12354</v>
      </c>
      <c r="R1304" s="246" t="s">
        <v>14730</v>
      </c>
      <c r="S1304" s="246" t="s">
        <v>16038</v>
      </c>
      <c r="T1304" s="246" t="s">
        <v>15274</v>
      </c>
      <c r="U1304" s="246" t="s">
        <v>15153</v>
      </c>
    </row>
    <row r="1305" spans="1:21" ht="13.5" customHeight="1">
      <c r="A1305" s="125" t="s">
        <v>2540</v>
      </c>
      <c r="B1305" s="125" t="s">
        <v>10372</v>
      </c>
      <c r="C1305" s="246" t="s">
        <v>2541</v>
      </c>
      <c r="D1305" s="246" t="s">
        <v>206</v>
      </c>
      <c r="E1305" s="246" t="s">
        <v>5388</v>
      </c>
      <c r="F1305" s="246" t="s">
        <v>5389</v>
      </c>
      <c r="G1305" s="246" t="s">
        <v>9416</v>
      </c>
      <c r="H1305" s="247">
        <v>0</v>
      </c>
      <c r="I1305" s="246" t="s">
        <v>10373</v>
      </c>
      <c r="J1305" s="247">
        <v>78000</v>
      </c>
      <c r="K1305" s="247">
        <v>29</v>
      </c>
      <c r="L1305" s="246" t="s">
        <v>12983</v>
      </c>
      <c r="M1305" s="246" t="s">
        <v>8268</v>
      </c>
      <c r="N1305" s="246" t="s">
        <v>2540</v>
      </c>
      <c r="O1305" s="246" t="s">
        <v>12354</v>
      </c>
      <c r="P1305" s="246" t="s">
        <v>12354</v>
      </c>
      <c r="Q1305" s="246" t="s">
        <v>12354</v>
      </c>
      <c r="R1305" s="246" t="s">
        <v>14694</v>
      </c>
      <c r="S1305" s="246" t="s">
        <v>14844</v>
      </c>
      <c r="T1305" s="246" t="s">
        <v>15435</v>
      </c>
      <c r="U1305" s="246" t="s">
        <v>14747</v>
      </c>
    </row>
    <row r="1306" spans="1:21" ht="13.5" customHeight="1">
      <c r="A1306" s="125" t="s">
        <v>2542</v>
      </c>
      <c r="B1306" s="125" t="s">
        <v>10372</v>
      </c>
      <c r="C1306" s="246" t="s">
        <v>2543</v>
      </c>
      <c r="D1306" s="246" t="s">
        <v>198</v>
      </c>
      <c r="E1306" s="246" t="s">
        <v>5390</v>
      </c>
      <c r="F1306" s="246" t="s">
        <v>5391</v>
      </c>
      <c r="G1306" s="246" t="s">
        <v>9417</v>
      </c>
      <c r="H1306" s="247">
        <v>0</v>
      </c>
      <c r="I1306" s="246" t="s">
        <v>10373</v>
      </c>
      <c r="J1306" s="247">
        <v>78000</v>
      </c>
      <c r="K1306" s="247">
        <v>30</v>
      </c>
      <c r="L1306" s="246" t="s">
        <v>12984</v>
      </c>
      <c r="M1306" s="246" t="s">
        <v>8268</v>
      </c>
      <c r="N1306" s="246" t="s">
        <v>2542</v>
      </c>
      <c r="O1306" s="246" t="s">
        <v>12354</v>
      </c>
      <c r="P1306" s="246" t="s">
        <v>12354</v>
      </c>
      <c r="Q1306" s="246" t="s">
        <v>12354</v>
      </c>
      <c r="R1306" s="246" t="s">
        <v>14694</v>
      </c>
      <c r="S1306" s="246" t="s">
        <v>14844</v>
      </c>
      <c r="T1306" s="246" t="s">
        <v>15456</v>
      </c>
      <c r="U1306" s="246" t="s">
        <v>15735</v>
      </c>
    </row>
    <row r="1307" spans="1:21" ht="13.5" customHeight="1">
      <c r="A1307" s="125" t="s">
        <v>2544</v>
      </c>
      <c r="B1307" s="125" t="s">
        <v>10372</v>
      </c>
      <c r="C1307" s="246" t="s">
        <v>2545</v>
      </c>
      <c r="D1307" s="246" t="s">
        <v>206</v>
      </c>
      <c r="E1307" s="246" t="s">
        <v>12986</v>
      </c>
      <c r="F1307" s="246" t="s">
        <v>5394</v>
      </c>
      <c r="G1307" s="246" t="s">
        <v>9418</v>
      </c>
      <c r="H1307" s="247">
        <v>0</v>
      </c>
      <c r="I1307" s="246" t="s">
        <v>10373</v>
      </c>
      <c r="J1307" s="247">
        <v>78000</v>
      </c>
      <c r="K1307" s="247">
        <v>32</v>
      </c>
      <c r="L1307" s="246" t="s">
        <v>12575</v>
      </c>
      <c r="M1307" s="246" t="s">
        <v>8268</v>
      </c>
      <c r="N1307" s="246" t="s">
        <v>2544</v>
      </c>
      <c r="O1307" s="246" t="s">
        <v>12354</v>
      </c>
      <c r="P1307" s="246" t="s">
        <v>12354</v>
      </c>
      <c r="Q1307" s="246" t="s">
        <v>12354</v>
      </c>
      <c r="R1307" s="246" t="s">
        <v>14690</v>
      </c>
      <c r="S1307" s="246" t="s">
        <v>14844</v>
      </c>
      <c r="T1307" s="246" t="s">
        <v>16039</v>
      </c>
      <c r="U1307" s="246" t="s">
        <v>14922</v>
      </c>
    </row>
    <row r="1308" spans="1:21" ht="13.5" customHeight="1">
      <c r="A1308" s="125" t="s">
        <v>2546</v>
      </c>
      <c r="B1308" s="125" t="s">
        <v>10372</v>
      </c>
      <c r="C1308" s="246" t="s">
        <v>2547</v>
      </c>
      <c r="D1308" s="246" t="s">
        <v>57</v>
      </c>
      <c r="E1308" s="246" t="s">
        <v>5395</v>
      </c>
      <c r="F1308" s="246" t="s">
        <v>5396</v>
      </c>
      <c r="G1308" s="246" t="s">
        <v>9419</v>
      </c>
      <c r="H1308" s="247">
        <v>0</v>
      </c>
      <c r="I1308" s="246" t="s">
        <v>10373</v>
      </c>
      <c r="J1308" s="247">
        <v>78000</v>
      </c>
      <c r="K1308" s="247">
        <v>33</v>
      </c>
      <c r="L1308" s="246" t="s">
        <v>12579</v>
      </c>
      <c r="M1308" s="246" t="s">
        <v>8268</v>
      </c>
      <c r="N1308" s="246" t="s">
        <v>2546</v>
      </c>
      <c r="O1308" s="246" t="s">
        <v>12354</v>
      </c>
      <c r="P1308" s="246" t="s">
        <v>12354</v>
      </c>
      <c r="Q1308" s="246" t="s">
        <v>12354</v>
      </c>
      <c r="R1308" s="246" t="s">
        <v>14690</v>
      </c>
      <c r="S1308" s="246" t="s">
        <v>14727</v>
      </c>
      <c r="T1308" s="246" t="s">
        <v>16040</v>
      </c>
      <c r="U1308" s="246" t="s">
        <v>15577</v>
      </c>
    </row>
    <row r="1309" spans="1:21" ht="13.5" customHeight="1">
      <c r="A1309" s="125" t="s">
        <v>2548</v>
      </c>
      <c r="B1309" s="125" t="s">
        <v>10372</v>
      </c>
      <c r="C1309" s="246" t="s">
        <v>2549</v>
      </c>
      <c r="D1309" s="246" t="s">
        <v>1218</v>
      </c>
      <c r="E1309" s="246" t="s">
        <v>5397</v>
      </c>
      <c r="F1309" s="246" t="s">
        <v>5398</v>
      </c>
      <c r="G1309" s="246" t="s">
        <v>9420</v>
      </c>
      <c r="H1309" s="247">
        <v>0</v>
      </c>
      <c r="I1309" s="246" t="s">
        <v>10373</v>
      </c>
      <c r="J1309" s="247">
        <v>78000</v>
      </c>
      <c r="K1309" s="247">
        <v>34</v>
      </c>
      <c r="L1309" s="246" t="s">
        <v>12987</v>
      </c>
      <c r="M1309" s="246" t="s">
        <v>8268</v>
      </c>
      <c r="N1309" s="246" t="s">
        <v>2548</v>
      </c>
      <c r="O1309" s="246" t="s">
        <v>12354</v>
      </c>
      <c r="P1309" s="246" t="s">
        <v>12354</v>
      </c>
      <c r="Q1309" s="246" t="s">
        <v>12354</v>
      </c>
      <c r="R1309" s="246" t="s">
        <v>14694</v>
      </c>
      <c r="S1309" s="246" t="s">
        <v>14844</v>
      </c>
      <c r="T1309" s="246" t="s">
        <v>15528</v>
      </c>
      <c r="U1309" s="246" t="s">
        <v>14984</v>
      </c>
    </row>
    <row r="1310" spans="1:21" ht="13.5" customHeight="1">
      <c r="A1310" s="125" t="s">
        <v>2551</v>
      </c>
      <c r="B1310" s="125" t="s">
        <v>10372</v>
      </c>
      <c r="C1310" s="246" t="s">
        <v>5403</v>
      </c>
      <c r="D1310" s="246" t="s">
        <v>1218</v>
      </c>
      <c r="E1310" s="246" t="s">
        <v>5404</v>
      </c>
      <c r="F1310" s="246" t="s">
        <v>5405</v>
      </c>
      <c r="G1310" s="246" t="s">
        <v>9421</v>
      </c>
      <c r="H1310" s="247">
        <v>0</v>
      </c>
      <c r="I1310" s="246" t="s">
        <v>10373</v>
      </c>
      <c r="J1310" s="247">
        <v>78000</v>
      </c>
      <c r="K1310" s="247">
        <v>37</v>
      </c>
      <c r="L1310" s="246" t="s">
        <v>12922</v>
      </c>
      <c r="M1310" s="246" t="s">
        <v>8268</v>
      </c>
      <c r="N1310" s="246" t="s">
        <v>2551</v>
      </c>
      <c r="O1310" s="246" t="s">
        <v>12354</v>
      </c>
      <c r="P1310" s="246" t="s">
        <v>12354</v>
      </c>
      <c r="Q1310" s="246" t="s">
        <v>12354</v>
      </c>
      <c r="R1310" s="246" t="s">
        <v>14690</v>
      </c>
      <c r="S1310" s="246" t="s">
        <v>14844</v>
      </c>
      <c r="T1310" s="246" t="s">
        <v>16041</v>
      </c>
      <c r="U1310" s="246" t="s">
        <v>14764</v>
      </c>
    </row>
    <row r="1311" spans="1:21" ht="13.5" customHeight="1">
      <c r="A1311" s="125" t="s">
        <v>12982</v>
      </c>
      <c r="B1311" s="125" t="s">
        <v>10372</v>
      </c>
      <c r="C1311" s="246" t="s">
        <v>2539</v>
      </c>
      <c r="D1311" s="246" t="s">
        <v>69</v>
      </c>
      <c r="E1311" s="246" t="s">
        <v>5386</v>
      </c>
      <c r="F1311" s="246" t="s">
        <v>5387</v>
      </c>
      <c r="G1311" s="246" t="s">
        <v>11625</v>
      </c>
      <c r="H1311" s="247">
        <v>0</v>
      </c>
      <c r="I1311" s="246" t="s">
        <v>10373</v>
      </c>
      <c r="J1311" s="247">
        <v>78000</v>
      </c>
      <c r="K1311" s="247">
        <v>28</v>
      </c>
      <c r="L1311" s="246" t="s">
        <v>12966</v>
      </c>
      <c r="M1311" s="246" t="s">
        <v>8268</v>
      </c>
      <c r="N1311" s="246" t="s">
        <v>12982</v>
      </c>
      <c r="O1311" s="246" t="s">
        <v>12354</v>
      </c>
      <c r="P1311" s="246" t="s">
        <v>12354</v>
      </c>
      <c r="Q1311" s="246" t="s">
        <v>12354</v>
      </c>
      <c r="R1311" s="246" t="s">
        <v>14690</v>
      </c>
      <c r="S1311" s="246" t="s">
        <v>14727</v>
      </c>
      <c r="T1311" s="246" t="s">
        <v>15864</v>
      </c>
      <c r="U1311" s="246" t="s">
        <v>16042</v>
      </c>
    </row>
    <row r="1312" spans="1:21" ht="13.5" customHeight="1">
      <c r="A1312" s="125" t="s">
        <v>12965</v>
      </c>
      <c r="B1312" s="125" t="s">
        <v>10372</v>
      </c>
      <c r="C1312" s="246" t="s">
        <v>11626</v>
      </c>
      <c r="D1312" s="246" t="s">
        <v>1218</v>
      </c>
      <c r="E1312" s="246" t="s">
        <v>13336</v>
      </c>
      <c r="F1312" s="246" t="s">
        <v>5351</v>
      </c>
      <c r="G1312" s="246" t="s">
        <v>11627</v>
      </c>
      <c r="H1312" s="247">
        <v>0</v>
      </c>
      <c r="I1312" s="246" t="s">
        <v>10373</v>
      </c>
      <c r="J1312" s="247">
        <v>78000</v>
      </c>
      <c r="K1312" s="247">
        <v>622</v>
      </c>
      <c r="L1312" s="246" t="s">
        <v>12966</v>
      </c>
      <c r="M1312" s="246" t="s">
        <v>8268</v>
      </c>
      <c r="N1312" s="246" t="s">
        <v>12965</v>
      </c>
      <c r="O1312" s="246" t="s">
        <v>12354</v>
      </c>
      <c r="P1312" s="246" t="s">
        <v>12354</v>
      </c>
      <c r="Q1312" s="246" t="s">
        <v>12354</v>
      </c>
      <c r="R1312" s="246" t="s">
        <v>14694</v>
      </c>
      <c r="S1312" s="246" t="s">
        <v>14727</v>
      </c>
      <c r="T1312" s="246" t="s">
        <v>15134</v>
      </c>
      <c r="U1312" s="246" t="s">
        <v>14812</v>
      </c>
    </row>
    <row r="1313" spans="1:21" ht="13.5" customHeight="1">
      <c r="A1313" s="125" t="s">
        <v>2552</v>
      </c>
      <c r="B1313" s="125" t="s">
        <v>10372</v>
      </c>
      <c r="C1313" s="246" t="s">
        <v>2553</v>
      </c>
      <c r="D1313" s="246" t="s">
        <v>134</v>
      </c>
      <c r="E1313" s="246" t="s">
        <v>5767</v>
      </c>
      <c r="F1313" s="246" t="s">
        <v>10689</v>
      </c>
      <c r="G1313" s="246" t="s">
        <v>9422</v>
      </c>
      <c r="H1313" s="247">
        <v>0</v>
      </c>
      <c r="I1313" s="246" t="s">
        <v>10373</v>
      </c>
      <c r="J1313" s="247">
        <v>78000</v>
      </c>
      <c r="K1313" s="247">
        <v>230</v>
      </c>
      <c r="L1313" s="246" t="s">
        <v>13134</v>
      </c>
      <c r="M1313" s="246" t="s">
        <v>8265</v>
      </c>
      <c r="N1313" s="246" t="s">
        <v>2552</v>
      </c>
      <c r="O1313" s="246" t="s">
        <v>12354</v>
      </c>
      <c r="P1313" s="246" t="s">
        <v>12354</v>
      </c>
      <c r="Q1313" s="246" t="s">
        <v>12354</v>
      </c>
      <c r="R1313" s="246" t="s">
        <v>14690</v>
      </c>
      <c r="S1313" s="246" t="s">
        <v>14727</v>
      </c>
      <c r="T1313" s="246" t="s">
        <v>16043</v>
      </c>
      <c r="U1313" s="246" t="s">
        <v>16044</v>
      </c>
    </row>
    <row r="1314" spans="1:21" ht="13.5" customHeight="1">
      <c r="A1314" s="125" t="s">
        <v>2554</v>
      </c>
      <c r="B1314" s="125" t="s">
        <v>10372</v>
      </c>
      <c r="C1314" s="246" t="s">
        <v>2555</v>
      </c>
      <c r="D1314" s="246" t="s">
        <v>107</v>
      </c>
      <c r="E1314" s="246" t="s">
        <v>5772</v>
      </c>
      <c r="F1314" s="246" t="s">
        <v>10690</v>
      </c>
      <c r="G1314" s="246" t="s">
        <v>9423</v>
      </c>
      <c r="H1314" s="247">
        <v>0</v>
      </c>
      <c r="I1314" s="246" t="s">
        <v>10373</v>
      </c>
      <c r="J1314" s="247">
        <v>78000</v>
      </c>
      <c r="K1314" s="247">
        <v>234</v>
      </c>
      <c r="L1314" s="246" t="s">
        <v>13138</v>
      </c>
      <c r="M1314" s="246" t="s">
        <v>8265</v>
      </c>
      <c r="N1314" s="246" t="s">
        <v>2554</v>
      </c>
      <c r="O1314" s="246" t="s">
        <v>12354</v>
      </c>
      <c r="P1314" s="246" t="s">
        <v>12354</v>
      </c>
      <c r="Q1314" s="246" t="s">
        <v>12354</v>
      </c>
      <c r="R1314" s="246" t="s">
        <v>14694</v>
      </c>
      <c r="S1314" s="246" t="s">
        <v>14750</v>
      </c>
      <c r="T1314" s="246" t="s">
        <v>15591</v>
      </c>
      <c r="U1314" s="246" t="s">
        <v>15059</v>
      </c>
    </row>
    <row r="1315" spans="1:21" ht="13.5" customHeight="1">
      <c r="A1315" s="125" t="s">
        <v>2556</v>
      </c>
      <c r="B1315" s="125" t="s">
        <v>10372</v>
      </c>
      <c r="C1315" s="246" t="s">
        <v>2557</v>
      </c>
      <c r="D1315" s="246" t="s">
        <v>107</v>
      </c>
      <c r="E1315" s="246" t="s">
        <v>5768</v>
      </c>
      <c r="F1315" s="246" t="s">
        <v>10691</v>
      </c>
      <c r="G1315" s="246" t="s">
        <v>9424</v>
      </c>
      <c r="H1315" s="247">
        <v>0</v>
      </c>
      <c r="I1315" s="246" t="s">
        <v>10373</v>
      </c>
      <c r="J1315" s="247">
        <v>78000</v>
      </c>
      <c r="K1315" s="247">
        <v>231</v>
      </c>
      <c r="L1315" s="246" t="s">
        <v>13135</v>
      </c>
      <c r="M1315" s="246" t="s">
        <v>8265</v>
      </c>
      <c r="N1315" s="246" t="s">
        <v>2556</v>
      </c>
      <c r="O1315" s="246" t="s">
        <v>12354</v>
      </c>
      <c r="P1315" s="246" t="s">
        <v>12354</v>
      </c>
      <c r="Q1315" s="246" t="s">
        <v>12354</v>
      </c>
      <c r="R1315" s="246" t="s">
        <v>14690</v>
      </c>
      <c r="S1315" s="246" t="s">
        <v>14794</v>
      </c>
      <c r="T1315" s="246" t="s">
        <v>14885</v>
      </c>
      <c r="U1315" s="246" t="s">
        <v>15073</v>
      </c>
    </row>
    <row r="1316" spans="1:21" ht="13.5" customHeight="1">
      <c r="A1316" s="125" t="s">
        <v>2558</v>
      </c>
      <c r="B1316" s="125" t="s">
        <v>10372</v>
      </c>
      <c r="C1316" s="246" t="s">
        <v>2559</v>
      </c>
      <c r="D1316" s="246" t="s">
        <v>107</v>
      </c>
      <c r="E1316" s="246" t="s">
        <v>5771</v>
      </c>
      <c r="F1316" s="246" t="s">
        <v>10692</v>
      </c>
      <c r="G1316" s="246" t="s">
        <v>9425</v>
      </c>
      <c r="H1316" s="247">
        <v>0</v>
      </c>
      <c r="I1316" s="246" t="s">
        <v>10373</v>
      </c>
      <c r="J1316" s="247">
        <v>78000</v>
      </c>
      <c r="K1316" s="247">
        <v>233</v>
      </c>
      <c r="L1316" s="246" t="s">
        <v>13137</v>
      </c>
      <c r="M1316" s="246" t="s">
        <v>8265</v>
      </c>
      <c r="N1316" s="246" t="s">
        <v>2558</v>
      </c>
      <c r="O1316" s="246" t="s">
        <v>12354</v>
      </c>
      <c r="P1316" s="246" t="s">
        <v>12354</v>
      </c>
      <c r="Q1316" s="246" t="s">
        <v>12354</v>
      </c>
      <c r="R1316" s="246" t="s">
        <v>14694</v>
      </c>
      <c r="S1316" s="246" t="s">
        <v>14750</v>
      </c>
      <c r="T1316" s="246" t="s">
        <v>16045</v>
      </c>
      <c r="U1316" s="246" t="s">
        <v>15217</v>
      </c>
    </row>
    <row r="1317" spans="1:21" ht="13.5" customHeight="1">
      <c r="A1317" s="125" t="s">
        <v>2560</v>
      </c>
      <c r="B1317" s="125" t="s">
        <v>10372</v>
      </c>
      <c r="C1317" s="246" t="s">
        <v>5769</v>
      </c>
      <c r="D1317" s="246" t="s">
        <v>107</v>
      </c>
      <c r="E1317" s="246" t="s">
        <v>5770</v>
      </c>
      <c r="F1317" s="246" t="s">
        <v>10693</v>
      </c>
      <c r="G1317" s="246" t="s">
        <v>9426</v>
      </c>
      <c r="H1317" s="247">
        <v>0</v>
      </c>
      <c r="I1317" s="246" t="s">
        <v>10373</v>
      </c>
      <c r="J1317" s="247">
        <v>78000</v>
      </c>
      <c r="K1317" s="247">
        <v>232</v>
      </c>
      <c r="L1317" s="246" t="s">
        <v>13136</v>
      </c>
      <c r="M1317" s="246" t="s">
        <v>8265</v>
      </c>
      <c r="N1317" s="246" t="s">
        <v>2560</v>
      </c>
      <c r="O1317" s="246" t="s">
        <v>12354</v>
      </c>
      <c r="P1317" s="246" t="s">
        <v>12354</v>
      </c>
      <c r="Q1317" s="246" t="s">
        <v>12354</v>
      </c>
      <c r="R1317" s="246" t="s">
        <v>14694</v>
      </c>
      <c r="S1317" s="246" t="s">
        <v>14718</v>
      </c>
      <c r="T1317" s="246" t="s">
        <v>15344</v>
      </c>
      <c r="U1317" s="246" t="s">
        <v>16046</v>
      </c>
    </row>
    <row r="1318" spans="1:21" ht="13.5" customHeight="1">
      <c r="A1318" s="125" t="s">
        <v>2561</v>
      </c>
      <c r="B1318" s="125" t="s">
        <v>10372</v>
      </c>
      <c r="C1318" s="246" t="s">
        <v>2562</v>
      </c>
      <c r="D1318" s="246" t="s">
        <v>134</v>
      </c>
      <c r="E1318" s="246" t="s">
        <v>5801</v>
      </c>
      <c r="F1318" s="246" t="s">
        <v>10694</v>
      </c>
      <c r="G1318" s="246" t="s">
        <v>11628</v>
      </c>
      <c r="H1318" s="247">
        <v>0</v>
      </c>
      <c r="I1318" s="246" t="s">
        <v>10373</v>
      </c>
      <c r="J1318" s="247">
        <v>78000</v>
      </c>
      <c r="K1318" s="247">
        <v>263</v>
      </c>
      <c r="L1318" s="246" t="s">
        <v>13160</v>
      </c>
      <c r="M1318" s="246" t="s">
        <v>8265</v>
      </c>
      <c r="N1318" s="246" t="s">
        <v>2561</v>
      </c>
      <c r="O1318" s="246" t="s">
        <v>12354</v>
      </c>
      <c r="P1318" s="246" t="s">
        <v>12354</v>
      </c>
      <c r="Q1318" s="246" t="s">
        <v>12354</v>
      </c>
      <c r="R1318" s="246" t="s">
        <v>14690</v>
      </c>
      <c r="S1318" s="246" t="s">
        <v>14707</v>
      </c>
      <c r="T1318" s="246" t="s">
        <v>15614</v>
      </c>
      <c r="U1318" s="246" t="s">
        <v>14703</v>
      </c>
    </row>
    <row r="1319" spans="1:21" ht="13.5" customHeight="1">
      <c r="A1319" s="125" t="s">
        <v>2563</v>
      </c>
      <c r="B1319" s="125" t="s">
        <v>10372</v>
      </c>
      <c r="C1319" s="246" t="s">
        <v>2564</v>
      </c>
      <c r="D1319" s="246" t="s">
        <v>107</v>
      </c>
      <c r="E1319" s="246" t="s">
        <v>5773</v>
      </c>
      <c r="F1319" s="246" t="s">
        <v>10695</v>
      </c>
      <c r="G1319" s="246" t="s">
        <v>9427</v>
      </c>
      <c r="H1319" s="247">
        <v>0</v>
      </c>
      <c r="I1319" s="246" t="s">
        <v>10373</v>
      </c>
      <c r="J1319" s="247">
        <v>78000</v>
      </c>
      <c r="K1319" s="247">
        <v>235</v>
      </c>
      <c r="L1319" s="246" t="s">
        <v>13139</v>
      </c>
      <c r="M1319" s="246" t="s">
        <v>8265</v>
      </c>
      <c r="N1319" s="246" t="s">
        <v>2563</v>
      </c>
      <c r="O1319" s="246" t="s">
        <v>12354</v>
      </c>
      <c r="P1319" s="246" t="s">
        <v>12354</v>
      </c>
      <c r="Q1319" s="246" t="s">
        <v>12354</v>
      </c>
      <c r="R1319" s="246" t="s">
        <v>14690</v>
      </c>
      <c r="S1319" s="246" t="s">
        <v>14794</v>
      </c>
      <c r="T1319" s="246" t="s">
        <v>16047</v>
      </c>
      <c r="U1319" s="246" t="s">
        <v>16048</v>
      </c>
    </row>
    <row r="1320" spans="1:21" ht="13.5" customHeight="1">
      <c r="A1320" s="125" t="s">
        <v>2565</v>
      </c>
      <c r="B1320" s="125" t="s">
        <v>10372</v>
      </c>
      <c r="C1320" s="246" t="s">
        <v>2566</v>
      </c>
      <c r="D1320" s="246" t="s">
        <v>134</v>
      </c>
      <c r="E1320" s="246" t="s">
        <v>5802</v>
      </c>
      <c r="F1320" s="246" t="s">
        <v>10696</v>
      </c>
      <c r="G1320" s="246" t="s">
        <v>9428</v>
      </c>
      <c r="H1320" s="247">
        <v>0</v>
      </c>
      <c r="I1320" s="246" t="s">
        <v>10373</v>
      </c>
      <c r="J1320" s="247">
        <v>78000</v>
      </c>
      <c r="K1320" s="247">
        <v>264</v>
      </c>
      <c r="L1320" s="246" t="s">
        <v>12652</v>
      </c>
      <c r="M1320" s="246" t="s">
        <v>8265</v>
      </c>
      <c r="N1320" s="246" t="s">
        <v>2565</v>
      </c>
      <c r="O1320" s="246" t="s">
        <v>12354</v>
      </c>
      <c r="P1320" s="246" t="s">
        <v>12354</v>
      </c>
      <c r="Q1320" s="246" t="s">
        <v>12354</v>
      </c>
      <c r="R1320" s="246" t="s">
        <v>14690</v>
      </c>
      <c r="S1320" s="246" t="s">
        <v>14794</v>
      </c>
      <c r="T1320" s="246" t="s">
        <v>15416</v>
      </c>
      <c r="U1320" s="246" t="s">
        <v>15273</v>
      </c>
    </row>
    <row r="1321" spans="1:21" ht="13.5" customHeight="1">
      <c r="A1321" s="125" t="s">
        <v>2567</v>
      </c>
      <c r="B1321" s="125" t="s">
        <v>10372</v>
      </c>
      <c r="C1321" s="246" t="s">
        <v>2568</v>
      </c>
      <c r="D1321" s="246" t="s">
        <v>195</v>
      </c>
      <c r="E1321" s="246" t="s">
        <v>5804</v>
      </c>
      <c r="F1321" s="246" t="s">
        <v>10697</v>
      </c>
      <c r="G1321" s="246" t="s">
        <v>9429</v>
      </c>
      <c r="H1321" s="247">
        <v>0</v>
      </c>
      <c r="I1321" s="246" t="s">
        <v>10373</v>
      </c>
      <c r="J1321" s="247">
        <v>78000</v>
      </c>
      <c r="K1321" s="247">
        <v>266</v>
      </c>
      <c r="L1321" s="246" t="s">
        <v>13162</v>
      </c>
      <c r="M1321" s="246" t="s">
        <v>8265</v>
      </c>
      <c r="N1321" s="246" t="s">
        <v>2567</v>
      </c>
      <c r="O1321" s="246" t="s">
        <v>12354</v>
      </c>
      <c r="P1321" s="246" t="s">
        <v>12354</v>
      </c>
      <c r="Q1321" s="246" t="s">
        <v>12354</v>
      </c>
      <c r="R1321" s="246" t="s">
        <v>14694</v>
      </c>
      <c r="S1321" s="246" t="s">
        <v>14944</v>
      </c>
      <c r="T1321" s="246" t="s">
        <v>16049</v>
      </c>
      <c r="U1321" s="246" t="s">
        <v>16050</v>
      </c>
    </row>
    <row r="1322" spans="1:21" ht="13.5" customHeight="1">
      <c r="A1322" s="125" t="s">
        <v>2569</v>
      </c>
      <c r="B1322" s="125" t="s">
        <v>10372</v>
      </c>
      <c r="C1322" s="246" t="s">
        <v>2570</v>
      </c>
      <c r="D1322" s="246" t="s">
        <v>1281</v>
      </c>
      <c r="E1322" s="246" t="s">
        <v>5805</v>
      </c>
      <c r="F1322" s="246" t="s">
        <v>10698</v>
      </c>
      <c r="G1322" s="246" t="s">
        <v>9430</v>
      </c>
      <c r="H1322" s="247">
        <v>0</v>
      </c>
      <c r="I1322" s="246" t="s">
        <v>10373</v>
      </c>
      <c r="J1322" s="247">
        <v>78000</v>
      </c>
      <c r="K1322" s="247">
        <v>267</v>
      </c>
      <c r="L1322" s="246" t="s">
        <v>13163</v>
      </c>
      <c r="M1322" s="246" t="s">
        <v>8265</v>
      </c>
      <c r="N1322" s="246" t="s">
        <v>2569</v>
      </c>
      <c r="O1322" s="246" t="s">
        <v>12354</v>
      </c>
      <c r="P1322" s="246" t="s">
        <v>12354</v>
      </c>
      <c r="Q1322" s="246" t="s">
        <v>12354</v>
      </c>
      <c r="R1322" s="246" t="s">
        <v>14694</v>
      </c>
      <c r="S1322" s="246" t="s">
        <v>14718</v>
      </c>
      <c r="T1322" s="246" t="s">
        <v>15508</v>
      </c>
      <c r="U1322" s="246" t="s">
        <v>14888</v>
      </c>
    </row>
    <row r="1323" spans="1:21" ht="13.5" customHeight="1">
      <c r="A1323" s="125" t="s">
        <v>2571</v>
      </c>
      <c r="B1323" s="125" t="s">
        <v>10372</v>
      </c>
      <c r="C1323" s="246" t="s">
        <v>2572</v>
      </c>
      <c r="D1323" s="246" t="s">
        <v>1281</v>
      </c>
      <c r="E1323" s="246" t="s">
        <v>5809</v>
      </c>
      <c r="F1323" s="246" t="s">
        <v>10699</v>
      </c>
      <c r="G1323" s="246" t="s">
        <v>9431</v>
      </c>
      <c r="H1323" s="247">
        <v>0</v>
      </c>
      <c r="I1323" s="246" t="s">
        <v>10373</v>
      </c>
      <c r="J1323" s="247">
        <v>78000</v>
      </c>
      <c r="K1323" s="247">
        <v>271</v>
      </c>
      <c r="L1323" s="246" t="s">
        <v>13165</v>
      </c>
      <c r="M1323" s="246" t="s">
        <v>8265</v>
      </c>
      <c r="N1323" s="246" t="s">
        <v>2571</v>
      </c>
      <c r="O1323" s="246" t="s">
        <v>12354</v>
      </c>
      <c r="P1323" s="246" t="s">
        <v>12354</v>
      </c>
      <c r="Q1323" s="246" t="s">
        <v>12354</v>
      </c>
      <c r="R1323" s="246" t="s">
        <v>14690</v>
      </c>
      <c r="S1323" s="246" t="s">
        <v>14727</v>
      </c>
      <c r="T1323" s="246" t="s">
        <v>16051</v>
      </c>
      <c r="U1323" s="246" t="s">
        <v>14991</v>
      </c>
    </row>
    <row r="1324" spans="1:21" ht="13.5" customHeight="1">
      <c r="A1324" s="125" t="s">
        <v>2573</v>
      </c>
      <c r="B1324" s="125" t="s">
        <v>10372</v>
      </c>
      <c r="C1324" s="246" t="s">
        <v>2574</v>
      </c>
      <c r="D1324" s="246" t="s">
        <v>213</v>
      </c>
      <c r="E1324" s="246" t="s">
        <v>5798</v>
      </c>
      <c r="F1324" s="246" t="s">
        <v>10700</v>
      </c>
      <c r="G1324" s="246" t="s">
        <v>9432</v>
      </c>
      <c r="H1324" s="247">
        <v>0</v>
      </c>
      <c r="I1324" s="246" t="s">
        <v>10373</v>
      </c>
      <c r="J1324" s="247">
        <v>78000</v>
      </c>
      <c r="K1324" s="247">
        <v>260</v>
      </c>
      <c r="L1324" s="246" t="s">
        <v>13158</v>
      </c>
      <c r="M1324" s="246" t="s">
        <v>8265</v>
      </c>
      <c r="N1324" s="246" t="s">
        <v>2573</v>
      </c>
      <c r="O1324" s="246" t="s">
        <v>12354</v>
      </c>
      <c r="P1324" s="246" t="s">
        <v>12354</v>
      </c>
      <c r="Q1324" s="246" t="s">
        <v>12354</v>
      </c>
      <c r="R1324" s="246" t="s">
        <v>14694</v>
      </c>
      <c r="S1324" s="246" t="s">
        <v>14718</v>
      </c>
      <c r="T1324" s="246" t="s">
        <v>14792</v>
      </c>
      <c r="U1324" s="246" t="s">
        <v>16052</v>
      </c>
    </row>
    <row r="1325" spans="1:21" ht="13.5" customHeight="1">
      <c r="A1325" s="125" t="s">
        <v>2575</v>
      </c>
      <c r="B1325" s="125" t="s">
        <v>10372</v>
      </c>
      <c r="C1325" s="246" t="s">
        <v>2576</v>
      </c>
      <c r="D1325" s="246" t="s">
        <v>1289</v>
      </c>
      <c r="E1325" s="246" t="s">
        <v>5811</v>
      </c>
      <c r="F1325" s="246" t="s">
        <v>10701</v>
      </c>
      <c r="G1325" s="246" t="s">
        <v>9433</v>
      </c>
      <c r="H1325" s="247">
        <v>0</v>
      </c>
      <c r="I1325" s="246" t="s">
        <v>10373</v>
      </c>
      <c r="J1325" s="247">
        <v>78000</v>
      </c>
      <c r="K1325" s="247">
        <v>274</v>
      </c>
      <c r="L1325" s="246" t="s">
        <v>13168</v>
      </c>
      <c r="M1325" s="246" t="s">
        <v>8265</v>
      </c>
      <c r="N1325" s="246" t="s">
        <v>2575</v>
      </c>
      <c r="O1325" s="246" t="s">
        <v>12354</v>
      </c>
      <c r="P1325" s="246" t="s">
        <v>12354</v>
      </c>
      <c r="Q1325" s="246" t="s">
        <v>12354</v>
      </c>
      <c r="R1325" s="246" t="s">
        <v>14690</v>
      </c>
      <c r="S1325" s="246" t="s">
        <v>14756</v>
      </c>
      <c r="T1325" s="246" t="s">
        <v>16053</v>
      </c>
      <c r="U1325" s="246" t="s">
        <v>15933</v>
      </c>
    </row>
    <row r="1326" spans="1:21" ht="13.5" customHeight="1">
      <c r="A1326" s="125" t="s">
        <v>2577</v>
      </c>
      <c r="B1326" s="125" t="s">
        <v>10372</v>
      </c>
      <c r="C1326" s="246" t="s">
        <v>2578</v>
      </c>
      <c r="D1326" s="246" t="s">
        <v>1281</v>
      </c>
      <c r="E1326" s="246" t="s">
        <v>5823</v>
      </c>
      <c r="F1326" s="246" t="s">
        <v>10702</v>
      </c>
      <c r="G1326" s="246" t="s">
        <v>9434</v>
      </c>
      <c r="H1326" s="247">
        <v>0</v>
      </c>
      <c r="I1326" s="246" t="s">
        <v>10373</v>
      </c>
      <c r="J1326" s="247">
        <v>78000</v>
      </c>
      <c r="K1326" s="247">
        <v>285</v>
      </c>
      <c r="L1326" s="246" t="s">
        <v>13176</v>
      </c>
      <c r="M1326" s="246" t="s">
        <v>8265</v>
      </c>
      <c r="N1326" s="246" t="s">
        <v>2577</v>
      </c>
      <c r="O1326" s="246" t="s">
        <v>12354</v>
      </c>
      <c r="P1326" s="246" t="s">
        <v>12354</v>
      </c>
      <c r="Q1326" s="246" t="s">
        <v>12354</v>
      </c>
      <c r="R1326" s="246" t="s">
        <v>14694</v>
      </c>
      <c r="S1326" s="246" t="s">
        <v>14750</v>
      </c>
      <c r="T1326" s="246" t="s">
        <v>15012</v>
      </c>
      <c r="U1326" s="246" t="s">
        <v>14922</v>
      </c>
    </row>
    <row r="1327" spans="1:21" ht="13.5" customHeight="1">
      <c r="A1327" s="125" t="s">
        <v>2579</v>
      </c>
      <c r="B1327" s="125" t="s">
        <v>10372</v>
      </c>
      <c r="C1327" s="246" t="s">
        <v>2580</v>
      </c>
      <c r="D1327" s="246" t="s">
        <v>2581</v>
      </c>
      <c r="E1327" s="246" t="s">
        <v>5824</v>
      </c>
      <c r="F1327" s="246" t="s">
        <v>10703</v>
      </c>
      <c r="G1327" s="246" t="s">
        <v>9435</v>
      </c>
      <c r="H1327" s="247">
        <v>0</v>
      </c>
      <c r="I1327" s="246" t="s">
        <v>10373</v>
      </c>
      <c r="J1327" s="247">
        <v>78000</v>
      </c>
      <c r="K1327" s="247">
        <v>286</v>
      </c>
      <c r="L1327" s="246" t="s">
        <v>13177</v>
      </c>
      <c r="M1327" s="246" t="s">
        <v>8265</v>
      </c>
      <c r="N1327" s="246" t="s">
        <v>2579</v>
      </c>
      <c r="O1327" s="246" t="s">
        <v>12354</v>
      </c>
      <c r="P1327" s="246" t="s">
        <v>12354</v>
      </c>
      <c r="Q1327" s="246" t="s">
        <v>12354</v>
      </c>
      <c r="R1327" s="246" t="s">
        <v>14730</v>
      </c>
      <c r="S1327" s="246" t="s">
        <v>14701</v>
      </c>
      <c r="T1327" s="246" t="s">
        <v>15578</v>
      </c>
      <c r="U1327" s="246" t="s">
        <v>15520</v>
      </c>
    </row>
    <row r="1328" spans="1:21" ht="13.5" customHeight="1">
      <c r="A1328" s="125" t="s">
        <v>2582</v>
      </c>
      <c r="B1328" s="125" t="s">
        <v>10372</v>
      </c>
      <c r="C1328" s="246" t="s">
        <v>2583</v>
      </c>
      <c r="D1328" s="246" t="s">
        <v>219</v>
      </c>
      <c r="E1328" s="246" t="s">
        <v>5766</v>
      </c>
      <c r="F1328" s="246" t="s">
        <v>10704</v>
      </c>
      <c r="G1328" s="246" t="s">
        <v>9322</v>
      </c>
      <c r="H1328" s="247">
        <v>0</v>
      </c>
      <c r="I1328" s="246" t="s">
        <v>10373</v>
      </c>
      <c r="J1328" s="247">
        <v>78000</v>
      </c>
      <c r="K1328" s="247">
        <v>229</v>
      </c>
      <c r="L1328" s="246" t="s">
        <v>13133</v>
      </c>
      <c r="M1328" s="246" t="s">
        <v>8265</v>
      </c>
      <c r="N1328" s="246" t="s">
        <v>2582</v>
      </c>
      <c r="O1328" s="246" t="s">
        <v>12354</v>
      </c>
      <c r="P1328" s="246" t="s">
        <v>12354</v>
      </c>
      <c r="Q1328" s="246" t="s">
        <v>12354</v>
      </c>
      <c r="R1328" s="246" t="s">
        <v>14694</v>
      </c>
      <c r="S1328" s="246" t="s">
        <v>14750</v>
      </c>
      <c r="T1328" s="246" t="s">
        <v>15763</v>
      </c>
      <c r="U1328" s="246" t="s">
        <v>15059</v>
      </c>
    </row>
    <row r="1329" spans="1:21" ht="13.5" customHeight="1">
      <c r="A1329" s="125" t="s">
        <v>2584</v>
      </c>
      <c r="B1329" s="125" t="s">
        <v>10372</v>
      </c>
      <c r="C1329" s="246" t="s">
        <v>2585</v>
      </c>
      <c r="D1329" s="246" t="s">
        <v>1281</v>
      </c>
      <c r="E1329" s="246" t="s">
        <v>5897</v>
      </c>
      <c r="F1329" s="246" t="s">
        <v>12354</v>
      </c>
      <c r="G1329" s="246" t="s">
        <v>9436</v>
      </c>
      <c r="H1329" s="247">
        <v>0</v>
      </c>
      <c r="I1329" s="246" t="s">
        <v>10373</v>
      </c>
      <c r="J1329" s="247">
        <v>78000</v>
      </c>
      <c r="K1329" s="247">
        <v>349</v>
      </c>
      <c r="L1329" s="246" t="s">
        <v>12761</v>
      </c>
      <c r="M1329" s="246" t="s">
        <v>8265</v>
      </c>
      <c r="N1329" s="246" t="s">
        <v>2584</v>
      </c>
      <c r="O1329" s="246" t="s">
        <v>12354</v>
      </c>
      <c r="P1329" s="246" t="s">
        <v>12354</v>
      </c>
      <c r="Q1329" s="246" t="s">
        <v>12354</v>
      </c>
      <c r="R1329" s="246" t="s">
        <v>14694</v>
      </c>
      <c r="S1329" s="246" t="s">
        <v>14718</v>
      </c>
      <c r="T1329" s="246" t="s">
        <v>15270</v>
      </c>
      <c r="U1329" s="246" t="s">
        <v>16054</v>
      </c>
    </row>
    <row r="1330" spans="1:21" ht="13.5" customHeight="1">
      <c r="A1330" s="125" t="s">
        <v>2586</v>
      </c>
      <c r="B1330" s="125" t="s">
        <v>10372</v>
      </c>
      <c r="C1330" s="246" t="s">
        <v>2587</v>
      </c>
      <c r="D1330" s="246" t="s">
        <v>1281</v>
      </c>
      <c r="E1330" s="246" t="s">
        <v>5914</v>
      </c>
      <c r="F1330" s="246" t="s">
        <v>10705</v>
      </c>
      <c r="G1330" s="246" t="s">
        <v>9437</v>
      </c>
      <c r="H1330" s="247">
        <v>0</v>
      </c>
      <c r="I1330" s="246" t="s">
        <v>10373</v>
      </c>
      <c r="J1330" s="247">
        <v>78000</v>
      </c>
      <c r="K1330" s="247">
        <v>363</v>
      </c>
      <c r="L1330" s="246" t="s">
        <v>13225</v>
      </c>
      <c r="M1330" s="246" t="s">
        <v>8265</v>
      </c>
      <c r="N1330" s="246" t="s">
        <v>2586</v>
      </c>
      <c r="O1330" s="246" t="s">
        <v>12354</v>
      </c>
      <c r="P1330" s="246" t="s">
        <v>12354</v>
      </c>
      <c r="Q1330" s="246" t="s">
        <v>12354</v>
      </c>
      <c r="R1330" s="246" t="s">
        <v>14694</v>
      </c>
      <c r="S1330" s="246" t="s">
        <v>14750</v>
      </c>
      <c r="T1330" s="246" t="s">
        <v>15518</v>
      </c>
      <c r="U1330" s="246" t="s">
        <v>14862</v>
      </c>
    </row>
    <row r="1331" spans="1:21" ht="13.5" customHeight="1">
      <c r="A1331" s="125" t="s">
        <v>2588</v>
      </c>
      <c r="B1331" s="125" t="s">
        <v>10372</v>
      </c>
      <c r="C1331" s="246" t="s">
        <v>5922</v>
      </c>
      <c r="D1331" s="246" t="s">
        <v>175</v>
      </c>
      <c r="E1331" s="246" t="s">
        <v>5923</v>
      </c>
      <c r="F1331" s="246" t="s">
        <v>10706</v>
      </c>
      <c r="G1331" s="246" t="s">
        <v>9314</v>
      </c>
      <c r="H1331" s="247">
        <v>0</v>
      </c>
      <c r="I1331" s="246" t="s">
        <v>10373</v>
      </c>
      <c r="J1331" s="247">
        <v>78000</v>
      </c>
      <c r="K1331" s="247">
        <v>375</v>
      </c>
      <c r="L1331" s="246" t="s">
        <v>12637</v>
      </c>
      <c r="M1331" s="246" t="s">
        <v>8265</v>
      </c>
      <c r="N1331" s="246" t="s">
        <v>2588</v>
      </c>
      <c r="O1331" s="246" t="s">
        <v>12354</v>
      </c>
      <c r="P1331" s="246" t="s">
        <v>12354</v>
      </c>
      <c r="Q1331" s="246" t="s">
        <v>12354</v>
      </c>
      <c r="R1331" s="246" t="s">
        <v>14694</v>
      </c>
      <c r="S1331" s="246" t="s">
        <v>14721</v>
      </c>
      <c r="T1331" s="246" t="s">
        <v>15313</v>
      </c>
      <c r="U1331" s="246" t="s">
        <v>14764</v>
      </c>
    </row>
    <row r="1332" spans="1:21" ht="13.5" customHeight="1">
      <c r="A1332" s="125" t="s">
        <v>2589</v>
      </c>
      <c r="B1332" s="125" t="s">
        <v>10372</v>
      </c>
      <c r="C1332" s="246" t="s">
        <v>2590</v>
      </c>
      <c r="D1332" s="246" t="s">
        <v>12354</v>
      </c>
      <c r="E1332" s="246" t="s">
        <v>5925</v>
      </c>
      <c r="F1332" s="246" t="s">
        <v>10707</v>
      </c>
      <c r="G1332" s="246" t="s">
        <v>9438</v>
      </c>
      <c r="H1332" s="247">
        <v>0</v>
      </c>
      <c r="I1332" s="246" t="s">
        <v>10373</v>
      </c>
      <c r="J1332" s="247">
        <v>78000</v>
      </c>
      <c r="K1332" s="247">
        <v>377</v>
      </c>
      <c r="L1332" s="246" t="s">
        <v>13231</v>
      </c>
      <c r="M1332" s="246" t="s">
        <v>8265</v>
      </c>
      <c r="N1332" s="246" t="s">
        <v>2589</v>
      </c>
      <c r="O1332" s="246" t="s">
        <v>12354</v>
      </c>
      <c r="P1332" s="246" t="s">
        <v>12354</v>
      </c>
      <c r="Q1332" s="246" t="s">
        <v>12354</v>
      </c>
      <c r="R1332" s="246" t="s">
        <v>14690</v>
      </c>
      <c r="S1332" s="246" t="s">
        <v>14818</v>
      </c>
      <c r="T1332" s="246" t="s">
        <v>15483</v>
      </c>
      <c r="U1332" s="246" t="s">
        <v>14945</v>
      </c>
    </row>
    <row r="1333" spans="1:21" ht="13.5" customHeight="1">
      <c r="A1333" s="125" t="s">
        <v>2591</v>
      </c>
      <c r="B1333" s="125" t="s">
        <v>10372</v>
      </c>
      <c r="C1333" s="246" t="s">
        <v>2592</v>
      </c>
      <c r="D1333" s="246" t="s">
        <v>1341</v>
      </c>
      <c r="E1333" s="246" t="s">
        <v>3658</v>
      </c>
      <c r="F1333" s="246" t="s">
        <v>10708</v>
      </c>
      <c r="G1333" s="246" t="s">
        <v>9439</v>
      </c>
      <c r="H1333" s="247">
        <v>0</v>
      </c>
      <c r="I1333" s="246" t="s">
        <v>10373</v>
      </c>
      <c r="J1333" s="247">
        <v>78000</v>
      </c>
      <c r="K1333" s="247">
        <v>243</v>
      </c>
      <c r="L1333" s="246" t="s">
        <v>13145</v>
      </c>
      <c r="M1333" s="246" t="s">
        <v>8265</v>
      </c>
      <c r="N1333" s="246" t="s">
        <v>2591</v>
      </c>
      <c r="O1333" s="246" t="s">
        <v>12354</v>
      </c>
      <c r="P1333" s="246" t="s">
        <v>12354</v>
      </c>
      <c r="Q1333" s="246" t="s">
        <v>12354</v>
      </c>
      <c r="R1333" s="246" t="s">
        <v>14690</v>
      </c>
      <c r="S1333" s="246" t="s">
        <v>14724</v>
      </c>
      <c r="T1333" s="246" t="s">
        <v>16055</v>
      </c>
      <c r="U1333" s="246" t="s">
        <v>16056</v>
      </c>
    </row>
    <row r="1334" spans="1:21" ht="13.5" customHeight="1">
      <c r="A1334" s="125" t="s">
        <v>2593</v>
      </c>
      <c r="B1334" s="125" t="s">
        <v>10372</v>
      </c>
      <c r="C1334" s="246" t="s">
        <v>2594</v>
      </c>
      <c r="D1334" s="246" t="s">
        <v>73</v>
      </c>
      <c r="E1334" s="246" t="s">
        <v>5779</v>
      </c>
      <c r="F1334" s="246" t="s">
        <v>10709</v>
      </c>
      <c r="G1334" s="246" t="s">
        <v>9440</v>
      </c>
      <c r="H1334" s="247">
        <v>0</v>
      </c>
      <c r="I1334" s="246" t="s">
        <v>10373</v>
      </c>
      <c r="J1334" s="247">
        <v>78000</v>
      </c>
      <c r="K1334" s="247">
        <v>242</v>
      </c>
      <c r="L1334" s="246" t="s">
        <v>12489</v>
      </c>
      <c r="M1334" s="246" t="s">
        <v>8265</v>
      </c>
      <c r="N1334" s="246" t="s">
        <v>2593</v>
      </c>
      <c r="O1334" s="246" t="s">
        <v>12354</v>
      </c>
      <c r="P1334" s="246" t="s">
        <v>12354</v>
      </c>
      <c r="Q1334" s="246" t="s">
        <v>12354</v>
      </c>
      <c r="R1334" s="246" t="s">
        <v>14694</v>
      </c>
      <c r="S1334" s="246" t="s">
        <v>14794</v>
      </c>
      <c r="T1334" s="246" t="s">
        <v>15428</v>
      </c>
      <c r="U1334" s="246" t="s">
        <v>16057</v>
      </c>
    </row>
    <row r="1335" spans="1:21" ht="13.5" customHeight="1">
      <c r="A1335" s="125" t="s">
        <v>2595</v>
      </c>
      <c r="B1335" s="125" t="s">
        <v>10372</v>
      </c>
      <c r="C1335" s="246" t="s">
        <v>2596</v>
      </c>
      <c r="D1335" s="246" t="s">
        <v>47</v>
      </c>
      <c r="E1335" s="246" t="s">
        <v>5780</v>
      </c>
      <c r="F1335" s="246" t="s">
        <v>10710</v>
      </c>
      <c r="G1335" s="246" t="s">
        <v>9441</v>
      </c>
      <c r="H1335" s="247">
        <v>0</v>
      </c>
      <c r="I1335" s="246" t="s">
        <v>10373</v>
      </c>
      <c r="J1335" s="247">
        <v>78000</v>
      </c>
      <c r="K1335" s="247">
        <v>244</v>
      </c>
      <c r="L1335" s="246" t="s">
        <v>13146</v>
      </c>
      <c r="M1335" s="246" t="s">
        <v>8265</v>
      </c>
      <c r="N1335" s="246" t="s">
        <v>2595</v>
      </c>
      <c r="O1335" s="246" t="s">
        <v>12354</v>
      </c>
      <c r="P1335" s="246" t="s">
        <v>12354</v>
      </c>
      <c r="Q1335" s="246" t="s">
        <v>12354</v>
      </c>
      <c r="R1335" s="246" t="s">
        <v>14690</v>
      </c>
      <c r="S1335" s="246" t="s">
        <v>14724</v>
      </c>
      <c r="T1335" s="246" t="s">
        <v>16058</v>
      </c>
      <c r="U1335" s="246" t="s">
        <v>14994</v>
      </c>
    </row>
    <row r="1336" spans="1:21" ht="13.5" customHeight="1">
      <c r="A1336" s="125" t="s">
        <v>2597</v>
      </c>
      <c r="B1336" s="125" t="s">
        <v>10372</v>
      </c>
      <c r="C1336" s="246" t="s">
        <v>2598</v>
      </c>
      <c r="D1336" s="246" t="s">
        <v>73</v>
      </c>
      <c r="E1336" s="246" t="s">
        <v>5778</v>
      </c>
      <c r="F1336" s="246" t="s">
        <v>10711</v>
      </c>
      <c r="G1336" s="246" t="s">
        <v>9442</v>
      </c>
      <c r="H1336" s="247">
        <v>0</v>
      </c>
      <c r="I1336" s="246" t="s">
        <v>10373</v>
      </c>
      <c r="J1336" s="247">
        <v>78000</v>
      </c>
      <c r="K1336" s="247">
        <v>241</v>
      </c>
      <c r="L1336" s="246" t="s">
        <v>12392</v>
      </c>
      <c r="M1336" s="246" t="s">
        <v>8265</v>
      </c>
      <c r="N1336" s="246" t="s">
        <v>2597</v>
      </c>
      <c r="O1336" s="246" t="s">
        <v>12354</v>
      </c>
      <c r="P1336" s="246" t="s">
        <v>12354</v>
      </c>
      <c r="Q1336" s="246" t="s">
        <v>12354</v>
      </c>
      <c r="R1336" s="246" t="s">
        <v>14694</v>
      </c>
      <c r="S1336" s="246" t="s">
        <v>14794</v>
      </c>
      <c r="T1336" s="246" t="s">
        <v>15237</v>
      </c>
      <c r="U1336" s="246" t="s">
        <v>15814</v>
      </c>
    </row>
    <row r="1337" spans="1:21" ht="13.5" customHeight="1">
      <c r="A1337" s="125" t="s">
        <v>2599</v>
      </c>
      <c r="B1337" s="125" t="s">
        <v>10372</v>
      </c>
      <c r="C1337" s="246" t="s">
        <v>2600</v>
      </c>
      <c r="D1337" s="246" t="s">
        <v>47</v>
      </c>
      <c r="E1337" s="246" t="s">
        <v>5781</v>
      </c>
      <c r="F1337" s="246" t="s">
        <v>10712</v>
      </c>
      <c r="G1337" s="246" t="s">
        <v>9443</v>
      </c>
      <c r="H1337" s="247">
        <v>0</v>
      </c>
      <c r="I1337" s="246" t="s">
        <v>10373</v>
      </c>
      <c r="J1337" s="247">
        <v>78000</v>
      </c>
      <c r="K1337" s="247">
        <v>245</v>
      </c>
      <c r="L1337" s="246" t="s">
        <v>13147</v>
      </c>
      <c r="M1337" s="246" t="s">
        <v>8265</v>
      </c>
      <c r="N1337" s="246" t="s">
        <v>2599</v>
      </c>
      <c r="O1337" s="246" t="s">
        <v>12354</v>
      </c>
      <c r="P1337" s="246" t="s">
        <v>12354</v>
      </c>
      <c r="Q1337" s="246" t="s">
        <v>12354</v>
      </c>
      <c r="R1337" s="246" t="s">
        <v>14694</v>
      </c>
      <c r="S1337" s="246" t="s">
        <v>14704</v>
      </c>
      <c r="T1337" s="246" t="s">
        <v>16059</v>
      </c>
      <c r="U1337" s="246" t="s">
        <v>15051</v>
      </c>
    </row>
    <row r="1338" spans="1:21" ht="13.5" customHeight="1">
      <c r="A1338" s="125" t="s">
        <v>2601</v>
      </c>
      <c r="B1338" s="125" t="s">
        <v>10372</v>
      </c>
      <c r="C1338" s="246" t="s">
        <v>2602</v>
      </c>
      <c r="D1338" s="246" t="s">
        <v>47</v>
      </c>
      <c r="E1338" s="246" t="s">
        <v>5797</v>
      </c>
      <c r="F1338" s="246" t="s">
        <v>10713</v>
      </c>
      <c r="G1338" s="246" t="s">
        <v>9444</v>
      </c>
      <c r="H1338" s="247">
        <v>0</v>
      </c>
      <c r="I1338" s="246" t="s">
        <v>10373</v>
      </c>
      <c r="J1338" s="247">
        <v>78000</v>
      </c>
      <c r="K1338" s="247">
        <v>259</v>
      </c>
      <c r="L1338" s="246" t="s">
        <v>13157</v>
      </c>
      <c r="M1338" s="246" t="s">
        <v>8265</v>
      </c>
      <c r="N1338" s="246" t="s">
        <v>2601</v>
      </c>
      <c r="O1338" s="246" t="s">
        <v>12354</v>
      </c>
      <c r="P1338" s="246" t="s">
        <v>12354</v>
      </c>
      <c r="Q1338" s="246" t="s">
        <v>12354</v>
      </c>
      <c r="R1338" s="246" t="s">
        <v>14690</v>
      </c>
      <c r="S1338" s="246" t="s">
        <v>14818</v>
      </c>
      <c r="T1338" s="246" t="s">
        <v>15943</v>
      </c>
      <c r="U1338" s="246" t="s">
        <v>16060</v>
      </c>
    </row>
    <row r="1339" spans="1:21" ht="13.5" customHeight="1">
      <c r="A1339" s="125" t="s">
        <v>2603</v>
      </c>
      <c r="B1339" s="125" t="s">
        <v>10372</v>
      </c>
      <c r="C1339" s="246" t="s">
        <v>2604</v>
      </c>
      <c r="D1339" s="246" t="s">
        <v>146</v>
      </c>
      <c r="E1339" s="246" t="s">
        <v>5807</v>
      </c>
      <c r="F1339" s="246" t="s">
        <v>10714</v>
      </c>
      <c r="G1339" s="246" t="s">
        <v>9445</v>
      </c>
      <c r="H1339" s="247">
        <v>0</v>
      </c>
      <c r="I1339" s="246" t="s">
        <v>10373</v>
      </c>
      <c r="J1339" s="247">
        <v>78000</v>
      </c>
      <c r="K1339" s="247">
        <v>269</v>
      </c>
      <c r="L1339" s="246" t="s">
        <v>13164</v>
      </c>
      <c r="M1339" s="246" t="s">
        <v>8265</v>
      </c>
      <c r="N1339" s="246" t="s">
        <v>2603</v>
      </c>
      <c r="O1339" s="246" t="s">
        <v>12354</v>
      </c>
      <c r="P1339" s="246" t="s">
        <v>12354</v>
      </c>
      <c r="Q1339" s="246" t="s">
        <v>12354</v>
      </c>
      <c r="R1339" s="246" t="s">
        <v>14690</v>
      </c>
      <c r="S1339" s="246" t="s">
        <v>14724</v>
      </c>
      <c r="T1339" s="246" t="s">
        <v>15235</v>
      </c>
      <c r="U1339" s="246" t="s">
        <v>14863</v>
      </c>
    </row>
    <row r="1340" spans="1:21" ht="13.5" customHeight="1">
      <c r="A1340" s="125" t="s">
        <v>2605</v>
      </c>
      <c r="B1340" s="125" t="s">
        <v>10372</v>
      </c>
      <c r="C1340" s="246" t="s">
        <v>2606</v>
      </c>
      <c r="D1340" s="246" t="s">
        <v>47</v>
      </c>
      <c r="E1340" s="246" t="s">
        <v>5810</v>
      </c>
      <c r="F1340" s="246" t="s">
        <v>10715</v>
      </c>
      <c r="G1340" s="246" t="s">
        <v>9446</v>
      </c>
      <c r="H1340" s="247">
        <v>0</v>
      </c>
      <c r="I1340" s="246" t="s">
        <v>10373</v>
      </c>
      <c r="J1340" s="247">
        <v>78000</v>
      </c>
      <c r="K1340" s="247">
        <v>273</v>
      </c>
      <c r="L1340" s="246" t="s">
        <v>13167</v>
      </c>
      <c r="M1340" s="246" t="s">
        <v>8265</v>
      </c>
      <c r="N1340" s="246" t="s">
        <v>2605</v>
      </c>
      <c r="O1340" s="246" t="s">
        <v>12354</v>
      </c>
      <c r="P1340" s="246" t="s">
        <v>12354</v>
      </c>
      <c r="Q1340" s="246" t="s">
        <v>12354</v>
      </c>
      <c r="R1340" s="246" t="s">
        <v>14694</v>
      </c>
      <c r="S1340" s="246" t="s">
        <v>14794</v>
      </c>
      <c r="T1340" s="246" t="s">
        <v>15084</v>
      </c>
      <c r="U1340" s="246" t="s">
        <v>15097</v>
      </c>
    </row>
    <row r="1341" spans="1:21" ht="13.5" customHeight="1">
      <c r="A1341" s="125" t="s">
        <v>2607</v>
      </c>
      <c r="B1341" s="125" t="s">
        <v>10372</v>
      </c>
      <c r="C1341" s="246" t="s">
        <v>2608</v>
      </c>
      <c r="D1341" s="246" t="s">
        <v>1395</v>
      </c>
      <c r="E1341" s="246" t="s">
        <v>5813</v>
      </c>
      <c r="F1341" s="246" t="s">
        <v>10716</v>
      </c>
      <c r="G1341" s="246" t="s">
        <v>9375</v>
      </c>
      <c r="H1341" s="247">
        <v>0</v>
      </c>
      <c r="I1341" s="246" t="s">
        <v>10373</v>
      </c>
      <c r="J1341" s="247">
        <v>78000</v>
      </c>
      <c r="K1341" s="247">
        <v>276</v>
      </c>
      <c r="L1341" s="246" t="s">
        <v>13170</v>
      </c>
      <c r="M1341" s="246" t="s">
        <v>8265</v>
      </c>
      <c r="N1341" s="246" t="s">
        <v>2607</v>
      </c>
      <c r="O1341" s="246" t="s">
        <v>12354</v>
      </c>
      <c r="P1341" s="246" t="s">
        <v>12354</v>
      </c>
      <c r="Q1341" s="246" t="s">
        <v>12354</v>
      </c>
      <c r="R1341" s="246" t="s">
        <v>14690</v>
      </c>
      <c r="S1341" s="246" t="s">
        <v>14750</v>
      </c>
      <c r="T1341" s="246" t="s">
        <v>15426</v>
      </c>
      <c r="U1341" s="246" t="s">
        <v>14703</v>
      </c>
    </row>
    <row r="1342" spans="1:21" ht="13.5" customHeight="1">
      <c r="A1342" s="125" t="s">
        <v>2609</v>
      </c>
      <c r="B1342" s="125" t="s">
        <v>10372</v>
      </c>
      <c r="C1342" s="246" t="s">
        <v>2610</v>
      </c>
      <c r="D1342" s="246" t="s">
        <v>193</v>
      </c>
      <c r="E1342" s="246" t="s">
        <v>12354</v>
      </c>
      <c r="F1342" s="246" t="s">
        <v>10717</v>
      </c>
      <c r="G1342" s="246" t="s">
        <v>9447</v>
      </c>
      <c r="H1342" s="247">
        <v>0</v>
      </c>
      <c r="I1342" s="246" t="s">
        <v>10373</v>
      </c>
      <c r="J1342" s="247">
        <v>78000</v>
      </c>
      <c r="K1342" s="247">
        <v>272</v>
      </c>
      <c r="L1342" s="246" t="s">
        <v>13166</v>
      </c>
      <c r="M1342" s="246" t="s">
        <v>8265</v>
      </c>
      <c r="N1342" s="246" t="s">
        <v>2609</v>
      </c>
      <c r="O1342" s="246" t="s">
        <v>12354</v>
      </c>
      <c r="P1342" s="246" t="s">
        <v>12354</v>
      </c>
      <c r="Q1342" s="246" t="s">
        <v>12354</v>
      </c>
      <c r="R1342" s="246" t="s">
        <v>14694</v>
      </c>
      <c r="S1342" s="246" t="s">
        <v>14704</v>
      </c>
      <c r="T1342" s="246" t="s">
        <v>15739</v>
      </c>
      <c r="U1342" s="246" t="s">
        <v>15108</v>
      </c>
    </row>
    <row r="1343" spans="1:21" ht="13.5" customHeight="1">
      <c r="A1343" s="125" t="s">
        <v>2611</v>
      </c>
      <c r="B1343" s="125" t="s">
        <v>10372</v>
      </c>
      <c r="C1343" s="246" t="s">
        <v>5815</v>
      </c>
      <c r="D1343" s="246" t="s">
        <v>146</v>
      </c>
      <c r="E1343" s="246" t="s">
        <v>5816</v>
      </c>
      <c r="F1343" s="246" t="s">
        <v>10718</v>
      </c>
      <c r="G1343" s="246" t="s">
        <v>9448</v>
      </c>
      <c r="H1343" s="247">
        <v>0</v>
      </c>
      <c r="I1343" s="246" t="s">
        <v>10373</v>
      </c>
      <c r="J1343" s="247">
        <v>78000</v>
      </c>
      <c r="K1343" s="247">
        <v>278</v>
      </c>
      <c r="L1343" s="246" t="s">
        <v>12556</v>
      </c>
      <c r="M1343" s="246" t="s">
        <v>8265</v>
      </c>
      <c r="N1343" s="246" t="s">
        <v>2611</v>
      </c>
      <c r="O1343" s="246" t="s">
        <v>12354</v>
      </c>
      <c r="P1343" s="246" t="s">
        <v>12354</v>
      </c>
      <c r="Q1343" s="246" t="s">
        <v>12354</v>
      </c>
      <c r="R1343" s="246" t="s">
        <v>14970</v>
      </c>
      <c r="S1343" s="246" t="s">
        <v>15041</v>
      </c>
      <c r="T1343" s="246" t="s">
        <v>14743</v>
      </c>
      <c r="U1343" s="246" t="s">
        <v>14703</v>
      </c>
    </row>
    <row r="1344" spans="1:21" ht="13.5" customHeight="1">
      <c r="A1344" s="125" t="s">
        <v>2612</v>
      </c>
      <c r="B1344" s="125" t="s">
        <v>10372</v>
      </c>
      <c r="C1344" s="246" t="s">
        <v>2613</v>
      </c>
      <c r="D1344" s="246" t="s">
        <v>2614</v>
      </c>
      <c r="E1344" s="246" t="s">
        <v>5817</v>
      </c>
      <c r="F1344" s="246" t="s">
        <v>10719</v>
      </c>
      <c r="G1344" s="246" t="s">
        <v>9449</v>
      </c>
      <c r="H1344" s="247">
        <v>0</v>
      </c>
      <c r="I1344" s="246" t="s">
        <v>10373</v>
      </c>
      <c r="J1344" s="247">
        <v>78000</v>
      </c>
      <c r="K1344" s="247">
        <v>279</v>
      </c>
      <c r="L1344" s="246" t="s">
        <v>13172</v>
      </c>
      <c r="M1344" s="246" t="s">
        <v>8265</v>
      </c>
      <c r="N1344" s="246" t="s">
        <v>2612</v>
      </c>
      <c r="O1344" s="246" t="s">
        <v>12354</v>
      </c>
      <c r="P1344" s="246" t="s">
        <v>12354</v>
      </c>
      <c r="Q1344" s="246" t="s">
        <v>12354</v>
      </c>
      <c r="R1344" s="246" t="s">
        <v>14694</v>
      </c>
      <c r="S1344" s="246" t="s">
        <v>14794</v>
      </c>
      <c r="T1344" s="246" t="s">
        <v>16061</v>
      </c>
      <c r="U1344" s="246" t="s">
        <v>16062</v>
      </c>
    </row>
    <row r="1345" spans="1:21" ht="13.5" customHeight="1">
      <c r="A1345" s="125" t="s">
        <v>2615</v>
      </c>
      <c r="B1345" s="125" t="s">
        <v>10372</v>
      </c>
      <c r="C1345" s="246" t="s">
        <v>2616</v>
      </c>
      <c r="D1345" s="246" t="s">
        <v>1395</v>
      </c>
      <c r="E1345" s="246" t="s">
        <v>5819</v>
      </c>
      <c r="F1345" s="246" t="s">
        <v>10720</v>
      </c>
      <c r="G1345" s="246" t="s">
        <v>9450</v>
      </c>
      <c r="H1345" s="247">
        <v>0</v>
      </c>
      <c r="I1345" s="246" t="s">
        <v>10373</v>
      </c>
      <c r="J1345" s="247">
        <v>78000</v>
      </c>
      <c r="K1345" s="247">
        <v>281</v>
      </c>
      <c r="L1345" s="246" t="s">
        <v>13174</v>
      </c>
      <c r="M1345" s="246" t="s">
        <v>8265</v>
      </c>
      <c r="N1345" s="246" t="s">
        <v>2615</v>
      </c>
      <c r="O1345" s="246" t="s">
        <v>12354</v>
      </c>
      <c r="P1345" s="246" t="s">
        <v>12354</v>
      </c>
      <c r="Q1345" s="246" t="s">
        <v>12354</v>
      </c>
      <c r="R1345" s="246" t="s">
        <v>14730</v>
      </c>
      <c r="S1345" s="246" t="s">
        <v>15452</v>
      </c>
      <c r="T1345" s="246" t="s">
        <v>16063</v>
      </c>
      <c r="U1345" s="246" t="s">
        <v>15858</v>
      </c>
    </row>
    <row r="1346" spans="1:21" ht="13.5" customHeight="1">
      <c r="A1346" s="125" t="s">
        <v>2617</v>
      </c>
      <c r="B1346" s="125" t="s">
        <v>10372</v>
      </c>
      <c r="C1346" s="246" t="s">
        <v>2618</v>
      </c>
      <c r="D1346" s="246" t="s">
        <v>1367</v>
      </c>
      <c r="E1346" s="246" t="s">
        <v>5820</v>
      </c>
      <c r="F1346" s="246" t="s">
        <v>10721</v>
      </c>
      <c r="G1346" s="246" t="s">
        <v>9451</v>
      </c>
      <c r="H1346" s="247">
        <v>0</v>
      </c>
      <c r="I1346" s="246" t="s">
        <v>10373</v>
      </c>
      <c r="J1346" s="247">
        <v>78000</v>
      </c>
      <c r="K1346" s="247">
        <v>282</v>
      </c>
      <c r="L1346" s="246" t="s">
        <v>13068</v>
      </c>
      <c r="M1346" s="246" t="s">
        <v>8265</v>
      </c>
      <c r="N1346" s="246" t="s">
        <v>2617</v>
      </c>
      <c r="O1346" s="246" t="s">
        <v>12354</v>
      </c>
      <c r="P1346" s="246" t="s">
        <v>12354</v>
      </c>
      <c r="Q1346" s="246" t="s">
        <v>12354</v>
      </c>
      <c r="R1346" s="246" t="s">
        <v>14694</v>
      </c>
      <c r="S1346" s="246" t="s">
        <v>14734</v>
      </c>
      <c r="T1346" s="246" t="s">
        <v>14748</v>
      </c>
      <c r="U1346" s="246" t="s">
        <v>15999</v>
      </c>
    </row>
    <row r="1347" spans="1:21" ht="13.5" customHeight="1">
      <c r="A1347" s="125" t="s">
        <v>2619</v>
      </c>
      <c r="B1347" s="125" t="s">
        <v>10372</v>
      </c>
      <c r="C1347" s="246" t="s">
        <v>2620</v>
      </c>
      <c r="D1347" s="246" t="s">
        <v>47</v>
      </c>
      <c r="E1347" s="246" t="s">
        <v>5821</v>
      </c>
      <c r="F1347" s="246" t="s">
        <v>10722</v>
      </c>
      <c r="G1347" s="246" t="s">
        <v>9452</v>
      </c>
      <c r="H1347" s="247">
        <v>0</v>
      </c>
      <c r="I1347" s="246" t="s">
        <v>10373</v>
      </c>
      <c r="J1347" s="247">
        <v>78000</v>
      </c>
      <c r="K1347" s="247">
        <v>283</v>
      </c>
      <c r="L1347" s="246" t="s">
        <v>12442</v>
      </c>
      <c r="M1347" s="246" t="s">
        <v>8265</v>
      </c>
      <c r="N1347" s="246" t="s">
        <v>2619</v>
      </c>
      <c r="O1347" s="246" t="s">
        <v>12354</v>
      </c>
      <c r="P1347" s="246" t="s">
        <v>12354</v>
      </c>
      <c r="Q1347" s="246" t="s">
        <v>12354</v>
      </c>
      <c r="R1347" s="246" t="s">
        <v>14690</v>
      </c>
      <c r="S1347" s="246" t="s">
        <v>14791</v>
      </c>
      <c r="T1347" s="246" t="s">
        <v>15755</v>
      </c>
      <c r="U1347" s="246" t="s">
        <v>16064</v>
      </c>
    </row>
    <row r="1348" spans="1:21" ht="13.5" customHeight="1">
      <c r="A1348" s="125" t="s">
        <v>2621</v>
      </c>
      <c r="B1348" s="125" t="s">
        <v>10372</v>
      </c>
      <c r="C1348" s="246" t="s">
        <v>2622</v>
      </c>
      <c r="D1348" s="246" t="s">
        <v>73</v>
      </c>
      <c r="E1348" s="246" t="s">
        <v>5826</v>
      </c>
      <c r="F1348" s="246" t="s">
        <v>10723</v>
      </c>
      <c r="G1348" s="246" t="s">
        <v>9453</v>
      </c>
      <c r="H1348" s="247">
        <v>0</v>
      </c>
      <c r="I1348" s="246" t="s">
        <v>10373</v>
      </c>
      <c r="J1348" s="247">
        <v>78000</v>
      </c>
      <c r="K1348" s="247">
        <v>288</v>
      </c>
      <c r="L1348" s="246" t="s">
        <v>13179</v>
      </c>
      <c r="M1348" s="246" t="s">
        <v>8265</v>
      </c>
      <c r="N1348" s="246" t="s">
        <v>2621</v>
      </c>
      <c r="O1348" s="246" t="s">
        <v>12354</v>
      </c>
      <c r="P1348" s="246" t="s">
        <v>12354</v>
      </c>
      <c r="Q1348" s="246" t="s">
        <v>12354</v>
      </c>
      <c r="R1348" s="246" t="s">
        <v>14694</v>
      </c>
      <c r="S1348" s="246" t="s">
        <v>14713</v>
      </c>
      <c r="T1348" s="246" t="s">
        <v>16065</v>
      </c>
      <c r="U1348" s="246" t="s">
        <v>15093</v>
      </c>
    </row>
    <row r="1349" spans="1:21" ht="13.5" customHeight="1">
      <c r="A1349" s="125" t="s">
        <v>2623</v>
      </c>
      <c r="B1349" s="125" t="s">
        <v>10372</v>
      </c>
      <c r="C1349" s="246" t="s">
        <v>5889</v>
      </c>
      <c r="D1349" s="246" t="s">
        <v>181</v>
      </c>
      <c r="E1349" s="246" t="s">
        <v>5890</v>
      </c>
      <c r="F1349" s="246" t="s">
        <v>10724</v>
      </c>
      <c r="G1349" s="246" t="s">
        <v>9454</v>
      </c>
      <c r="H1349" s="247">
        <v>0</v>
      </c>
      <c r="I1349" s="246" t="s">
        <v>10373</v>
      </c>
      <c r="J1349" s="247">
        <v>78000</v>
      </c>
      <c r="K1349" s="247">
        <v>343</v>
      </c>
      <c r="L1349" s="246" t="s">
        <v>13214</v>
      </c>
      <c r="M1349" s="246" t="s">
        <v>8265</v>
      </c>
      <c r="N1349" s="246" t="s">
        <v>2623</v>
      </c>
      <c r="O1349" s="246" t="s">
        <v>12354</v>
      </c>
      <c r="P1349" s="246" t="s">
        <v>12354</v>
      </c>
      <c r="Q1349" s="246" t="s">
        <v>12354</v>
      </c>
      <c r="R1349" s="246" t="s">
        <v>14694</v>
      </c>
      <c r="S1349" s="246" t="s">
        <v>14794</v>
      </c>
      <c r="T1349" s="246" t="s">
        <v>15605</v>
      </c>
      <c r="U1349" s="246" t="s">
        <v>14764</v>
      </c>
    </row>
    <row r="1350" spans="1:21" ht="13.5" customHeight="1">
      <c r="A1350" s="125" t="s">
        <v>2624</v>
      </c>
      <c r="B1350" s="125" t="s">
        <v>10372</v>
      </c>
      <c r="C1350" s="246" t="s">
        <v>5898</v>
      </c>
      <c r="D1350" s="246" t="s">
        <v>1403</v>
      </c>
      <c r="E1350" s="246" t="s">
        <v>5899</v>
      </c>
      <c r="F1350" s="246" t="s">
        <v>10725</v>
      </c>
      <c r="G1350" s="246" t="s">
        <v>9455</v>
      </c>
      <c r="H1350" s="247">
        <v>0</v>
      </c>
      <c r="I1350" s="246" t="s">
        <v>10373</v>
      </c>
      <c r="J1350" s="247">
        <v>78000</v>
      </c>
      <c r="K1350" s="247">
        <v>350</v>
      </c>
      <c r="L1350" s="246" t="s">
        <v>13216</v>
      </c>
      <c r="M1350" s="246" t="s">
        <v>8265</v>
      </c>
      <c r="N1350" s="246" t="s">
        <v>2624</v>
      </c>
      <c r="O1350" s="246" t="s">
        <v>12354</v>
      </c>
      <c r="P1350" s="246" t="s">
        <v>12354</v>
      </c>
      <c r="Q1350" s="246" t="s">
        <v>12354</v>
      </c>
      <c r="R1350" s="246" t="s">
        <v>14694</v>
      </c>
      <c r="S1350" s="246" t="s">
        <v>14794</v>
      </c>
      <c r="T1350" s="246" t="s">
        <v>15377</v>
      </c>
      <c r="U1350" s="246" t="s">
        <v>15601</v>
      </c>
    </row>
    <row r="1351" spans="1:21" ht="13.5" customHeight="1">
      <c r="A1351" s="125" t="s">
        <v>2625</v>
      </c>
      <c r="B1351" s="125" t="s">
        <v>10372</v>
      </c>
      <c r="C1351" s="246" t="s">
        <v>2626</v>
      </c>
      <c r="D1351" s="246" t="s">
        <v>1367</v>
      </c>
      <c r="E1351" s="246" t="s">
        <v>5903</v>
      </c>
      <c r="F1351" s="246" t="s">
        <v>10726</v>
      </c>
      <c r="G1351" s="246" t="s">
        <v>9456</v>
      </c>
      <c r="H1351" s="247">
        <v>0</v>
      </c>
      <c r="I1351" s="246" t="s">
        <v>10373</v>
      </c>
      <c r="J1351" s="247">
        <v>78000</v>
      </c>
      <c r="K1351" s="247">
        <v>353</v>
      </c>
      <c r="L1351" s="246" t="s">
        <v>12614</v>
      </c>
      <c r="M1351" s="246" t="s">
        <v>8265</v>
      </c>
      <c r="N1351" s="246" t="s">
        <v>2625</v>
      </c>
      <c r="O1351" s="246" t="s">
        <v>12354</v>
      </c>
      <c r="P1351" s="246" t="s">
        <v>12354</v>
      </c>
      <c r="Q1351" s="246" t="s">
        <v>12354</v>
      </c>
      <c r="R1351" s="246" t="s">
        <v>14694</v>
      </c>
      <c r="S1351" s="246" t="s">
        <v>14781</v>
      </c>
      <c r="T1351" s="246" t="s">
        <v>16066</v>
      </c>
      <c r="U1351" s="246" t="s">
        <v>16067</v>
      </c>
    </row>
    <row r="1352" spans="1:21" ht="13.5" customHeight="1">
      <c r="A1352" s="125" t="s">
        <v>2628</v>
      </c>
      <c r="B1352" s="125" t="s">
        <v>10372</v>
      </c>
      <c r="C1352" s="246" t="s">
        <v>2629</v>
      </c>
      <c r="D1352" s="246" t="s">
        <v>1403</v>
      </c>
      <c r="E1352" s="246" t="s">
        <v>5920</v>
      </c>
      <c r="F1352" s="246" t="s">
        <v>12354</v>
      </c>
      <c r="G1352" s="246" t="s">
        <v>9457</v>
      </c>
      <c r="H1352" s="247">
        <v>0</v>
      </c>
      <c r="I1352" s="246" t="s">
        <v>10373</v>
      </c>
      <c r="J1352" s="247">
        <v>78000</v>
      </c>
      <c r="K1352" s="247">
        <v>373</v>
      </c>
      <c r="L1352" s="246" t="s">
        <v>12781</v>
      </c>
      <c r="M1352" s="246" t="s">
        <v>8265</v>
      </c>
      <c r="N1352" s="246" t="s">
        <v>2628</v>
      </c>
      <c r="O1352" s="246" t="s">
        <v>12354</v>
      </c>
      <c r="P1352" s="246" t="s">
        <v>12354</v>
      </c>
      <c r="Q1352" s="246" t="s">
        <v>12354</v>
      </c>
      <c r="R1352" s="246" t="s">
        <v>14694</v>
      </c>
      <c r="S1352" s="246" t="s">
        <v>14844</v>
      </c>
      <c r="T1352" s="246" t="s">
        <v>15440</v>
      </c>
      <c r="U1352" s="246" t="s">
        <v>16068</v>
      </c>
    </row>
    <row r="1353" spans="1:21" ht="13.5" customHeight="1">
      <c r="A1353" s="125" t="s">
        <v>13233</v>
      </c>
      <c r="B1353" s="125" t="s">
        <v>10372</v>
      </c>
      <c r="C1353" s="246" t="s">
        <v>11629</v>
      </c>
      <c r="D1353" s="246" t="s">
        <v>11630</v>
      </c>
      <c r="E1353" s="246" t="s">
        <v>11631</v>
      </c>
      <c r="F1353" s="246" t="s">
        <v>11632</v>
      </c>
      <c r="G1353" s="246" t="s">
        <v>11633</v>
      </c>
      <c r="H1353" s="247">
        <v>0</v>
      </c>
      <c r="I1353" s="246" t="s">
        <v>10373</v>
      </c>
      <c r="J1353" s="247">
        <v>78000</v>
      </c>
      <c r="K1353" s="247">
        <v>380</v>
      </c>
      <c r="L1353" s="246" t="s">
        <v>12819</v>
      </c>
      <c r="M1353" s="246" t="s">
        <v>8265</v>
      </c>
      <c r="N1353" s="246" t="s">
        <v>13233</v>
      </c>
      <c r="O1353" s="246" t="s">
        <v>12354</v>
      </c>
      <c r="P1353" s="246" t="s">
        <v>12354</v>
      </c>
      <c r="Q1353" s="246" t="s">
        <v>12354</v>
      </c>
      <c r="R1353" s="246" t="s">
        <v>14690</v>
      </c>
      <c r="S1353" s="246" t="s">
        <v>14791</v>
      </c>
      <c r="T1353" s="246" t="s">
        <v>15647</v>
      </c>
      <c r="U1353" s="246" t="s">
        <v>15659</v>
      </c>
    </row>
    <row r="1354" spans="1:21" ht="13.5" customHeight="1">
      <c r="A1354" s="125" t="s">
        <v>13237</v>
      </c>
      <c r="B1354" s="125" t="s">
        <v>10372</v>
      </c>
      <c r="C1354" s="246" t="s">
        <v>11634</v>
      </c>
      <c r="D1354" s="246" t="s">
        <v>1367</v>
      </c>
      <c r="E1354" s="246" t="s">
        <v>11635</v>
      </c>
      <c r="F1354" s="246" t="s">
        <v>11636</v>
      </c>
      <c r="G1354" s="246" t="s">
        <v>11637</v>
      </c>
      <c r="H1354" s="247">
        <v>0</v>
      </c>
      <c r="I1354" s="246" t="s">
        <v>10373</v>
      </c>
      <c r="J1354" s="247">
        <v>78000</v>
      </c>
      <c r="K1354" s="247">
        <v>386</v>
      </c>
      <c r="L1354" s="246" t="s">
        <v>13238</v>
      </c>
      <c r="M1354" s="246" t="s">
        <v>8265</v>
      </c>
      <c r="N1354" s="246" t="s">
        <v>13237</v>
      </c>
      <c r="O1354" s="246" t="s">
        <v>12354</v>
      </c>
      <c r="P1354" s="246" t="s">
        <v>12354</v>
      </c>
      <c r="Q1354" s="246" t="s">
        <v>12354</v>
      </c>
      <c r="R1354" s="246" t="s">
        <v>14730</v>
      </c>
      <c r="S1354" s="246" t="s">
        <v>15491</v>
      </c>
      <c r="T1354" s="246" t="s">
        <v>16069</v>
      </c>
      <c r="U1354" s="246" t="s">
        <v>14764</v>
      </c>
    </row>
    <row r="1355" spans="1:21" ht="13.5" customHeight="1">
      <c r="A1355" s="125" t="s">
        <v>13221</v>
      </c>
      <c r="B1355" s="125" t="s">
        <v>10372</v>
      </c>
      <c r="C1355" s="246" t="s">
        <v>2627</v>
      </c>
      <c r="D1355" s="246" t="s">
        <v>1367</v>
      </c>
      <c r="E1355" s="246" t="s">
        <v>5906</v>
      </c>
      <c r="F1355" s="246" t="s">
        <v>11638</v>
      </c>
      <c r="G1355" s="246" t="s">
        <v>11639</v>
      </c>
      <c r="H1355" s="247">
        <v>0</v>
      </c>
      <c r="I1355" s="246" t="s">
        <v>10373</v>
      </c>
      <c r="J1355" s="247">
        <v>78000</v>
      </c>
      <c r="K1355" s="247">
        <v>356</v>
      </c>
      <c r="L1355" s="246" t="s">
        <v>12760</v>
      </c>
      <c r="M1355" s="246" t="s">
        <v>8265</v>
      </c>
      <c r="N1355" s="246" t="s">
        <v>13221</v>
      </c>
      <c r="O1355" s="246" t="s">
        <v>12354</v>
      </c>
      <c r="P1355" s="246" t="s">
        <v>12354</v>
      </c>
      <c r="Q1355" s="246" t="s">
        <v>12354</v>
      </c>
      <c r="R1355" s="246" t="s">
        <v>14690</v>
      </c>
      <c r="S1355" s="246" t="s">
        <v>14724</v>
      </c>
      <c r="T1355" s="246" t="s">
        <v>15160</v>
      </c>
      <c r="U1355" s="246" t="s">
        <v>14700</v>
      </c>
    </row>
    <row r="1356" spans="1:21" ht="13.5" customHeight="1">
      <c r="A1356" s="125" t="s">
        <v>2630</v>
      </c>
      <c r="B1356" s="125" t="s">
        <v>10372</v>
      </c>
      <c r="C1356" s="246" t="s">
        <v>2631</v>
      </c>
      <c r="D1356" s="246" t="s">
        <v>1418</v>
      </c>
      <c r="E1356" s="246" t="s">
        <v>5789</v>
      </c>
      <c r="F1356" s="246" t="s">
        <v>10727</v>
      </c>
      <c r="G1356" s="246" t="s">
        <v>9458</v>
      </c>
      <c r="H1356" s="247">
        <v>0</v>
      </c>
      <c r="I1356" s="246" t="s">
        <v>10373</v>
      </c>
      <c r="J1356" s="247">
        <v>78000</v>
      </c>
      <c r="K1356" s="247">
        <v>252</v>
      </c>
      <c r="L1356" s="246" t="s">
        <v>13152</v>
      </c>
      <c r="M1356" s="246" t="s">
        <v>8265</v>
      </c>
      <c r="N1356" s="246" t="s">
        <v>2630</v>
      </c>
      <c r="O1356" s="246" t="s">
        <v>12354</v>
      </c>
      <c r="P1356" s="246" t="s">
        <v>12354</v>
      </c>
      <c r="Q1356" s="246" t="s">
        <v>12354</v>
      </c>
      <c r="R1356" s="246" t="s">
        <v>14690</v>
      </c>
      <c r="S1356" s="246" t="s">
        <v>14718</v>
      </c>
      <c r="T1356" s="246" t="s">
        <v>15761</v>
      </c>
      <c r="U1356" s="246" t="s">
        <v>14943</v>
      </c>
    </row>
    <row r="1357" spans="1:21" ht="13.5" customHeight="1">
      <c r="A1357" s="125" t="s">
        <v>2632</v>
      </c>
      <c r="B1357" s="125" t="s">
        <v>10372</v>
      </c>
      <c r="C1357" s="246" t="s">
        <v>2633</v>
      </c>
      <c r="D1357" s="246" t="s">
        <v>4502</v>
      </c>
      <c r="E1357" s="246" t="s">
        <v>5792</v>
      </c>
      <c r="F1357" s="246" t="s">
        <v>10728</v>
      </c>
      <c r="G1357" s="246" t="s">
        <v>9459</v>
      </c>
      <c r="H1357" s="247">
        <v>0</v>
      </c>
      <c r="I1357" s="246" t="s">
        <v>10373</v>
      </c>
      <c r="J1357" s="247">
        <v>78000</v>
      </c>
      <c r="K1357" s="247">
        <v>255</v>
      </c>
      <c r="L1357" s="246" t="s">
        <v>13154</v>
      </c>
      <c r="M1357" s="246" t="s">
        <v>8265</v>
      </c>
      <c r="N1357" s="246" t="s">
        <v>2632</v>
      </c>
      <c r="O1357" s="246" t="s">
        <v>12354</v>
      </c>
      <c r="P1357" s="246" t="s">
        <v>12354</v>
      </c>
      <c r="Q1357" s="246" t="s">
        <v>12354</v>
      </c>
      <c r="R1357" s="246" t="s">
        <v>14690</v>
      </c>
      <c r="S1357" s="246" t="s">
        <v>14718</v>
      </c>
      <c r="T1357" s="246" t="s">
        <v>15239</v>
      </c>
      <c r="U1357" s="246" t="s">
        <v>15812</v>
      </c>
    </row>
    <row r="1358" spans="1:21" ht="13.5" customHeight="1">
      <c r="A1358" s="125" t="s">
        <v>2634</v>
      </c>
      <c r="B1358" s="125" t="s">
        <v>10372</v>
      </c>
      <c r="C1358" s="246" t="s">
        <v>2635</v>
      </c>
      <c r="D1358" s="246" t="s">
        <v>1424</v>
      </c>
      <c r="E1358" s="246" t="s">
        <v>5788</v>
      </c>
      <c r="F1358" s="246" t="s">
        <v>10729</v>
      </c>
      <c r="G1358" s="246" t="s">
        <v>9460</v>
      </c>
      <c r="H1358" s="247">
        <v>0</v>
      </c>
      <c r="I1358" s="246" t="s">
        <v>10373</v>
      </c>
      <c r="J1358" s="247">
        <v>78000</v>
      </c>
      <c r="K1358" s="247">
        <v>251</v>
      </c>
      <c r="L1358" s="246" t="s">
        <v>12664</v>
      </c>
      <c r="M1358" s="246" t="s">
        <v>8265</v>
      </c>
      <c r="N1358" s="246" t="s">
        <v>2634</v>
      </c>
      <c r="O1358" s="246" t="s">
        <v>12354</v>
      </c>
      <c r="P1358" s="246" t="s">
        <v>12354</v>
      </c>
      <c r="Q1358" s="246" t="s">
        <v>12354</v>
      </c>
      <c r="R1358" s="246" t="s">
        <v>14690</v>
      </c>
      <c r="S1358" s="246" t="s">
        <v>14718</v>
      </c>
      <c r="T1358" s="246" t="s">
        <v>16070</v>
      </c>
      <c r="U1358" s="246" t="s">
        <v>15342</v>
      </c>
    </row>
    <row r="1359" spans="1:21" ht="13.5" customHeight="1">
      <c r="A1359" s="125" t="s">
        <v>2636</v>
      </c>
      <c r="B1359" s="125" t="s">
        <v>10372</v>
      </c>
      <c r="C1359" s="246" t="s">
        <v>2637</v>
      </c>
      <c r="D1359" s="246" t="s">
        <v>204</v>
      </c>
      <c r="E1359" s="246" t="s">
        <v>5803</v>
      </c>
      <c r="F1359" s="246" t="s">
        <v>10730</v>
      </c>
      <c r="G1359" s="246" t="s">
        <v>9461</v>
      </c>
      <c r="H1359" s="247">
        <v>0</v>
      </c>
      <c r="I1359" s="246" t="s">
        <v>10373</v>
      </c>
      <c r="J1359" s="247">
        <v>78000</v>
      </c>
      <c r="K1359" s="247">
        <v>265</v>
      </c>
      <c r="L1359" s="246" t="s">
        <v>13161</v>
      </c>
      <c r="M1359" s="246" t="s">
        <v>8265</v>
      </c>
      <c r="N1359" s="246" t="s">
        <v>2636</v>
      </c>
      <c r="O1359" s="246" t="s">
        <v>12354</v>
      </c>
      <c r="P1359" s="246" t="s">
        <v>12354</v>
      </c>
      <c r="Q1359" s="246" t="s">
        <v>12354</v>
      </c>
      <c r="R1359" s="246" t="s">
        <v>14690</v>
      </c>
      <c r="S1359" s="246" t="s">
        <v>14724</v>
      </c>
      <c r="T1359" s="246" t="s">
        <v>14920</v>
      </c>
      <c r="U1359" s="246" t="s">
        <v>14733</v>
      </c>
    </row>
    <row r="1360" spans="1:21" ht="13.5" customHeight="1">
      <c r="A1360" s="125" t="s">
        <v>2638</v>
      </c>
      <c r="B1360" s="125" t="s">
        <v>10372</v>
      </c>
      <c r="C1360" s="246" t="s">
        <v>2639</v>
      </c>
      <c r="D1360" s="246" t="s">
        <v>204</v>
      </c>
      <c r="E1360" s="246" t="s">
        <v>5800</v>
      </c>
      <c r="F1360" s="246" t="s">
        <v>10731</v>
      </c>
      <c r="G1360" s="246" t="s">
        <v>9375</v>
      </c>
      <c r="H1360" s="247">
        <v>0</v>
      </c>
      <c r="I1360" s="246" t="s">
        <v>10373</v>
      </c>
      <c r="J1360" s="247">
        <v>78000</v>
      </c>
      <c r="K1360" s="247">
        <v>262</v>
      </c>
      <c r="L1360" s="246" t="s">
        <v>12380</v>
      </c>
      <c r="M1360" s="246" t="s">
        <v>8265</v>
      </c>
      <c r="N1360" s="246" t="s">
        <v>2638</v>
      </c>
      <c r="O1360" s="246" t="s">
        <v>12354</v>
      </c>
      <c r="P1360" s="246" t="s">
        <v>12354</v>
      </c>
      <c r="Q1360" s="246" t="s">
        <v>12354</v>
      </c>
      <c r="R1360" s="246" t="s">
        <v>14690</v>
      </c>
      <c r="S1360" s="246" t="s">
        <v>14750</v>
      </c>
      <c r="T1360" s="246" t="s">
        <v>15426</v>
      </c>
      <c r="U1360" s="246" t="s">
        <v>14703</v>
      </c>
    </row>
    <row r="1361" spans="1:21" ht="13.5" customHeight="1">
      <c r="A1361" s="125" t="s">
        <v>2640</v>
      </c>
      <c r="B1361" s="125" t="s">
        <v>10372</v>
      </c>
      <c r="C1361" s="246" t="s">
        <v>2641</v>
      </c>
      <c r="D1361" s="246" t="s">
        <v>189</v>
      </c>
      <c r="E1361" s="246" t="s">
        <v>5812</v>
      </c>
      <c r="F1361" s="246" t="s">
        <v>10732</v>
      </c>
      <c r="G1361" s="246" t="s">
        <v>9462</v>
      </c>
      <c r="H1361" s="247">
        <v>0</v>
      </c>
      <c r="I1361" s="246" t="s">
        <v>10373</v>
      </c>
      <c r="J1361" s="247">
        <v>78000</v>
      </c>
      <c r="K1361" s="247">
        <v>275</v>
      </c>
      <c r="L1361" s="246" t="s">
        <v>13169</v>
      </c>
      <c r="M1361" s="246" t="s">
        <v>8265</v>
      </c>
      <c r="N1361" s="246" t="s">
        <v>2640</v>
      </c>
      <c r="O1361" s="246" t="s">
        <v>12354</v>
      </c>
      <c r="P1361" s="246" t="s">
        <v>12354</v>
      </c>
      <c r="Q1361" s="246" t="s">
        <v>12354</v>
      </c>
      <c r="R1361" s="246" t="s">
        <v>14730</v>
      </c>
      <c r="S1361" s="246" t="s">
        <v>14834</v>
      </c>
      <c r="T1361" s="246" t="s">
        <v>15298</v>
      </c>
      <c r="U1361" s="246" t="s">
        <v>16071</v>
      </c>
    </row>
    <row r="1362" spans="1:21" ht="13.5" customHeight="1">
      <c r="A1362" s="125" t="s">
        <v>2642</v>
      </c>
      <c r="B1362" s="125" t="s">
        <v>10372</v>
      </c>
      <c r="C1362" s="246" t="s">
        <v>2643</v>
      </c>
      <c r="D1362" s="246" t="s">
        <v>1415</v>
      </c>
      <c r="E1362" s="246" t="s">
        <v>5822</v>
      </c>
      <c r="F1362" s="246" t="s">
        <v>10733</v>
      </c>
      <c r="G1362" s="246" t="s">
        <v>9463</v>
      </c>
      <c r="H1362" s="247">
        <v>0</v>
      </c>
      <c r="I1362" s="246" t="s">
        <v>10373</v>
      </c>
      <c r="J1362" s="247">
        <v>78000</v>
      </c>
      <c r="K1362" s="247">
        <v>284</v>
      </c>
      <c r="L1362" s="246" t="s">
        <v>13175</v>
      </c>
      <c r="M1362" s="246" t="s">
        <v>8265</v>
      </c>
      <c r="N1362" s="246" t="s">
        <v>2642</v>
      </c>
      <c r="O1362" s="246" t="s">
        <v>12354</v>
      </c>
      <c r="P1362" s="246" t="s">
        <v>12354</v>
      </c>
      <c r="Q1362" s="246" t="s">
        <v>12354</v>
      </c>
      <c r="R1362" s="246" t="s">
        <v>14690</v>
      </c>
      <c r="S1362" s="246" t="s">
        <v>14776</v>
      </c>
      <c r="T1362" s="246" t="s">
        <v>15433</v>
      </c>
      <c r="U1362" s="246" t="s">
        <v>16019</v>
      </c>
    </row>
    <row r="1363" spans="1:21" ht="13.5" customHeight="1">
      <c r="A1363" s="125" t="s">
        <v>2644</v>
      </c>
      <c r="B1363" s="125" t="s">
        <v>10372</v>
      </c>
      <c r="C1363" s="246" t="s">
        <v>2645</v>
      </c>
      <c r="D1363" s="246" t="s">
        <v>163</v>
      </c>
      <c r="E1363" s="246" t="s">
        <v>5825</v>
      </c>
      <c r="F1363" s="246" t="s">
        <v>10734</v>
      </c>
      <c r="G1363" s="246" t="s">
        <v>9464</v>
      </c>
      <c r="H1363" s="247">
        <v>0</v>
      </c>
      <c r="I1363" s="246" t="s">
        <v>10373</v>
      </c>
      <c r="J1363" s="247">
        <v>78000</v>
      </c>
      <c r="K1363" s="247">
        <v>287</v>
      </c>
      <c r="L1363" s="246" t="s">
        <v>13178</v>
      </c>
      <c r="M1363" s="246" t="s">
        <v>8265</v>
      </c>
      <c r="N1363" s="246" t="s">
        <v>2644</v>
      </c>
      <c r="O1363" s="246" t="s">
        <v>12354</v>
      </c>
      <c r="P1363" s="246" t="s">
        <v>12354</v>
      </c>
      <c r="Q1363" s="246" t="s">
        <v>12354</v>
      </c>
      <c r="R1363" s="246" t="s">
        <v>14690</v>
      </c>
      <c r="S1363" s="246" t="s">
        <v>14750</v>
      </c>
      <c r="T1363" s="246" t="s">
        <v>15853</v>
      </c>
      <c r="U1363" s="246" t="s">
        <v>16072</v>
      </c>
    </row>
    <row r="1364" spans="1:21" ht="13.5" customHeight="1">
      <c r="A1364" s="125" t="s">
        <v>2646</v>
      </c>
      <c r="B1364" s="125" t="s">
        <v>10372</v>
      </c>
      <c r="C1364" s="246" t="s">
        <v>2647</v>
      </c>
      <c r="D1364" s="246" t="s">
        <v>5794</v>
      </c>
      <c r="E1364" s="246" t="s">
        <v>5795</v>
      </c>
      <c r="F1364" s="246" t="s">
        <v>10735</v>
      </c>
      <c r="G1364" s="246" t="s">
        <v>9465</v>
      </c>
      <c r="H1364" s="247">
        <v>0</v>
      </c>
      <c r="I1364" s="246" t="s">
        <v>10373</v>
      </c>
      <c r="J1364" s="247">
        <v>78000</v>
      </c>
      <c r="K1364" s="247">
        <v>257</v>
      </c>
      <c r="L1364" s="246" t="s">
        <v>13156</v>
      </c>
      <c r="M1364" s="246" t="s">
        <v>8265</v>
      </c>
      <c r="N1364" s="246" t="s">
        <v>2646</v>
      </c>
      <c r="O1364" s="246" t="s">
        <v>12354</v>
      </c>
      <c r="P1364" s="246" t="s">
        <v>12354</v>
      </c>
      <c r="Q1364" s="246" t="s">
        <v>12354</v>
      </c>
      <c r="R1364" s="246" t="s">
        <v>14690</v>
      </c>
      <c r="S1364" s="246" t="s">
        <v>14750</v>
      </c>
      <c r="T1364" s="246" t="s">
        <v>16073</v>
      </c>
      <c r="U1364" s="246" t="s">
        <v>15432</v>
      </c>
    </row>
    <row r="1365" spans="1:21" ht="13.5" customHeight="1">
      <c r="A1365" s="125" t="s">
        <v>2648</v>
      </c>
      <c r="B1365" s="125" t="s">
        <v>10372</v>
      </c>
      <c r="C1365" s="246" t="s">
        <v>5835</v>
      </c>
      <c r="D1365" s="246" t="s">
        <v>86</v>
      </c>
      <c r="E1365" s="246" t="s">
        <v>5836</v>
      </c>
      <c r="F1365" s="246" t="s">
        <v>10736</v>
      </c>
      <c r="G1365" s="246" t="s">
        <v>9466</v>
      </c>
      <c r="H1365" s="247">
        <v>0</v>
      </c>
      <c r="I1365" s="246" t="s">
        <v>10373</v>
      </c>
      <c r="J1365" s="247">
        <v>78000</v>
      </c>
      <c r="K1365" s="247">
        <v>294</v>
      </c>
      <c r="L1365" s="246" t="s">
        <v>12698</v>
      </c>
      <c r="M1365" s="246" t="s">
        <v>8265</v>
      </c>
      <c r="N1365" s="246" t="s">
        <v>2648</v>
      </c>
      <c r="O1365" s="246" t="s">
        <v>12354</v>
      </c>
      <c r="P1365" s="246" t="s">
        <v>12354</v>
      </c>
      <c r="Q1365" s="246" t="s">
        <v>12354</v>
      </c>
      <c r="R1365" s="246" t="s">
        <v>14690</v>
      </c>
      <c r="S1365" s="246" t="s">
        <v>15348</v>
      </c>
      <c r="T1365" s="246" t="s">
        <v>15951</v>
      </c>
      <c r="U1365" s="246" t="s">
        <v>15342</v>
      </c>
    </row>
    <row r="1366" spans="1:21" ht="13.5" customHeight="1">
      <c r="A1366" s="125" t="s">
        <v>2649</v>
      </c>
      <c r="B1366" s="125" t="s">
        <v>10372</v>
      </c>
      <c r="C1366" s="246" t="s">
        <v>2650</v>
      </c>
      <c r="D1366" s="246" t="s">
        <v>113</v>
      </c>
      <c r="E1366" s="246" t="s">
        <v>3659</v>
      </c>
      <c r="F1366" s="246" t="s">
        <v>10737</v>
      </c>
      <c r="G1366" s="246" t="s">
        <v>9467</v>
      </c>
      <c r="H1366" s="247">
        <v>0</v>
      </c>
      <c r="I1366" s="246" t="s">
        <v>10373</v>
      </c>
      <c r="J1366" s="247">
        <v>78000</v>
      </c>
      <c r="K1366" s="247">
        <v>366</v>
      </c>
      <c r="L1366" s="246" t="s">
        <v>13226</v>
      </c>
      <c r="M1366" s="246" t="s">
        <v>8265</v>
      </c>
      <c r="N1366" s="246" t="s">
        <v>2649</v>
      </c>
      <c r="O1366" s="246" t="s">
        <v>12354</v>
      </c>
      <c r="P1366" s="246" t="s">
        <v>12354</v>
      </c>
      <c r="Q1366" s="246" t="s">
        <v>12354</v>
      </c>
      <c r="R1366" s="246" t="s">
        <v>14690</v>
      </c>
      <c r="S1366" s="246" t="s">
        <v>14936</v>
      </c>
      <c r="T1366" s="246" t="s">
        <v>15604</v>
      </c>
      <c r="U1366" s="246" t="s">
        <v>16074</v>
      </c>
    </row>
    <row r="1367" spans="1:21" ht="13.5" customHeight="1">
      <c r="A1367" s="125" t="s">
        <v>2651</v>
      </c>
      <c r="B1367" s="125" t="s">
        <v>10372</v>
      </c>
      <c r="C1367" s="246" t="s">
        <v>2652</v>
      </c>
      <c r="D1367" s="246" t="s">
        <v>1465</v>
      </c>
      <c r="E1367" s="246" t="s">
        <v>5352</v>
      </c>
      <c r="F1367" s="246" t="s">
        <v>5353</v>
      </c>
      <c r="G1367" s="246" t="s">
        <v>8917</v>
      </c>
      <c r="H1367" s="247">
        <v>0</v>
      </c>
      <c r="I1367" s="246" t="s">
        <v>10373</v>
      </c>
      <c r="J1367" s="247">
        <v>78000</v>
      </c>
      <c r="K1367" s="247">
        <v>11</v>
      </c>
      <c r="L1367" s="246" t="s">
        <v>12967</v>
      </c>
      <c r="M1367" s="246" t="s">
        <v>8268</v>
      </c>
      <c r="N1367" s="246" t="s">
        <v>2651</v>
      </c>
      <c r="O1367" s="246" t="s">
        <v>12354</v>
      </c>
      <c r="P1367" s="246" t="s">
        <v>12354</v>
      </c>
      <c r="Q1367" s="246" t="s">
        <v>12354</v>
      </c>
      <c r="R1367" s="246" t="s">
        <v>14697</v>
      </c>
      <c r="S1367" s="246" t="s">
        <v>14936</v>
      </c>
      <c r="T1367" s="246" t="s">
        <v>16075</v>
      </c>
      <c r="U1367" s="246" t="s">
        <v>15432</v>
      </c>
    </row>
    <row r="1368" spans="1:21" ht="13.5" customHeight="1">
      <c r="A1368" s="125" t="s">
        <v>2653</v>
      </c>
      <c r="B1368" s="125" t="s">
        <v>10372</v>
      </c>
      <c r="C1368" s="246" t="s">
        <v>2654</v>
      </c>
      <c r="D1368" s="246" t="s">
        <v>1435</v>
      </c>
      <c r="E1368" s="246" t="s">
        <v>5347</v>
      </c>
      <c r="F1368" s="246" t="s">
        <v>5348</v>
      </c>
      <c r="G1368" s="246" t="s">
        <v>8909</v>
      </c>
      <c r="H1368" s="247">
        <v>0</v>
      </c>
      <c r="I1368" s="246" t="s">
        <v>10373</v>
      </c>
      <c r="J1368" s="247">
        <v>78000</v>
      </c>
      <c r="K1368" s="247">
        <v>7</v>
      </c>
      <c r="L1368" s="246" t="s">
        <v>12963</v>
      </c>
      <c r="M1368" s="246" t="s">
        <v>8268</v>
      </c>
      <c r="N1368" s="246" t="s">
        <v>2653</v>
      </c>
      <c r="O1368" s="246" t="s">
        <v>12354</v>
      </c>
      <c r="P1368" s="246" t="s">
        <v>12354</v>
      </c>
      <c r="Q1368" s="246" t="s">
        <v>12354</v>
      </c>
      <c r="R1368" s="246" t="s">
        <v>14730</v>
      </c>
      <c r="S1368" s="246" t="s">
        <v>15613</v>
      </c>
      <c r="T1368" s="246" t="s">
        <v>15213</v>
      </c>
      <c r="U1368" s="246" t="s">
        <v>16076</v>
      </c>
    </row>
    <row r="1369" spans="1:21" ht="13.5" customHeight="1">
      <c r="A1369" s="125" t="s">
        <v>2655</v>
      </c>
      <c r="B1369" s="125" t="s">
        <v>10372</v>
      </c>
      <c r="C1369" s="246" t="s">
        <v>2656</v>
      </c>
      <c r="D1369" s="246" t="s">
        <v>2657</v>
      </c>
      <c r="E1369" s="246" t="s">
        <v>5444</v>
      </c>
      <c r="F1369" s="246" t="s">
        <v>5445</v>
      </c>
      <c r="G1369" s="246" t="s">
        <v>9468</v>
      </c>
      <c r="H1369" s="247">
        <v>0</v>
      </c>
      <c r="I1369" s="246" t="s">
        <v>10373</v>
      </c>
      <c r="J1369" s="247">
        <v>78000</v>
      </c>
      <c r="K1369" s="247">
        <v>61</v>
      </c>
      <c r="L1369" s="246" t="s">
        <v>13010</v>
      </c>
      <c r="M1369" s="246" t="s">
        <v>8269</v>
      </c>
      <c r="N1369" s="246" t="s">
        <v>2655</v>
      </c>
      <c r="O1369" s="246" t="s">
        <v>12354</v>
      </c>
      <c r="P1369" s="246" t="s">
        <v>12354</v>
      </c>
      <c r="Q1369" s="246" t="s">
        <v>12354</v>
      </c>
      <c r="R1369" s="246" t="s">
        <v>14730</v>
      </c>
      <c r="S1369" s="246" t="s">
        <v>15226</v>
      </c>
      <c r="T1369" s="246" t="s">
        <v>16077</v>
      </c>
      <c r="U1369" s="246" t="s">
        <v>15565</v>
      </c>
    </row>
    <row r="1370" spans="1:21" ht="13.5" customHeight="1">
      <c r="A1370" s="125" t="s">
        <v>2658</v>
      </c>
      <c r="B1370" s="125" t="s">
        <v>10372</v>
      </c>
      <c r="C1370" s="246" t="s">
        <v>2659</v>
      </c>
      <c r="D1370" s="246" t="s">
        <v>1468</v>
      </c>
      <c r="E1370" s="246" t="s">
        <v>5343</v>
      </c>
      <c r="F1370" s="246" t="s">
        <v>5344</v>
      </c>
      <c r="G1370" s="246" t="s">
        <v>8918</v>
      </c>
      <c r="H1370" s="247">
        <v>0</v>
      </c>
      <c r="I1370" s="246" t="s">
        <v>10373</v>
      </c>
      <c r="J1370" s="247">
        <v>78000</v>
      </c>
      <c r="K1370" s="247">
        <v>5</v>
      </c>
      <c r="L1370" s="246" t="s">
        <v>12502</v>
      </c>
      <c r="M1370" s="246" t="s">
        <v>8268</v>
      </c>
      <c r="N1370" s="246" t="s">
        <v>2658</v>
      </c>
      <c r="O1370" s="246" t="s">
        <v>12354</v>
      </c>
      <c r="P1370" s="246" t="s">
        <v>12354</v>
      </c>
      <c r="Q1370" s="246" t="s">
        <v>12354</v>
      </c>
      <c r="R1370" s="246" t="s">
        <v>14730</v>
      </c>
      <c r="S1370" s="246" t="s">
        <v>15541</v>
      </c>
      <c r="T1370" s="246" t="s">
        <v>15341</v>
      </c>
      <c r="U1370" s="246" t="s">
        <v>14865</v>
      </c>
    </row>
    <row r="1371" spans="1:21" ht="13.5" customHeight="1">
      <c r="A1371" s="125" t="s">
        <v>2660</v>
      </c>
      <c r="B1371" s="125" t="s">
        <v>10372</v>
      </c>
      <c r="C1371" s="246" t="s">
        <v>2661</v>
      </c>
      <c r="D1371" s="246" t="s">
        <v>2662</v>
      </c>
      <c r="E1371" s="246" t="s">
        <v>5354</v>
      </c>
      <c r="F1371" s="246" t="s">
        <v>5355</v>
      </c>
      <c r="G1371" s="246" t="s">
        <v>9469</v>
      </c>
      <c r="H1371" s="247">
        <v>0</v>
      </c>
      <c r="I1371" s="246" t="s">
        <v>10373</v>
      </c>
      <c r="J1371" s="247">
        <v>78000</v>
      </c>
      <c r="K1371" s="247">
        <v>12</v>
      </c>
      <c r="L1371" s="246" t="s">
        <v>12968</v>
      </c>
      <c r="M1371" s="246" t="s">
        <v>8268</v>
      </c>
      <c r="N1371" s="246" t="s">
        <v>2660</v>
      </c>
      <c r="O1371" s="246" t="s">
        <v>12354</v>
      </c>
      <c r="P1371" s="246" t="s">
        <v>12354</v>
      </c>
      <c r="Q1371" s="246" t="s">
        <v>12354</v>
      </c>
      <c r="R1371" s="246" t="s">
        <v>14730</v>
      </c>
      <c r="S1371" s="246" t="s">
        <v>15541</v>
      </c>
      <c r="T1371" s="246" t="s">
        <v>15870</v>
      </c>
      <c r="U1371" s="246" t="s">
        <v>14747</v>
      </c>
    </row>
    <row r="1372" spans="1:21" ht="13.5" customHeight="1">
      <c r="A1372" s="125" t="s">
        <v>2663</v>
      </c>
      <c r="B1372" s="125" t="s">
        <v>10372</v>
      </c>
      <c r="C1372" s="246" t="s">
        <v>2664</v>
      </c>
      <c r="D1372" s="246" t="s">
        <v>1443</v>
      </c>
      <c r="E1372" s="246" t="s">
        <v>3867</v>
      </c>
      <c r="F1372" s="246" t="s">
        <v>5338</v>
      </c>
      <c r="G1372" s="246" t="s">
        <v>8911</v>
      </c>
      <c r="H1372" s="247">
        <v>0</v>
      </c>
      <c r="I1372" s="246" t="s">
        <v>10373</v>
      </c>
      <c r="J1372" s="247">
        <v>78000</v>
      </c>
      <c r="K1372" s="247">
        <v>2</v>
      </c>
      <c r="L1372" s="246" t="s">
        <v>12434</v>
      </c>
      <c r="M1372" s="246" t="s">
        <v>8268</v>
      </c>
      <c r="N1372" s="246" t="s">
        <v>2663</v>
      </c>
      <c r="O1372" s="246" t="s">
        <v>12354</v>
      </c>
      <c r="P1372" s="246" t="s">
        <v>12354</v>
      </c>
      <c r="Q1372" s="246" t="s">
        <v>12354</v>
      </c>
      <c r="R1372" s="246" t="s">
        <v>14690</v>
      </c>
      <c r="S1372" s="246" t="s">
        <v>14718</v>
      </c>
      <c r="T1372" s="246" t="s">
        <v>14960</v>
      </c>
      <c r="U1372" s="246" t="s">
        <v>15359</v>
      </c>
    </row>
    <row r="1373" spans="1:21" ht="13.5" customHeight="1">
      <c r="A1373" s="125" t="s">
        <v>2665</v>
      </c>
      <c r="B1373" s="125" t="s">
        <v>10372</v>
      </c>
      <c r="C1373" s="246" t="s">
        <v>2666</v>
      </c>
      <c r="D1373" s="246" t="s">
        <v>105</v>
      </c>
      <c r="E1373" s="246" t="s">
        <v>5358</v>
      </c>
      <c r="F1373" s="246" t="s">
        <v>5359</v>
      </c>
      <c r="G1373" s="246" t="s">
        <v>9470</v>
      </c>
      <c r="H1373" s="247">
        <v>0</v>
      </c>
      <c r="I1373" s="246" t="s">
        <v>10373</v>
      </c>
      <c r="J1373" s="247">
        <v>78000</v>
      </c>
      <c r="K1373" s="247">
        <v>14</v>
      </c>
      <c r="L1373" s="246" t="s">
        <v>12969</v>
      </c>
      <c r="M1373" s="246" t="s">
        <v>8268</v>
      </c>
      <c r="N1373" s="246" t="s">
        <v>2665</v>
      </c>
      <c r="O1373" s="246" t="s">
        <v>12354</v>
      </c>
      <c r="P1373" s="246" t="s">
        <v>12354</v>
      </c>
      <c r="Q1373" s="246" t="s">
        <v>12354</v>
      </c>
      <c r="R1373" s="246" t="s">
        <v>14730</v>
      </c>
      <c r="S1373" s="246" t="s">
        <v>16078</v>
      </c>
      <c r="T1373" s="246" t="s">
        <v>15412</v>
      </c>
      <c r="U1373" s="246" t="s">
        <v>16079</v>
      </c>
    </row>
    <row r="1374" spans="1:21" ht="13.5" customHeight="1">
      <c r="A1374" s="125" t="s">
        <v>2669</v>
      </c>
      <c r="B1374" s="125" t="s">
        <v>10372</v>
      </c>
      <c r="C1374" s="246" t="s">
        <v>2670</v>
      </c>
      <c r="D1374" s="246" t="s">
        <v>67</v>
      </c>
      <c r="E1374" s="246" t="s">
        <v>5508</v>
      </c>
      <c r="F1374" s="246" t="s">
        <v>5509</v>
      </c>
      <c r="G1374" s="246" t="s">
        <v>9471</v>
      </c>
      <c r="H1374" s="247">
        <v>0</v>
      </c>
      <c r="I1374" s="246" t="s">
        <v>10373</v>
      </c>
      <c r="J1374" s="247">
        <v>78000</v>
      </c>
      <c r="K1374" s="247">
        <v>95</v>
      </c>
      <c r="L1374" s="246" t="s">
        <v>13038</v>
      </c>
      <c r="M1374" s="246" t="s">
        <v>8269</v>
      </c>
      <c r="N1374" s="246" t="s">
        <v>2669</v>
      </c>
      <c r="O1374" s="246" t="s">
        <v>12354</v>
      </c>
      <c r="P1374" s="246" t="s">
        <v>12354</v>
      </c>
      <c r="Q1374" s="246" t="s">
        <v>12354</v>
      </c>
      <c r="R1374" s="246" t="s">
        <v>14730</v>
      </c>
      <c r="S1374" s="246" t="s">
        <v>15226</v>
      </c>
      <c r="T1374" s="246" t="s">
        <v>15286</v>
      </c>
      <c r="U1374" s="246" t="s">
        <v>15432</v>
      </c>
    </row>
    <row r="1375" spans="1:21" ht="13.5" customHeight="1">
      <c r="A1375" s="125" t="s">
        <v>2671</v>
      </c>
      <c r="B1375" s="125" t="s">
        <v>10372</v>
      </c>
      <c r="C1375" s="246" t="s">
        <v>2672</v>
      </c>
      <c r="D1375" s="246" t="s">
        <v>1450</v>
      </c>
      <c r="E1375" s="246" t="s">
        <v>5372</v>
      </c>
      <c r="F1375" s="246" t="s">
        <v>5373</v>
      </c>
      <c r="G1375" s="246" t="s">
        <v>9403</v>
      </c>
      <c r="H1375" s="247">
        <v>0</v>
      </c>
      <c r="I1375" s="246" t="s">
        <v>10373</v>
      </c>
      <c r="J1375" s="247">
        <v>78000</v>
      </c>
      <c r="K1375" s="247">
        <v>21</v>
      </c>
      <c r="L1375" s="246" t="s">
        <v>12976</v>
      </c>
      <c r="M1375" s="246" t="s">
        <v>8268</v>
      </c>
      <c r="N1375" s="246" t="s">
        <v>2671</v>
      </c>
      <c r="O1375" s="246" t="s">
        <v>12354</v>
      </c>
      <c r="P1375" s="246" t="s">
        <v>12354</v>
      </c>
      <c r="Q1375" s="246" t="s">
        <v>12354</v>
      </c>
      <c r="R1375" s="246" t="s">
        <v>14694</v>
      </c>
      <c r="S1375" s="246" t="s">
        <v>14727</v>
      </c>
      <c r="T1375" s="246" t="s">
        <v>15857</v>
      </c>
      <c r="U1375" s="246" t="s">
        <v>14878</v>
      </c>
    </row>
    <row r="1376" spans="1:21" ht="13.5" customHeight="1">
      <c r="A1376" s="125" t="s">
        <v>2673</v>
      </c>
      <c r="B1376" s="125" t="s">
        <v>10372</v>
      </c>
      <c r="C1376" s="246" t="s">
        <v>2674</v>
      </c>
      <c r="D1376" s="246" t="s">
        <v>105</v>
      </c>
      <c r="E1376" s="246" t="s">
        <v>5378</v>
      </c>
      <c r="F1376" s="246" t="s">
        <v>5379</v>
      </c>
      <c r="G1376" s="246" t="s">
        <v>9472</v>
      </c>
      <c r="H1376" s="247">
        <v>0</v>
      </c>
      <c r="I1376" s="246" t="s">
        <v>10373</v>
      </c>
      <c r="J1376" s="247">
        <v>78000</v>
      </c>
      <c r="K1376" s="247">
        <v>24</v>
      </c>
      <c r="L1376" s="246" t="s">
        <v>12979</v>
      </c>
      <c r="M1376" s="246" t="s">
        <v>8268</v>
      </c>
      <c r="N1376" s="246" t="s">
        <v>2673</v>
      </c>
      <c r="O1376" s="246" t="s">
        <v>12354</v>
      </c>
      <c r="P1376" s="246" t="s">
        <v>12354</v>
      </c>
      <c r="Q1376" s="246" t="s">
        <v>12354</v>
      </c>
      <c r="R1376" s="246" t="s">
        <v>14730</v>
      </c>
      <c r="S1376" s="246" t="s">
        <v>16078</v>
      </c>
      <c r="T1376" s="246" t="s">
        <v>15666</v>
      </c>
      <c r="U1376" s="246" t="s">
        <v>16080</v>
      </c>
    </row>
    <row r="1377" spans="1:21" ht="13.5" customHeight="1">
      <c r="A1377" s="125" t="s">
        <v>2675</v>
      </c>
      <c r="B1377" s="125" t="s">
        <v>10372</v>
      </c>
      <c r="C1377" s="246" t="s">
        <v>2676</v>
      </c>
      <c r="D1377" s="246" t="s">
        <v>2677</v>
      </c>
      <c r="E1377" s="246" t="s">
        <v>5587</v>
      </c>
      <c r="F1377" s="246" t="s">
        <v>5588</v>
      </c>
      <c r="G1377" s="246" t="s">
        <v>9473</v>
      </c>
      <c r="H1377" s="247">
        <v>0</v>
      </c>
      <c r="I1377" s="246" t="s">
        <v>10373</v>
      </c>
      <c r="J1377" s="247">
        <v>78000</v>
      </c>
      <c r="K1377" s="247">
        <v>133</v>
      </c>
      <c r="L1377" s="246" t="s">
        <v>13068</v>
      </c>
      <c r="M1377" s="246" t="s">
        <v>8269</v>
      </c>
      <c r="N1377" s="246" t="s">
        <v>2675</v>
      </c>
      <c r="O1377" s="246" t="s">
        <v>12354</v>
      </c>
      <c r="P1377" s="246" t="s">
        <v>12354</v>
      </c>
      <c r="Q1377" s="246" t="s">
        <v>12354</v>
      </c>
      <c r="R1377" s="246" t="s">
        <v>14694</v>
      </c>
      <c r="S1377" s="246" t="s">
        <v>15088</v>
      </c>
      <c r="T1377" s="246" t="s">
        <v>16081</v>
      </c>
      <c r="U1377" s="246" t="s">
        <v>15037</v>
      </c>
    </row>
    <row r="1378" spans="1:21" ht="13.5" customHeight="1">
      <c r="A1378" s="125" t="s">
        <v>2678</v>
      </c>
      <c r="B1378" s="125" t="s">
        <v>10372</v>
      </c>
      <c r="C1378" s="246" t="s">
        <v>2679</v>
      </c>
      <c r="D1378" s="246" t="s">
        <v>1435</v>
      </c>
      <c r="E1378" s="246" t="s">
        <v>5392</v>
      </c>
      <c r="F1378" s="246" t="s">
        <v>5393</v>
      </c>
      <c r="G1378" s="246" t="s">
        <v>9474</v>
      </c>
      <c r="H1378" s="247">
        <v>0</v>
      </c>
      <c r="I1378" s="246" t="s">
        <v>10373</v>
      </c>
      <c r="J1378" s="247">
        <v>78000</v>
      </c>
      <c r="K1378" s="247">
        <v>31</v>
      </c>
      <c r="L1378" s="246" t="s">
        <v>12985</v>
      </c>
      <c r="M1378" s="246" t="s">
        <v>8268</v>
      </c>
      <c r="N1378" s="246" t="s">
        <v>2678</v>
      </c>
      <c r="O1378" s="246" t="s">
        <v>12354</v>
      </c>
      <c r="P1378" s="246" t="s">
        <v>12354</v>
      </c>
      <c r="Q1378" s="246" t="s">
        <v>12354</v>
      </c>
      <c r="R1378" s="246" t="s">
        <v>14730</v>
      </c>
      <c r="S1378" s="246" t="s">
        <v>15613</v>
      </c>
      <c r="T1378" s="246" t="s">
        <v>15060</v>
      </c>
      <c r="U1378" s="246" t="s">
        <v>14883</v>
      </c>
    </row>
    <row r="1379" spans="1:21" ht="13.5" customHeight="1">
      <c r="A1379" s="125" t="s">
        <v>2680</v>
      </c>
      <c r="B1379" s="125" t="s">
        <v>10372</v>
      </c>
      <c r="C1379" s="246" t="s">
        <v>2681</v>
      </c>
      <c r="D1379" s="246" t="s">
        <v>1477</v>
      </c>
      <c r="E1379" s="246" t="s">
        <v>5663</v>
      </c>
      <c r="F1379" s="246" t="s">
        <v>5664</v>
      </c>
      <c r="G1379" s="246" t="s">
        <v>9475</v>
      </c>
      <c r="H1379" s="247">
        <v>0</v>
      </c>
      <c r="I1379" s="246" t="s">
        <v>10373</v>
      </c>
      <c r="J1379" s="247">
        <v>78000</v>
      </c>
      <c r="K1379" s="247">
        <v>171</v>
      </c>
      <c r="L1379" s="246" t="s">
        <v>13095</v>
      </c>
      <c r="M1379" s="246" t="s">
        <v>8269</v>
      </c>
      <c r="N1379" s="246" t="s">
        <v>2680</v>
      </c>
      <c r="O1379" s="246" t="s">
        <v>12354</v>
      </c>
      <c r="P1379" s="246" t="s">
        <v>12354</v>
      </c>
      <c r="Q1379" s="246" t="s">
        <v>12354</v>
      </c>
      <c r="R1379" s="246" t="s">
        <v>14690</v>
      </c>
      <c r="S1379" s="246" t="s">
        <v>14718</v>
      </c>
      <c r="T1379" s="246" t="s">
        <v>15157</v>
      </c>
      <c r="U1379" s="246" t="s">
        <v>14764</v>
      </c>
    </row>
    <row r="1380" spans="1:21" ht="13.5" customHeight="1">
      <c r="A1380" s="125" t="s">
        <v>2682</v>
      </c>
      <c r="B1380" s="125" t="s">
        <v>10372</v>
      </c>
      <c r="C1380" s="246" t="s">
        <v>5400</v>
      </c>
      <c r="D1380" s="246" t="s">
        <v>1447</v>
      </c>
      <c r="E1380" s="246" t="s">
        <v>5401</v>
      </c>
      <c r="F1380" s="246" t="s">
        <v>5402</v>
      </c>
      <c r="G1380" s="246" t="s">
        <v>9421</v>
      </c>
      <c r="H1380" s="247">
        <v>0</v>
      </c>
      <c r="I1380" s="246" t="s">
        <v>10373</v>
      </c>
      <c r="J1380" s="247">
        <v>78000</v>
      </c>
      <c r="K1380" s="247">
        <v>36</v>
      </c>
      <c r="L1380" s="246" t="s">
        <v>12741</v>
      </c>
      <c r="M1380" s="246" t="s">
        <v>8268</v>
      </c>
      <c r="N1380" s="246" t="s">
        <v>2682</v>
      </c>
      <c r="O1380" s="246" t="s">
        <v>12354</v>
      </c>
      <c r="P1380" s="246" t="s">
        <v>12354</v>
      </c>
      <c r="Q1380" s="246" t="s">
        <v>12354</v>
      </c>
      <c r="R1380" s="246" t="s">
        <v>14970</v>
      </c>
      <c r="S1380" s="246" t="s">
        <v>15692</v>
      </c>
      <c r="T1380" s="246" t="s">
        <v>15175</v>
      </c>
      <c r="U1380" s="246" t="s">
        <v>14878</v>
      </c>
    </row>
    <row r="1381" spans="1:21" ht="13.5" customHeight="1">
      <c r="A1381" s="125" t="s">
        <v>2683</v>
      </c>
      <c r="B1381" s="125" t="s">
        <v>10372</v>
      </c>
      <c r="C1381" s="246" t="s">
        <v>2684</v>
      </c>
      <c r="D1381" s="246" t="s">
        <v>2685</v>
      </c>
      <c r="E1381" s="246" t="s">
        <v>5694</v>
      </c>
      <c r="F1381" s="246" t="s">
        <v>5695</v>
      </c>
      <c r="G1381" s="246" t="s">
        <v>9476</v>
      </c>
      <c r="H1381" s="247">
        <v>0</v>
      </c>
      <c r="I1381" s="246" t="s">
        <v>10373</v>
      </c>
      <c r="J1381" s="247">
        <v>78000</v>
      </c>
      <c r="K1381" s="247">
        <v>188</v>
      </c>
      <c r="L1381" s="246" t="s">
        <v>13107</v>
      </c>
      <c r="M1381" s="246" t="s">
        <v>8269</v>
      </c>
      <c r="N1381" s="246" t="s">
        <v>2683</v>
      </c>
      <c r="O1381" s="246" t="s">
        <v>12354</v>
      </c>
      <c r="P1381" s="246" t="s">
        <v>12354</v>
      </c>
      <c r="Q1381" s="246" t="s">
        <v>12354</v>
      </c>
      <c r="R1381" s="246" t="s">
        <v>14690</v>
      </c>
      <c r="S1381" s="246" t="s">
        <v>14756</v>
      </c>
      <c r="T1381" s="246" t="s">
        <v>15058</v>
      </c>
      <c r="U1381" s="246" t="s">
        <v>14700</v>
      </c>
    </row>
    <row r="1382" spans="1:21" ht="13.5" customHeight="1">
      <c r="A1382" s="125" t="s">
        <v>2686</v>
      </c>
      <c r="B1382" s="125" t="s">
        <v>10372</v>
      </c>
      <c r="C1382" s="246" t="s">
        <v>2687</v>
      </c>
      <c r="D1382" s="246" t="s">
        <v>67</v>
      </c>
      <c r="E1382" s="246" t="s">
        <v>5746</v>
      </c>
      <c r="F1382" s="246" t="s">
        <v>5747</v>
      </c>
      <c r="G1382" s="246" t="s">
        <v>9477</v>
      </c>
      <c r="H1382" s="247">
        <v>0</v>
      </c>
      <c r="I1382" s="246" t="s">
        <v>10373</v>
      </c>
      <c r="J1382" s="247">
        <v>78000</v>
      </c>
      <c r="K1382" s="247">
        <v>213</v>
      </c>
      <c r="L1382" s="246" t="s">
        <v>13120</v>
      </c>
      <c r="M1382" s="246" t="s">
        <v>8269</v>
      </c>
      <c r="N1382" s="246" t="s">
        <v>2686</v>
      </c>
      <c r="O1382" s="246" t="s">
        <v>12354</v>
      </c>
      <c r="P1382" s="246" t="s">
        <v>12354</v>
      </c>
      <c r="Q1382" s="246" t="s">
        <v>12354</v>
      </c>
      <c r="R1382" s="246" t="s">
        <v>14694</v>
      </c>
      <c r="S1382" s="246" t="s">
        <v>14718</v>
      </c>
      <c r="T1382" s="246" t="s">
        <v>15575</v>
      </c>
      <c r="U1382" s="246" t="s">
        <v>14932</v>
      </c>
    </row>
    <row r="1383" spans="1:21" ht="13.5" customHeight="1">
      <c r="A1383" s="125" t="s">
        <v>16576</v>
      </c>
      <c r="B1383" s="125" t="s">
        <v>10372</v>
      </c>
      <c r="C1383" s="246" t="s">
        <v>1884</v>
      </c>
      <c r="D1383" s="246" t="s">
        <v>105</v>
      </c>
      <c r="E1383" s="246" t="s">
        <v>11249</v>
      </c>
      <c r="F1383" s="246" t="s">
        <v>5399</v>
      </c>
      <c r="G1383" s="246" t="s">
        <v>11250</v>
      </c>
      <c r="H1383" s="247">
        <v>0</v>
      </c>
      <c r="I1383" s="246" t="s">
        <v>10373</v>
      </c>
      <c r="J1383" s="247">
        <v>78000</v>
      </c>
      <c r="K1383" s="247">
        <v>35</v>
      </c>
      <c r="L1383" s="246" t="s">
        <v>12833</v>
      </c>
      <c r="M1383" s="246" t="s">
        <v>8268</v>
      </c>
      <c r="N1383" s="246" t="s">
        <v>16576</v>
      </c>
      <c r="O1383" s="246" t="s">
        <v>12354</v>
      </c>
      <c r="P1383" s="246" t="s">
        <v>12354</v>
      </c>
      <c r="Q1383" s="246" t="s">
        <v>12354</v>
      </c>
      <c r="R1383" s="246" t="s">
        <v>12354</v>
      </c>
      <c r="S1383" s="246" t="s">
        <v>12354</v>
      </c>
      <c r="T1383" s="246" t="s">
        <v>12354</v>
      </c>
      <c r="U1383" s="246" t="s">
        <v>12354</v>
      </c>
    </row>
    <row r="1384" spans="1:21" ht="13.5" customHeight="1">
      <c r="A1384" s="125" t="s">
        <v>2688</v>
      </c>
      <c r="B1384" s="125" t="s">
        <v>10372</v>
      </c>
      <c r="C1384" s="246" t="s">
        <v>2689</v>
      </c>
      <c r="D1384" s="246" t="s">
        <v>1483</v>
      </c>
      <c r="E1384" s="246" t="s">
        <v>5406</v>
      </c>
      <c r="F1384" s="246" t="s">
        <v>5407</v>
      </c>
      <c r="G1384" s="246" t="s">
        <v>9478</v>
      </c>
      <c r="H1384" s="247">
        <v>0</v>
      </c>
      <c r="I1384" s="246" t="s">
        <v>10373</v>
      </c>
      <c r="J1384" s="247">
        <v>78000</v>
      </c>
      <c r="K1384" s="247">
        <v>40</v>
      </c>
      <c r="L1384" s="246" t="s">
        <v>12989</v>
      </c>
      <c r="M1384" s="246" t="s">
        <v>8269</v>
      </c>
      <c r="N1384" s="246" t="s">
        <v>2688</v>
      </c>
      <c r="O1384" s="246" t="s">
        <v>12354</v>
      </c>
      <c r="P1384" s="246" t="s">
        <v>12354</v>
      </c>
      <c r="Q1384" s="246" t="s">
        <v>12354</v>
      </c>
      <c r="R1384" s="246" t="s">
        <v>14694</v>
      </c>
      <c r="S1384" s="246" t="s">
        <v>14710</v>
      </c>
      <c r="T1384" s="246" t="s">
        <v>15745</v>
      </c>
      <c r="U1384" s="246" t="s">
        <v>15119</v>
      </c>
    </row>
    <row r="1385" spans="1:21" ht="13.5" customHeight="1">
      <c r="A1385" s="125" t="s">
        <v>2690</v>
      </c>
      <c r="B1385" s="125" t="s">
        <v>10372</v>
      </c>
      <c r="C1385" s="246" t="s">
        <v>2691</v>
      </c>
      <c r="D1385" s="246" t="s">
        <v>78</v>
      </c>
      <c r="E1385" s="246" t="s">
        <v>5408</v>
      </c>
      <c r="F1385" s="246" t="s">
        <v>5409</v>
      </c>
      <c r="G1385" s="246" t="s">
        <v>9479</v>
      </c>
      <c r="H1385" s="247">
        <v>0</v>
      </c>
      <c r="I1385" s="246" t="s">
        <v>10373</v>
      </c>
      <c r="J1385" s="247">
        <v>78000</v>
      </c>
      <c r="K1385" s="247">
        <v>41</v>
      </c>
      <c r="L1385" s="246" t="s">
        <v>12990</v>
      </c>
      <c r="M1385" s="246" t="s">
        <v>8269</v>
      </c>
      <c r="N1385" s="246" t="s">
        <v>2690</v>
      </c>
      <c r="O1385" s="246" t="s">
        <v>12354</v>
      </c>
      <c r="P1385" s="246" t="s">
        <v>12354</v>
      </c>
      <c r="Q1385" s="246" t="s">
        <v>12354</v>
      </c>
      <c r="R1385" s="246" t="s">
        <v>14690</v>
      </c>
      <c r="S1385" s="246" t="s">
        <v>14756</v>
      </c>
      <c r="T1385" s="246" t="s">
        <v>14933</v>
      </c>
      <c r="U1385" s="246" t="s">
        <v>15834</v>
      </c>
    </row>
    <row r="1386" spans="1:21" ht="13.5" customHeight="1">
      <c r="A1386" s="125" t="s">
        <v>2692</v>
      </c>
      <c r="B1386" s="125" t="s">
        <v>10372</v>
      </c>
      <c r="C1386" s="246" t="s">
        <v>2693</v>
      </c>
      <c r="D1386" s="246" t="s">
        <v>1502</v>
      </c>
      <c r="E1386" s="246" t="s">
        <v>5777</v>
      </c>
      <c r="F1386" s="246" t="s">
        <v>10738</v>
      </c>
      <c r="G1386" s="246" t="s">
        <v>9480</v>
      </c>
      <c r="H1386" s="247">
        <v>0</v>
      </c>
      <c r="I1386" s="246" t="s">
        <v>10373</v>
      </c>
      <c r="J1386" s="247">
        <v>78000</v>
      </c>
      <c r="K1386" s="247">
        <v>240</v>
      </c>
      <c r="L1386" s="246" t="s">
        <v>13144</v>
      </c>
      <c r="M1386" s="246" t="s">
        <v>8265</v>
      </c>
      <c r="N1386" s="246" t="s">
        <v>2692</v>
      </c>
      <c r="O1386" s="246" t="s">
        <v>12354</v>
      </c>
      <c r="P1386" s="246" t="s">
        <v>12354</v>
      </c>
      <c r="Q1386" s="246" t="s">
        <v>12354</v>
      </c>
      <c r="R1386" s="246" t="s">
        <v>14690</v>
      </c>
      <c r="S1386" s="246" t="s">
        <v>14736</v>
      </c>
      <c r="T1386" s="246" t="s">
        <v>14935</v>
      </c>
      <c r="U1386" s="246" t="s">
        <v>14878</v>
      </c>
    </row>
    <row r="1387" spans="1:21" ht="13.5" customHeight="1">
      <c r="A1387" s="125" t="s">
        <v>2694</v>
      </c>
      <c r="B1387" s="125" t="s">
        <v>10372</v>
      </c>
      <c r="C1387" s="246" t="s">
        <v>2695</v>
      </c>
      <c r="D1387" s="246" t="s">
        <v>1629</v>
      </c>
      <c r="E1387" s="246" t="s">
        <v>5775</v>
      </c>
      <c r="F1387" s="246" t="s">
        <v>10739</v>
      </c>
      <c r="G1387" s="246" t="s">
        <v>9481</v>
      </c>
      <c r="H1387" s="247">
        <v>0</v>
      </c>
      <c r="I1387" s="246" t="s">
        <v>10373</v>
      </c>
      <c r="J1387" s="247">
        <v>78000</v>
      </c>
      <c r="K1387" s="247">
        <v>238</v>
      </c>
      <c r="L1387" s="246" t="s">
        <v>13142</v>
      </c>
      <c r="M1387" s="246" t="s">
        <v>8265</v>
      </c>
      <c r="N1387" s="246" t="s">
        <v>2694</v>
      </c>
      <c r="O1387" s="246" t="s">
        <v>12354</v>
      </c>
      <c r="P1387" s="246" t="s">
        <v>12354</v>
      </c>
      <c r="Q1387" s="246" t="s">
        <v>12354</v>
      </c>
      <c r="R1387" s="246" t="s">
        <v>14694</v>
      </c>
      <c r="S1387" s="246" t="s">
        <v>14736</v>
      </c>
      <c r="T1387" s="246" t="s">
        <v>16083</v>
      </c>
      <c r="U1387" s="246" t="s">
        <v>16084</v>
      </c>
    </row>
    <row r="1388" spans="1:21" ht="13.5" customHeight="1">
      <c r="A1388" s="125" t="s">
        <v>10826</v>
      </c>
      <c r="B1388" s="125" t="s">
        <v>10372</v>
      </c>
      <c r="C1388" s="246" t="s">
        <v>2118</v>
      </c>
      <c r="D1388" s="246" t="s">
        <v>11251</v>
      </c>
      <c r="E1388" s="246" t="s">
        <v>11252</v>
      </c>
      <c r="F1388" s="246" t="s">
        <v>11253</v>
      </c>
      <c r="G1388" s="246" t="s">
        <v>9203</v>
      </c>
      <c r="H1388" s="247">
        <v>0</v>
      </c>
      <c r="I1388" s="246" t="s">
        <v>10373</v>
      </c>
      <c r="J1388" s="247">
        <v>78000</v>
      </c>
      <c r="K1388" s="247">
        <v>237</v>
      </c>
      <c r="L1388" s="246" t="s">
        <v>13141</v>
      </c>
      <c r="M1388" s="246" t="s">
        <v>8265</v>
      </c>
      <c r="N1388" s="246" t="s">
        <v>10826</v>
      </c>
      <c r="O1388" s="246" t="s">
        <v>12354</v>
      </c>
      <c r="P1388" s="246" t="s">
        <v>12354</v>
      </c>
      <c r="Q1388" s="246" t="s">
        <v>12354</v>
      </c>
      <c r="R1388" s="246" t="s">
        <v>14690</v>
      </c>
      <c r="S1388" s="246" t="s">
        <v>14736</v>
      </c>
      <c r="T1388" s="246" t="s">
        <v>14772</v>
      </c>
      <c r="U1388" s="246" t="s">
        <v>15432</v>
      </c>
    </row>
    <row r="1389" spans="1:21" ht="13.5" customHeight="1">
      <c r="A1389" s="125" t="s">
        <v>2696</v>
      </c>
      <c r="B1389" s="125" t="s">
        <v>10372</v>
      </c>
      <c r="C1389" s="246" t="s">
        <v>2697</v>
      </c>
      <c r="D1389" s="246" t="s">
        <v>102</v>
      </c>
      <c r="E1389" s="246" t="s">
        <v>5419</v>
      </c>
      <c r="F1389" s="246" t="s">
        <v>5420</v>
      </c>
      <c r="G1389" s="246" t="s">
        <v>9482</v>
      </c>
      <c r="H1389" s="247">
        <v>0</v>
      </c>
      <c r="I1389" s="246" t="s">
        <v>10373</v>
      </c>
      <c r="J1389" s="247">
        <v>78000</v>
      </c>
      <c r="K1389" s="247">
        <v>47</v>
      </c>
      <c r="L1389" s="246" t="s">
        <v>12996</v>
      </c>
      <c r="M1389" s="246" t="s">
        <v>8269</v>
      </c>
      <c r="N1389" s="246" t="s">
        <v>2696</v>
      </c>
      <c r="O1389" s="246" t="s">
        <v>12354</v>
      </c>
      <c r="P1389" s="246" t="s">
        <v>12354</v>
      </c>
      <c r="Q1389" s="246" t="s">
        <v>12354</v>
      </c>
      <c r="R1389" s="246" t="s">
        <v>14694</v>
      </c>
      <c r="S1389" s="246" t="s">
        <v>14844</v>
      </c>
      <c r="T1389" s="246" t="s">
        <v>15287</v>
      </c>
      <c r="U1389" s="246" t="s">
        <v>16085</v>
      </c>
    </row>
    <row r="1390" spans="1:21" ht="13.5" customHeight="1">
      <c r="A1390" s="125" t="s">
        <v>2698</v>
      </c>
      <c r="B1390" s="125" t="s">
        <v>10372</v>
      </c>
      <c r="C1390" s="246" t="s">
        <v>2699</v>
      </c>
      <c r="D1390" s="246" t="s">
        <v>136</v>
      </c>
      <c r="E1390" s="246" t="s">
        <v>5429</v>
      </c>
      <c r="F1390" s="246" t="s">
        <v>5430</v>
      </c>
      <c r="G1390" s="246" t="s">
        <v>9484</v>
      </c>
      <c r="H1390" s="247">
        <v>0</v>
      </c>
      <c r="I1390" s="246" t="s">
        <v>10373</v>
      </c>
      <c r="J1390" s="247">
        <v>78000</v>
      </c>
      <c r="K1390" s="247">
        <v>53</v>
      </c>
      <c r="L1390" s="246" t="s">
        <v>13002</v>
      </c>
      <c r="M1390" s="246" t="s">
        <v>8269</v>
      </c>
      <c r="N1390" s="246" t="s">
        <v>2698</v>
      </c>
      <c r="O1390" s="246" t="s">
        <v>12354</v>
      </c>
      <c r="P1390" s="246" t="s">
        <v>12354</v>
      </c>
      <c r="Q1390" s="246" t="s">
        <v>12354</v>
      </c>
      <c r="R1390" s="246" t="s">
        <v>14694</v>
      </c>
      <c r="S1390" s="246" t="s">
        <v>14761</v>
      </c>
      <c r="T1390" s="246" t="s">
        <v>16086</v>
      </c>
      <c r="U1390" s="246" t="s">
        <v>15432</v>
      </c>
    </row>
    <row r="1391" spans="1:21" ht="13.5" customHeight="1">
      <c r="A1391" s="125" t="s">
        <v>2700</v>
      </c>
      <c r="B1391" s="125" t="s">
        <v>10372</v>
      </c>
      <c r="C1391" s="246" t="s">
        <v>2701</v>
      </c>
      <c r="D1391" s="246" t="s">
        <v>2702</v>
      </c>
      <c r="E1391" s="246" t="s">
        <v>5446</v>
      </c>
      <c r="F1391" s="246" t="s">
        <v>5447</v>
      </c>
      <c r="G1391" s="246" t="s">
        <v>9485</v>
      </c>
      <c r="H1391" s="247">
        <v>0</v>
      </c>
      <c r="I1391" s="246" t="s">
        <v>10373</v>
      </c>
      <c r="J1391" s="247">
        <v>78000</v>
      </c>
      <c r="K1391" s="247">
        <v>62</v>
      </c>
      <c r="L1391" s="246" t="s">
        <v>13011</v>
      </c>
      <c r="M1391" s="246" t="s">
        <v>8269</v>
      </c>
      <c r="N1391" s="246" t="s">
        <v>2700</v>
      </c>
      <c r="O1391" s="246" t="s">
        <v>12354</v>
      </c>
      <c r="P1391" s="246" t="s">
        <v>12354</v>
      </c>
      <c r="Q1391" s="246" t="s">
        <v>12354</v>
      </c>
      <c r="R1391" s="246" t="s">
        <v>14690</v>
      </c>
      <c r="S1391" s="246" t="s">
        <v>14818</v>
      </c>
      <c r="T1391" s="246" t="s">
        <v>16087</v>
      </c>
      <c r="U1391" s="246" t="s">
        <v>15093</v>
      </c>
    </row>
    <row r="1392" spans="1:21" ht="13.5" customHeight="1">
      <c r="A1392" s="125" t="s">
        <v>2703</v>
      </c>
      <c r="B1392" s="125" t="s">
        <v>10372</v>
      </c>
      <c r="C1392" s="246" t="s">
        <v>2704</v>
      </c>
      <c r="D1392" s="246" t="s">
        <v>2705</v>
      </c>
      <c r="E1392" s="246" t="s">
        <v>5776</v>
      </c>
      <c r="F1392" s="246" t="s">
        <v>10740</v>
      </c>
      <c r="G1392" s="246" t="s">
        <v>9486</v>
      </c>
      <c r="H1392" s="247">
        <v>0</v>
      </c>
      <c r="I1392" s="246" t="s">
        <v>10373</v>
      </c>
      <c r="J1392" s="247">
        <v>78000</v>
      </c>
      <c r="K1392" s="247">
        <v>239</v>
      </c>
      <c r="L1392" s="246" t="s">
        <v>13143</v>
      </c>
      <c r="M1392" s="246" t="s">
        <v>8265</v>
      </c>
      <c r="N1392" s="246" t="s">
        <v>2703</v>
      </c>
      <c r="O1392" s="246" t="s">
        <v>12354</v>
      </c>
      <c r="P1392" s="246" t="s">
        <v>12354</v>
      </c>
      <c r="Q1392" s="246" t="s">
        <v>12354</v>
      </c>
      <c r="R1392" s="246" t="s">
        <v>14690</v>
      </c>
      <c r="S1392" s="246" t="s">
        <v>15088</v>
      </c>
      <c r="T1392" s="246" t="s">
        <v>15598</v>
      </c>
      <c r="U1392" s="246" t="s">
        <v>15471</v>
      </c>
    </row>
    <row r="1393" spans="1:21" ht="13.5" customHeight="1">
      <c r="A1393" s="125" t="s">
        <v>2706</v>
      </c>
      <c r="B1393" s="125" t="s">
        <v>10372</v>
      </c>
      <c r="C1393" s="246" t="s">
        <v>2707</v>
      </c>
      <c r="D1393" s="246" t="s">
        <v>60</v>
      </c>
      <c r="E1393" s="246" t="s">
        <v>5448</v>
      </c>
      <c r="F1393" s="246" t="s">
        <v>5449</v>
      </c>
      <c r="G1393" s="246" t="s">
        <v>9487</v>
      </c>
      <c r="H1393" s="247">
        <v>0</v>
      </c>
      <c r="I1393" s="246" t="s">
        <v>10373</v>
      </c>
      <c r="J1393" s="247">
        <v>78000</v>
      </c>
      <c r="K1393" s="247">
        <v>63</v>
      </c>
      <c r="L1393" s="246" t="s">
        <v>13012</v>
      </c>
      <c r="M1393" s="246" t="s">
        <v>8269</v>
      </c>
      <c r="N1393" s="246" t="s">
        <v>2706</v>
      </c>
      <c r="O1393" s="246" t="s">
        <v>12354</v>
      </c>
      <c r="P1393" s="246" t="s">
        <v>12354</v>
      </c>
      <c r="Q1393" s="246" t="s">
        <v>12354</v>
      </c>
      <c r="R1393" s="246" t="s">
        <v>14730</v>
      </c>
      <c r="S1393" s="246" t="s">
        <v>14778</v>
      </c>
      <c r="T1393" s="246" t="s">
        <v>14711</v>
      </c>
      <c r="U1393" s="246" t="s">
        <v>16088</v>
      </c>
    </row>
    <row r="1394" spans="1:21" ht="13.5" customHeight="1">
      <c r="A1394" s="125" t="s">
        <v>2708</v>
      </c>
      <c r="B1394" s="125" t="s">
        <v>10372</v>
      </c>
      <c r="C1394" s="246" t="s">
        <v>2709</v>
      </c>
      <c r="D1394" s="246" t="s">
        <v>1565</v>
      </c>
      <c r="E1394" s="246" t="s">
        <v>5774</v>
      </c>
      <c r="F1394" s="246" t="s">
        <v>10741</v>
      </c>
      <c r="G1394" s="246" t="s">
        <v>9488</v>
      </c>
      <c r="H1394" s="247">
        <v>0</v>
      </c>
      <c r="I1394" s="246" t="s">
        <v>10373</v>
      </c>
      <c r="J1394" s="247">
        <v>78000</v>
      </c>
      <c r="K1394" s="247">
        <v>236</v>
      </c>
      <c r="L1394" s="246" t="s">
        <v>13140</v>
      </c>
      <c r="M1394" s="246" t="s">
        <v>8265</v>
      </c>
      <c r="N1394" s="246" t="s">
        <v>2708</v>
      </c>
      <c r="O1394" s="246" t="s">
        <v>12354</v>
      </c>
      <c r="P1394" s="246" t="s">
        <v>12354</v>
      </c>
      <c r="Q1394" s="246" t="s">
        <v>12354</v>
      </c>
      <c r="R1394" s="246" t="s">
        <v>14690</v>
      </c>
      <c r="S1394" s="246" t="s">
        <v>14818</v>
      </c>
      <c r="T1394" s="246" t="s">
        <v>16089</v>
      </c>
      <c r="U1394" s="246" t="s">
        <v>14742</v>
      </c>
    </row>
    <row r="1395" spans="1:21" ht="13.5" customHeight="1">
      <c r="A1395" s="125" t="s">
        <v>2710</v>
      </c>
      <c r="B1395" s="125" t="s">
        <v>10372</v>
      </c>
      <c r="C1395" s="246" t="s">
        <v>2711</v>
      </c>
      <c r="D1395" s="246" t="s">
        <v>60</v>
      </c>
      <c r="E1395" s="246" t="s">
        <v>5470</v>
      </c>
      <c r="F1395" s="246" t="s">
        <v>5471</v>
      </c>
      <c r="G1395" s="246" t="s">
        <v>9489</v>
      </c>
      <c r="H1395" s="247">
        <v>0</v>
      </c>
      <c r="I1395" s="246" t="s">
        <v>10373</v>
      </c>
      <c r="J1395" s="247">
        <v>78000</v>
      </c>
      <c r="K1395" s="247">
        <v>75</v>
      </c>
      <c r="L1395" s="246" t="s">
        <v>13023</v>
      </c>
      <c r="M1395" s="246" t="s">
        <v>8269</v>
      </c>
      <c r="N1395" s="246" t="s">
        <v>2710</v>
      </c>
      <c r="O1395" s="246" t="s">
        <v>12354</v>
      </c>
      <c r="P1395" s="246" t="s">
        <v>12354</v>
      </c>
      <c r="Q1395" s="246" t="s">
        <v>12354</v>
      </c>
      <c r="R1395" s="246" t="s">
        <v>14690</v>
      </c>
      <c r="S1395" s="246" t="s">
        <v>14756</v>
      </c>
      <c r="T1395" s="246" t="s">
        <v>15576</v>
      </c>
      <c r="U1395" s="246" t="s">
        <v>16090</v>
      </c>
    </row>
    <row r="1396" spans="1:21" ht="13.5" customHeight="1">
      <c r="A1396" s="125" t="s">
        <v>2713</v>
      </c>
      <c r="B1396" s="125" t="s">
        <v>10372</v>
      </c>
      <c r="C1396" s="246" t="s">
        <v>2714</v>
      </c>
      <c r="D1396" s="246" t="s">
        <v>2715</v>
      </c>
      <c r="E1396" s="246" t="s">
        <v>5485</v>
      </c>
      <c r="F1396" s="246" t="s">
        <v>5486</v>
      </c>
      <c r="G1396" s="246" t="s">
        <v>9490</v>
      </c>
      <c r="H1396" s="247">
        <v>0</v>
      </c>
      <c r="I1396" s="246" t="s">
        <v>10373</v>
      </c>
      <c r="J1396" s="247">
        <v>78000</v>
      </c>
      <c r="K1396" s="247">
        <v>83</v>
      </c>
      <c r="L1396" s="246" t="s">
        <v>13031</v>
      </c>
      <c r="M1396" s="246" t="s">
        <v>8269</v>
      </c>
      <c r="N1396" s="246" t="s">
        <v>2713</v>
      </c>
      <c r="O1396" s="246" t="s">
        <v>12354</v>
      </c>
      <c r="P1396" s="246" t="s">
        <v>12354</v>
      </c>
      <c r="Q1396" s="246" t="s">
        <v>12354</v>
      </c>
      <c r="R1396" s="246" t="s">
        <v>14694</v>
      </c>
      <c r="S1396" s="246" t="s">
        <v>14844</v>
      </c>
      <c r="T1396" s="246" t="s">
        <v>16082</v>
      </c>
      <c r="U1396" s="246" t="s">
        <v>16091</v>
      </c>
    </row>
    <row r="1397" spans="1:21" ht="13.5" customHeight="1">
      <c r="A1397" s="125" t="s">
        <v>2716</v>
      </c>
      <c r="B1397" s="125" t="s">
        <v>10372</v>
      </c>
      <c r="C1397" s="246" t="s">
        <v>2717</v>
      </c>
      <c r="D1397" s="246" t="s">
        <v>1502</v>
      </c>
      <c r="E1397" s="246" t="s">
        <v>5799</v>
      </c>
      <c r="F1397" s="246" t="s">
        <v>10742</v>
      </c>
      <c r="G1397" s="246" t="s">
        <v>9491</v>
      </c>
      <c r="H1397" s="247">
        <v>0</v>
      </c>
      <c r="I1397" s="246" t="s">
        <v>10373</v>
      </c>
      <c r="J1397" s="247">
        <v>78000</v>
      </c>
      <c r="K1397" s="247">
        <v>261</v>
      </c>
      <c r="L1397" s="246" t="s">
        <v>13159</v>
      </c>
      <c r="M1397" s="246" t="s">
        <v>8265</v>
      </c>
      <c r="N1397" s="246" t="s">
        <v>2716</v>
      </c>
      <c r="O1397" s="246" t="s">
        <v>12354</v>
      </c>
      <c r="P1397" s="246" t="s">
        <v>12354</v>
      </c>
      <c r="Q1397" s="246" t="s">
        <v>12354</v>
      </c>
      <c r="R1397" s="246" t="s">
        <v>14694</v>
      </c>
      <c r="S1397" s="246" t="s">
        <v>14750</v>
      </c>
      <c r="T1397" s="246" t="s">
        <v>15773</v>
      </c>
      <c r="U1397" s="246" t="s">
        <v>14890</v>
      </c>
    </row>
    <row r="1398" spans="1:21" ht="13.5" customHeight="1">
      <c r="A1398" s="125" t="s">
        <v>2719</v>
      </c>
      <c r="B1398" s="125" t="s">
        <v>10372</v>
      </c>
      <c r="C1398" s="246" t="s">
        <v>2720</v>
      </c>
      <c r="D1398" s="246" t="s">
        <v>59</v>
      </c>
      <c r="E1398" s="246" t="s">
        <v>5520</v>
      </c>
      <c r="F1398" s="246" t="s">
        <v>5521</v>
      </c>
      <c r="G1398" s="246" t="s">
        <v>9492</v>
      </c>
      <c r="H1398" s="247">
        <v>0</v>
      </c>
      <c r="I1398" s="246" t="s">
        <v>10373</v>
      </c>
      <c r="J1398" s="247">
        <v>78000</v>
      </c>
      <c r="K1398" s="247">
        <v>102</v>
      </c>
      <c r="L1398" s="246" t="s">
        <v>13043</v>
      </c>
      <c r="M1398" s="246" t="s">
        <v>8269</v>
      </c>
      <c r="N1398" s="246" t="s">
        <v>2719</v>
      </c>
      <c r="O1398" s="246" t="s">
        <v>12354</v>
      </c>
      <c r="P1398" s="246" t="s">
        <v>12354</v>
      </c>
      <c r="Q1398" s="246" t="s">
        <v>12354</v>
      </c>
      <c r="R1398" s="246" t="s">
        <v>14694</v>
      </c>
      <c r="S1398" s="246" t="s">
        <v>14778</v>
      </c>
      <c r="T1398" s="246" t="s">
        <v>15779</v>
      </c>
      <c r="U1398" s="246" t="s">
        <v>16092</v>
      </c>
    </row>
    <row r="1399" spans="1:21" ht="13.5" customHeight="1">
      <c r="A1399" s="125" t="s">
        <v>2721</v>
      </c>
      <c r="B1399" s="125" t="s">
        <v>10372</v>
      </c>
      <c r="C1399" s="246" t="s">
        <v>2722</v>
      </c>
      <c r="D1399" s="246" t="s">
        <v>2723</v>
      </c>
      <c r="E1399" s="246" t="s">
        <v>5529</v>
      </c>
      <c r="F1399" s="246" t="s">
        <v>5530</v>
      </c>
      <c r="G1399" s="246" t="s">
        <v>9493</v>
      </c>
      <c r="H1399" s="247">
        <v>0</v>
      </c>
      <c r="I1399" s="246" t="s">
        <v>10373</v>
      </c>
      <c r="J1399" s="247">
        <v>78000</v>
      </c>
      <c r="K1399" s="247">
        <v>106</v>
      </c>
      <c r="L1399" s="246" t="s">
        <v>13045</v>
      </c>
      <c r="M1399" s="246" t="s">
        <v>8269</v>
      </c>
      <c r="N1399" s="246" t="s">
        <v>2721</v>
      </c>
      <c r="O1399" s="246" t="s">
        <v>12354</v>
      </c>
      <c r="P1399" s="246" t="s">
        <v>12354</v>
      </c>
      <c r="Q1399" s="246" t="s">
        <v>12354</v>
      </c>
      <c r="R1399" s="246" t="s">
        <v>14694</v>
      </c>
      <c r="S1399" s="246" t="s">
        <v>14820</v>
      </c>
      <c r="T1399" s="246" t="s">
        <v>16093</v>
      </c>
      <c r="U1399" s="246" t="s">
        <v>14733</v>
      </c>
    </row>
    <row r="1400" spans="1:21" ht="13.5" customHeight="1">
      <c r="A1400" s="125" t="s">
        <v>2724</v>
      </c>
      <c r="B1400" s="125" t="s">
        <v>10372</v>
      </c>
      <c r="C1400" s="246" t="s">
        <v>2725</v>
      </c>
      <c r="D1400" s="246" t="s">
        <v>1521</v>
      </c>
      <c r="E1400" s="246" t="s">
        <v>5806</v>
      </c>
      <c r="F1400" s="246" t="s">
        <v>10743</v>
      </c>
      <c r="G1400" s="246" t="s">
        <v>9375</v>
      </c>
      <c r="H1400" s="247">
        <v>0</v>
      </c>
      <c r="I1400" s="246" t="s">
        <v>10373</v>
      </c>
      <c r="J1400" s="247">
        <v>78000</v>
      </c>
      <c r="K1400" s="247">
        <v>268</v>
      </c>
      <c r="L1400" s="246" t="s">
        <v>12380</v>
      </c>
      <c r="M1400" s="246" t="s">
        <v>8265</v>
      </c>
      <c r="N1400" s="246" t="s">
        <v>2724</v>
      </c>
      <c r="O1400" s="246" t="s">
        <v>12354</v>
      </c>
      <c r="P1400" s="246" t="s">
        <v>12354</v>
      </c>
      <c r="Q1400" s="246" t="s">
        <v>12354</v>
      </c>
      <c r="R1400" s="246" t="s">
        <v>14690</v>
      </c>
      <c r="S1400" s="246" t="s">
        <v>14750</v>
      </c>
      <c r="T1400" s="246" t="s">
        <v>15426</v>
      </c>
      <c r="U1400" s="246" t="s">
        <v>14703</v>
      </c>
    </row>
    <row r="1401" spans="1:21" ht="13.5" customHeight="1">
      <c r="A1401" s="125" t="s">
        <v>2726</v>
      </c>
      <c r="B1401" s="125" t="s">
        <v>10372</v>
      </c>
      <c r="C1401" s="246" t="s">
        <v>2727</v>
      </c>
      <c r="D1401" s="246" t="s">
        <v>2702</v>
      </c>
      <c r="E1401" s="246" t="s">
        <v>5551</v>
      </c>
      <c r="F1401" s="246" t="s">
        <v>5552</v>
      </c>
      <c r="G1401" s="246" t="s">
        <v>9494</v>
      </c>
      <c r="H1401" s="247">
        <v>0</v>
      </c>
      <c r="I1401" s="246" t="s">
        <v>10373</v>
      </c>
      <c r="J1401" s="247">
        <v>78000</v>
      </c>
      <c r="K1401" s="247">
        <v>116</v>
      </c>
      <c r="L1401" s="246" t="s">
        <v>13053</v>
      </c>
      <c r="M1401" s="246" t="s">
        <v>8269</v>
      </c>
      <c r="N1401" s="246" t="s">
        <v>2726</v>
      </c>
      <c r="O1401" s="246" t="s">
        <v>12354</v>
      </c>
      <c r="P1401" s="246" t="s">
        <v>12354</v>
      </c>
      <c r="Q1401" s="246" t="s">
        <v>12354</v>
      </c>
      <c r="R1401" s="246" t="s">
        <v>14694</v>
      </c>
      <c r="S1401" s="246" t="s">
        <v>14761</v>
      </c>
      <c r="T1401" s="246" t="s">
        <v>16094</v>
      </c>
      <c r="U1401" s="246" t="s">
        <v>15912</v>
      </c>
    </row>
    <row r="1402" spans="1:21" ht="13.5" customHeight="1">
      <c r="A1402" s="125" t="s">
        <v>2728</v>
      </c>
      <c r="B1402" s="125" t="s">
        <v>10372</v>
      </c>
      <c r="C1402" s="246" t="s">
        <v>2729</v>
      </c>
      <c r="D1402" s="246" t="s">
        <v>97</v>
      </c>
      <c r="E1402" s="246" t="s">
        <v>5549</v>
      </c>
      <c r="F1402" s="246" t="s">
        <v>5550</v>
      </c>
      <c r="G1402" s="246" t="s">
        <v>2729</v>
      </c>
      <c r="H1402" s="247">
        <v>0</v>
      </c>
      <c r="I1402" s="246" t="s">
        <v>10373</v>
      </c>
      <c r="J1402" s="247">
        <v>78000</v>
      </c>
      <c r="K1402" s="247">
        <v>115</v>
      </c>
      <c r="L1402" s="246" t="s">
        <v>13052</v>
      </c>
      <c r="M1402" s="246" t="s">
        <v>8269</v>
      </c>
      <c r="N1402" s="246" t="s">
        <v>2728</v>
      </c>
      <c r="O1402" s="246" t="s">
        <v>12354</v>
      </c>
      <c r="P1402" s="246" t="s">
        <v>12354</v>
      </c>
      <c r="Q1402" s="246" t="s">
        <v>12354</v>
      </c>
      <c r="R1402" s="246" t="s">
        <v>14690</v>
      </c>
      <c r="S1402" s="246" t="s">
        <v>14818</v>
      </c>
      <c r="T1402" s="246" t="s">
        <v>15096</v>
      </c>
      <c r="U1402" s="246" t="s">
        <v>16095</v>
      </c>
    </row>
    <row r="1403" spans="1:21" ht="13.5" customHeight="1">
      <c r="A1403" s="125" t="s">
        <v>2731</v>
      </c>
      <c r="B1403" s="125" t="s">
        <v>10372</v>
      </c>
      <c r="C1403" s="246" t="s">
        <v>2732</v>
      </c>
      <c r="D1403" s="246" t="s">
        <v>1559</v>
      </c>
      <c r="E1403" s="246" t="s">
        <v>5569</v>
      </c>
      <c r="F1403" s="246" t="s">
        <v>5570</v>
      </c>
      <c r="G1403" s="246" t="s">
        <v>9495</v>
      </c>
      <c r="H1403" s="247">
        <v>0</v>
      </c>
      <c r="I1403" s="246" t="s">
        <v>10373</v>
      </c>
      <c r="J1403" s="247">
        <v>78000</v>
      </c>
      <c r="K1403" s="247">
        <v>125</v>
      </c>
      <c r="L1403" s="246" t="s">
        <v>13060</v>
      </c>
      <c r="M1403" s="246" t="s">
        <v>8269</v>
      </c>
      <c r="N1403" s="246" t="s">
        <v>2731</v>
      </c>
      <c r="O1403" s="246" t="s">
        <v>12354</v>
      </c>
      <c r="P1403" s="246" t="s">
        <v>12354</v>
      </c>
      <c r="Q1403" s="246" t="s">
        <v>12354</v>
      </c>
      <c r="R1403" s="246" t="s">
        <v>14690</v>
      </c>
      <c r="S1403" s="246" t="s">
        <v>14818</v>
      </c>
      <c r="T1403" s="246" t="s">
        <v>16096</v>
      </c>
      <c r="U1403" s="246" t="s">
        <v>14755</v>
      </c>
    </row>
    <row r="1404" spans="1:21" ht="13.5" customHeight="1">
      <c r="A1404" s="125" t="s">
        <v>2734</v>
      </c>
      <c r="B1404" s="125" t="s">
        <v>10372</v>
      </c>
      <c r="C1404" s="246" t="s">
        <v>2735</v>
      </c>
      <c r="D1404" s="246" t="s">
        <v>1491</v>
      </c>
      <c r="E1404" s="246" t="s">
        <v>5585</v>
      </c>
      <c r="F1404" s="246" t="s">
        <v>5586</v>
      </c>
      <c r="G1404" s="246" t="s">
        <v>9496</v>
      </c>
      <c r="H1404" s="247">
        <v>0</v>
      </c>
      <c r="I1404" s="246" t="s">
        <v>10373</v>
      </c>
      <c r="J1404" s="247">
        <v>78000</v>
      </c>
      <c r="K1404" s="247">
        <v>132</v>
      </c>
      <c r="L1404" s="246" t="s">
        <v>13067</v>
      </c>
      <c r="M1404" s="246" t="s">
        <v>8269</v>
      </c>
      <c r="N1404" s="246" t="s">
        <v>2734</v>
      </c>
      <c r="O1404" s="246" t="s">
        <v>12354</v>
      </c>
      <c r="P1404" s="246" t="s">
        <v>12354</v>
      </c>
      <c r="Q1404" s="246" t="s">
        <v>12354</v>
      </c>
      <c r="R1404" s="246" t="s">
        <v>14694</v>
      </c>
      <c r="S1404" s="246" t="s">
        <v>14778</v>
      </c>
      <c r="T1404" s="246" t="s">
        <v>16097</v>
      </c>
      <c r="U1404" s="246" t="s">
        <v>15119</v>
      </c>
    </row>
    <row r="1405" spans="1:21" ht="13.5" customHeight="1">
      <c r="A1405" s="125" t="s">
        <v>2736</v>
      </c>
      <c r="B1405" s="125" t="s">
        <v>10372</v>
      </c>
      <c r="C1405" s="246" t="s">
        <v>5589</v>
      </c>
      <c r="D1405" s="246" t="s">
        <v>1559</v>
      </c>
      <c r="E1405" s="246" t="s">
        <v>5590</v>
      </c>
      <c r="F1405" s="246" t="s">
        <v>5591</v>
      </c>
      <c r="G1405" s="246" t="s">
        <v>9295</v>
      </c>
      <c r="H1405" s="247">
        <v>0</v>
      </c>
      <c r="I1405" s="246" t="s">
        <v>10373</v>
      </c>
      <c r="J1405" s="247">
        <v>78000</v>
      </c>
      <c r="K1405" s="247">
        <v>134</v>
      </c>
      <c r="L1405" s="246" t="s">
        <v>12432</v>
      </c>
      <c r="M1405" s="246" t="s">
        <v>8269</v>
      </c>
      <c r="N1405" s="246" t="s">
        <v>2736</v>
      </c>
      <c r="O1405" s="246" t="s">
        <v>12354</v>
      </c>
      <c r="P1405" s="246" t="s">
        <v>12354</v>
      </c>
      <c r="Q1405" s="246" t="s">
        <v>12354</v>
      </c>
      <c r="R1405" s="246" t="s">
        <v>14690</v>
      </c>
      <c r="S1405" s="246" t="s">
        <v>14727</v>
      </c>
      <c r="T1405" s="246" t="s">
        <v>14751</v>
      </c>
      <c r="U1405" s="246" t="s">
        <v>14817</v>
      </c>
    </row>
    <row r="1406" spans="1:21" ht="13.5" customHeight="1">
      <c r="A1406" s="125" t="s">
        <v>2737</v>
      </c>
      <c r="B1406" s="125" t="s">
        <v>10372</v>
      </c>
      <c r="C1406" s="246" t="s">
        <v>5605</v>
      </c>
      <c r="D1406" s="246" t="s">
        <v>2712</v>
      </c>
      <c r="E1406" s="246" t="s">
        <v>5606</v>
      </c>
      <c r="F1406" s="246" t="s">
        <v>5607</v>
      </c>
      <c r="G1406" s="246" t="s">
        <v>9448</v>
      </c>
      <c r="H1406" s="247">
        <v>0</v>
      </c>
      <c r="I1406" s="246" t="s">
        <v>10373</v>
      </c>
      <c r="J1406" s="247">
        <v>78000</v>
      </c>
      <c r="K1406" s="247">
        <v>141</v>
      </c>
      <c r="L1406" s="246" t="s">
        <v>13073</v>
      </c>
      <c r="M1406" s="246" t="s">
        <v>8269</v>
      </c>
      <c r="N1406" s="246" t="s">
        <v>2737</v>
      </c>
      <c r="O1406" s="246" t="s">
        <v>12354</v>
      </c>
      <c r="P1406" s="246" t="s">
        <v>12354</v>
      </c>
      <c r="Q1406" s="246" t="s">
        <v>12354</v>
      </c>
      <c r="R1406" s="246" t="s">
        <v>14970</v>
      </c>
      <c r="S1406" s="246" t="s">
        <v>15041</v>
      </c>
      <c r="T1406" s="246" t="s">
        <v>14743</v>
      </c>
      <c r="U1406" s="246" t="s">
        <v>14703</v>
      </c>
    </row>
    <row r="1407" spans="1:21" ht="13.5" customHeight="1">
      <c r="A1407" s="125" t="s">
        <v>2738</v>
      </c>
      <c r="B1407" s="125" t="s">
        <v>10372</v>
      </c>
      <c r="C1407" s="246" t="s">
        <v>5608</v>
      </c>
      <c r="D1407" s="246" t="s">
        <v>1559</v>
      </c>
      <c r="E1407" s="246" t="s">
        <v>4354</v>
      </c>
      <c r="F1407" s="246" t="s">
        <v>5609</v>
      </c>
      <c r="G1407" s="246" t="s">
        <v>9295</v>
      </c>
      <c r="H1407" s="247">
        <v>0</v>
      </c>
      <c r="I1407" s="246" t="s">
        <v>10373</v>
      </c>
      <c r="J1407" s="247">
        <v>78000</v>
      </c>
      <c r="K1407" s="247">
        <v>142</v>
      </c>
      <c r="L1407" s="246" t="s">
        <v>13074</v>
      </c>
      <c r="M1407" s="246" t="s">
        <v>8269</v>
      </c>
      <c r="N1407" s="246" t="s">
        <v>2738</v>
      </c>
      <c r="O1407" s="246" t="s">
        <v>12354</v>
      </c>
      <c r="P1407" s="246" t="s">
        <v>12354</v>
      </c>
      <c r="Q1407" s="246" t="s">
        <v>12354</v>
      </c>
      <c r="R1407" s="246" t="s">
        <v>14690</v>
      </c>
      <c r="S1407" s="246" t="s">
        <v>14727</v>
      </c>
      <c r="T1407" s="246" t="s">
        <v>14751</v>
      </c>
      <c r="U1407" s="246" t="s">
        <v>14817</v>
      </c>
    </row>
    <row r="1408" spans="1:21" ht="13.5" customHeight="1">
      <c r="A1408" s="125" t="s">
        <v>2739</v>
      </c>
      <c r="B1408" s="125" t="s">
        <v>10372</v>
      </c>
      <c r="C1408" s="246" t="s">
        <v>2740</v>
      </c>
      <c r="D1408" s="246" t="s">
        <v>1485</v>
      </c>
      <c r="E1408" s="246" t="s">
        <v>5621</v>
      </c>
      <c r="F1408" s="246" t="s">
        <v>5622</v>
      </c>
      <c r="G1408" s="246" t="s">
        <v>9497</v>
      </c>
      <c r="H1408" s="247">
        <v>0</v>
      </c>
      <c r="I1408" s="246" t="s">
        <v>10373</v>
      </c>
      <c r="J1408" s="247">
        <v>78000</v>
      </c>
      <c r="K1408" s="247">
        <v>149</v>
      </c>
      <c r="L1408" s="246" t="s">
        <v>13080</v>
      </c>
      <c r="M1408" s="246" t="s">
        <v>8269</v>
      </c>
      <c r="N1408" s="246" t="s">
        <v>2739</v>
      </c>
      <c r="O1408" s="246" t="s">
        <v>12354</v>
      </c>
      <c r="P1408" s="246" t="s">
        <v>12354</v>
      </c>
      <c r="Q1408" s="246" t="s">
        <v>12354</v>
      </c>
      <c r="R1408" s="246" t="s">
        <v>14694</v>
      </c>
      <c r="S1408" s="246" t="s">
        <v>14761</v>
      </c>
      <c r="T1408" s="246" t="s">
        <v>15126</v>
      </c>
      <c r="U1408" s="246" t="s">
        <v>14922</v>
      </c>
    </row>
    <row r="1409" spans="1:21" ht="13.5" customHeight="1">
      <c r="A1409" s="125" t="s">
        <v>2741</v>
      </c>
      <c r="B1409" s="125" t="s">
        <v>10372</v>
      </c>
      <c r="C1409" s="246" t="s">
        <v>2742</v>
      </c>
      <c r="D1409" s="246" t="s">
        <v>60</v>
      </c>
      <c r="E1409" s="246" t="s">
        <v>5629</v>
      </c>
      <c r="F1409" s="246" t="s">
        <v>5630</v>
      </c>
      <c r="G1409" s="246" t="s">
        <v>9498</v>
      </c>
      <c r="H1409" s="247">
        <v>0</v>
      </c>
      <c r="I1409" s="246" t="s">
        <v>10373</v>
      </c>
      <c r="J1409" s="247">
        <v>78000</v>
      </c>
      <c r="K1409" s="247">
        <v>153</v>
      </c>
      <c r="L1409" s="246" t="s">
        <v>13082</v>
      </c>
      <c r="M1409" s="246" t="s">
        <v>8269</v>
      </c>
      <c r="N1409" s="246" t="s">
        <v>2741</v>
      </c>
      <c r="O1409" s="246" t="s">
        <v>12354</v>
      </c>
      <c r="P1409" s="246" t="s">
        <v>12354</v>
      </c>
      <c r="Q1409" s="246" t="s">
        <v>12354</v>
      </c>
      <c r="R1409" s="246" t="s">
        <v>14694</v>
      </c>
      <c r="S1409" s="246" t="s">
        <v>14844</v>
      </c>
      <c r="T1409" s="246" t="s">
        <v>16089</v>
      </c>
      <c r="U1409" s="246" t="s">
        <v>16098</v>
      </c>
    </row>
    <row r="1410" spans="1:21" ht="13.5" customHeight="1">
      <c r="A1410" s="125" t="s">
        <v>2743</v>
      </c>
      <c r="B1410" s="125" t="s">
        <v>10372</v>
      </c>
      <c r="C1410" s="246" t="s">
        <v>2744</v>
      </c>
      <c r="D1410" s="246" t="s">
        <v>102</v>
      </c>
      <c r="E1410" s="246" t="s">
        <v>5644</v>
      </c>
      <c r="F1410" s="246" t="s">
        <v>5645</v>
      </c>
      <c r="G1410" s="246" t="s">
        <v>9499</v>
      </c>
      <c r="H1410" s="247">
        <v>0</v>
      </c>
      <c r="I1410" s="246" t="s">
        <v>10373</v>
      </c>
      <c r="J1410" s="247">
        <v>78000</v>
      </c>
      <c r="K1410" s="247">
        <v>160</v>
      </c>
      <c r="L1410" s="246" t="s">
        <v>13088</v>
      </c>
      <c r="M1410" s="246" t="s">
        <v>8269</v>
      </c>
      <c r="N1410" s="246" t="s">
        <v>2743</v>
      </c>
      <c r="O1410" s="246" t="s">
        <v>12354</v>
      </c>
      <c r="P1410" s="246" t="s">
        <v>12354</v>
      </c>
      <c r="Q1410" s="246" t="s">
        <v>12354</v>
      </c>
      <c r="R1410" s="246" t="s">
        <v>14694</v>
      </c>
      <c r="S1410" s="246" t="s">
        <v>14727</v>
      </c>
      <c r="T1410" s="246" t="s">
        <v>16099</v>
      </c>
      <c r="U1410" s="246" t="s">
        <v>15292</v>
      </c>
    </row>
    <row r="1411" spans="1:21" ht="13.5" customHeight="1">
      <c r="A1411" s="125" t="s">
        <v>2745</v>
      </c>
      <c r="B1411" s="125" t="s">
        <v>10372</v>
      </c>
      <c r="C1411" s="246" t="s">
        <v>2746</v>
      </c>
      <c r="D1411" s="246" t="s">
        <v>63</v>
      </c>
      <c r="E1411" s="246" t="s">
        <v>5646</v>
      </c>
      <c r="F1411" s="246" t="s">
        <v>5647</v>
      </c>
      <c r="G1411" s="246" t="s">
        <v>9500</v>
      </c>
      <c r="H1411" s="247">
        <v>0</v>
      </c>
      <c r="I1411" s="246" t="s">
        <v>10373</v>
      </c>
      <c r="J1411" s="247">
        <v>78000</v>
      </c>
      <c r="K1411" s="247">
        <v>161</v>
      </c>
      <c r="L1411" s="246" t="s">
        <v>13089</v>
      </c>
      <c r="M1411" s="246" t="s">
        <v>8269</v>
      </c>
      <c r="N1411" s="246" t="s">
        <v>2745</v>
      </c>
      <c r="O1411" s="246" t="s">
        <v>12354</v>
      </c>
      <c r="P1411" s="246" t="s">
        <v>12354</v>
      </c>
      <c r="Q1411" s="246" t="s">
        <v>12354</v>
      </c>
      <c r="R1411" s="246" t="s">
        <v>14694</v>
      </c>
      <c r="S1411" s="246" t="s">
        <v>15348</v>
      </c>
      <c r="T1411" s="246" t="s">
        <v>16100</v>
      </c>
      <c r="U1411" s="246" t="s">
        <v>16101</v>
      </c>
    </row>
    <row r="1412" spans="1:21" ht="13.5" customHeight="1">
      <c r="A1412" s="125" t="s">
        <v>2747</v>
      </c>
      <c r="B1412" s="125" t="s">
        <v>10372</v>
      </c>
      <c r="C1412" s="246" t="s">
        <v>2748</v>
      </c>
      <c r="D1412" s="246" t="s">
        <v>2749</v>
      </c>
      <c r="E1412" s="246" t="s">
        <v>5648</v>
      </c>
      <c r="F1412" s="246" t="s">
        <v>5649</v>
      </c>
      <c r="G1412" s="246" t="s">
        <v>9501</v>
      </c>
      <c r="H1412" s="247">
        <v>0</v>
      </c>
      <c r="I1412" s="246" t="s">
        <v>10373</v>
      </c>
      <c r="J1412" s="247">
        <v>78000</v>
      </c>
      <c r="K1412" s="247">
        <v>162</v>
      </c>
      <c r="L1412" s="246" t="s">
        <v>13090</v>
      </c>
      <c r="M1412" s="246" t="s">
        <v>8269</v>
      </c>
      <c r="N1412" s="246" t="s">
        <v>2747</v>
      </c>
      <c r="O1412" s="246" t="s">
        <v>12354</v>
      </c>
      <c r="P1412" s="246" t="s">
        <v>12354</v>
      </c>
      <c r="Q1412" s="246" t="s">
        <v>12354</v>
      </c>
      <c r="R1412" s="246" t="s">
        <v>14694</v>
      </c>
      <c r="S1412" s="246" t="s">
        <v>14844</v>
      </c>
      <c r="T1412" s="246" t="s">
        <v>15098</v>
      </c>
      <c r="U1412" s="246" t="s">
        <v>15493</v>
      </c>
    </row>
    <row r="1413" spans="1:21" ht="13.5" customHeight="1">
      <c r="A1413" s="125" t="s">
        <v>2750</v>
      </c>
      <c r="B1413" s="125" t="s">
        <v>10372</v>
      </c>
      <c r="C1413" s="246" t="s">
        <v>2751</v>
      </c>
      <c r="D1413" s="246" t="s">
        <v>104</v>
      </c>
      <c r="E1413" s="246" t="s">
        <v>5834</v>
      </c>
      <c r="F1413" s="246" t="s">
        <v>10744</v>
      </c>
      <c r="G1413" s="246" t="s">
        <v>9502</v>
      </c>
      <c r="H1413" s="247">
        <v>0</v>
      </c>
      <c r="I1413" s="246" t="s">
        <v>10373</v>
      </c>
      <c r="J1413" s="247">
        <v>78000</v>
      </c>
      <c r="K1413" s="247">
        <v>293</v>
      </c>
      <c r="L1413" s="246" t="s">
        <v>13183</v>
      </c>
      <c r="M1413" s="246" t="s">
        <v>8265</v>
      </c>
      <c r="N1413" s="246" t="s">
        <v>2750</v>
      </c>
      <c r="O1413" s="246" t="s">
        <v>12354</v>
      </c>
      <c r="P1413" s="246" t="s">
        <v>12354</v>
      </c>
      <c r="Q1413" s="246" t="s">
        <v>12354</v>
      </c>
      <c r="R1413" s="246" t="s">
        <v>14690</v>
      </c>
      <c r="S1413" s="246" t="s">
        <v>14776</v>
      </c>
      <c r="T1413" s="246" t="s">
        <v>15528</v>
      </c>
      <c r="U1413" s="246" t="s">
        <v>14926</v>
      </c>
    </row>
    <row r="1414" spans="1:21" ht="13.5" customHeight="1">
      <c r="A1414" s="125" t="s">
        <v>2752</v>
      </c>
      <c r="B1414" s="125" t="s">
        <v>10372</v>
      </c>
      <c r="C1414" s="246" t="s">
        <v>2753</v>
      </c>
      <c r="D1414" s="246" t="s">
        <v>63</v>
      </c>
      <c r="E1414" s="246" t="s">
        <v>5651</v>
      </c>
      <c r="F1414" s="246" t="s">
        <v>5652</v>
      </c>
      <c r="G1414" s="246" t="s">
        <v>9503</v>
      </c>
      <c r="H1414" s="247">
        <v>0</v>
      </c>
      <c r="I1414" s="246" t="s">
        <v>10373</v>
      </c>
      <c r="J1414" s="247">
        <v>78000</v>
      </c>
      <c r="K1414" s="247">
        <v>165</v>
      </c>
      <c r="L1414" s="246" t="s">
        <v>13092</v>
      </c>
      <c r="M1414" s="246" t="s">
        <v>8269</v>
      </c>
      <c r="N1414" s="246" t="s">
        <v>2752</v>
      </c>
      <c r="O1414" s="246" t="s">
        <v>12354</v>
      </c>
      <c r="P1414" s="246" t="s">
        <v>12354</v>
      </c>
      <c r="Q1414" s="246" t="s">
        <v>12354</v>
      </c>
      <c r="R1414" s="246" t="s">
        <v>14694</v>
      </c>
      <c r="S1414" s="246" t="s">
        <v>14691</v>
      </c>
      <c r="T1414" s="246" t="s">
        <v>15372</v>
      </c>
      <c r="U1414" s="246" t="s">
        <v>16102</v>
      </c>
    </row>
    <row r="1415" spans="1:21" ht="13.5" customHeight="1">
      <c r="A1415" s="125" t="s">
        <v>2754</v>
      </c>
      <c r="B1415" s="125" t="s">
        <v>10372</v>
      </c>
      <c r="C1415" s="246" t="s">
        <v>2755</v>
      </c>
      <c r="D1415" s="246" t="s">
        <v>63</v>
      </c>
      <c r="E1415" s="246" t="s">
        <v>5671</v>
      </c>
      <c r="F1415" s="246" t="s">
        <v>5672</v>
      </c>
      <c r="G1415" s="246" t="s">
        <v>9504</v>
      </c>
      <c r="H1415" s="247">
        <v>0</v>
      </c>
      <c r="I1415" s="246" t="s">
        <v>10373</v>
      </c>
      <c r="J1415" s="247">
        <v>78000</v>
      </c>
      <c r="K1415" s="247">
        <v>175</v>
      </c>
      <c r="L1415" s="246" t="s">
        <v>13097</v>
      </c>
      <c r="M1415" s="246" t="s">
        <v>8269</v>
      </c>
      <c r="N1415" s="246" t="s">
        <v>2754</v>
      </c>
      <c r="O1415" s="246" t="s">
        <v>12354</v>
      </c>
      <c r="P1415" s="246" t="s">
        <v>12354</v>
      </c>
      <c r="Q1415" s="246" t="s">
        <v>12354</v>
      </c>
      <c r="R1415" s="246" t="s">
        <v>14694</v>
      </c>
      <c r="S1415" s="246" t="s">
        <v>14691</v>
      </c>
      <c r="T1415" s="246" t="s">
        <v>15176</v>
      </c>
      <c r="U1415" s="246" t="s">
        <v>16103</v>
      </c>
    </row>
    <row r="1416" spans="1:21" ht="13.5" customHeight="1">
      <c r="A1416" s="125" t="s">
        <v>2756</v>
      </c>
      <c r="B1416" s="125" t="s">
        <v>10372</v>
      </c>
      <c r="C1416" s="246" t="s">
        <v>2757</v>
      </c>
      <c r="D1416" s="246" t="s">
        <v>63</v>
      </c>
      <c r="E1416" s="246" t="s">
        <v>5669</v>
      </c>
      <c r="F1416" s="246" t="s">
        <v>5670</v>
      </c>
      <c r="G1416" s="246" t="s">
        <v>9505</v>
      </c>
      <c r="H1416" s="247">
        <v>0</v>
      </c>
      <c r="I1416" s="246" t="s">
        <v>10373</v>
      </c>
      <c r="J1416" s="247">
        <v>78000</v>
      </c>
      <c r="K1416" s="247">
        <v>174</v>
      </c>
      <c r="L1416" s="246" t="s">
        <v>13097</v>
      </c>
      <c r="M1416" s="246" t="s">
        <v>8269</v>
      </c>
      <c r="N1416" s="246" t="s">
        <v>2756</v>
      </c>
      <c r="O1416" s="246" t="s">
        <v>12354</v>
      </c>
      <c r="P1416" s="246" t="s">
        <v>12354</v>
      </c>
      <c r="Q1416" s="246" t="s">
        <v>12354</v>
      </c>
      <c r="R1416" s="246" t="s">
        <v>14694</v>
      </c>
      <c r="S1416" s="246" t="s">
        <v>14691</v>
      </c>
      <c r="T1416" s="246" t="s">
        <v>15674</v>
      </c>
      <c r="U1416" s="246" t="s">
        <v>15217</v>
      </c>
    </row>
    <row r="1417" spans="1:21" ht="13.5" customHeight="1">
      <c r="A1417" s="125" t="s">
        <v>2758</v>
      </c>
      <c r="B1417" s="125" t="s">
        <v>10372</v>
      </c>
      <c r="C1417" s="246" t="s">
        <v>2759</v>
      </c>
      <c r="D1417" s="246" t="s">
        <v>78</v>
      </c>
      <c r="E1417" s="246" t="s">
        <v>5675</v>
      </c>
      <c r="F1417" s="246" t="s">
        <v>5676</v>
      </c>
      <c r="G1417" s="246" t="s">
        <v>9506</v>
      </c>
      <c r="H1417" s="247">
        <v>0</v>
      </c>
      <c r="I1417" s="246" t="s">
        <v>10373</v>
      </c>
      <c r="J1417" s="247">
        <v>78000</v>
      </c>
      <c r="K1417" s="247">
        <v>177</v>
      </c>
      <c r="L1417" s="246" t="s">
        <v>13098</v>
      </c>
      <c r="M1417" s="246" t="s">
        <v>8269</v>
      </c>
      <c r="N1417" s="246" t="s">
        <v>2758</v>
      </c>
      <c r="O1417" s="246" t="s">
        <v>12354</v>
      </c>
      <c r="P1417" s="246" t="s">
        <v>12354</v>
      </c>
      <c r="Q1417" s="246" t="s">
        <v>12354</v>
      </c>
      <c r="R1417" s="246" t="s">
        <v>14694</v>
      </c>
      <c r="S1417" s="246" t="s">
        <v>14844</v>
      </c>
      <c r="T1417" s="246" t="s">
        <v>16104</v>
      </c>
      <c r="U1417" s="246" t="s">
        <v>15908</v>
      </c>
    </row>
    <row r="1418" spans="1:21" ht="13.5" customHeight="1">
      <c r="A1418" s="125" t="s">
        <v>2760</v>
      </c>
      <c r="B1418" s="125" t="s">
        <v>10372</v>
      </c>
      <c r="C1418" s="246" t="s">
        <v>2761</v>
      </c>
      <c r="D1418" s="246" t="s">
        <v>1572</v>
      </c>
      <c r="E1418" s="246" t="s">
        <v>5679</v>
      </c>
      <c r="F1418" s="246" t="s">
        <v>5680</v>
      </c>
      <c r="G1418" s="246" t="s">
        <v>9507</v>
      </c>
      <c r="H1418" s="247">
        <v>0</v>
      </c>
      <c r="I1418" s="246" t="s">
        <v>10373</v>
      </c>
      <c r="J1418" s="247">
        <v>78000</v>
      </c>
      <c r="K1418" s="247">
        <v>179</v>
      </c>
      <c r="L1418" s="246" t="s">
        <v>13100</v>
      </c>
      <c r="M1418" s="246" t="s">
        <v>8269</v>
      </c>
      <c r="N1418" s="246" t="s">
        <v>2760</v>
      </c>
      <c r="O1418" s="246" t="s">
        <v>12354</v>
      </c>
      <c r="P1418" s="246" t="s">
        <v>12354</v>
      </c>
      <c r="Q1418" s="246" t="s">
        <v>12354</v>
      </c>
      <c r="R1418" s="246" t="s">
        <v>14690</v>
      </c>
      <c r="S1418" s="246" t="s">
        <v>14756</v>
      </c>
      <c r="T1418" s="246" t="s">
        <v>15172</v>
      </c>
      <c r="U1418" s="246" t="s">
        <v>16105</v>
      </c>
    </row>
    <row r="1419" spans="1:21" ht="13.5" customHeight="1">
      <c r="A1419" s="125" t="s">
        <v>2762</v>
      </c>
      <c r="B1419" s="125" t="s">
        <v>10372</v>
      </c>
      <c r="C1419" s="246" t="s">
        <v>2763</v>
      </c>
      <c r="D1419" s="246" t="s">
        <v>2764</v>
      </c>
      <c r="E1419" s="246" t="s">
        <v>5689</v>
      </c>
      <c r="F1419" s="246" t="s">
        <v>5690</v>
      </c>
      <c r="G1419" s="246" t="s">
        <v>9508</v>
      </c>
      <c r="H1419" s="247">
        <v>0</v>
      </c>
      <c r="I1419" s="246" t="s">
        <v>10373</v>
      </c>
      <c r="J1419" s="247">
        <v>78000</v>
      </c>
      <c r="K1419" s="247">
        <v>185</v>
      </c>
      <c r="L1419" s="246" t="s">
        <v>13105</v>
      </c>
      <c r="M1419" s="246" t="s">
        <v>8269</v>
      </c>
      <c r="N1419" s="246" t="s">
        <v>2762</v>
      </c>
      <c r="O1419" s="246" t="s">
        <v>12354</v>
      </c>
      <c r="P1419" s="246" t="s">
        <v>12354</v>
      </c>
      <c r="Q1419" s="246" t="s">
        <v>12354</v>
      </c>
      <c r="R1419" s="246" t="s">
        <v>14694</v>
      </c>
      <c r="S1419" s="246" t="s">
        <v>14750</v>
      </c>
      <c r="T1419" s="246" t="s">
        <v>15429</v>
      </c>
      <c r="U1419" s="246" t="s">
        <v>16106</v>
      </c>
    </row>
    <row r="1420" spans="1:21" ht="13.5" customHeight="1">
      <c r="A1420" s="125" t="s">
        <v>10827</v>
      </c>
      <c r="B1420" s="125" t="s">
        <v>10372</v>
      </c>
      <c r="C1420" s="246" t="s">
        <v>2169</v>
      </c>
      <c r="D1420" s="246" t="s">
        <v>1572</v>
      </c>
      <c r="E1420" s="246" t="s">
        <v>11254</v>
      </c>
      <c r="F1420" s="246" t="s">
        <v>5691</v>
      </c>
      <c r="G1420" s="246" t="s">
        <v>9228</v>
      </c>
      <c r="H1420" s="247">
        <v>0</v>
      </c>
      <c r="I1420" s="246" t="s">
        <v>10373</v>
      </c>
      <c r="J1420" s="247">
        <v>78000</v>
      </c>
      <c r="K1420" s="247">
        <v>186</v>
      </c>
      <c r="L1420" s="246" t="s">
        <v>13106</v>
      </c>
      <c r="M1420" s="246" t="s">
        <v>8269</v>
      </c>
      <c r="N1420" s="246" t="s">
        <v>10827</v>
      </c>
      <c r="O1420" s="246" t="s">
        <v>12354</v>
      </c>
      <c r="P1420" s="246" t="s">
        <v>12354</v>
      </c>
      <c r="Q1420" s="246" t="s">
        <v>12354</v>
      </c>
      <c r="R1420" s="246" t="s">
        <v>14694</v>
      </c>
      <c r="S1420" s="246" t="s">
        <v>14844</v>
      </c>
      <c r="T1420" s="246" t="s">
        <v>15571</v>
      </c>
      <c r="U1420" s="246" t="s">
        <v>16107</v>
      </c>
    </row>
    <row r="1421" spans="1:21" ht="13.5" customHeight="1">
      <c r="A1421" s="125" t="s">
        <v>2765</v>
      </c>
      <c r="B1421" s="125" t="s">
        <v>10372</v>
      </c>
      <c r="C1421" s="246" t="s">
        <v>2766</v>
      </c>
      <c r="D1421" s="246" t="s">
        <v>1548</v>
      </c>
      <c r="E1421" s="246" t="s">
        <v>5692</v>
      </c>
      <c r="F1421" s="246" t="s">
        <v>5693</v>
      </c>
      <c r="G1421" s="246" t="s">
        <v>9476</v>
      </c>
      <c r="H1421" s="247">
        <v>0</v>
      </c>
      <c r="I1421" s="246" t="s">
        <v>10373</v>
      </c>
      <c r="J1421" s="247">
        <v>78000</v>
      </c>
      <c r="K1421" s="247">
        <v>187</v>
      </c>
      <c r="L1421" s="246" t="s">
        <v>13107</v>
      </c>
      <c r="M1421" s="246" t="s">
        <v>8269</v>
      </c>
      <c r="N1421" s="246" t="s">
        <v>2765</v>
      </c>
      <c r="O1421" s="246" t="s">
        <v>12354</v>
      </c>
      <c r="P1421" s="246" t="s">
        <v>12354</v>
      </c>
      <c r="Q1421" s="246" t="s">
        <v>12354</v>
      </c>
      <c r="R1421" s="246" t="s">
        <v>14690</v>
      </c>
      <c r="S1421" s="246" t="s">
        <v>14756</v>
      </c>
      <c r="T1421" s="246" t="s">
        <v>15058</v>
      </c>
      <c r="U1421" s="246" t="s">
        <v>14700</v>
      </c>
    </row>
    <row r="1422" spans="1:21" ht="13.5" customHeight="1">
      <c r="A1422" s="125" t="s">
        <v>2767</v>
      </c>
      <c r="B1422" s="125" t="s">
        <v>10372</v>
      </c>
      <c r="C1422" s="246" t="s">
        <v>2768</v>
      </c>
      <c r="D1422" s="246" t="s">
        <v>170</v>
      </c>
      <c r="E1422" s="246" t="s">
        <v>5707</v>
      </c>
      <c r="F1422" s="246" t="s">
        <v>5708</v>
      </c>
      <c r="G1422" s="246" t="s">
        <v>9509</v>
      </c>
      <c r="H1422" s="247">
        <v>0</v>
      </c>
      <c r="I1422" s="246" t="s">
        <v>10373</v>
      </c>
      <c r="J1422" s="247">
        <v>78000</v>
      </c>
      <c r="K1422" s="247">
        <v>193</v>
      </c>
      <c r="L1422" s="246" t="s">
        <v>13111</v>
      </c>
      <c r="M1422" s="246" t="s">
        <v>8269</v>
      </c>
      <c r="N1422" s="246" t="s">
        <v>2767</v>
      </c>
      <c r="O1422" s="246" t="s">
        <v>12354</v>
      </c>
      <c r="P1422" s="246" t="s">
        <v>12354</v>
      </c>
      <c r="Q1422" s="246" t="s">
        <v>12354</v>
      </c>
      <c r="R1422" s="246" t="s">
        <v>14694</v>
      </c>
      <c r="S1422" s="246" t="s">
        <v>14750</v>
      </c>
      <c r="T1422" s="246" t="s">
        <v>15608</v>
      </c>
      <c r="U1422" s="246" t="s">
        <v>14982</v>
      </c>
    </row>
    <row r="1423" spans="1:21" ht="13.5" customHeight="1">
      <c r="A1423" s="125" t="s">
        <v>2769</v>
      </c>
      <c r="B1423" s="125" t="s">
        <v>10372</v>
      </c>
      <c r="C1423" s="246" t="s">
        <v>2770</v>
      </c>
      <c r="D1423" s="246" t="s">
        <v>1491</v>
      </c>
      <c r="E1423" s="246" t="s">
        <v>5709</v>
      </c>
      <c r="F1423" s="246" t="s">
        <v>5710</v>
      </c>
      <c r="G1423" s="246" t="s">
        <v>9510</v>
      </c>
      <c r="H1423" s="247">
        <v>0</v>
      </c>
      <c r="I1423" s="246" t="s">
        <v>10373</v>
      </c>
      <c r="J1423" s="247">
        <v>78000</v>
      </c>
      <c r="K1423" s="247">
        <v>194</v>
      </c>
      <c r="L1423" s="246" t="s">
        <v>13112</v>
      </c>
      <c r="M1423" s="246" t="s">
        <v>8269</v>
      </c>
      <c r="N1423" s="246" t="s">
        <v>2769</v>
      </c>
      <c r="O1423" s="246" t="s">
        <v>12354</v>
      </c>
      <c r="P1423" s="246" t="s">
        <v>12354</v>
      </c>
      <c r="Q1423" s="246" t="s">
        <v>12354</v>
      </c>
      <c r="R1423" s="246" t="s">
        <v>14694</v>
      </c>
      <c r="S1423" s="246" t="s">
        <v>14750</v>
      </c>
      <c r="T1423" s="246" t="s">
        <v>16108</v>
      </c>
      <c r="U1423" s="246" t="s">
        <v>14865</v>
      </c>
    </row>
    <row r="1424" spans="1:21" ht="13.5" customHeight="1">
      <c r="A1424" s="125" t="s">
        <v>2771</v>
      </c>
      <c r="B1424" s="125" t="s">
        <v>10372</v>
      </c>
      <c r="C1424" s="246" t="s">
        <v>2772</v>
      </c>
      <c r="D1424" s="246" t="s">
        <v>63</v>
      </c>
      <c r="E1424" s="246" t="s">
        <v>5715</v>
      </c>
      <c r="F1424" s="246" t="s">
        <v>5716</v>
      </c>
      <c r="G1424" s="246" t="s">
        <v>9511</v>
      </c>
      <c r="H1424" s="247">
        <v>0</v>
      </c>
      <c r="I1424" s="246" t="s">
        <v>10373</v>
      </c>
      <c r="J1424" s="247">
        <v>78000</v>
      </c>
      <c r="K1424" s="247">
        <v>197</v>
      </c>
      <c r="L1424" s="246" t="s">
        <v>13114</v>
      </c>
      <c r="M1424" s="246" t="s">
        <v>8269</v>
      </c>
      <c r="N1424" s="246" t="s">
        <v>2771</v>
      </c>
      <c r="O1424" s="246" t="s">
        <v>12354</v>
      </c>
      <c r="P1424" s="246" t="s">
        <v>12354</v>
      </c>
      <c r="Q1424" s="246" t="s">
        <v>12354</v>
      </c>
      <c r="R1424" s="246" t="s">
        <v>14694</v>
      </c>
      <c r="S1424" s="246" t="s">
        <v>14736</v>
      </c>
      <c r="T1424" s="246" t="s">
        <v>16109</v>
      </c>
      <c r="U1424" s="246" t="s">
        <v>16052</v>
      </c>
    </row>
    <row r="1425" spans="1:21" ht="13.5" customHeight="1">
      <c r="A1425" s="125" t="s">
        <v>2773</v>
      </c>
      <c r="B1425" s="125" t="s">
        <v>10372</v>
      </c>
      <c r="C1425" s="246" t="s">
        <v>2774</v>
      </c>
      <c r="D1425" s="246" t="s">
        <v>148</v>
      </c>
      <c r="E1425" s="246" t="s">
        <v>5724</v>
      </c>
      <c r="F1425" s="246" t="s">
        <v>5725</v>
      </c>
      <c r="G1425" s="246" t="s">
        <v>9512</v>
      </c>
      <c r="H1425" s="247">
        <v>0</v>
      </c>
      <c r="I1425" s="246" t="s">
        <v>10373</v>
      </c>
      <c r="J1425" s="247">
        <v>78000</v>
      </c>
      <c r="K1425" s="247">
        <v>201</v>
      </c>
      <c r="L1425" s="246" t="s">
        <v>12613</v>
      </c>
      <c r="M1425" s="246" t="s">
        <v>8269</v>
      </c>
      <c r="N1425" s="246" t="s">
        <v>2773</v>
      </c>
      <c r="O1425" s="246" t="s">
        <v>12354</v>
      </c>
      <c r="P1425" s="246" t="s">
        <v>12354</v>
      </c>
      <c r="Q1425" s="246" t="s">
        <v>12354</v>
      </c>
      <c r="R1425" s="246" t="s">
        <v>14694</v>
      </c>
      <c r="S1425" s="246" t="s">
        <v>14750</v>
      </c>
      <c r="T1425" s="246" t="s">
        <v>14823</v>
      </c>
      <c r="U1425" s="246" t="s">
        <v>16110</v>
      </c>
    </row>
    <row r="1426" spans="1:21" ht="13.5" customHeight="1">
      <c r="A1426" s="125" t="s">
        <v>2775</v>
      </c>
      <c r="B1426" s="125" t="s">
        <v>10372</v>
      </c>
      <c r="C1426" s="246" t="s">
        <v>2776</v>
      </c>
      <c r="D1426" s="246" t="s">
        <v>170</v>
      </c>
      <c r="E1426" s="246" t="s">
        <v>5728</v>
      </c>
      <c r="F1426" s="246" t="s">
        <v>5729</v>
      </c>
      <c r="G1426" s="246" t="s">
        <v>9513</v>
      </c>
      <c r="H1426" s="247">
        <v>0</v>
      </c>
      <c r="I1426" s="246" t="s">
        <v>10373</v>
      </c>
      <c r="J1426" s="247">
        <v>78000</v>
      </c>
      <c r="K1426" s="247">
        <v>203</v>
      </c>
      <c r="L1426" s="246" t="s">
        <v>12617</v>
      </c>
      <c r="M1426" s="246" t="s">
        <v>8269</v>
      </c>
      <c r="N1426" s="246" t="s">
        <v>2775</v>
      </c>
      <c r="O1426" s="246" t="s">
        <v>12354</v>
      </c>
      <c r="P1426" s="246" t="s">
        <v>12354</v>
      </c>
      <c r="Q1426" s="246" t="s">
        <v>12354</v>
      </c>
      <c r="R1426" s="246" t="s">
        <v>14694</v>
      </c>
      <c r="S1426" s="246" t="s">
        <v>14718</v>
      </c>
      <c r="T1426" s="246" t="s">
        <v>16111</v>
      </c>
      <c r="U1426" s="246" t="s">
        <v>15217</v>
      </c>
    </row>
    <row r="1427" spans="1:21" ht="13.5" customHeight="1">
      <c r="A1427" s="125" t="s">
        <v>2777</v>
      </c>
      <c r="B1427" s="125" t="s">
        <v>10372</v>
      </c>
      <c r="C1427" s="246" t="s">
        <v>2778</v>
      </c>
      <c r="D1427" s="246" t="s">
        <v>1572</v>
      </c>
      <c r="E1427" s="246" t="s">
        <v>5730</v>
      </c>
      <c r="F1427" s="246" t="s">
        <v>5731</v>
      </c>
      <c r="G1427" s="246" t="s">
        <v>9514</v>
      </c>
      <c r="H1427" s="247">
        <v>0</v>
      </c>
      <c r="I1427" s="246" t="s">
        <v>10373</v>
      </c>
      <c r="J1427" s="247">
        <v>78000</v>
      </c>
      <c r="K1427" s="247">
        <v>204</v>
      </c>
      <c r="L1427" s="246" t="s">
        <v>12932</v>
      </c>
      <c r="M1427" s="246" t="s">
        <v>8269</v>
      </c>
      <c r="N1427" s="246" t="s">
        <v>2777</v>
      </c>
      <c r="O1427" s="246" t="s">
        <v>12354</v>
      </c>
      <c r="P1427" s="246" t="s">
        <v>12354</v>
      </c>
      <c r="Q1427" s="246" t="s">
        <v>12354</v>
      </c>
      <c r="R1427" s="246" t="s">
        <v>14690</v>
      </c>
      <c r="S1427" s="246" t="s">
        <v>14756</v>
      </c>
      <c r="T1427" s="246" t="s">
        <v>15960</v>
      </c>
      <c r="U1427" s="246" t="s">
        <v>14890</v>
      </c>
    </row>
    <row r="1428" spans="1:21" ht="13.5" customHeight="1">
      <c r="A1428" s="125" t="s">
        <v>2779</v>
      </c>
      <c r="B1428" s="125" t="s">
        <v>10372</v>
      </c>
      <c r="C1428" s="246" t="s">
        <v>2780</v>
      </c>
      <c r="D1428" s="246" t="s">
        <v>145</v>
      </c>
      <c r="E1428" s="246" t="s">
        <v>5748</v>
      </c>
      <c r="F1428" s="246" t="s">
        <v>5749</v>
      </c>
      <c r="G1428" s="246" t="s">
        <v>9515</v>
      </c>
      <c r="H1428" s="247">
        <v>0</v>
      </c>
      <c r="I1428" s="246" t="s">
        <v>10373</v>
      </c>
      <c r="J1428" s="247">
        <v>78000</v>
      </c>
      <c r="K1428" s="247">
        <v>214</v>
      </c>
      <c r="L1428" s="246" t="s">
        <v>12774</v>
      </c>
      <c r="M1428" s="246" t="s">
        <v>8269</v>
      </c>
      <c r="N1428" s="246" t="s">
        <v>2779</v>
      </c>
      <c r="O1428" s="246" t="s">
        <v>12354</v>
      </c>
      <c r="P1428" s="246" t="s">
        <v>12354</v>
      </c>
      <c r="Q1428" s="246" t="s">
        <v>12354</v>
      </c>
      <c r="R1428" s="246" t="s">
        <v>14694</v>
      </c>
      <c r="S1428" s="246" t="s">
        <v>14710</v>
      </c>
      <c r="T1428" s="246" t="s">
        <v>15028</v>
      </c>
      <c r="U1428" s="246" t="s">
        <v>15656</v>
      </c>
    </row>
    <row r="1429" spans="1:21" ht="13.5" customHeight="1">
      <c r="A1429" s="125" t="s">
        <v>2781</v>
      </c>
      <c r="B1429" s="125" t="s">
        <v>10372</v>
      </c>
      <c r="C1429" s="246" t="s">
        <v>2782</v>
      </c>
      <c r="D1429" s="246" t="s">
        <v>145</v>
      </c>
      <c r="E1429" s="246" t="s">
        <v>5752</v>
      </c>
      <c r="F1429" s="246" t="s">
        <v>5753</v>
      </c>
      <c r="G1429" s="246" t="s">
        <v>9516</v>
      </c>
      <c r="H1429" s="247">
        <v>0</v>
      </c>
      <c r="I1429" s="246" t="s">
        <v>10373</v>
      </c>
      <c r="J1429" s="247">
        <v>78000</v>
      </c>
      <c r="K1429" s="247">
        <v>217</v>
      </c>
      <c r="L1429" s="246" t="s">
        <v>13122</v>
      </c>
      <c r="M1429" s="246" t="s">
        <v>8269</v>
      </c>
      <c r="N1429" s="246" t="s">
        <v>2781</v>
      </c>
      <c r="O1429" s="246" t="s">
        <v>12354</v>
      </c>
      <c r="P1429" s="246" t="s">
        <v>12354</v>
      </c>
      <c r="Q1429" s="246" t="s">
        <v>12354</v>
      </c>
      <c r="R1429" s="246" t="s">
        <v>14690</v>
      </c>
      <c r="S1429" s="246" t="s">
        <v>14818</v>
      </c>
      <c r="T1429" s="246" t="s">
        <v>15736</v>
      </c>
      <c r="U1429" s="246" t="s">
        <v>14744</v>
      </c>
    </row>
    <row r="1430" spans="1:21" ht="13.5" customHeight="1">
      <c r="A1430" s="125" t="s">
        <v>10828</v>
      </c>
      <c r="B1430" s="125" t="s">
        <v>10372</v>
      </c>
      <c r="C1430" s="246" t="s">
        <v>1815</v>
      </c>
      <c r="D1430" s="246" t="s">
        <v>1485</v>
      </c>
      <c r="E1430" s="246" t="s">
        <v>11255</v>
      </c>
      <c r="F1430" s="246" t="s">
        <v>5754</v>
      </c>
      <c r="G1430" s="246" t="s">
        <v>9042</v>
      </c>
      <c r="H1430" s="247">
        <v>0</v>
      </c>
      <c r="I1430" s="246" t="s">
        <v>10373</v>
      </c>
      <c r="J1430" s="247">
        <v>78000</v>
      </c>
      <c r="K1430" s="247">
        <v>218</v>
      </c>
      <c r="L1430" s="246" t="s">
        <v>13123</v>
      </c>
      <c r="M1430" s="246" t="s">
        <v>8269</v>
      </c>
      <c r="N1430" s="246" t="s">
        <v>10828</v>
      </c>
      <c r="O1430" s="246" t="s">
        <v>12354</v>
      </c>
      <c r="P1430" s="246" t="s">
        <v>12354</v>
      </c>
      <c r="Q1430" s="246" t="s">
        <v>12354</v>
      </c>
      <c r="R1430" s="246" t="s">
        <v>14690</v>
      </c>
      <c r="S1430" s="246" t="s">
        <v>14727</v>
      </c>
      <c r="T1430" s="246" t="s">
        <v>14814</v>
      </c>
      <c r="U1430" s="246" t="s">
        <v>16112</v>
      </c>
    </row>
    <row r="1431" spans="1:21" ht="13.5" customHeight="1">
      <c r="A1431" s="125" t="s">
        <v>2783</v>
      </c>
      <c r="B1431" s="125" t="s">
        <v>10372</v>
      </c>
      <c r="C1431" s="246" t="s">
        <v>5757</v>
      </c>
      <c r="D1431" s="246" t="s">
        <v>1485</v>
      </c>
      <c r="E1431" s="246" t="s">
        <v>5758</v>
      </c>
      <c r="F1431" s="246" t="s">
        <v>5759</v>
      </c>
      <c r="G1431" s="246" t="s">
        <v>5757</v>
      </c>
      <c r="H1431" s="247">
        <v>0</v>
      </c>
      <c r="I1431" s="246" t="s">
        <v>10373</v>
      </c>
      <c r="J1431" s="247">
        <v>78000</v>
      </c>
      <c r="K1431" s="247">
        <v>220</v>
      </c>
      <c r="L1431" s="246" t="s">
        <v>13124</v>
      </c>
      <c r="M1431" s="246" t="s">
        <v>8269</v>
      </c>
      <c r="N1431" s="246" t="s">
        <v>2783</v>
      </c>
      <c r="O1431" s="246" t="s">
        <v>12354</v>
      </c>
      <c r="P1431" s="246" t="s">
        <v>12354</v>
      </c>
      <c r="Q1431" s="246" t="s">
        <v>12354</v>
      </c>
      <c r="R1431" s="246" t="s">
        <v>14730</v>
      </c>
      <c r="S1431" s="246" t="s">
        <v>16113</v>
      </c>
      <c r="T1431" s="246" t="s">
        <v>16022</v>
      </c>
      <c r="U1431" s="246" t="s">
        <v>14872</v>
      </c>
    </row>
    <row r="1432" spans="1:21" ht="13.5" customHeight="1">
      <c r="A1432" s="125" t="s">
        <v>2784</v>
      </c>
      <c r="B1432" s="125" t="s">
        <v>10372</v>
      </c>
      <c r="C1432" s="246" t="s">
        <v>2785</v>
      </c>
      <c r="D1432" s="246" t="s">
        <v>2764</v>
      </c>
      <c r="E1432" s="246" t="s">
        <v>5762</v>
      </c>
      <c r="F1432" s="246" t="s">
        <v>5763</v>
      </c>
      <c r="G1432" s="246" t="s">
        <v>9517</v>
      </c>
      <c r="H1432" s="247">
        <v>0</v>
      </c>
      <c r="I1432" s="246" t="s">
        <v>10373</v>
      </c>
      <c r="J1432" s="247">
        <v>78000</v>
      </c>
      <c r="K1432" s="247">
        <v>223</v>
      </c>
      <c r="L1432" s="246" t="s">
        <v>13127</v>
      </c>
      <c r="M1432" s="246" t="s">
        <v>8269</v>
      </c>
      <c r="N1432" s="246" t="s">
        <v>2784</v>
      </c>
      <c r="O1432" s="246" t="s">
        <v>12354</v>
      </c>
      <c r="P1432" s="246" t="s">
        <v>12354</v>
      </c>
      <c r="Q1432" s="246" t="s">
        <v>12354</v>
      </c>
      <c r="R1432" s="246" t="s">
        <v>14690</v>
      </c>
      <c r="S1432" s="246" t="s">
        <v>15348</v>
      </c>
      <c r="T1432" s="246" t="s">
        <v>16114</v>
      </c>
      <c r="U1432" s="246" t="s">
        <v>14994</v>
      </c>
    </row>
    <row r="1433" spans="1:21" ht="13.5" customHeight="1">
      <c r="A1433" s="125" t="s">
        <v>2786</v>
      </c>
      <c r="B1433" s="125" t="s">
        <v>10372</v>
      </c>
      <c r="C1433" s="246" t="s">
        <v>2787</v>
      </c>
      <c r="D1433" s="246" t="s">
        <v>1626</v>
      </c>
      <c r="E1433" s="246" t="s">
        <v>4430</v>
      </c>
      <c r="F1433" s="246" t="s">
        <v>5764</v>
      </c>
      <c r="G1433" s="246" t="s">
        <v>9270</v>
      </c>
      <c r="H1433" s="247">
        <v>0</v>
      </c>
      <c r="I1433" s="246" t="s">
        <v>10373</v>
      </c>
      <c r="J1433" s="247">
        <v>78000</v>
      </c>
      <c r="K1433" s="247">
        <v>224</v>
      </c>
      <c r="L1433" s="246" t="s">
        <v>12474</v>
      </c>
      <c r="M1433" s="246" t="s">
        <v>8269</v>
      </c>
      <c r="N1433" s="246" t="s">
        <v>2786</v>
      </c>
      <c r="O1433" s="246" t="s">
        <v>12354</v>
      </c>
      <c r="P1433" s="246" t="s">
        <v>12354</v>
      </c>
      <c r="Q1433" s="246" t="s">
        <v>12354</v>
      </c>
      <c r="R1433" s="246" t="s">
        <v>14694</v>
      </c>
      <c r="S1433" s="246" t="s">
        <v>14721</v>
      </c>
      <c r="T1433" s="246" t="s">
        <v>15935</v>
      </c>
      <c r="U1433" s="246" t="s">
        <v>14878</v>
      </c>
    </row>
    <row r="1434" spans="1:21" ht="13.5" customHeight="1">
      <c r="A1434" s="125" t="s">
        <v>13236</v>
      </c>
      <c r="B1434" s="125" t="s">
        <v>10372</v>
      </c>
      <c r="C1434" s="246" t="s">
        <v>11640</v>
      </c>
      <c r="D1434" s="246" t="s">
        <v>104</v>
      </c>
      <c r="E1434" s="246" t="s">
        <v>13338</v>
      </c>
      <c r="F1434" s="246" t="s">
        <v>11641</v>
      </c>
      <c r="G1434" s="246" t="s">
        <v>11642</v>
      </c>
      <c r="H1434" s="247">
        <v>0</v>
      </c>
      <c r="I1434" s="246" t="s">
        <v>10373</v>
      </c>
      <c r="J1434" s="247">
        <v>78000</v>
      </c>
      <c r="K1434" s="247">
        <v>624</v>
      </c>
      <c r="L1434" s="246" t="s">
        <v>12958</v>
      </c>
      <c r="M1434" s="246" t="s">
        <v>8269</v>
      </c>
      <c r="N1434" s="246" t="s">
        <v>13236</v>
      </c>
      <c r="O1434" s="246" t="s">
        <v>12354</v>
      </c>
      <c r="P1434" s="246" t="s">
        <v>12354</v>
      </c>
      <c r="Q1434" s="246" t="s">
        <v>12354</v>
      </c>
      <c r="R1434" s="246" t="s">
        <v>14690</v>
      </c>
      <c r="S1434" s="246" t="s">
        <v>14736</v>
      </c>
      <c r="T1434" s="246" t="s">
        <v>14966</v>
      </c>
      <c r="U1434" s="246" t="s">
        <v>15432</v>
      </c>
    </row>
    <row r="1435" spans="1:21" ht="13.5" customHeight="1">
      <c r="A1435" s="125" t="s">
        <v>13110</v>
      </c>
      <c r="B1435" s="125" t="s">
        <v>10372</v>
      </c>
      <c r="C1435" s="246" t="s">
        <v>11643</v>
      </c>
      <c r="D1435" s="246" t="s">
        <v>97</v>
      </c>
      <c r="E1435" s="246" t="s">
        <v>5702</v>
      </c>
      <c r="F1435" s="246" t="s">
        <v>5703</v>
      </c>
      <c r="G1435" s="246" t="s">
        <v>11644</v>
      </c>
      <c r="H1435" s="247">
        <v>0</v>
      </c>
      <c r="I1435" s="246" t="s">
        <v>10373</v>
      </c>
      <c r="J1435" s="247">
        <v>78000</v>
      </c>
      <c r="K1435" s="247">
        <v>191</v>
      </c>
      <c r="L1435" s="246" t="s">
        <v>12379</v>
      </c>
      <c r="M1435" s="246" t="s">
        <v>8269</v>
      </c>
      <c r="N1435" s="246" t="s">
        <v>13110</v>
      </c>
      <c r="O1435" s="246" t="s">
        <v>12354</v>
      </c>
      <c r="P1435" s="246" t="s">
        <v>12354</v>
      </c>
      <c r="Q1435" s="246" t="s">
        <v>12354</v>
      </c>
      <c r="R1435" s="246" t="s">
        <v>14690</v>
      </c>
      <c r="S1435" s="246" t="s">
        <v>14818</v>
      </c>
      <c r="T1435" s="246" t="s">
        <v>15229</v>
      </c>
      <c r="U1435" s="246" t="s">
        <v>16115</v>
      </c>
    </row>
    <row r="1436" spans="1:21" ht="13.5" customHeight="1">
      <c r="A1436" s="125" t="s">
        <v>13061</v>
      </c>
      <c r="B1436" s="125" t="s">
        <v>10372</v>
      </c>
      <c r="C1436" s="246" t="s">
        <v>2733</v>
      </c>
      <c r="D1436" s="246" t="s">
        <v>60</v>
      </c>
      <c r="E1436" s="246" t="s">
        <v>5571</v>
      </c>
      <c r="F1436" s="246" t="s">
        <v>5572</v>
      </c>
      <c r="G1436" s="246" t="s">
        <v>11645</v>
      </c>
      <c r="H1436" s="247">
        <v>0</v>
      </c>
      <c r="I1436" s="246" t="s">
        <v>10373</v>
      </c>
      <c r="J1436" s="247">
        <v>78000</v>
      </c>
      <c r="K1436" s="247">
        <v>126</v>
      </c>
      <c r="L1436" s="246" t="s">
        <v>12379</v>
      </c>
      <c r="M1436" s="246" t="s">
        <v>8269</v>
      </c>
      <c r="N1436" s="246" t="s">
        <v>13061</v>
      </c>
      <c r="O1436" s="246" t="s">
        <v>12354</v>
      </c>
      <c r="P1436" s="246" t="s">
        <v>12354</v>
      </c>
      <c r="Q1436" s="246" t="s">
        <v>12354</v>
      </c>
      <c r="R1436" s="246" t="s">
        <v>14694</v>
      </c>
      <c r="S1436" s="246" t="s">
        <v>14844</v>
      </c>
      <c r="T1436" s="246" t="s">
        <v>14931</v>
      </c>
      <c r="U1436" s="246" t="s">
        <v>14872</v>
      </c>
    </row>
    <row r="1437" spans="1:21" ht="13.5" customHeight="1">
      <c r="A1437" s="125" t="s">
        <v>2789</v>
      </c>
      <c r="B1437" s="125" t="s">
        <v>10372</v>
      </c>
      <c r="C1437" s="246" t="s">
        <v>2790</v>
      </c>
      <c r="D1437" s="246" t="s">
        <v>1637</v>
      </c>
      <c r="E1437" s="246" t="s">
        <v>5339</v>
      </c>
      <c r="F1437" s="246" t="s">
        <v>5340</v>
      </c>
      <c r="G1437" s="246" t="s">
        <v>9518</v>
      </c>
      <c r="H1437" s="247">
        <v>0</v>
      </c>
      <c r="I1437" s="246" t="s">
        <v>10373</v>
      </c>
      <c r="J1437" s="247">
        <v>78000</v>
      </c>
      <c r="K1437" s="247">
        <v>3</v>
      </c>
      <c r="L1437" s="246" t="s">
        <v>12960</v>
      </c>
      <c r="M1437" s="246" t="s">
        <v>8268</v>
      </c>
      <c r="N1437" s="246" t="s">
        <v>2789</v>
      </c>
      <c r="O1437" s="246" t="s">
        <v>12354</v>
      </c>
      <c r="P1437" s="246" t="s">
        <v>12354</v>
      </c>
      <c r="Q1437" s="246" t="s">
        <v>12354</v>
      </c>
      <c r="R1437" s="246" t="s">
        <v>14697</v>
      </c>
      <c r="S1437" s="246" t="s">
        <v>15551</v>
      </c>
      <c r="T1437" s="246" t="s">
        <v>16040</v>
      </c>
      <c r="U1437" s="246" t="s">
        <v>15143</v>
      </c>
    </row>
    <row r="1438" spans="1:21" ht="13.5" customHeight="1">
      <c r="A1438" s="125" t="s">
        <v>2791</v>
      </c>
      <c r="B1438" s="125" t="s">
        <v>10372</v>
      </c>
      <c r="C1438" s="246" t="s">
        <v>2792</v>
      </c>
      <c r="D1438" s="246" t="s">
        <v>1635</v>
      </c>
      <c r="E1438" s="246" t="s">
        <v>5341</v>
      </c>
      <c r="F1438" s="246" t="s">
        <v>5342</v>
      </c>
      <c r="G1438" s="246" t="s">
        <v>9519</v>
      </c>
      <c r="H1438" s="247">
        <v>0</v>
      </c>
      <c r="I1438" s="246" t="s">
        <v>10373</v>
      </c>
      <c r="J1438" s="247">
        <v>78000</v>
      </c>
      <c r="K1438" s="247">
        <v>4</v>
      </c>
      <c r="L1438" s="246" t="s">
        <v>12961</v>
      </c>
      <c r="M1438" s="246" t="s">
        <v>8268</v>
      </c>
      <c r="N1438" s="246" t="s">
        <v>2791</v>
      </c>
      <c r="O1438" s="246" t="s">
        <v>12354</v>
      </c>
      <c r="P1438" s="246" t="s">
        <v>12354</v>
      </c>
      <c r="Q1438" s="246" t="s">
        <v>12354</v>
      </c>
      <c r="R1438" s="246" t="s">
        <v>14697</v>
      </c>
      <c r="S1438" s="246" t="s">
        <v>16116</v>
      </c>
      <c r="T1438" s="246" t="s">
        <v>16117</v>
      </c>
      <c r="U1438" s="246" t="s">
        <v>15047</v>
      </c>
    </row>
    <row r="1439" spans="1:21" ht="13.5" customHeight="1">
      <c r="A1439" s="125" t="s">
        <v>2793</v>
      </c>
      <c r="B1439" s="125" t="s">
        <v>10372</v>
      </c>
      <c r="C1439" s="246" t="s">
        <v>2794</v>
      </c>
      <c r="D1439" s="246" t="s">
        <v>85</v>
      </c>
      <c r="E1439" s="246" t="s">
        <v>5784</v>
      </c>
      <c r="F1439" s="246" t="s">
        <v>10745</v>
      </c>
      <c r="G1439" s="246" t="s">
        <v>9520</v>
      </c>
      <c r="H1439" s="247">
        <v>0</v>
      </c>
      <c r="I1439" s="246" t="s">
        <v>10373</v>
      </c>
      <c r="J1439" s="247">
        <v>78000</v>
      </c>
      <c r="K1439" s="247">
        <v>248</v>
      </c>
      <c r="L1439" s="246" t="s">
        <v>13150</v>
      </c>
      <c r="M1439" s="246" t="s">
        <v>8265</v>
      </c>
      <c r="N1439" s="246" t="s">
        <v>2793</v>
      </c>
      <c r="O1439" s="246" t="s">
        <v>12354</v>
      </c>
      <c r="P1439" s="246" t="s">
        <v>12354</v>
      </c>
      <c r="Q1439" s="246" t="s">
        <v>12354</v>
      </c>
      <c r="R1439" s="246" t="s">
        <v>14690</v>
      </c>
      <c r="S1439" s="246" t="s">
        <v>14710</v>
      </c>
      <c r="T1439" s="246" t="s">
        <v>15110</v>
      </c>
      <c r="U1439" s="246" t="s">
        <v>15540</v>
      </c>
    </row>
    <row r="1440" spans="1:21" ht="13.5" customHeight="1">
      <c r="A1440" s="125" t="s">
        <v>2795</v>
      </c>
      <c r="B1440" s="125" t="s">
        <v>10372</v>
      </c>
      <c r="C1440" s="246" t="s">
        <v>2796</v>
      </c>
      <c r="D1440" s="246" t="s">
        <v>130</v>
      </c>
      <c r="E1440" s="246" t="s">
        <v>5783</v>
      </c>
      <c r="F1440" s="246" t="s">
        <v>10746</v>
      </c>
      <c r="G1440" s="246" t="s">
        <v>9521</v>
      </c>
      <c r="H1440" s="247">
        <v>0</v>
      </c>
      <c r="I1440" s="246" t="s">
        <v>10373</v>
      </c>
      <c r="J1440" s="247">
        <v>78000</v>
      </c>
      <c r="K1440" s="247">
        <v>247</v>
      </c>
      <c r="L1440" s="246" t="s">
        <v>13149</v>
      </c>
      <c r="M1440" s="246" t="s">
        <v>8265</v>
      </c>
      <c r="N1440" s="246" t="s">
        <v>2795</v>
      </c>
      <c r="O1440" s="246" t="s">
        <v>12354</v>
      </c>
      <c r="P1440" s="246" t="s">
        <v>12354</v>
      </c>
      <c r="Q1440" s="246" t="s">
        <v>12354</v>
      </c>
      <c r="R1440" s="246" t="s">
        <v>14694</v>
      </c>
      <c r="S1440" s="246" t="s">
        <v>14721</v>
      </c>
      <c r="T1440" s="246" t="s">
        <v>15752</v>
      </c>
      <c r="U1440" s="246" t="s">
        <v>15595</v>
      </c>
    </row>
    <row r="1441" spans="1:21" ht="13.5" customHeight="1">
      <c r="A1441" s="125" t="s">
        <v>2797</v>
      </c>
      <c r="B1441" s="125" t="s">
        <v>10372</v>
      </c>
      <c r="C1441" s="246" t="s">
        <v>2798</v>
      </c>
      <c r="D1441" s="246" t="s">
        <v>1641</v>
      </c>
      <c r="E1441" s="246" t="s">
        <v>5848</v>
      </c>
      <c r="F1441" s="246" t="s">
        <v>10747</v>
      </c>
      <c r="G1441" s="246" t="s">
        <v>9522</v>
      </c>
      <c r="H1441" s="247">
        <v>0</v>
      </c>
      <c r="I1441" s="246" t="s">
        <v>10373</v>
      </c>
      <c r="J1441" s="247">
        <v>78000</v>
      </c>
      <c r="K1441" s="247">
        <v>305</v>
      </c>
      <c r="L1441" s="246" t="s">
        <v>13191</v>
      </c>
      <c r="M1441" s="246" t="s">
        <v>8265</v>
      </c>
      <c r="N1441" s="246" t="s">
        <v>2797</v>
      </c>
      <c r="O1441" s="246" t="s">
        <v>12354</v>
      </c>
      <c r="P1441" s="246" t="s">
        <v>12354</v>
      </c>
      <c r="Q1441" s="246" t="s">
        <v>12354</v>
      </c>
      <c r="R1441" s="246" t="s">
        <v>14697</v>
      </c>
      <c r="S1441" s="246" t="s">
        <v>14710</v>
      </c>
      <c r="T1441" s="246" t="s">
        <v>15644</v>
      </c>
      <c r="U1441" s="246" t="s">
        <v>16118</v>
      </c>
    </row>
    <row r="1442" spans="1:21" ht="13.5" customHeight="1">
      <c r="A1442" s="125" t="s">
        <v>2799</v>
      </c>
      <c r="B1442" s="125" t="s">
        <v>10372</v>
      </c>
      <c r="C1442" s="246" t="s">
        <v>2800</v>
      </c>
      <c r="D1442" s="246" t="s">
        <v>1632</v>
      </c>
      <c r="E1442" s="246" t="s">
        <v>5849</v>
      </c>
      <c r="F1442" s="246" t="s">
        <v>10748</v>
      </c>
      <c r="G1442" s="246" t="s">
        <v>9523</v>
      </c>
      <c r="H1442" s="247">
        <v>0</v>
      </c>
      <c r="I1442" s="246" t="s">
        <v>10373</v>
      </c>
      <c r="J1442" s="247">
        <v>78000</v>
      </c>
      <c r="K1442" s="247">
        <v>306</v>
      </c>
      <c r="L1442" s="246" t="s">
        <v>12999</v>
      </c>
      <c r="M1442" s="246" t="s">
        <v>8265</v>
      </c>
      <c r="N1442" s="246" t="s">
        <v>2799</v>
      </c>
      <c r="O1442" s="246" t="s">
        <v>12354</v>
      </c>
      <c r="P1442" s="246" t="s">
        <v>12354</v>
      </c>
      <c r="Q1442" s="246" t="s">
        <v>12354</v>
      </c>
      <c r="R1442" s="246" t="s">
        <v>14697</v>
      </c>
      <c r="S1442" s="246" t="s">
        <v>15452</v>
      </c>
      <c r="T1442" s="246" t="s">
        <v>15774</v>
      </c>
      <c r="U1442" s="246" t="s">
        <v>15616</v>
      </c>
    </row>
    <row r="1443" spans="1:21" ht="13.5" customHeight="1">
      <c r="A1443" s="125" t="s">
        <v>2801</v>
      </c>
      <c r="B1443" s="125" t="s">
        <v>10372</v>
      </c>
      <c r="C1443" s="246" t="s">
        <v>2802</v>
      </c>
      <c r="D1443" s="246" t="s">
        <v>153</v>
      </c>
      <c r="E1443" s="246" t="s">
        <v>5796</v>
      </c>
      <c r="F1443" s="246" t="s">
        <v>10749</v>
      </c>
      <c r="G1443" s="246" t="s">
        <v>9524</v>
      </c>
      <c r="H1443" s="247">
        <v>0</v>
      </c>
      <c r="I1443" s="246" t="s">
        <v>10373</v>
      </c>
      <c r="J1443" s="247">
        <v>78000</v>
      </c>
      <c r="K1443" s="247">
        <v>258</v>
      </c>
      <c r="L1443" s="246" t="s">
        <v>12492</v>
      </c>
      <c r="M1443" s="246" t="s">
        <v>8265</v>
      </c>
      <c r="N1443" s="246" t="s">
        <v>2801</v>
      </c>
      <c r="O1443" s="246" t="s">
        <v>12354</v>
      </c>
      <c r="P1443" s="246" t="s">
        <v>12354</v>
      </c>
      <c r="Q1443" s="246" t="s">
        <v>12354</v>
      </c>
      <c r="R1443" s="246" t="s">
        <v>14694</v>
      </c>
      <c r="S1443" s="246" t="s">
        <v>14776</v>
      </c>
      <c r="T1443" s="246" t="s">
        <v>15474</v>
      </c>
      <c r="U1443" s="246" t="s">
        <v>14875</v>
      </c>
    </row>
    <row r="1444" spans="1:21" ht="13.5" customHeight="1">
      <c r="A1444" s="125" t="s">
        <v>2803</v>
      </c>
      <c r="B1444" s="125" t="s">
        <v>10372</v>
      </c>
      <c r="C1444" s="246" t="s">
        <v>2718</v>
      </c>
      <c r="D1444" s="246" t="s">
        <v>171</v>
      </c>
      <c r="E1444" s="246" t="s">
        <v>5791</v>
      </c>
      <c r="F1444" s="246" t="s">
        <v>10750</v>
      </c>
      <c r="G1444" s="246" t="s">
        <v>9525</v>
      </c>
      <c r="H1444" s="247">
        <v>0</v>
      </c>
      <c r="I1444" s="246" t="s">
        <v>10373</v>
      </c>
      <c r="J1444" s="247">
        <v>78000</v>
      </c>
      <c r="K1444" s="247">
        <v>254</v>
      </c>
      <c r="L1444" s="246" t="s">
        <v>12971</v>
      </c>
      <c r="M1444" s="246" t="s">
        <v>8265</v>
      </c>
      <c r="N1444" s="246" t="s">
        <v>2803</v>
      </c>
      <c r="O1444" s="246" t="s">
        <v>12354</v>
      </c>
      <c r="P1444" s="246" t="s">
        <v>12354</v>
      </c>
      <c r="Q1444" s="246" t="s">
        <v>12354</v>
      </c>
      <c r="R1444" s="246" t="s">
        <v>14694</v>
      </c>
      <c r="S1444" s="246" t="s">
        <v>14721</v>
      </c>
      <c r="T1444" s="246" t="s">
        <v>15028</v>
      </c>
      <c r="U1444" s="246" t="s">
        <v>15432</v>
      </c>
    </row>
    <row r="1445" spans="1:21" ht="13.5" customHeight="1">
      <c r="A1445" s="125" t="s">
        <v>2804</v>
      </c>
      <c r="B1445" s="125" t="s">
        <v>10372</v>
      </c>
      <c r="C1445" s="246" t="s">
        <v>2805</v>
      </c>
      <c r="D1445" s="246" t="s">
        <v>85</v>
      </c>
      <c r="E1445" s="246" t="s">
        <v>5782</v>
      </c>
      <c r="F1445" s="246" t="s">
        <v>10751</v>
      </c>
      <c r="G1445" s="246" t="s">
        <v>9526</v>
      </c>
      <c r="H1445" s="247">
        <v>0</v>
      </c>
      <c r="I1445" s="246" t="s">
        <v>10373</v>
      </c>
      <c r="J1445" s="247">
        <v>78000</v>
      </c>
      <c r="K1445" s="247">
        <v>246</v>
      </c>
      <c r="L1445" s="246" t="s">
        <v>13148</v>
      </c>
      <c r="M1445" s="246" t="s">
        <v>8265</v>
      </c>
      <c r="N1445" s="246" t="s">
        <v>2804</v>
      </c>
      <c r="O1445" s="246" t="s">
        <v>12354</v>
      </c>
      <c r="P1445" s="246" t="s">
        <v>12354</v>
      </c>
      <c r="Q1445" s="246" t="s">
        <v>12354</v>
      </c>
      <c r="R1445" s="246" t="s">
        <v>14694</v>
      </c>
      <c r="S1445" s="246" t="s">
        <v>14868</v>
      </c>
      <c r="T1445" s="246" t="s">
        <v>15529</v>
      </c>
      <c r="U1445" s="246" t="s">
        <v>16119</v>
      </c>
    </row>
    <row r="1446" spans="1:21" ht="13.5" customHeight="1">
      <c r="A1446" s="125" t="s">
        <v>2806</v>
      </c>
      <c r="B1446" s="125" t="s">
        <v>10372</v>
      </c>
      <c r="C1446" s="246" t="s">
        <v>5786</v>
      </c>
      <c r="D1446" s="246" t="s">
        <v>112</v>
      </c>
      <c r="E1446" s="246" t="s">
        <v>5787</v>
      </c>
      <c r="F1446" s="246" t="s">
        <v>10752</v>
      </c>
      <c r="G1446" s="246" t="s">
        <v>9527</v>
      </c>
      <c r="H1446" s="247">
        <v>0</v>
      </c>
      <c r="I1446" s="246" t="s">
        <v>10373</v>
      </c>
      <c r="J1446" s="247">
        <v>78000</v>
      </c>
      <c r="K1446" s="247">
        <v>250</v>
      </c>
      <c r="L1446" s="246" t="s">
        <v>12502</v>
      </c>
      <c r="M1446" s="246" t="s">
        <v>8265</v>
      </c>
      <c r="N1446" s="246" t="s">
        <v>2806</v>
      </c>
      <c r="O1446" s="246" t="s">
        <v>12354</v>
      </c>
      <c r="P1446" s="246" t="s">
        <v>12354</v>
      </c>
      <c r="Q1446" s="246" t="s">
        <v>12354</v>
      </c>
      <c r="R1446" s="246" t="s">
        <v>14690</v>
      </c>
      <c r="S1446" s="246" t="s">
        <v>14844</v>
      </c>
      <c r="T1446" s="246" t="s">
        <v>16120</v>
      </c>
      <c r="U1446" s="246" t="s">
        <v>15694</v>
      </c>
    </row>
    <row r="1447" spans="1:21" ht="13.5" customHeight="1">
      <c r="A1447" s="125" t="s">
        <v>2807</v>
      </c>
      <c r="B1447" s="125" t="s">
        <v>10372</v>
      </c>
      <c r="C1447" s="246" t="s">
        <v>2808</v>
      </c>
      <c r="D1447" s="246" t="s">
        <v>85</v>
      </c>
      <c r="E1447" s="246" t="s">
        <v>5785</v>
      </c>
      <c r="F1447" s="246" t="s">
        <v>10753</v>
      </c>
      <c r="G1447" s="246" t="s">
        <v>9528</v>
      </c>
      <c r="H1447" s="247">
        <v>0</v>
      </c>
      <c r="I1447" s="246" t="s">
        <v>10373</v>
      </c>
      <c r="J1447" s="247">
        <v>78000</v>
      </c>
      <c r="K1447" s="247">
        <v>249</v>
      </c>
      <c r="L1447" s="246" t="s">
        <v>13151</v>
      </c>
      <c r="M1447" s="246" t="s">
        <v>8265</v>
      </c>
      <c r="N1447" s="246" t="s">
        <v>2807</v>
      </c>
      <c r="O1447" s="246" t="s">
        <v>12354</v>
      </c>
      <c r="P1447" s="246" t="s">
        <v>12354</v>
      </c>
      <c r="Q1447" s="246" t="s">
        <v>12354</v>
      </c>
      <c r="R1447" s="246" t="s">
        <v>14730</v>
      </c>
      <c r="S1447" s="246" t="s">
        <v>15066</v>
      </c>
      <c r="T1447" s="246" t="s">
        <v>16104</v>
      </c>
      <c r="U1447" s="246" t="s">
        <v>15432</v>
      </c>
    </row>
    <row r="1448" spans="1:21" ht="13.5" customHeight="1">
      <c r="A1448" s="125" t="s">
        <v>2809</v>
      </c>
      <c r="B1448" s="125" t="s">
        <v>10372</v>
      </c>
      <c r="C1448" s="246" t="s">
        <v>2810</v>
      </c>
      <c r="D1448" s="246" t="s">
        <v>182</v>
      </c>
      <c r="E1448" s="246" t="s">
        <v>5808</v>
      </c>
      <c r="F1448" s="246" t="s">
        <v>10754</v>
      </c>
      <c r="G1448" s="246" t="s">
        <v>9529</v>
      </c>
      <c r="H1448" s="247">
        <v>0</v>
      </c>
      <c r="I1448" s="246" t="s">
        <v>10373</v>
      </c>
      <c r="J1448" s="247">
        <v>78000</v>
      </c>
      <c r="K1448" s="247">
        <v>270</v>
      </c>
      <c r="L1448" s="246" t="s">
        <v>12670</v>
      </c>
      <c r="M1448" s="246" t="s">
        <v>8265</v>
      </c>
      <c r="N1448" s="246" t="s">
        <v>2809</v>
      </c>
      <c r="O1448" s="246" t="s">
        <v>12354</v>
      </c>
      <c r="P1448" s="246" t="s">
        <v>12354</v>
      </c>
      <c r="Q1448" s="246" t="s">
        <v>12354</v>
      </c>
      <c r="R1448" s="246" t="s">
        <v>14694</v>
      </c>
      <c r="S1448" s="246" t="s">
        <v>14736</v>
      </c>
      <c r="T1448" s="246" t="s">
        <v>16121</v>
      </c>
      <c r="U1448" s="246" t="s">
        <v>15018</v>
      </c>
    </row>
    <row r="1449" spans="1:21" ht="13.5" customHeight="1">
      <c r="A1449" s="125" t="s">
        <v>2811</v>
      </c>
      <c r="B1449" s="125" t="s">
        <v>10372</v>
      </c>
      <c r="C1449" s="246" t="s">
        <v>2812</v>
      </c>
      <c r="D1449" s="246" t="s">
        <v>1688</v>
      </c>
      <c r="E1449" s="246" t="s">
        <v>5793</v>
      </c>
      <c r="F1449" s="246" t="s">
        <v>10755</v>
      </c>
      <c r="G1449" s="246" t="s">
        <v>9530</v>
      </c>
      <c r="H1449" s="247">
        <v>0</v>
      </c>
      <c r="I1449" s="246" t="s">
        <v>10373</v>
      </c>
      <c r="J1449" s="247">
        <v>78000</v>
      </c>
      <c r="K1449" s="247">
        <v>256</v>
      </c>
      <c r="L1449" s="246" t="s">
        <v>13155</v>
      </c>
      <c r="M1449" s="246" t="s">
        <v>8265</v>
      </c>
      <c r="N1449" s="246" t="s">
        <v>2811</v>
      </c>
      <c r="O1449" s="246" t="s">
        <v>12354</v>
      </c>
      <c r="P1449" s="246" t="s">
        <v>12354</v>
      </c>
      <c r="Q1449" s="246" t="s">
        <v>12354</v>
      </c>
      <c r="R1449" s="246" t="s">
        <v>14694</v>
      </c>
      <c r="S1449" s="246" t="s">
        <v>14868</v>
      </c>
      <c r="T1449" s="246" t="s">
        <v>16122</v>
      </c>
      <c r="U1449" s="246" t="s">
        <v>16123</v>
      </c>
    </row>
    <row r="1450" spans="1:21" ht="13.5" customHeight="1">
      <c r="A1450" s="125" t="s">
        <v>2813</v>
      </c>
      <c r="B1450" s="125" t="s">
        <v>10372</v>
      </c>
      <c r="C1450" s="246" t="s">
        <v>2814</v>
      </c>
      <c r="D1450" s="246" t="s">
        <v>171</v>
      </c>
      <c r="E1450" s="246" t="s">
        <v>5790</v>
      </c>
      <c r="F1450" s="246" t="s">
        <v>10756</v>
      </c>
      <c r="G1450" s="246" t="s">
        <v>9531</v>
      </c>
      <c r="H1450" s="247">
        <v>0</v>
      </c>
      <c r="I1450" s="246" t="s">
        <v>10373</v>
      </c>
      <c r="J1450" s="247">
        <v>78000</v>
      </c>
      <c r="K1450" s="247">
        <v>253</v>
      </c>
      <c r="L1450" s="246" t="s">
        <v>13153</v>
      </c>
      <c r="M1450" s="246" t="s">
        <v>8265</v>
      </c>
      <c r="N1450" s="246" t="s">
        <v>2813</v>
      </c>
      <c r="O1450" s="246" t="s">
        <v>12354</v>
      </c>
      <c r="P1450" s="246" t="s">
        <v>12354</v>
      </c>
      <c r="Q1450" s="246" t="s">
        <v>12354</v>
      </c>
      <c r="R1450" s="246" t="s">
        <v>14690</v>
      </c>
      <c r="S1450" s="246" t="s">
        <v>14718</v>
      </c>
      <c r="T1450" s="246" t="s">
        <v>15578</v>
      </c>
      <c r="U1450" s="246" t="s">
        <v>14742</v>
      </c>
    </row>
    <row r="1451" spans="1:21" ht="13.5" customHeight="1">
      <c r="A1451" s="125" t="s">
        <v>2815</v>
      </c>
      <c r="B1451" s="125" t="s">
        <v>10372</v>
      </c>
      <c r="C1451" s="246" t="s">
        <v>2816</v>
      </c>
      <c r="D1451" s="246" t="s">
        <v>112</v>
      </c>
      <c r="E1451" s="246" t="s">
        <v>5814</v>
      </c>
      <c r="F1451" s="246" t="s">
        <v>10757</v>
      </c>
      <c r="G1451" s="246" t="s">
        <v>9532</v>
      </c>
      <c r="H1451" s="247">
        <v>0</v>
      </c>
      <c r="I1451" s="246" t="s">
        <v>10373</v>
      </c>
      <c r="J1451" s="247">
        <v>78000</v>
      </c>
      <c r="K1451" s="247">
        <v>277</v>
      </c>
      <c r="L1451" s="246" t="s">
        <v>13171</v>
      </c>
      <c r="M1451" s="246" t="s">
        <v>8265</v>
      </c>
      <c r="N1451" s="246" t="s">
        <v>2815</v>
      </c>
      <c r="O1451" s="246" t="s">
        <v>12354</v>
      </c>
      <c r="P1451" s="246" t="s">
        <v>12354</v>
      </c>
      <c r="Q1451" s="246" t="s">
        <v>12354</v>
      </c>
      <c r="R1451" s="246" t="s">
        <v>14730</v>
      </c>
      <c r="S1451" s="246" t="s">
        <v>14929</v>
      </c>
      <c r="T1451" s="246" t="s">
        <v>14921</v>
      </c>
      <c r="U1451" s="246" t="s">
        <v>16124</v>
      </c>
    </row>
    <row r="1452" spans="1:21" ht="13.5" customHeight="1">
      <c r="A1452" s="125" t="s">
        <v>2817</v>
      </c>
      <c r="B1452" s="125" t="s">
        <v>10372</v>
      </c>
      <c r="C1452" s="246" t="s">
        <v>2818</v>
      </c>
      <c r="D1452" s="246" t="s">
        <v>85</v>
      </c>
      <c r="E1452" s="246" t="s">
        <v>5818</v>
      </c>
      <c r="F1452" s="246" t="s">
        <v>10758</v>
      </c>
      <c r="G1452" s="246" t="s">
        <v>9448</v>
      </c>
      <c r="H1452" s="247">
        <v>0</v>
      </c>
      <c r="I1452" s="246" t="s">
        <v>10373</v>
      </c>
      <c r="J1452" s="247">
        <v>78000</v>
      </c>
      <c r="K1452" s="247">
        <v>280</v>
      </c>
      <c r="L1452" s="246" t="s">
        <v>13173</v>
      </c>
      <c r="M1452" s="246" t="s">
        <v>8265</v>
      </c>
      <c r="N1452" s="246" t="s">
        <v>2817</v>
      </c>
      <c r="O1452" s="246" t="s">
        <v>12354</v>
      </c>
      <c r="P1452" s="246" t="s">
        <v>12354</v>
      </c>
      <c r="Q1452" s="246" t="s">
        <v>12354</v>
      </c>
      <c r="R1452" s="246" t="s">
        <v>14970</v>
      </c>
      <c r="S1452" s="246" t="s">
        <v>15041</v>
      </c>
      <c r="T1452" s="246" t="s">
        <v>14743</v>
      </c>
      <c r="U1452" s="246" t="s">
        <v>14703</v>
      </c>
    </row>
    <row r="1453" spans="1:21" ht="13.5" customHeight="1">
      <c r="A1453" s="125" t="s">
        <v>2819</v>
      </c>
      <c r="B1453" s="125" t="s">
        <v>10372</v>
      </c>
      <c r="C1453" s="246" t="s">
        <v>2820</v>
      </c>
      <c r="D1453" s="246" t="s">
        <v>5827</v>
      </c>
      <c r="E1453" s="246" t="s">
        <v>5828</v>
      </c>
      <c r="F1453" s="246" t="s">
        <v>10759</v>
      </c>
      <c r="G1453" s="246" t="s">
        <v>9533</v>
      </c>
      <c r="H1453" s="247">
        <v>0</v>
      </c>
      <c r="I1453" s="246" t="s">
        <v>10373</v>
      </c>
      <c r="J1453" s="247">
        <v>78000</v>
      </c>
      <c r="K1453" s="247">
        <v>289</v>
      </c>
      <c r="L1453" s="246" t="s">
        <v>13180</v>
      </c>
      <c r="M1453" s="246" t="s">
        <v>8265</v>
      </c>
      <c r="N1453" s="246" t="s">
        <v>2819</v>
      </c>
      <c r="O1453" s="246" t="s">
        <v>12354</v>
      </c>
      <c r="P1453" s="246" t="s">
        <v>12354</v>
      </c>
      <c r="Q1453" s="246" t="s">
        <v>12354</v>
      </c>
      <c r="R1453" s="246" t="s">
        <v>14690</v>
      </c>
      <c r="S1453" s="246" t="s">
        <v>14718</v>
      </c>
      <c r="T1453" s="246" t="s">
        <v>16125</v>
      </c>
      <c r="U1453" s="246" t="s">
        <v>14817</v>
      </c>
    </row>
    <row r="1454" spans="1:21" ht="13.5" customHeight="1">
      <c r="A1454" s="125" t="s">
        <v>2821</v>
      </c>
      <c r="B1454" s="125" t="s">
        <v>10372</v>
      </c>
      <c r="C1454" s="246" t="s">
        <v>2822</v>
      </c>
      <c r="D1454" s="246" t="s">
        <v>217</v>
      </c>
      <c r="E1454" s="246" t="s">
        <v>5829</v>
      </c>
      <c r="F1454" s="246" t="s">
        <v>10760</v>
      </c>
      <c r="G1454" s="246" t="s">
        <v>9534</v>
      </c>
      <c r="H1454" s="247">
        <v>0</v>
      </c>
      <c r="I1454" s="246" t="s">
        <v>10373</v>
      </c>
      <c r="J1454" s="247">
        <v>78000</v>
      </c>
      <c r="K1454" s="247">
        <v>290</v>
      </c>
      <c r="L1454" s="246" t="s">
        <v>13181</v>
      </c>
      <c r="M1454" s="246" t="s">
        <v>8265</v>
      </c>
      <c r="N1454" s="246" t="s">
        <v>2821</v>
      </c>
      <c r="O1454" s="246" t="s">
        <v>12354</v>
      </c>
      <c r="P1454" s="246" t="s">
        <v>12354</v>
      </c>
      <c r="Q1454" s="246" t="s">
        <v>12354</v>
      </c>
      <c r="R1454" s="246" t="s">
        <v>14694</v>
      </c>
      <c r="S1454" s="246" t="s">
        <v>14776</v>
      </c>
      <c r="T1454" s="246" t="s">
        <v>15685</v>
      </c>
      <c r="U1454" s="246" t="s">
        <v>16126</v>
      </c>
    </row>
    <row r="1455" spans="1:21" ht="13.5" customHeight="1">
      <c r="A1455" s="125" t="s">
        <v>2823</v>
      </c>
      <c r="B1455" s="125" t="s">
        <v>10372</v>
      </c>
      <c r="C1455" s="246" t="s">
        <v>5830</v>
      </c>
      <c r="D1455" s="246" t="s">
        <v>5827</v>
      </c>
      <c r="E1455" s="246" t="s">
        <v>5831</v>
      </c>
      <c r="F1455" s="246" t="s">
        <v>10761</v>
      </c>
      <c r="G1455" s="246" t="s">
        <v>9535</v>
      </c>
      <c r="H1455" s="247">
        <v>0</v>
      </c>
      <c r="I1455" s="246" t="s">
        <v>10373</v>
      </c>
      <c r="J1455" s="247">
        <v>78000</v>
      </c>
      <c r="K1455" s="247">
        <v>291</v>
      </c>
      <c r="L1455" s="246" t="s">
        <v>13182</v>
      </c>
      <c r="M1455" s="246" t="s">
        <v>8265</v>
      </c>
      <c r="N1455" s="246" t="s">
        <v>2823</v>
      </c>
      <c r="O1455" s="246" t="s">
        <v>12354</v>
      </c>
      <c r="P1455" s="246" t="s">
        <v>12354</v>
      </c>
      <c r="Q1455" s="246" t="s">
        <v>12354</v>
      </c>
      <c r="R1455" s="246" t="s">
        <v>14690</v>
      </c>
      <c r="S1455" s="246" t="s">
        <v>14718</v>
      </c>
      <c r="T1455" s="246" t="s">
        <v>14832</v>
      </c>
      <c r="U1455" s="246" t="s">
        <v>16127</v>
      </c>
    </row>
    <row r="1456" spans="1:21" ht="13.5" customHeight="1">
      <c r="A1456" s="125" t="s">
        <v>2824</v>
      </c>
      <c r="B1456" s="125" t="s">
        <v>10372</v>
      </c>
      <c r="C1456" s="246" t="s">
        <v>5839</v>
      </c>
      <c r="D1456" s="246" t="s">
        <v>103</v>
      </c>
      <c r="E1456" s="246" t="s">
        <v>5840</v>
      </c>
      <c r="F1456" s="246" t="s">
        <v>12354</v>
      </c>
      <c r="G1456" s="246" t="s">
        <v>9448</v>
      </c>
      <c r="H1456" s="247">
        <v>0</v>
      </c>
      <c r="I1456" s="246" t="s">
        <v>10373</v>
      </c>
      <c r="J1456" s="247">
        <v>78000</v>
      </c>
      <c r="K1456" s="247">
        <v>296</v>
      </c>
      <c r="L1456" s="246" t="s">
        <v>13184</v>
      </c>
      <c r="M1456" s="246" t="s">
        <v>8265</v>
      </c>
      <c r="N1456" s="246" t="s">
        <v>2824</v>
      </c>
      <c r="O1456" s="246" t="s">
        <v>12354</v>
      </c>
      <c r="P1456" s="246" t="s">
        <v>12354</v>
      </c>
      <c r="Q1456" s="246" t="s">
        <v>12354</v>
      </c>
      <c r="R1456" s="246" t="s">
        <v>14970</v>
      </c>
      <c r="S1456" s="246" t="s">
        <v>15041</v>
      </c>
      <c r="T1456" s="246" t="s">
        <v>14743</v>
      </c>
      <c r="U1456" s="246" t="s">
        <v>14703</v>
      </c>
    </row>
    <row r="1457" spans="1:21" ht="13.5" customHeight="1">
      <c r="A1457" s="125" t="s">
        <v>2825</v>
      </c>
      <c r="B1457" s="125" t="s">
        <v>10372</v>
      </c>
      <c r="C1457" s="246" t="s">
        <v>2826</v>
      </c>
      <c r="D1457" s="246" t="s">
        <v>221</v>
      </c>
      <c r="E1457" s="246" t="s">
        <v>5841</v>
      </c>
      <c r="F1457" s="246" t="s">
        <v>10762</v>
      </c>
      <c r="G1457" s="246" t="s">
        <v>9270</v>
      </c>
      <c r="H1457" s="247">
        <v>0</v>
      </c>
      <c r="I1457" s="246" t="s">
        <v>10373</v>
      </c>
      <c r="J1457" s="247">
        <v>78000</v>
      </c>
      <c r="K1457" s="247">
        <v>297</v>
      </c>
      <c r="L1457" s="246" t="s">
        <v>12739</v>
      </c>
      <c r="M1457" s="246" t="s">
        <v>8265</v>
      </c>
      <c r="N1457" s="246" t="s">
        <v>2825</v>
      </c>
      <c r="O1457" s="246" t="s">
        <v>12354</v>
      </c>
      <c r="P1457" s="246" t="s">
        <v>12354</v>
      </c>
      <c r="Q1457" s="246" t="s">
        <v>12354</v>
      </c>
      <c r="R1457" s="246" t="s">
        <v>14694</v>
      </c>
      <c r="S1457" s="246" t="s">
        <v>14721</v>
      </c>
      <c r="T1457" s="246" t="s">
        <v>15935</v>
      </c>
      <c r="U1457" s="246" t="s">
        <v>14878</v>
      </c>
    </row>
    <row r="1458" spans="1:21" ht="13.5" customHeight="1">
      <c r="A1458" s="125" t="s">
        <v>2827</v>
      </c>
      <c r="B1458" s="125" t="s">
        <v>10372</v>
      </c>
      <c r="C1458" s="246" t="s">
        <v>2828</v>
      </c>
      <c r="D1458" s="246" t="s">
        <v>1639</v>
      </c>
      <c r="E1458" s="246" t="s">
        <v>11256</v>
      </c>
      <c r="F1458" s="246" t="s">
        <v>12354</v>
      </c>
      <c r="G1458" s="246" t="s">
        <v>9536</v>
      </c>
      <c r="H1458" s="247">
        <v>0</v>
      </c>
      <c r="I1458" s="246" t="s">
        <v>10373</v>
      </c>
      <c r="J1458" s="247">
        <v>78000</v>
      </c>
      <c r="K1458" s="247">
        <v>298</v>
      </c>
      <c r="L1458" s="246" t="s">
        <v>13185</v>
      </c>
      <c r="M1458" s="246" t="s">
        <v>8265</v>
      </c>
      <c r="N1458" s="246" t="s">
        <v>2827</v>
      </c>
      <c r="O1458" s="246" t="s">
        <v>12354</v>
      </c>
      <c r="P1458" s="246" t="s">
        <v>12354</v>
      </c>
      <c r="Q1458" s="246" t="s">
        <v>12354</v>
      </c>
      <c r="R1458" s="246" t="s">
        <v>14690</v>
      </c>
      <c r="S1458" s="246" t="s">
        <v>14818</v>
      </c>
      <c r="T1458" s="246" t="s">
        <v>15091</v>
      </c>
      <c r="U1458" s="246" t="s">
        <v>15263</v>
      </c>
    </row>
    <row r="1459" spans="1:21" ht="13.5" customHeight="1">
      <c r="A1459" s="125" t="s">
        <v>2829</v>
      </c>
      <c r="B1459" s="125" t="s">
        <v>10372</v>
      </c>
      <c r="C1459" s="246" t="s">
        <v>2830</v>
      </c>
      <c r="D1459" s="246" t="s">
        <v>1639</v>
      </c>
      <c r="E1459" s="246" t="s">
        <v>5885</v>
      </c>
      <c r="F1459" s="246" t="s">
        <v>10763</v>
      </c>
      <c r="G1459" s="246" t="s">
        <v>9537</v>
      </c>
      <c r="H1459" s="247">
        <v>0</v>
      </c>
      <c r="I1459" s="246" t="s">
        <v>10373</v>
      </c>
      <c r="J1459" s="247">
        <v>78000</v>
      </c>
      <c r="K1459" s="247">
        <v>338</v>
      </c>
      <c r="L1459" s="246" t="s">
        <v>12587</v>
      </c>
      <c r="M1459" s="246" t="s">
        <v>8265</v>
      </c>
      <c r="N1459" s="246" t="s">
        <v>2829</v>
      </c>
      <c r="O1459" s="246" t="s">
        <v>12354</v>
      </c>
      <c r="P1459" s="246" t="s">
        <v>12354</v>
      </c>
      <c r="Q1459" s="246" t="s">
        <v>12354</v>
      </c>
      <c r="R1459" s="246" t="s">
        <v>14694</v>
      </c>
      <c r="S1459" s="246" t="s">
        <v>14778</v>
      </c>
      <c r="T1459" s="246" t="s">
        <v>15561</v>
      </c>
      <c r="U1459" s="246" t="s">
        <v>16128</v>
      </c>
    </row>
    <row r="1460" spans="1:21" ht="13.5" customHeight="1">
      <c r="A1460" s="125" t="s">
        <v>2831</v>
      </c>
      <c r="B1460" s="125" t="s">
        <v>10372</v>
      </c>
      <c r="C1460" s="246" t="s">
        <v>2832</v>
      </c>
      <c r="D1460" s="246" t="s">
        <v>1647</v>
      </c>
      <c r="E1460" s="246" t="s">
        <v>5905</v>
      </c>
      <c r="F1460" s="246" t="s">
        <v>10764</v>
      </c>
      <c r="G1460" s="246" t="s">
        <v>9538</v>
      </c>
      <c r="H1460" s="247">
        <v>0</v>
      </c>
      <c r="I1460" s="246" t="s">
        <v>10373</v>
      </c>
      <c r="J1460" s="247">
        <v>78000</v>
      </c>
      <c r="K1460" s="247">
        <v>355</v>
      </c>
      <c r="L1460" s="246" t="s">
        <v>12594</v>
      </c>
      <c r="M1460" s="246" t="s">
        <v>8265</v>
      </c>
      <c r="N1460" s="246" t="s">
        <v>2831</v>
      </c>
      <c r="O1460" s="246" t="s">
        <v>12354</v>
      </c>
      <c r="P1460" s="246" t="s">
        <v>12354</v>
      </c>
      <c r="Q1460" s="246" t="s">
        <v>12354</v>
      </c>
      <c r="R1460" s="246" t="s">
        <v>14690</v>
      </c>
      <c r="S1460" s="246" t="s">
        <v>14794</v>
      </c>
      <c r="T1460" s="246" t="s">
        <v>16025</v>
      </c>
      <c r="U1460" s="246" t="s">
        <v>15616</v>
      </c>
    </row>
    <row r="1461" spans="1:21" ht="13.5" customHeight="1">
      <c r="A1461" s="125" t="s">
        <v>2833</v>
      </c>
      <c r="B1461" s="125" t="s">
        <v>10372</v>
      </c>
      <c r="C1461" s="246" t="s">
        <v>2834</v>
      </c>
      <c r="D1461" s="246" t="s">
        <v>85</v>
      </c>
      <c r="E1461" s="246" t="s">
        <v>5887</v>
      </c>
      <c r="F1461" s="246" t="s">
        <v>12354</v>
      </c>
      <c r="G1461" s="246" t="s">
        <v>9539</v>
      </c>
      <c r="H1461" s="247">
        <v>0</v>
      </c>
      <c r="I1461" s="246" t="s">
        <v>10373</v>
      </c>
      <c r="J1461" s="247">
        <v>78000</v>
      </c>
      <c r="K1461" s="247">
        <v>341</v>
      </c>
      <c r="L1461" s="246" t="s">
        <v>13213</v>
      </c>
      <c r="M1461" s="246" t="s">
        <v>8265</v>
      </c>
      <c r="N1461" s="246" t="s">
        <v>2833</v>
      </c>
      <c r="O1461" s="246" t="s">
        <v>12354</v>
      </c>
      <c r="P1461" s="246" t="s">
        <v>12354</v>
      </c>
      <c r="Q1461" s="246" t="s">
        <v>12354</v>
      </c>
      <c r="R1461" s="246" t="s">
        <v>14690</v>
      </c>
      <c r="S1461" s="246" t="s">
        <v>14727</v>
      </c>
      <c r="T1461" s="246" t="s">
        <v>16129</v>
      </c>
      <c r="U1461" s="246" t="s">
        <v>15577</v>
      </c>
    </row>
    <row r="1462" spans="1:21" ht="13.5" customHeight="1">
      <c r="A1462" s="125" t="s">
        <v>2835</v>
      </c>
      <c r="B1462" s="125" t="s">
        <v>10372</v>
      </c>
      <c r="C1462" s="246" t="s">
        <v>2788</v>
      </c>
      <c r="D1462" s="246" t="s">
        <v>49</v>
      </c>
      <c r="E1462" s="246" t="s">
        <v>5888</v>
      </c>
      <c r="F1462" s="246" t="s">
        <v>12354</v>
      </c>
      <c r="G1462" s="246" t="s">
        <v>9540</v>
      </c>
      <c r="H1462" s="247">
        <v>0</v>
      </c>
      <c r="I1462" s="246" t="s">
        <v>10373</v>
      </c>
      <c r="J1462" s="247">
        <v>78000</v>
      </c>
      <c r="K1462" s="247">
        <v>342</v>
      </c>
      <c r="L1462" s="246" t="s">
        <v>12755</v>
      </c>
      <c r="M1462" s="246" t="s">
        <v>8265</v>
      </c>
      <c r="N1462" s="246" t="s">
        <v>2835</v>
      </c>
      <c r="O1462" s="246" t="s">
        <v>12354</v>
      </c>
      <c r="P1462" s="246" t="s">
        <v>12354</v>
      </c>
      <c r="Q1462" s="246" t="s">
        <v>12354</v>
      </c>
      <c r="R1462" s="246" t="s">
        <v>14690</v>
      </c>
      <c r="S1462" s="246" t="s">
        <v>14718</v>
      </c>
      <c r="T1462" s="246" t="s">
        <v>16130</v>
      </c>
      <c r="U1462" s="246" t="s">
        <v>16131</v>
      </c>
    </row>
    <row r="1463" spans="1:21" ht="13.5" customHeight="1">
      <c r="A1463" s="125" t="s">
        <v>2836</v>
      </c>
      <c r="B1463" s="125" t="s">
        <v>10372</v>
      </c>
      <c r="C1463" s="246" t="s">
        <v>2837</v>
      </c>
      <c r="D1463" s="246" t="s">
        <v>182</v>
      </c>
      <c r="E1463" s="246" t="s">
        <v>5894</v>
      </c>
      <c r="F1463" s="246" t="s">
        <v>12354</v>
      </c>
      <c r="G1463" s="246" t="s">
        <v>9541</v>
      </c>
      <c r="H1463" s="247">
        <v>0</v>
      </c>
      <c r="I1463" s="246" t="s">
        <v>10373</v>
      </c>
      <c r="J1463" s="247">
        <v>78000</v>
      </c>
      <c r="K1463" s="247">
        <v>347</v>
      </c>
      <c r="L1463" s="246" t="s">
        <v>13215</v>
      </c>
      <c r="M1463" s="246" t="s">
        <v>8265</v>
      </c>
      <c r="N1463" s="246" t="s">
        <v>2836</v>
      </c>
      <c r="O1463" s="246" t="s">
        <v>12354</v>
      </c>
      <c r="P1463" s="246" t="s">
        <v>12354</v>
      </c>
      <c r="Q1463" s="246" t="s">
        <v>12354</v>
      </c>
      <c r="R1463" s="246" t="s">
        <v>14690</v>
      </c>
      <c r="S1463" s="246" t="s">
        <v>14721</v>
      </c>
      <c r="T1463" s="246" t="s">
        <v>16132</v>
      </c>
      <c r="U1463" s="246" t="s">
        <v>16133</v>
      </c>
    </row>
    <row r="1464" spans="1:21" ht="13.5" customHeight="1">
      <c r="A1464" s="125" t="s">
        <v>2838</v>
      </c>
      <c r="B1464" s="125" t="s">
        <v>10372</v>
      </c>
      <c r="C1464" s="246" t="s">
        <v>2839</v>
      </c>
      <c r="D1464" s="246" t="s">
        <v>1656</v>
      </c>
      <c r="E1464" s="246" t="s">
        <v>5893</v>
      </c>
      <c r="F1464" s="246" t="s">
        <v>10765</v>
      </c>
      <c r="G1464" s="246" t="s">
        <v>9542</v>
      </c>
      <c r="H1464" s="247">
        <v>0</v>
      </c>
      <c r="I1464" s="246" t="s">
        <v>10373</v>
      </c>
      <c r="J1464" s="247">
        <v>78000</v>
      </c>
      <c r="K1464" s="247">
        <v>346</v>
      </c>
      <c r="L1464" s="246" t="s">
        <v>13215</v>
      </c>
      <c r="M1464" s="246" t="s">
        <v>8265</v>
      </c>
      <c r="N1464" s="246" t="s">
        <v>2838</v>
      </c>
      <c r="O1464" s="246" t="s">
        <v>12354</v>
      </c>
      <c r="P1464" s="246" t="s">
        <v>12354</v>
      </c>
      <c r="Q1464" s="246" t="s">
        <v>12354</v>
      </c>
      <c r="R1464" s="246" t="s">
        <v>15542</v>
      </c>
      <c r="S1464" s="246" t="s">
        <v>15726</v>
      </c>
      <c r="T1464" s="246" t="s">
        <v>16134</v>
      </c>
      <c r="U1464" s="246" t="s">
        <v>16135</v>
      </c>
    </row>
    <row r="1465" spans="1:21" ht="13.5" customHeight="1">
      <c r="A1465" s="125" t="s">
        <v>2840</v>
      </c>
      <c r="B1465" s="125" t="s">
        <v>10372</v>
      </c>
      <c r="C1465" s="246" t="s">
        <v>5900</v>
      </c>
      <c r="D1465" s="246" t="s">
        <v>2841</v>
      </c>
      <c r="E1465" s="246" t="s">
        <v>5901</v>
      </c>
      <c r="F1465" s="246" t="s">
        <v>10766</v>
      </c>
      <c r="G1465" s="246" t="s">
        <v>9543</v>
      </c>
      <c r="H1465" s="247">
        <v>0</v>
      </c>
      <c r="I1465" s="246" t="s">
        <v>10373</v>
      </c>
      <c r="J1465" s="247">
        <v>78000</v>
      </c>
      <c r="K1465" s="247">
        <v>351</v>
      </c>
      <c r="L1465" s="246" t="s">
        <v>13217</v>
      </c>
      <c r="M1465" s="246" t="s">
        <v>8265</v>
      </c>
      <c r="N1465" s="246" t="s">
        <v>2840</v>
      </c>
      <c r="O1465" s="246" t="s">
        <v>12354</v>
      </c>
      <c r="P1465" s="246" t="s">
        <v>12354</v>
      </c>
      <c r="Q1465" s="246" t="s">
        <v>12354</v>
      </c>
      <c r="R1465" s="246" t="s">
        <v>14690</v>
      </c>
      <c r="S1465" s="246" t="s">
        <v>14718</v>
      </c>
      <c r="T1465" s="246" t="s">
        <v>16136</v>
      </c>
      <c r="U1465" s="246" t="s">
        <v>14817</v>
      </c>
    </row>
    <row r="1466" spans="1:21" ht="13.5" customHeight="1">
      <c r="A1466" s="125" t="s">
        <v>2842</v>
      </c>
      <c r="B1466" s="125" t="s">
        <v>10372</v>
      </c>
      <c r="C1466" s="246" t="s">
        <v>5832</v>
      </c>
      <c r="D1466" s="246" t="s">
        <v>133</v>
      </c>
      <c r="E1466" s="246" t="s">
        <v>5833</v>
      </c>
      <c r="F1466" s="246" t="s">
        <v>10767</v>
      </c>
      <c r="G1466" s="246" t="s">
        <v>9544</v>
      </c>
      <c r="H1466" s="247">
        <v>0</v>
      </c>
      <c r="I1466" s="246" t="s">
        <v>10373</v>
      </c>
      <c r="J1466" s="247">
        <v>78000</v>
      </c>
      <c r="K1466" s="247">
        <v>292</v>
      </c>
      <c r="L1466" s="246" t="s">
        <v>12614</v>
      </c>
      <c r="M1466" s="246" t="s">
        <v>8265</v>
      </c>
      <c r="N1466" s="246" t="s">
        <v>2842</v>
      </c>
      <c r="O1466" s="246" t="s">
        <v>12354</v>
      </c>
      <c r="P1466" s="246" t="s">
        <v>12354</v>
      </c>
      <c r="Q1466" s="246" t="s">
        <v>12354</v>
      </c>
      <c r="R1466" s="246" t="s">
        <v>14690</v>
      </c>
      <c r="S1466" s="246" t="s">
        <v>14844</v>
      </c>
      <c r="T1466" s="246" t="s">
        <v>15418</v>
      </c>
      <c r="U1466" s="246" t="s">
        <v>14703</v>
      </c>
    </row>
    <row r="1467" spans="1:21" ht="13.5" customHeight="1">
      <c r="A1467" s="125" t="s">
        <v>2843</v>
      </c>
      <c r="B1467" s="125" t="s">
        <v>10372</v>
      </c>
      <c r="C1467" s="246" t="s">
        <v>2844</v>
      </c>
      <c r="D1467" s="246" t="s">
        <v>217</v>
      </c>
      <c r="E1467" s="246" t="s">
        <v>5911</v>
      </c>
      <c r="F1467" s="246" t="s">
        <v>10768</v>
      </c>
      <c r="G1467" s="246" t="s">
        <v>9545</v>
      </c>
      <c r="H1467" s="247">
        <v>0</v>
      </c>
      <c r="I1467" s="246" t="s">
        <v>10373</v>
      </c>
      <c r="J1467" s="247">
        <v>78000</v>
      </c>
      <c r="K1467" s="247">
        <v>361</v>
      </c>
      <c r="L1467" s="246" t="s">
        <v>13223</v>
      </c>
      <c r="M1467" s="246" t="s">
        <v>8265</v>
      </c>
      <c r="N1467" s="246" t="s">
        <v>2843</v>
      </c>
      <c r="O1467" s="246" t="s">
        <v>12354</v>
      </c>
      <c r="P1467" s="246" t="s">
        <v>12354</v>
      </c>
      <c r="Q1467" s="246" t="s">
        <v>12354</v>
      </c>
      <c r="R1467" s="246" t="s">
        <v>14690</v>
      </c>
      <c r="S1467" s="246" t="s">
        <v>15491</v>
      </c>
      <c r="T1467" s="246" t="s">
        <v>16137</v>
      </c>
      <c r="U1467" s="246" t="s">
        <v>14755</v>
      </c>
    </row>
    <row r="1468" spans="1:21" ht="13.5" customHeight="1">
      <c r="A1468" s="125" t="s">
        <v>2845</v>
      </c>
      <c r="B1468" s="125" t="s">
        <v>10372</v>
      </c>
      <c r="C1468" s="246" t="s">
        <v>2846</v>
      </c>
      <c r="D1468" s="246" t="s">
        <v>85</v>
      </c>
      <c r="E1468" s="246" t="s">
        <v>3660</v>
      </c>
      <c r="F1468" s="246" t="s">
        <v>10769</v>
      </c>
      <c r="G1468" s="246" t="s">
        <v>9546</v>
      </c>
      <c r="H1468" s="247">
        <v>0</v>
      </c>
      <c r="I1468" s="246" t="s">
        <v>10373</v>
      </c>
      <c r="J1468" s="247">
        <v>78000</v>
      </c>
      <c r="K1468" s="247">
        <v>369</v>
      </c>
      <c r="L1468" s="246" t="s">
        <v>13228</v>
      </c>
      <c r="M1468" s="246" t="s">
        <v>8265</v>
      </c>
      <c r="N1468" s="246" t="s">
        <v>2845</v>
      </c>
      <c r="O1468" s="246" t="s">
        <v>12354</v>
      </c>
      <c r="P1468" s="246" t="s">
        <v>12354</v>
      </c>
      <c r="Q1468" s="246" t="s">
        <v>12354</v>
      </c>
      <c r="R1468" s="246" t="s">
        <v>15542</v>
      </c>
      <c r="S1468" s="246" t="s">
        <v>14791</v>
      </c>
      <c r="T1468" s="246" t="s">
        <v>15987</v>
      </c>
      <c r="U1468" s="246" t="s">
        <v>16138</v>
      </c>
    </row>
    <row r="1469" spans="1:21" ht="13.5" customHeight="1">
      <c r="A1469" s="125" t="s">
        <v>2847</v>
      </c>
      <c r="B1469" s="125" t="s">
        <v>10372</v>
      </c>
      <c r="C1469" s="246" t="s">
        <v>2848</v>
      </c>
      <c r="D1469" s="246" t="s">
        <v>182</v>
      </c>
      <c r="E1469" s="246" t="s">
        <v>5918</v>
      </c>
      <c r="F1469" s="246" t="s">
        <v>10770</v>
      </c>
      <c r="G1469" s="246" t="s">
        <v>9547</v>
      </c>
      <c r="H1469" s="247">
        <v>0</v>
      </c>
      <c r="I1469" s="246" t="s">
        <v>10373</v>
      </c>
      <c r="J1469" s="247">
        <v>78000</v>
      </c>
      <c r="K1469" s="247">
        <v>371</v>
      </c>
      <c r="L1469" s="246" t="s">
        <v>13229</v>
      </c>
      <c r="M1469" s="246" t="s">
        <v>8265</v>
      </c>
      <c r="N1469" s="246" t="s">
        <v>2847</v>
      </c>
      <c r="O1469" s="246" t="s">
        <v>12354</v>
      </c>
      <c r="P1469" s="246" t="s">
        <v>12354</v>
      </c>
      <c r="Q1469" s="246" t="s">
        <v>12354</v>
      </c>
      <c r="R1469" s="246" t="s">
        <v>15134</v>
      </c>
      <c r="S1469" s="246" t="s">
        <v>15135</v>
      </c>
      <c r="T1469" s="246" t="s">
        <v>16139</v>
      </c>
      <c r="U1469" s="246" t="s">
        <v>15059</v>
      </c>
    </row>
    <row r="1470" spans="1:21" ht="13.5" customHeight="1">
      <c r="A1470" s="125" t="s">
        <v>2849</v>
      </c>
      <c r="B1470" s="125" t="s">
        <v>10372</v>
      </c>
      <c r="C1470" s="246" t="s">
        <v>2850</v>
      </c>
      <c r="D1470" s="246" t="s">
        <v>130</v>
      </c>
      <c r="E1470" s="246" t="s">
        <v>5919</v>
      </c>
      <c r="F1470" s="246" t="s">
        <v>10771</v>
      </c>
      <c r="G1470" s="246" t="s">
        <v>9150</v>
      </c>
      <c r="H1470" s="247">
        <v>0</v>
      </c>
      <c r="I1470" s="246" t="s">
        <v>10373</v>
      </c>
      <c r="J1470" s="247">
        <v>78000</v>
      </c>
      <c r="K1470" s="247">
        <v>372</v>
      </c>
      <c r="L1470" s="246" t="s">
        <v>13230</v>
      </c>
      <c r="M1470" s="246" t="s">
        <v>8265</v>
      </c>
      <c r="N1470" s="246" t="s">
        <v>2849</v>
      </c>
      <c r="O1470" s="246" t="s">
        <v>12354</v>
      </c>
      <c r="P1470" s="246" t="s">
        <v>12354</v>
      </c>
      <c r="Q1470" s="246" t="s">
        <v>12354</v>
      </c>
      <c r="R1470" s="246" t="s">
        <v>14690</v>
      </c>
      <c r="S1470" s="246" t="s">
        <v>14791</v>
      </c>
      <c r="T1470" s="246" t="s">
        <v>14705</v>
      </c>
      <c r="U1470" s="246" t="s">
        <v>14764</v>
      </c>
    </row>
    <row r="1471" spans="1:21" ht="13.5" customHeight="1">
      <c r="A1471" s="125" t="s">
        <v>2851</v>
      </c>
      <c r="B1471" s="125" t="s">
        <v>10372</v>
      </c>
      <c r="C1471" s="246" t="s">
        <v>2852</v>
      </c>
      <c r="D1471" s="246" t="s">
        <v>130</v>
      </c>
      <c r="E1471" s="246" t="s">
        <v>5924</v>
      </c>
      <c r="F1471" s="246" t="s">
        <v>12354</v>
      </c>
      <c r="G1471" s="246" t="s">
        <v>9548</v>
      </c>
      <c r="H1471" s="247">
        <v>0</v>
      </c>
      <c r="I1471" s="246" t="s">
        <v>10373</v>
      </c>
      <c r="J1471" s="247">
        <v>78000</v>
      </c>
      <c r="K1471" s="247">
        <v>376</v>
      </c>
      <c r="L1471" s="246" t="s">
        <v>12814</v>
      </c>
      <c r="M1471" s="246" t="s">
        <v>8265</v>
      </c>
      <c r="N1471" s="246" t="s">
        <v>2851</v>
      </c>
      <c r="O1471" s="246" t="s">
        <v>12354</v>
      </c>
      <c r="P1471" s="246" t="s">
        <v>12354</v>
      </c>
      <c r="Q1471" s="246" t="s">
        <v>12354</v>
      </c>
      <c r="R1471" s="246" t="s">
        <v>14694</v>
      </c>
      <c r="S1471" s="246" t="s">
        <v>14794</v>
      </c>
      <c r="T1471" s="246" t="s">
        <v>15227</v>
      </c>
      <c r="U1471" s="246" t="s">
        <v>15812</v>
      </c>
    </row>
    <row r="1472" spans="1:21" ht="13.5" customHeight="1">
      <c r="A1472" s="125" t="s">
        <v>2853</v>
      </c>
      <c r="B1472" s="125" t="s">
        <v>10372</v>
      </c>
      <c r="C1472" s="246" t="s">
        <v>2854</v>
      </c>
      <c r="D1472" s="246" t="s">
        <v>85</v>
      </c>
      <c r="E1472" s="246" t="s">
        <v>5926</v>
      </c>
      <c r="F1472" s="246" t="s">
        <v>10772</v>
      </c>
      <c r="G1472" s="246" t="s">
        <v>9549</v>
      </c>
      <c r="H1472" s="247">
        <v>0</v>
      </c>
      <c r="I1472" s="246" t="s">
        <v>10373</v>
      </c>
      <c r="J1472" s="247">
        <v>78000</v>
      </c>
      <c r="K1472" s="247">
        <v>378</v>
      </c>
      <c r="L1472" s="246" t="s">
        <v>12638</v>
      </c>
      <c r="M1472" s="246" t="s">
        <v>8265</v>
      </c>
      <c r="N1472" s="246" t="s">
        <v>2853</v>
      </c>
      <c r="O1472" s="246" t="s">
        <v>12354</v>
      </c>
      <c r="P1472" s="246" t="s">
        <v>12354</v>
      </c>
      <c r="Q1472" s="246" t="s">
        <v>12354</v>
      </c>
      <c r="R1472" s="246" t="s">
        <v>14694</v>
      </c>
      <c r="S1472" s="246" t="s">
        <v>14721</v>
      </c>
      <c r="T1472" s="246" t="s">
        <v>16140</v>
      </c>
      <c r="U1472" s="246" t="s">
        <v>16141</v>
      </c>
    </row>
    <row r="1473" spans="1:21" ht="13.5" customHeight="1">
      <c r="A1473" s="125" t="s">
        <v>2855</v>
      </c>
      <c r="B1473" s="125" t="s">
        <v>10372</v>
      </c>
      <c r="C1473" s="246" t="s">
        <v>2856</v>
      </c>
      <c r="D1473" s="246" t="s">
        <v>8978</v>
      </c>
      <c r="E1473" s="246" t="s">
        <v>5927</v>
      </c>
      <c r="F1473" s="246" t="s">
        <v>12354</v>
      </c>
      <c r="G1473" s="246" t="s">
        <v>9550</v>
      </c>
      <c r="H1473" s="247">
        <v>0</v>
      </c>
      <c r="I1473" s="246" t="s">
        <v>10373</v>
      </c>
      <c r="J1473" s="247">
        <v>78000</v>
      </c>
      <c r="K1473" s="247">
        <v>379</v>
      </c>
      <c r="L1473" s="246" t="s">
        <v>13232</v>
      </c>
      <c r="M1473" s="246" t="s">
        <v>8265</v>
      </c>
      <c r="N1473" s="246" t="s">
        <v>2855</v>
      </c>
      <c r="O1473" s="246" t="s">
        <v>12354</v>
      </c>
      <c r="P1473" s="246" t="s">
        <v>12354</v>
      </c>
      <c r="Q1473" s="246" t="s">
        <v>12354</v>
      </c>
      <c r="R1473" s="246" t="s">
        <v>14690</v>
      </c>
      <c r="S1473" s="246" t="s">
        <v>14718</v>
      </c>
      <c r="T1473" s="246" t="s">
        <v>14873</v>
      </c>
      <c r="U1473" s="246" t="s">
        <v>16142</v>
      </c>
    </row>
    <row r="1474" spans="1:21" ht="13.5" customHeight="1">
      <c r="A1474" s="125" t="s">
        <v>13234</v>
      </c>
      <c r="B1474" s="125" t="s">
        <v>10372</v>
      </c>
      <c r="C1474" s="246" t="s">
        <v>11646</v>
      </c>
      <c r="D1474" s="246" t="s">
        <v>1691</v>
      </c>
      <c r="E1474" s="246" t="s">
        <v>11647</v>
      </c>
      <c r="F1474" s="246" t="s">
        <v>11648</v>
      </c>
      <c r="G1474" s="246" t="s">
        <v>11649</v>
      </c>
      <c r="H1474" s="247">
        <v>0</v>
      </c>
      <c r="I1474" s="246" t="s">
        <v>10373</v>
      </c>
      <c r="J1474" s="247">
        <v>78000</v>
      </c>
      <c r="K1474" s="247">
        <v>381</v>
      </c>
      <c r="L1474" s="246" t="s">
        <v>13130</v>
      </c>
      <c r="M1474" s="246" t="s">
        <v>8265</v>
      </c>
      <c r="N1474" s="246" t="s">
        <v>13234</v>
      </c>
      <c r="O1474" s="246" t="s">
        <v>12354</v>
      </c>
      <c r="P1474" s="246" t="s">
        <v>12354</v>
      </c>
      <c r="Q1474" s="246" t="s">
        <v>12354</v>
      </c>
      <c r="R1474" s="246" t="s">
        <v>14748</v>
      </c>
      <c r="S1474" s="246" t="s">
        <v>15410</v>
      </c>
      <c r="T1474" s="246" t="s">
        <v>16143</v>
      </c>
      <c r="U1474" s="246" t="s">
        <v>15208</v>
      </c>
    </row>
    <row r="1475" spans="1:21" ht="13.5" customHeight="1">
      <c r="A1475" s="125" t="s">
        <v>13239</v>
      </c>
      <c r="B1475" s="125" t="s">
        <v>10372</v>
      </c>
      <c r="C1475" s="246" t="s">
        <v>11650</v>
      </c>
      <c r="D1475" s="246" t="s">
        <v>182</v>
      </c>
      <c r="E1475" s="246" t="s">
        <v>11651</v>
      </c>
      <c r="F1475" s="246" t="s">
        <v>11652</v>
      </c>
      <c r="G1475" s="246" t="s">
        <v>11653</v>
      </c>
      <c r="H1475" s="247">
        <v>0</v>
      </c>
      <c r="I1475" s="246" t="s">
        <v>10373</v>
      </c>
      <c r="J1475" s="247">
        <v>78000</v>
      </c>
      <c r="K1475" s="247">
        <v>387</v>
      </c>
      <c r="L1475" s="246" t="s">
        <v>13238</v>
      </c>
      <c r="M1475" s="246" t="s">
        <v>8265</v>
      </c>
      <c r="N1475" s="246" t="s">
        <v>13239</v>
      </c>
      <c r="O1475" s="246" t="s">
        <v>12354</v>
      </c>
      <c r="P1475" s="246" t="s">
        <v>12354</v>
      </c>
      <c r="Q1475" s="246" t="s">
        <v>12354</v>
      </c>
      <c r="R1475" s="246" t="s">
        <v>14694</v>
      </c>
      <c r="S1475" s="246" t="s">
        <v>14844</v>
      </c>
      <c r="T1475" s="246" t="s">
        <v>15829</v>
      </c>
      <c r="U1475" s="246" t="s">
        <v>15382</v>
      </c>
    </row>
    <row r="1476" spans="1:21" ht="13.5" customHeight="1">
      <c r="A1476" s="125" t="s">
        <v>2857</v>
      </c>
      <c r="B1476" s="125" t="s">
        <v>10372</v>
      </c>
      <c r="C1476" s="246" t="s">
        <v>5978</v>
      </c>
      <c r="D1476" s="246" t="s">
        <v>1750</v>
      </c>
      <c r="E1476" s="246" t="s">
        <v>5979</v>
      </c>
      <c r="F1476" s="246" t="s">
        <v>5980</v>
      </c>
      <c r="G1476" s="246" t="s">
        <v>9551</v>
      </c>
      <c r="H1476" s="247">
        <v>0</v>
      </c>
      <c r="I1476" s="246" t="s">
        <v>10373</v>
      </c>
      <c r="J1476" s="247">
        <v>78000</v>
      </c>
      <c r="K1476" s="247">
        <v>423</v>
      </c>
      <c r="L1476" s="246" t="s">
        <v>12402</v>
      </c>
      <c r="M1476" s="246" t="s">
        <v>8267</v>
      </c>
      <c r="N1476" s="246" t="s">
        <v>2857</v>
      </c>
      <c r="O1476" s="246" t="s">
        <v>12354</v>
      </c>
      <c r="P1476" s="246" t="s">
        <v>12354</v>
      </c>
      <c r="Q1476" s="246" t="s">
        <v>12354</v>
      </c>
      <c r="R1476" s="246" t="s">
        <v>14690</v>
      </c>
      <c r="S1476" s="246" t="s">
        <v>14736</v>
      </c>
      <c r="T1476" s="246" t="s">
        <v>14846</v>
      </c>
      <c r="U1476" s="246" t="s">
        <v>16144</v>
      </c>
    </row>
    <row r="1477" spans="1:21" ht="13.5" customHeight="1">
      <c r="A1477" s="125" t="s">
        <v>2858</v>
      </c>
      <c r="B1477" s="125" t="s">
        <v>10372</v>
      </c>
      <c r="C1477" s="246" t="s">
        <v>2859</v>
      </c>
      <c r="D1477" s="246" t="s">
        <v>5973</v>
      </c>
      <c r="E1477" s="246" t="s">
        <v>5974</v>
      </c>
      <c r="F1477" s="246" t="s">
        <v>5975</v>
      </c>
      <c r="G1477" s="246" t="s">
        <v>9552</v>
      </c>
      <c r="H1477" s="247">
        <v>0</v>
      </c>
      <c r="I1477" s="246" t="s">
        <v>10373</v>
      </c>
      <c r="J1477" s="247">
        <v>78000</v>
      </c>
      <c r="K1477" s="247">
        <v>421</v>
      </c>
      <c r="L1477" s="246" t="s">
        <v>13264</v>
      </c>
      <c r="M1477" s="246" t="s">
        <v>8267</v>
      </c>
      <c r="N1477" s="246" t="s">
        <v>2858</v>
      </c>
      <c r="O1477" s="246" t="s">
        <v>12354</v>
      </c>
      <c r="P1477" s="246" t="s">
        <v>12354</v>
      </c>
      <c r="Q1477" s="246" t="s">
        <v>12354</v>
      </c>
      <c r="R1477" s="246" t="s">
        <v>15542</v>
      </c>
      <c r="S1477" s="246" t="s">
        <v>14791</v>
      </c>
      <c r="T1477" s="246" t="s">
        <v>15490</v>
      </c>
      <c r="U1477" s="246" t="s">
        <v>15153</v>
      </c>
    </row>
    <row r="1478" spans="1:21" ht="13.5" customHeight="1">
      <c r="A1478" s="125" t="s">
        <v>2860</v>
      </c>
      <c r="B1478" s="125" t="s">
        <v>10372</v>
      </c>
      <c r="C1478" s="246" t="s">
        <v>5962</v>
      </c>
      <c r="D1478" s="246" t="s">
        <v>2861</v>
      </c>
      <c r="E1478" s="246" t="s">
        <v>5963</v>
      </c>
      <c r="F1478" s="246" t="s">
        <v>5964</v>
      </c>
      <c r="G1478" s="246" t="s">
        <v>9553</v>
      </c>
      <c r="H1478" s="247">
        <v>0</v>
      </c>
      <c r="I1478" s="246" t="s">
        <v>10373</v>
      </c>
      <c r="J1478" s="247">
        <v>78000</v>
      </c>
      <c r="K1478" s="247">
        <v>416</v>
      </c>
      <c r="L1478" s="246" t="s">
        <v>13207</v>
      </c>
      <c r="M1478" s="246" t="s">
        <v>8267</v>
      </c>
      <c r="N1478" s="246" t="s">
        <v>2860</v>
      </c>
      <c r="O1478" s="246" t="s">
        <v>12354</v>
      </c>
      <c r="P1478" s="246" t="s">
        <v>12354</v>
      </c>
      <c r="Q1478" s="246" t="s">
        <v>12354</v>
      </c>
      <c r="R1478" s="246" t="s">
        <v>14690</v>
      </c>
      <c r="S1478" s="246" t="s">
        <v>14718</v>
      </c>
      <c r="T1478" s="246" t="s">
        <v>15071</v>
      </c>
      <c r="U1478" s="246" t="s">
        <v>16145</v>
      </c>
    </row>
    <row r="1479" spans="1:21" ht="13.5" customHeight="1">
      <c r="A1479" s="125" t="s">
        <v>2862</v>
      </c>
      <c r="B1479" s="125" t="s">
        <v>10372</v>
      </c>
      <c r="C1479" s="246" t="s">
        <v>5993</v>
      </c>
      <c r="D1479" s="246" t="s">
        <v>1746</v>
      </c>
      <c r="E1479" s="246" t="s">
        <v>5994</v>
      </c>
      <c r="F1479" s="246" t="s">
        <v>5995</v>
      </c>
      <c r="G1479" s="246" t="s">
        <v>9551</v>
      </c>
      <c r="H1479" s="247">
        <v>0</v>
      </c>
      <c r="I1479" s="246" t="s">
        <v>10373</v>
      </c>
      <c r="J1479" s="247">
        <v>78000</v>
      </c>
      <c r="K1479" s="247">
        <v>431</v>
      </c>
      <c r="L1479" s="246" t="s">
        <v>12914</v>
      </c>
      <c r="M1479" s="246" t="s">
        <v>8267</v>
      </c>
      <c r="N1479" s="246" t="s">
        <v>2862</v>
      </c>
      <c r="O1479" s="246" t="s">
        <v>12354</v>
      </c>
      <c r="P1479" s="246" t="s">
        <v>12354</v>
      </c>
      <c r="Q1479" s="246" t="s">
        <v>12354</v>
      </c>
      <c r="R1479" s="246" t="s">
        <v>14930</v>
      </c>
      <c r="S1479" s="246" t="s">
        <v>16146</v>
      </c>
      <c r="T1479" s="246" t="s">
        <v>16147</v>
      </c>
      <c r="U1479" s="246" t="s">
        <v>16144</v>
      </c>
    </row>
    <row r="1480" spans="1:21" ht="13.5" customHeight="1">
      <c r="A1480" s="125" t="s">
        <v>2863</v>
      </c>
      <c r="B1480" s="125" t="s">
        <v>10374</v>
      </c>
      <c r="C1480" s="246" t="s">
        <v>2864</v>
      </c>
      <c r="D1480" s="246" t="s">
        <v>42</v>
      </c>
      <c r="E1480" s="246" t="s">
        <v>7201</v>
      </c>
      <c r="F1480" s="246" t="s">
        <v>11654</v>
      </c>
      <c r="G1480" s="246" t="s">
        <v>9554</v>
      </c>
      <c r="H1480" s="247">
        <v>0</v>
      </c>
      <c r="I1480" s="246" t="s">
        <v>10374</v>
      </c>
      <c r="J1480" s="247">
        <v>143000</v>
      </c>
      <c r="K1480" s="247">
        <v>382</v>
      </c>
      <c r="L1480" s="246" t="s">
        <v>13569</v>
      </c>
      <c r="M1480" s="246" t="s">
        <v>12354</v>
      </c>
      <c r="N1480" s="246" t="s">
        <v>2863</v>
      </c>
      <c r="O1480" s="246" t="s">
        <v>12354</v>
      </c>
      <c r="P1480" s="246" t="s">
        <v>12354</v>
      </c>
      <c r="Q1480" s="246" t="s">
        <v>12354</v>
      </c>
      <c r="R1480" s="246" t="s">
        <v>14730</v>
      </c>
      <c r="S1480" s="246" t="s">
        <v>14776</v>
      </c>
      <c r="T1480" s="246" t="s">
        <v>16148</v>
      </c>
      <c r="U1480" s="246" t="s">
        <v>15612</v>
      </c>
    </row>
    <row r="1481" spans="1:21" ht="13.5" customHeight="1">
      <c r="A1481" s="125" t="s">
        <v>2865</v>
      </c>
      <c r="B1481" s="125" t="s">
        <v>10374</v>
      </c>
      <c r="C1481" s="246" t="s">
        <v>2866</v>
      </c>
      <c r="D1481" s="246" t="s">
        <v>277</v>
      </c>
      <c r="E1481" s="246" t="s">
        <v>7202</v>
      </c>
      <c r="F1481" s="246" t="s">
        <v>11655</v>
      </c>
      <c r="G1481" s="246" t="s">
        <v>9555</v>
      </c>
      <c r="H1481" s="247">
        <v>0</v>
      </c>
      <c r="I1481" s="246" t="s">
        <v>10374</v>
      </c>
      <c r="J1481" s="247">
        <v>143000</v>
      </c>
      <c r="K1481" s="247">
        <v>383</v>
      </c>
      <c r="L1481" s="246" t="s">
        <v>13570</v>
      </c>
      <c r="M1481" s="246" t="s">
        <v>12354</v>
      </c>
      <c r="N1481" s="246" t="s">
        <v>2865</v>
      </c>
      <c r="O1481" s="246" t="s">
        <v>12354</v>
      </c>
      <c r="P1481" s="246" t="s">
        <v>12354</v>
      </c>
      <c r="Q1481" s="246" t="s">
        <v>12354</v>
      </c>
      <c r="R1481" s="246" t="s">
        <v>14694</v>
      </c>
      <c r="S1481" s="246" t="s">
        <v>14736</v>
      </c>
      <c r="T1481" s="246" t="s">
        <v>15730</v>
      </c>
      <c r="U1481" s="246" t="s">
        <v>16149</v>
      </c>
    </row>
    <row r="1482" spans="1:21" ht="13.5" customHeight="1">
      <c r="A1482" s="125" t="s">
        <v>2867</v>
      </c>
      <c r="B1482" s="125" t="s">
        <v>10374</v>
      </c>
      <c r="C1482" s="246" t="s">
        <v>2868</v>
      </c>
      <c r="D1482" s="246" t="s">
        <v>110</v>
      </c>
      <c r="E1482" s="246" t="s">
        <v>7195</v>
      </c>
      <c r="F1482" s="246" t="s">
        <v>11656</v>
      </c>
      <c r="G1482" s="246" t="s">
        <v>9556</v>
      </c>
      <c r="H1482" s="247">
        <v>0</v>
      </c>
      <c r="I1482" s="246" t="s">
        <v>10374</v>
      </c>
      <c r="J1482" s="247">
        <v>143000</v>
      </c>
      <c r="K1482" s="247">
        <v>378</v>
      </c>
      <c r="L1482" s="246" t="s">
        <v>12482</v>
      </c>
      <c r="M1482" s="246" t="s">
        <v>12354</v>
      </c>
      <c r="N1482" s="246" t="s">
        <v>2867</v>
      </c>
      <c r="O1482" s="246" t="s">
        <v>12354</v>
      </c>
      <c r="P1482" s="246" t="s">
        <v>12354</v>
      </c>
      <c r="Q1482" s="246" t="s">
        <v>12354</v>
      </c>
      <c r="R1482" s="246" t="s">
        <v>14694</v>
      </c>
      <c r="S1482" s="246" t="s">
        <v>14707</v>
      </c>
      <c r="T1482" s="246" t="s">
        <v>15859</v>
      </c>
      <c r="U1482" s="246" t="s">
        <v>16150</v>
      </c>
    </row>
    <row r="1483" spans="1:21" ht="13.5" customHeight="1">
      <c r="A1483" s="125" t="s">
        <v>2869</v>
      </c>
      <c r="B1483" s="125" t="s">
        <v>10374</v>
      </c>
      <c r="C1483" s="246" t="s">
        <v>2870</v>
      </c>
      <c r="D1483" s="246" t="s">
        <v>87</v>
      </c>
      <c r="E1483" s="246" t="s">
        <v>7203</v>
      </c>
      <c r="F1483" s="246" t="s">
        <v>11657</v>
      </c>
      <c r="G1483" s="246" t="s">
        <v>9557</v>
      </c>
      <c r="H1483" s="247">
        <v>0</v>
      </c>
      <c r="I1483" s="246" t="s">
        <v>10374</v>
      </c>
      <c r="J1483" s="247">
        <v>143000</v>
      </c>
      <c r="K1483" s="247">
        <v>385</v>
      </c>
      <c r="L1483" s="246" t="s">
        <v>13571</v>
      </c>
      <c r="M1483" s="246" t="s">
        <v>12354</v>
      </c>
      <c r="N1483" s="246" t="s">
        <v>2869</v>
      </c>
      <c r="O1483" s="246" t="s">
        <v>12354</v>
      </c>
      <c r="P1483" s="246" t="s">
        <v>12354</v>
      </c>
      <c r="Q1483" s="246" t="s">
        <v>12354</v>
      </c>
      <c r="R1483" s="246" t="s">
        <v>14690</v>
      </c>
      <c r="S1483" s="246" t="s">
        <v>14884</v>
      </c>
      <c r="T1483" s="246" t="s">
        <v>15666</v>
      </c>
      <c r="U1483" s="246" t="s">
        <v>16151</v>
      </c>
    </row>
    <row r="1484" spans="1:21" ht="13.5" customHeight="1">
      <c r="A1484" s="125" t="s">
        <v>2871</v>
      </c>
      <c r="B1484" s="125" t="s">
        <v>10374</v>
      </c>
      <c r="C1484" s="246" t="s">
        <v>2872</v>
      </c>
      <c r="D1484" s="246" t="s">
        <v>128</v>
      </c>
      <c r="E1484" s="246" t="s">
        <v>7204</v>
      </c>
      <c r="F1484" s="246" t="s">
        <v>11658</v>
      </c>
      <c r="G1484" s="246" t="s">
        <v>9558</v>
      </c>
      <c r="H1484" s="247">
        <v>0</v>
      </c>
      <c r="I1484" s="246" t="s">
        <v>10374</v>
      </c>
      <c r="J1484" s="247">
        <v>143000</v>
      </c>
      <c r="K1484" s="247">
        <v>386</v>
      </c>
      <c r="L1484" s="246" t="s">
        <v>12855</v>
      </c>
      <c r="M1484" s="246" t="s">
        <v>12354</v>
      </c>
      <c r="N1484" s="246" t="s">
        <v>2871</v>
      </c>
      <c r="O1484" s="246" t="s">
        <v>12354</v>
      </c>
      <c r="P1484" s="246" t="s">
        <v>12354</v>
      </c>
      <c r="Q1484" s="246" t="s">
        <v>12354</v>
      </c>
      <c r="R1484" s="246" t="s">
        <v>16152</v>
      </c>
      <c r="S1484" s="246" t="s">
        <v>14820</v>
      </c>
      <c r="T1484" s="246" t="s">
        <v>15096</v>
      </c>
      <c r="U1484" s="246" t="s">
        <v>16153</v>
      </c>
    </row>
    <row r="1485" spans="1:21" ht="13.5" customHeight="1">
      <c r="A1485" s="125" t="s">
        <v>2874</v>
      </c>
      <c r="B1485" s="125" t="s">
        <v>10374</v>
      </c>
      <c r="C1485" s="246" t="s">
        <v>2875</v>
      </c>
      <c r="D1485" s="246" t="s">
        <v>68</v>
      </c>
      <c r="E1485" s="246" t="s">
        <v>7200</v>
      </c>
      <c r="F1485" s="246" t="s">
        <v>11659</v>
      </c>
      <c r="G1485" s="246" t="s">
        <v>9560</v>
      </c>
      <c r="H1485" s="247">
        <v>0</v>
      </c>
      <c r="I1485" s="246" t="s">
        <v>10374</v>
      </c>
      <c r="J1485" s="247">
        <v>143000</v>
      </c>
      <c r="K1485" s="247">
        <v>381</v>
      </c>
      <c r="L1485" s="246" t="s">
        <v>13568</v>
      </c>
      <c r="M1485" s="246" t="s">
        <v>12354</v>
      </c>
      <c r="N1485" s="246" t="s">
        <v>2874</v>
      </c>
      <c r="O1485" s="246" t="s">
        <v>12354</v>
      </c>
      <c r="P1485" s="246" t="s">
        <v>12354</v>
      </c>
      <c r="Q1485" s="246" t="s">
        <v>12354</v>
      </c>
      <c r="R1485" s="246" t="s">
        <v>14730</v>
      </c>
      <c r="S1485" s="246" t="s">
        <v>14731</v>
      </c>
      <c r="T1485" s="246" t="s">
        <v>15526</v>
      </c>
      <c r="U1485" s="246" t="s">
        <v>15104</v>
      </c>
    </row>
    <row r="1486" spans="1:21" ht="13.5" customHeight="1">
      <c r="A1486" s="125" t="s">
        <v>7197</v>
      </c>
      <c r="B1486" s="125" t="s">
        <v>10374</v>
      </c>
      <c r="C1486" s="246" t="s">
        <v>7198</v>
      </c>
      <c r="D1486" s="246" t="s">
        <v>140</v>
      </c>
      <c r="E1486" s="246" t="s">
        <v>7199</v>
      </c>
      <c r="F1486" s="246" t="s">
        <v>11660</v>
      </c>
      <c r="G1486" s="246" t="s">
        <v>9561</v>
      </c>
      <c r="H1486" s="247">
        <v>0</v>
      </c>
      <c r="I1486" s="246" t="s">
        <v>10374</v>
      </c>
      <c r="J1486" s="247">
        <v>143000</v>
      </c>
      <c r="K1486" s="247">
        <v>380</v>
      </c>
      <c r="L1486" s="246" t="s">
        <v>13567</v>
      </c>
      <c r="M1486" s="246" t="s">
        <v>12354</v>
      </c>
      <c r="N1486" s="246" t="s">
        <v>7197</v>
      </c>
      <c r="O1486" s="246" t="s">
        <v>12354</v>
      </c>
      <c r="P1486" s="246" t="s">
        <v>12354</v>
      </c>
      <c r="Q1486" s="246" t="s">
        <v>12354</v>
      </c>
      <c r="R1486" s="246" t="s">
        <v>12354</v>
      </c>
      <c r="S1486" s="246" t="s">
        <v>12354</v>
      </c>
      <c r="T1486" s="246" t="s">
        <v>12354</v>
      </c>
      <c r="U1486" s="246" t="s">
        <v>12354</v>
      </c>
    </row>
    <row r="1487" spans="1:21" ht="13.5" customHeight="1">
      <c r="A1487" s="125" t="s">
        <v>2876</v>
      </c>
      <c r="B1487" s="125" t="s">
        <v>10374</v>
      </c>
      <c r="C1487" s="246" t="s">
        <v>2877</v>
      </c>
      <c r="D1487" s="246" t="s">
        <v>43</v>
      </c>
      <c r="E1487" s="246" t="s">
        <v>7207</v>
      </c>
      <c r="F1487" s="246" t="s">
        <v>11661</v>
      </c>
      <c r="G1487" s="246" t="s">
        <v>9562</v>
      </c>
      <c r="H1487" s="247">
        <v>0</v>
      </c>
      <c r="I1487" s="246" t="s">
        <v>10374</v>
      </c>
      <c r="J1487" s="247">
        <v>143000</v>
      </c>
      <c r="K1487" s="247">
        <v>389</v>
      </c>
      <c r="L1487" s="246" t="s">
        <v>13574</v>
      </c>
      <c r="M1487" s="246" t="s">
        <v>12354</v>
      </c>
      <c r="N1487" s="246" t="s">
        <v>2876</v>
      </c>
      <c r="O1487" s="246" t="s">
        <v>12354</v>
      </c>
      <c r="P1487" s="246" t="s">
        <v>12354</v>
      </c>
      <c r="Q1487" s="246" t="s">
        <v>12354</v>
      </c>
      <c r="R1487" s="246" t="s">
        <v>14690</v>
      </c>
      <c r="S1487" s="246" t="s">
        <v>14761</v>
      </c>
      <c r="T1487" s="246" t="s">
        <v>15660</v>
      </c>
      <c r="U1487" s="246" t="s">
        <v>16154</v>
      </c>
    </row>
    <row r="1488" spans="1:21" ht="13.5" customHeight="1">
      <c r="A1488" s="125" t="s">
        <v>2878</v>
      </c>
      <c r="B1488" s="125" t="s">
        <v>10374</v>
      </c>
      <c r="C1488" s="246" t="s">
        <v>2879</v>
      </c>
      <c r="D1488" s="246" t="s">
        <v>197</v>
      </c>
      <c r="E1488" s="246" t="s">
        <v>7206</v>
      </c>
      <c r="F1488" s="246" t="s">
        <v>11662</v>
      </c>
      <c r="G1488" s="246" t="s">
        <v>9563</v>
      </c>
      <c r="H1488" s="247">
        <v>0</v>
      </c>
      <c r="I1488" s="246" t="s">
        <v>10374</v>
      </c>
      <c r="J1488" s="247">
        <v>143000</v>
      </c>
      <c r="K1488" s="247">
        <v>388</v>
      </c>
      <c r="L1488" s="246" t="s">
        <v>13573</v>
      </c>
      <c r="M1488" s="246" t="s">
        <v>12354</v>
      </c>
      <c r="N1488" s="246" t="s">
        <v>2878</v>
      </c>
      <c r="O1488" s="246" t="s">
        <v>12354</v>
      </c>
      <c r="P1488" s="246" t="s">
        <v>12354</v>
      </c>
      <c r="Q1488" s="246" t="s">
        <v>12354</v>
      </c>
      <c r="R1488" s="246" t="s">
        <v>14730</v>
      </c>
      <c r="S1488" s="246" t="s">
        <v>14838</v>
      </c>
      <c r="T1488" s="246" t="s">
        <v>14702</v>
      </c>
      <c r="U1488" s="246" t="s">
        <v>16155</v>
      </c>
    </row>
    <row r="1489" spans="1:21" ht="13.5" customHeight="1">
      <c r="A1489" s="125" t="s">
        <v>2880</v>
      </c>
      <c r="B1489" s="125" t="s">
        <v>10374</v>
      </c>
      <c r="C1489" s="246" t="s">
        <v>2881</v>
      </c>
      <c r="D1489" s="246" t="s">
        <v>155</v>
      </c>
      <c r="E1489" s="246" t="s">
        <v>7208</v>
      </c>
      <c r="F1489" s="246" t="s">
        <v>11663</v>
      </c>
      <c r="G1489" s="246" t="s">
        <v>9564</v>
      </c>
      <c r="H1489" s="247">
        <v>0</v>
      </c>
      <c r="I1489" s="246" t="s">
        <v>10374</v>
      </c>
      <c r="J1489" s="247">
        <v>143000</v>
      </c>
      <c r="K1489" s="247">
        <v>390</v>
      </c>
      <c r="L1489" s="246" t="s">
        <v>13575</v>
      </c>
      <c r="M1489" s="246" t="s">
        <v>12354</v>
      </c>
      <c r="N1489" s="246" t="s">
        <v>2880</v>
      </c>
      <c r="O1489" s="246" t="s">
        <v>12354</v>
      </c>
      <c r="P1489" s="246" t="s">
        <v>12354</v>
      </c>
      <c r="Q1489" s="246" t="s">
        <v>12354</v>
      </c>
      <c r="R1489" s="246" t="s">
        <v>14694</v>
      </c>
      <c r="S1489" s="246" t="s">
        <v>14868</v>
      </c>
      <c r="T1489" s="246" t="s">
        <v>15118</v>
      </c>
      <c r="U1489" s="246" t="s">
        <v>16156</v>
      </c>
    </row>
    <row r="1490" spans="1:21" ht="13.5" customHeight="1">
      <c r="A1490" s="125" t="s">
        <v>2882</v>
      </c>
      <c r="B1490" s="125" t="s">
        <v>10374</v>
      </c>
      <c r="C1490" s="246" t="s">
        <v>2883</v>
      </c>
      <c r="D1490" s="246" t="s">
        <v>128</v>
      </c>
      <c r="E1490" s="246" t="s">
        <v>7209</v>
      </c>
      <c r="F1490" s="246" t="s">
        <v>11664</v>
      </c>
      <c r="G1490" s="246" t="s">
        <v>9566</v>
      </c>
      <c r="H1490" s="247">
        <v>0</v>
      </c>
      <c r="I1490" s="246" t="s">
        <v>10374</v>
      </c>
      <c r="J1490" s="247">
        <v>143000</v>
      </c>
      <c r="K1490" s="247">
        <v>391</v>
      </c>
      <c r="L1490" s="246" t="s">
        <v>13576</v>
      </c>
      <c r="M1490" s="246" t="s">
        <v>12354</v>
      </c>
      <c r="N1490" s="246" t="s">
        <v>2882</v>
      </c>
      <c r="O1490" s="246" t="s">
        <v>12354</v>
      </c>
      <c r="P1490" s="246" t="s">
        <v>12354</v>
      </c>
      <c r="Q1490" s="246" t="s">
        <v>12354</v>
      </c>
      <c r="R1490" s="246" t="s">
        <v>15649</v>
      </c>
      <c r="S1490" s="246" t="s">
        <v>14868</v>
      </c>
      <c r="T1490" s="246" t="s">
        <v>15547</v>
      </c>
      <c r="U1490" s="246" t="s">
        <v>16157</v>
      </c>
    </row>
    <row r="1491" spans="1:21" ht="13.5" customHeight="1">
      <c r="A1491" s="125" t="s">
        <v>2884</v>
      </c>
      <c r="B1491" s="125" t="s">
        <v>10374</v>
      </c>
      <c r="C1491" s="246" t="s">
        <v>2885</v>
      </c>
      <c r="D1491" s="246" t="s">
        <v>455</v>
      </c>
      <c r="E1491" s="246" t="s">
        <v>7210</v>
      </c>
      <c r="F1491" s="246" t="s">
        <v>11665</v>
      </c>
      <c r="G1491" s="246" t="s">
        <v>9567</v>
      </c>
      <c r="H1491" s="247">
        <v>0</v>
      </c>
      <c r="I1491" s="246" t="s">
        <v>10374</v>
      </c>
      <c r="J1491" s="247">
        <v>143000</v>
      </c>
      <c r="K1491" s="247">
        <v>392</v>
      </c>
      <c r="L1491" s="246" t="s">
        <v>13577</v>
      </c>
      <c r="M1491" s="246" t="s">
        <v>12354</v>
      </c>
      <c r="N1491" s="246" t="s">
        <v>2884</v>
      </c>
      <c r="O1491" s="246" t="s">
        <v>12354</v>
      </c>
      <c r="P1491" s="246" t="s">
        <v>12354</v>
      </c>
      <c r="Q1491" s="246" t="s">
        <v>12354</v>
      </c>
      <c r="R1491" s="246" t="s">
        <v>14690</v>
      </c>
      <c r="S1491" s="246" t="s">
        <v>14710</v>
      </c>
      <c r="T1491" s="246" t="s">
        <v>15969</v>
      </c>
      <c r="U1491" s="246" t="s">
        <v>15656</v>
      </c>
    </row>
    <row r="1492" spans="1:21" ht="13.5" customHeight="1">
      <c r="A1492" s="125" t="s">
        <v>2886</v>
      </c>
      <c r="B1492" s="125" t="s">
        <v>10374</v>
      </c>
      <c r="C1492" s="246" t="s">
        <v>7211</v>
      </c>
      <c r="D1492" s="246" t="s">
        <v>48</v>
      </c>
      <c r="E1492" s="246" t="s">
        <v>7212</v>
      </c>
      <c r="F1492" s="246" t="s">
        <v>11666</v>
      </c>
      <c r="G1492" s="246" t="s">
        <v>9568</v>
      </c>
      <c r="H1492" s="247">
        <v>0</v>
      </c>
      <c r="I1492" s="246" t="s">
        <v>10374</v>
      </c>
      <c r="J1492" s="247">
        <v>143000</v>
      </c>
      <c r="K1492" s="247">
        <v>393</v>
      </c>
      <c r="L1492" s="246" t="s">
        <v>12520</v>
      </c>
      <c r="M1492" s="246" t="s">
        <v>12354</v>
      </c>
      <c r="N1492" s="246" t="s">
        <v>2886</v>
      </c>
      <c r="O1492" s="246" t="s">
        <v>12354</v>
      </c>
      <c r="P1492" s="246" t="s">
        <v>12354</v>
      </c>
      <c r="Q1492" s="246" t="s">
        <v>12354</v>
      </c>
      <c r="R1492" s="246" t="s">
        <v>14690</v>
      </c>
      <c r="S1492" s="246" t="s">
        <v>14718</v>
      </c>
      <c r="T1492" s="246" t="s">
        <v>14855</v>
      </c>
      <c r="U1492" s="246" t="s">
        <v>16158</v>
      </c>
    </row>
    <row r="1493" spans="1:21" ht="13.5" customHeight="1">
      <c r="A1493" s="125" t="s">
        <v>2887</v>
      </c>
      <c r="B1493" s="125" t="s">
        <v>10374</v>
      </c>
      <c r="C1493" s="246" t="s">
        <v>2888</v>
      </c>
      <c r="D1493" s="246" t="s">
        <v>168</v>
      </c>
      <c r="E1493" s="246" t="s">
        <v>7213</v>
      </c>
      <c r="F1493" s="246" t="s">
        <v>11667</v>
      </c>
      <c r="G1493" s="246" t="s">
        <v>9569</v>
      </c>
      <c r="H1493" s="247">
        <v>0</v>
      </c>
      <c r="I1493" s="246" t="s">
        <v>10374</v>
      </c>
      <c r="J1493" s="247">
        <v>143000</v>
      </c>
      <c r="K1493" s="247">
        <v>394</v>
      </c>
      <c r="L1493" s="246" t="s">
        <v>13041</v>
      </c>
      <c r="M1493" s="246" t="s">
        <v>12354</v>
      </c>
      <c r="N1493" s="246" t="s">
        <v>2887</v>
      </c>
      <c r="O1493" s="246" t="s">
        <v>12354</v>
      </c>
      <c r="P1493" s="246" t="s">
        <v>12354</v>
      </c>
      <c r="Q1493" s="246" t="s">
        <v>12354</v>
      </c>
      <c r="R1493" s="246" t="s">
        <v>14694</v>
      </c>
      <c r="S1493" s="246" t="s">
        <v>14844</v>
      </c>
      <c r="T1493" s="246" t="s">
        <v>14866</v>
      </c>
      <c r="U1493" s="246" t="s">
        <v>15438</v>
      </c>
    </row>
    <row r="1494" spans="1:21" ht="13.5" customHeight="1">
      <c r="A1494" s="125" t="s">
        <v>2889</v>
      </c>
      <c r="B1494" s="125" t="s">
        <v>10374</v>
      </c>
      <c r="C1494" s="246" t="s">
        <v>2890</v>
      </c>
      <c r="D1494" s="246" t="s">
        <v>76</v>
      </c>
      <c r="E1494" s="246" t="s">
        <v>7214</v>
      </c>
      <c r="F1494" s="246" t="s">
        <v>11668</v>
      </c>
      <c r="G1494" s="246" t="s">
        <v>9570</v>
      </c>
      <c r="H1494" s="247">
        <v>0</v>
      </c>
      <c r="I1494" s="246" t="s">
        <v>10374</v>
      </c>
      <c r="J1494" s="247">
        <v>143000</v>
      </c>
      <c r="K1494" s="247">
        <v>395</v>
      </c>
      <c r="L1494" s="246" t="s">
        <v>13578</v>
      </c>
      <c r="M1494" s="246" t="s">
        <v>12354</v>
      </c>
      <c r="N1494" s="246" t="s">
        <v>2889</v>
      </c>
      <c r="O1494" s="246" t="s">
        <v>12354</v>
      </c>
      <c r="P1494" s="246" t="s">
        <v>12354</v>
      </c>
      <c r="Q1494" s="246" t="s">
        <v>12354</v>
      </c>
      <c r="R1494" s="246" t="s">
        <v>14690</v>
      </c>
      <c r="S1494" s="246" t="s">
        <v>14761</v>
      </c>
      <c r="T1494" s="246" t="s">
        <v>15833</v>
      </c>
      <c r="U1494" s="246" t="s">
        <v>16159</v>
      </c>
    </row>
    <row r="1495" spans="1:21" ht="13.5" customHeight="1">
      <c r="A1495" s="125" t="s">
        <v>2891</v>
      </c>
      <c r="B1495" s="125" t="s">
        <v>10374</v>
      </c>
      <c r="C1495" s="246" t="s">
        <v>7215</v>
      </c>
      <c r="D1495" s="246" t="s">
        <v>230</v>
      </c>
      <c r="E1495" s="246" t="s">
        <v>7216</v>
      </c>
      <c r="F1495" s="246" t="s">
        <v>11669</v>
      </c>
      <c r="G1495" s="246" t="s">
        <v>9571</v>
      </c>
      <c r="H1495" s="247">
        <v>0</v>
      </c>
      <c r="I1495" s="246" t="s">
        <v>10374</v>
      </c>
      <c r="J1495" s="247">
        <v>143000</v>
      </c>
      <c r="K1495" s="247">
        <v>396</v>
      </c>
      <c r="L1495" s="246" t="s">
        <v>13579</v>
      </c>
      <c r="M1495" s="246" t="s">
        <v>12354</v>
      </c>
      <c r="N1495" s="246" t="s">
        <v>2891</v>
      </c>
      <c r="O1495" s="246" t="s">
        <v>12354</v>
      </c>
      <c r="P1495" s="246" t="s">
        <v>12354</v>
      </c>
      <c r="Q1495" s="246" t="s">
        <v>12354</v>
      </c>
      <c r="R1495" s="246" t="s">
        <v>14694</v>
      </c>
      <c r="S1495" s="246" t="s">
        <v>14718</v>
      </c>
      <c r="T1495" s="246" t="s">
        <v>16160</v>
      </c>
      <c r="U1495" s="246" t="s">
        <v>15961</v>
      </c>
    </row>
    <row r="1496" spans="1:21" ht="13.5" customHeight="1">
      <c r="A1496" s="125" t="s">
        <v>2892</v>
      </c>
      <c r="B1496" s="125" t="s">
        <v>10374</v>
      </c>
      <c r="C1496" s="246" t="s">
        <v>2893</v>
      </c>
      <c r="D1496" s="246" t="s">
        <v>43</v>
      </c>
      <c r="E1496" s="246" t="s">
        <v>7217</v>
      </c>
      <c r="F1496" s="246" t="s">
        <v>11670</v>
      </c>
      <c r="G1496" s="246" t="s">
        <v>9572</v>
      </c>
      <c r="H1496" s="247">
        <v>0</v>
      </c>
      <c r="I1496" s="246" t="s">
        <v>10374</v>
      </c>
      <c r="J1496" s="247">
        <v>143000</v>
      </c>
      <c r="K1496" s="247">
        <v>397</v>
      </c>
      <c r="L1496" s="246" t="s">
        <v>13580</v>
      </c>
      <c r="M1496" s="246" t="s">
        <v>12354</v>
      </c>
      <c r="N1496" s="246" t="s">
        <v>2892</v>
      </c>
      <c r="O1496" s="246" t="s">
        <v>12354</v>
      </c>
      <c r="P1496" s="246" t="s">
        <v>12354</v>
      </c>
      <c r="Q1496" s="246" t="s">
        <v>12354</v>
      </c>
      <c r="R1496" s="246" t="s">
        <v>14694</v>
      </c>
      <c r="S1496" s="246" t="s">
        <v>14704</v>
      </c>
      <c r="T1496" s="246" t="s">
        <v>14723</v>
      </c>
      <c r="U1496" s="246" t="s">
        <v>16161</v>
      </c>
    </row>
    <row r="1497" spans="1:21" ht="13.5" customHeight="1">
      <c r="A1497" s="125" t="s">
        <v>2894</v>
      </c>
      <c r="B1497" s="125" t="s">
        <v>10374</v>
      </c>
      <c r="C1497" s="246" t="s">
        <v>2895</v>
      </c>
      <c r="D1497" s="246" t="s">
        <v>116</v>
      </c>
      <c r="E1497" s="246" t="s">
        <v>7218</v>
      </c>
      <c r="F1497" s="246" t="s">
        <v>11671</v>
      </c>
      <c r="G1497" s="246" t="s">
        <v>9573</v>
      </c>
      <c r="H1497" s="247">
        <v>0</v>
      </c>
      <c r="I1497" s="246" t="s">
        <v>10374</v>
      </c>
      <c r="J1497" s="247">
        <v>143000</v>
      </c>
      <c r="K1497" s="247">
        <v>398</v>
      </c>
      <c r="L1497" s="246" t="s">
        <v>13581</v>
      </c>
      <c r="M1497" s="246" t="s">
        <v>12354</v>
      </c>
      <c r="N1497" s="246" t="s">
        <v>2894</v>
      </c>
      <c r="O1497" s="246" t="s">
        <v>12354</v>
      </c>
      <c r="P1497" s="246" t="s">
        <v>12354</v>
      </c>
      <c r="Q1497" s="246" t="s">
        <v>12354</v>
      </c>
      <c r="R1497" s="246" t="s">
        <v>14690</v>
      </c>
      <c r="S1497" s="246" t="s">
        <v>14761</v>
      </c>
      <c r="T1497" s="246" t="s">
        <v>16066</v>
      </c>
      <c r="U1497" s="246" t="s">
        <v>16162</v>
      </c>
    </row>
    <row r="1498" spans="1:21" ht="13.5" customHeight="1">
      <c r="A1498" s="125" t="s">
        <v>2896</v>
      </c>
      <c r="B1498" s="125" t="s">
        <v>10374</v>
      </c>
      <c r="C1498" s="246" t="s">
        <v>2897</v>
      </c>
      <c r="D1498" s="246" t="s">
        <v>123</v>
      </c>
      <c r="E1498" s="246" t="s">
        <v>7219</v>
      </c>
      <c r="F1498" s="246" t="s">
        <v>11672</v>
      </c>
      <c r="G1498" s="246" t="s">
        <v>9574</v>
      </c>
      <c r="H1498" s="247">
        <v>0</v>
      </c>
      <c r="I1498" s="246" t="s">
        <v>10374</v>
      </c>
      <c r="J1498" s="247">
        <v>143000</v>
      </c>
      <c r="K1498" s="247">
        <v>399</v>
      </c>
      <c r="L1498" s="246" t="s">
        <v>13582</v>
      </c>
      <c r="M1498" s="246" t="s">
        <v>12354</v>
      </c>
      <c r="N1498" s="246" t="s">
        <v>2896</v>
      </c>
      <c r="O1498" s="246" t="s">
        <v>12354</v>
      </c>
      <c r="P1498" s="246" t="s">
        <v>12354</v>
      </c>
      <c r="Q1498" s="246" t="s">
        <v>12354</v>
      </c>
      <c r="R1498" s="246" t="s">
        <v>14694</v>
      </c>
      <c r="S1498" s="246" t="s">
        <v>14695</v>
      </c>
      <c r="T1498" s="246" t="s">
        <v>15118</v>
      </c>
      <c r="U1498" s="246" t="s">
        <v>16163</v>
      </c>
    </row>
    <row r="1499" spans="1:21" ht="13.5" customHeight="1">
      <c r="A1499" s="125" t="s">
        <v>2898</v>
      </c>
      <c r="B1499" s="125" t="s">
        <v>10374</v>
      </c>
      <c r="C1499" s="246" t="s">
        <v>2899</v>
      </c>
      <c r="D1499" s="246" t="s">
        <v>45</v>
      </c>
      <c r="E1499" s="246" t="s">
        <v>7196</v>
      </c>
      <c r="F1499" s="246" t="s">
        <v>11673</v>
      </c>
      <c r="G1499" s="246" t="s">
        <v>9575</v>
      </c>
      <c r="H1499" s="247">
        <v>0</v>
      </c>
      <c r="I1499" s="246" t="s">
        <v>10374</v>
      </c>
      <c r="J1499" s="247">
        <v>143000</v>
      </c>
      <c r="K1499" s="247">
        <v>379</v>
      </c>
      <c r="L1499" s="246" t="s">
        <v>13566</v>
      </c>
      <c r="M1499" s="246" t="s">
        <v>12354</v>
      </c>
      <c r="N1499" s="246" t="s">
        <v>2898</v>
      </c>
      <c r="O1499" s="246" t="s">
        <v>12354</v>
      </c>
      <c r="P1499" s="246" t="s">
        <v>12354</v>
      </c>
      <c r="Q1499" s="246" t="s">
        <v>12354</v>
      </c>
      <c r="R1499" s="246" t="s">
        <v>14730</v>
      </c>
      <c r="S1499" s="246" t="s">
        <v>14776</v>
      </c>
      <c r="T1499" s="246" t="s">
        <v>15845</v>
      </c>
      <c r="U1499" s="246" t="s">
        <v>14982</v>
      </c>
    </row>
    <row r="1500" spans="1:21" ht="13.5" customHeight="1">
      <c r="A1500" s="125" t="s">
        <v>2901</v>
      </c>
      <c r="B1500" s="125" t="s">
        <v>10374</v>
      </c>
      <c r="C1500" s="246" t="s">
        <v>2902</v>
      </c>
      <c r="D1500" s="246" t="s">
        <v>180</v>
      </c>
      <c r="E1500" s="246" t="s">
        <v>7221</v>
      </c>
      <c r="F1500" s="246" t="s">
        <v>11674</v>
      </c>
      <c r="G1500" s="246" t="s">
        <v>9574</v>
      </c>
      <c r="H1500" s="247">
        <v>0</v>
      </c>
      <c r="I1500" s="246" t="s">
        <v>10374</v>
      </c>
      <c r="J1500" s="247">
        <v>143000</v>
      </c>
      <c r="K1500" s="247">
        <v>401</v>
      </c>
      <c r="L1500" s="246" t="s">
        <v>13584</v>
      </c>
      <c r="M1500" s="246" t="s">
        <v>12354</v>
      </c>
      <c r="N1500" s="246" t="s">
        <v>2901</v>
      </c>
      <c r="O1500" s="246" t="s">
        <v>12354</v>
      </c>
      <c r="P1500" s="246" t="s">
        <v>12354</v>
      </c>
      <c r="Q1500" s="246" t="s">
        <v>12354</v>
      </c>
      <c r="R1500" s="246" t="s">
        <v>14694</v>
      </c>
      <c r="S1500" s="246" t="s">
        <v>14695</v>
      </c>
      <c r="T1500" s="246" t="s">
        <v>16164</v>
      </c>
      <c r="U1500" s="246" t="s">
        <v>16165</v>
      </c>
    </row>
    <row r="1501" spans="1:21" ht="13.5" customHeight="1">
      <c r="A1501" s="125" t="s">
        <v>2903</v>
      </c>
      <c r="B1501" s="125" t="s">
        <v>10374</v>
      </c>
      <c r="C1501" s="246" t="s">
        <v>2904</v>
      </c>
      <c r="D1501" s="246" t="s">
        <v>388</v>
      </c>
      <c r="E1501" s="246" t="s">
        <v>7194</v>
      </c>
      <c r="F1501" s="246" t="s">
        <v>11675</v>
      </c>
      <c r="G1501" s="246" t="s">
        <v>9577</v>
      </c>
      <c r="H1501" s="247">
        <v>0</v>
      </c>
      <c r="I1501" s="246" t="s">
        <v>10374</v>
      </c>
      <c r="J1501" s="247">
        <v>143000</v>
      </c>
      <c r="K1501" s="247">
        <v>377</v>
      </c>
      <c r="L1501" s="246" t="s">
        <v>13565</v>
      </c>
      <c r="M1501" s="246" t="s">
        <v>12354</v>
      </c>
      <c r="N1501" s="246" t="s">
        <v>2903</v>
      </c>
      <c r="O1501" s="246" t="s">
        <v>12354</v>
      </c>
      <c r="P1501" s="246" t="s">
        <v>12354</v>
      </c>
      <c r="Q1501" s="246" t="s">
        <v>12354</v>
      </c>
      <c r="R1501" s="246" t="s">
        <v>14694</v>
      </c>
      <c r="S1501" s="246" t="s">
        <v>14929</v>
      </c>
      <c r="T1501" s="246" t="s">
        <v>15056</v>
      </c>
      <c r="U1501" s="246" t="s">
        <v>14747</v>
      </c>
    </row>
    <row r="1502" spans="1:21" ht="13.5" customHeight="1">
      <c r="A1502" s="125" t="s">
        <v>2905</v>
      </c>
      <c r="B1502" s="125" t="s">
        <v>10374</v>
      </c>
      <c r="C1502" s="246" t="s">
        <v>2906</v>
      </c>
      <c r="D1502" s="246" t="s">
        <v>288</v>
      </c>
      <c r="E1502" s="246" t="s">
        <v>7222</v>
      </c>
      <c r="F1502" s="246" t="s">
        <v>11676</v>
      </c>
      <c r="G1502" s="246" t="s">
        <v>9578</v>
      </c>
      <c r="H1502" s="247">
        <v>0</v>
      </c>
      <c r="I1502" s="246" t="s">
        <v>10374</v>
      </c>
      <c r="J1502" s="247">
        <v>143000</v>
      </c>
      <c r="K1502" s="247">
        <v>402</v>
      </c>
      <c r="L1502" s="246" t="s">
        <v>13585</v>
      </c>
      <c r="M1502" s="246" t="s">
        <v>12354</v>
      </c>
      <c r="N1502" s="246" t="s">
        <v>2905</v>
      </c>
      <c r="O1502" s="246" t="s">
        <v>12354</v>
      </c>
      <c r="P1502" s="246" t="s">
        <v>12354</v>
      </c>
      <c r="Q1502" s="246" t="s">
        <v>12354</v>
      </c>
      <c r="R1502" s="246" t="s">
        <v>14694</v>
      </c>
      <c r="S1502" s="246" t="s">
        <v>14718</v>
      </c>
      <c r="T1502" s="246" t="s">
        <v>15309</v>
      </c>
      <c r="U1502" s="246" t="s">
        <v>16166</v>
      </c>
    </row>
    <row r="1503" spans="1:21" ht="13.5" customHeight="1">
      <c r="A1503" s="125" t="s">
        <v>2907</v>
      </c>
      <c r="B1503" s="125" t="s">
        <v>10374</v>
      </c>
      <c r="C1503" s="246" t="s">
        <v>7223</v>
      </c>
      <c r="D1503" s="246" t="s">
        <v>79</v>
      </c>
      <c r="E1503" s="246" t="s">
        <v>7224</v>
      </c>
      <c r="F1503" s="246" t="s">
        <v>11677</v>
      </c>
      <c r="G1503" s="246" t="s">
        <v>9579</v>
      </c>
      <c r="H1503" s="247">
        <v>0</v>
      </c>
      <c r="I1503" s="246" t="s">
        <v>10374</v>
      </c>
      <c r="J1503" s="247">
        <v>143000</v>
      </c>
      <c r="K1503" s="247">
        <v>403</v>
      </c>
      <c r="L1503" s="246" t="s">
        <v>12712</v>
      </c>
      <c r="M1503" s="246" t="s">
        <v>12354</v>
      </c>
      <c r="N1503" s="246" t="s">
        <v>2907</v>
      </c>
      <c r="O1503" s="246" t="s">
        <v>12354</v>
      </c>
      <c r="P1503" s="246" t="s">
        <v>12354</v>
      </c>
      <c r="Q1503" s="246" t="s">
        <v>12354</v>
      </c>
      <c r="R1503" s="246" t="s">
        <v>14690</v>
      </c>
      <c r="S1503" s="246" t="s">
        <v>14844</v>
      </c>
      <c r="T1503" s="246" t="s">
        <v>15676</v>
      </c>
      <c r="U1503" s="246" t="s">
        <v>16167</v>
      </c>
    </row>
    <row r="1504" spans="1:21" ht="13.5" customHeight="1">
      <c r="A1504" s="125" t="s">
        <v>2908</v>
      </c>
      <c r="B1504" s="125" t="s">
        <v>10374</v>
      </c>
      <c r="C1504" s="246" t="s">
        <v>7225</v>
      </c>
      <c r="D1504" s="246" t="s">
        <v>43</v>
      </c>
      <c r="E1504" s="246" t="s">
        <v>7226</v>
      </c>
      <c r="F1504" s="246" t="s">
        <v>11678</v>
      </c>
      <c r="G1504" s="246" t="s">
        <v>13586</v>
      </c>
      <c r="H1504" s="247">
        <v>0</v>
      </c>
      <c r="I1504" s="246" t="s">
        <v>10374</v>
      </c>
      <c r="J1504" s="247">
        <v>143000</v>
      </c>
      <c r="K1504" s="247">
        <v>404</v>
      </c>
      <c r="L1504" s="246" t="s">
        <v>13587</v>
      </c>
      <c r="M1504" s="246" t="s">
        <v>12354</v>
      </c>
      <c r="N1504" s="246" t="s">
        <v>2908</v>
      </c>
      <c r="O1504" s="246" t="s">
        <v>12354</v>
      </c>
      <c r="P1504" s="246" t="s">
        <v>12354</v>
      </c>
      <c r="Q1504" s="246" t="s">
        <v>12354</v>
      </c>
      <c r="R1504" s="246" t="s">
        <v>15251</v>
      </c>
      <c r="S1504" s="246" t="s">
        <v>14727</v>
      </c>
      <c r="T1504" s="246" t="s">
        <v>16168</v>
      </c>
      <c r="U1504" s="246" t="s">
        <v>15386</v>
      </c>
    </row>
    <row r="1505" spans="1:21" ht="13.5" customHeight="1">
      <c r="A1505" s="125" t="s">
        <v>2909</v>
      </c>
      <c r="B1505" s="125" t="s">
        <v>10374</v>
      </c>
      <c r="C1505" s="246" t="s">
        <v>7227</v>
      </c>
      <c r="D1505" s="246" t="s">
        <v>110</v>
      </c>
      <c r="E1505" s="246" t="s">
        <v>7228</v>
      </c>
      <c r="F1505" s="246" t="s">
        <v>11679</v>
      </c>
      <c r="G1505" s="246" t="s">
        <v>9580</v>
      </c>
      <c r="H1505" s="247">
        <v>0</v>
      </c>
      <c r="I1505" s="246" t="s">
        <v>10374</v>
      </c>
      <c r="J1505" s="247">
        <v>143000</v>
      </c>
      <c r="K1505" s="247">
        <v>405</v>
      </c>
      <c r="L1505" s="246" t="s">
        <v>13588</v>
      </c>
      <c r="M1505" s="246" t="s">
        <v>12354</v>
      </c>
      <c r="N1505" s="246" t="s">
        <v>2909</v>
      </c>
      <c r="O1505" s="246" t="s">
        <v>12354</v>
      </c>
      <c r="P1505" s="246" t="s">
        <v>12354</v>
      </c>
      <c r="Q1505" s="246" t="s">
        <v>12354</v>
      </c>
      <c r="R1505" s="246" t="s">
        <v>14690</v>
      </c>
      <c r="S1505" s="246" t="s">
        <v>14761</v>
      </c>
      <c r="T1505" s="246" t="s">
        <v>16169</v>
      </c>
      <c r="U1505" s="246" t="s">
        <v>16170</v>
      </c>
    </row>
    <row r="1506" spans="1:21" ht="13.5" customHeight="1">
      <c r="A1506" s="125" t="s">
        <v>2910</v>
      </c>
      <c r="B1506" s="125" t="s">
        <v>10374</v>
      </c>
      <c r="C1506" s="246" t="s">
        <v>2911</v>
      </c>
      <c r="D1506" s="246" t="s">
        <v>48</v>
      </c>
      <c r="E1506" s="246" t="s">
        <v>7229</v>
      </c>
      <c r="F1506" s="246" t="s">
        <v>11680</v>
      </c>
      <c r="G1506" s="246" t="s">
        <v>9581</v>
      </c>
      <c r="H1506" s="247">
        <v>0</v>
      </c>
      <c r="I1506" s="246" t="s">
        <v>10374</v>
      </c>
      <c r="J1506" s="247">
        <v>143000</v>
      </c>
      <c r="K1506" s="247">
        <v>406</v>
      </c>
      <c r="L1506" s="246" t="s">
        <v>13589</v>
      </c>
      <c r="M1506" s="246" t="s">
        <v>12354</v>
      </c>
      <c r="N1506" s="246" t="s">
        <v>2910</v>
      </c>
      <c r="O1506" s="246" t="s">
        <v>12354</v>
      </c>
      <c r="P1506" s="246" t="s">
        <v>12354</v>
      </c>
      <c r="Q1506" s="246" t="s">
        <v>12354</v>
      </c>
      <c r="R1506" s="246" t="s">
        <v>14694</v>
      </c>
      <c r="S1506" s="246" t="s">
        <v>14718</v>
      </c>
      <c r="T1506" s="246" t="s">
        <v>15034</v>
      </c>
      <c r="U1506" s="246" t="s">
        <v>16127</v>
      </c>
    </row>
    <row r="1507" spans="1:21" ht="13.5" customHeight="1">
      <c r="A1507" s="125" t="s">
        <v>2912</v>
      </c>
      <c r="B1507" s="125" t="s">
        <v>10374</v>
      </c>
      <c r="C1507" s="246" t="s">
        <v>7230</v>
      </c>
      <c r="D1507" s="246" t="s">
        <v>54</v>
      </c>
      <c r="E1507" s="246" t="s">
        <v>7231</v>
      </c>
      <c r="F1507" s="246" t="s">
        <v>11681</v>
      </c>
      <c r="G1507" s="246" t="s">
        <v>13586</v>
      </c>
      <c r="H1507" s="247">
        <v>0</v>
      </c>
      <c r="I1507" s="246" t="s">
        <v>10374</v>
      </c>
      <c r="J1507" s="247">
        <v>143000</v>
      </c>
      <c r="K1507" s="247">
        <v>407</v>
      </c>
      <c r="L1507" s="246" t="s">
        <v>13590</v>
      </c>
      <c r="M1507" s="246" t="s">
        <v>12354</v>
      </c>
      <c r="N1507" s="246" t="s">
        <v>2912</v>
      </c>
      <c r="O1507" s="246" t="s">
        <v>12354</v>
      </c>
      <c r="P1507" s="246" t="s">
        <v>12354</v>
      </c>
      <c r="Q1507" s="246" t="s">
        <v>12354</v>
      </c>
      <c r="R1507" s="246" t="s">
        <v>14730</v>
      </c>
      <c r="S1507" s="246" t="s">
        <v>14740</v>
      </c>
      <c r="T1507" s="246" t="s">
        <v>16171</v>
      </c>
      <c r="U1507" s="246" t="s">
        <v>14867</v>
      </c>
    </row>
    <row r="1508" spans="1:21" ht="13.5" customHeight="1">
      <c r="A1508" s="125" t="s">
        <v>2913</v>
      </c>
      <c r="B1508" s="125" t="s">
        <v>10374</v>
      </c>
      <c r="C1508" s="246" t="s">
        <v>7232</v>
      </c>
      <c r="D1508" s="246" t="s">
        <v>197</v>
      </c>
      <c r="E1508" s="246" t="s">
        <v>7233</v>
      </c>
      <c r="F1508" s="246" t="s">
        <v>11682</v>
      </c>
      <c r="G1508" s="246" t="s">
        <v>9582</v>
      </c>
      <c r="H1508" s="247">
        <v>0</v>
      </c>
      <c r="I1508" s="246" t="s">
        <v>10374</v>
      </c>
      <c r="J1508" s="247">
        <v>143000</v>
      </c>
      <c r="K1508" s="247">
        <v>409</v>
      </c>
      <c r="L1508" s="246" t="s">
        <v>12551</v>
      </c>
      <c r="M1508" s="246" t="s">
        <v>12354</v>
      </c>
      <c r="N1508" s="246" t="s">
        <v>2913</v>
      </c>
      <c r="O1508" s="246" t="s">
        <v>12354</v>
      </c>
      <c r="P1508" s="246" t="s">
        <v>12354</v>
      </c>
      <c r="Q1508" s="246" t="s">
        <v>12354</v>
      </c>
      <c r="R1508" s="246" t="s">
        <v>14930</v>
      </c>
      <c r="S1508" s="246" t="s">
        <v>14727</v>
      </c>
      <c r="T1508" s="246" t="s">
        <v>14773</v>
      </c>
      <c r="U1508" s="246" t="s">
        <v>15432</v>
      </c>
    </row>
    <row r="1509" spans="1:21" ht="13.5" customHeight="1">
      <c r="A1509" s="125" t="s">
        <v>2914</v>
      </c>
      <c r="B1509" s="125" t="s">
        <v>10374</v>
      </c>
      <c r="C1509" s="246" t="s">
        <v>2915</v>
      </c>
      <c r="D1509" s="246" t="s">
        <v>65</v>
      </c>
      <c r="E1509" s="246" t="s">
        <v>7234</v>
      </c>
      <c r="F1509" s="246" t="s">
        <v>11683</v>
      </c>
      <c r="G1509" s="246" t="s">
        <v>9566</v>
      </c>
      <c r="H1509" s="247">
        <v>0</v>
      </c>
      <c r="I1509" s="246" t="s">
        <v>10374</v>
      </c>
      <c r="J1509" s="247">
        <v>143000</v>
      </c>
      <c r="K1509" s="247">
        <v>410</v>
      </c>
      <c r="L1509" s="246" t="s">
        <v>12552</v>
      </c>
      <c r="M1509" s="246" t="s">
        <v>12354</v>
      </c>
      <c r="N1509" s="246" t="s">
        <v>2914</v>
      </c>
      <c r="O1509" s="246" t="s">
        <v>12354</v>
      </c>
      <c r="P1509" s="246" t="s">
        <v>12354</v>
      </c>
      <c r="Q1509" s="246" t="s">
        <v>12354</v>
      </c>
      <c r="R1509" s="246" t="s">
        <v>15649</v>
      </c>
      <c r="S1509" s="246" t="s">
        <v>14868</v>
      </c>
      <c r="T1509" s="246" t="s">
        <v>15547</v>
      </c>
      <c r="U1509" s="246" t="s">
        <v>16157</v>
      </c>
    </row>
    <row r="1510" spans="1:21" ht="13.5" customHeight="1">
      <c r="A1510" s="125" t="s">
        <v>2916</v>
      </c>
      <c r="B1510" s="125" t="s">
        <v>10374</v>
      </c>
      <c r="C1510" s="246" t="s">
        <v>7235</v>
      </c>
      <c r="D1510" s="246" t="s">
        <v>210</v>
      </c>
      <c r="E1510" s="246" t="s">
        <v>7236</v>
      </c>
      <c r="F1510" s="246" t="s">
        <v>11684</v>
      </c>
      <c r="G1510" s="246" t="s">
        <v>9583</v>
      </c>
      <c r="H1510" s="247">
        <v>0</v>
      </c>
      <c r="I1510" s="246" t="s">
        <v>10374</v>
      </c>
      <c r="J1510" s="247">
        <v>143000</v>
      </c>
      <c r="K1510" s="247">
        <v>411</v>
      </c>
      <c r="L1510" s="246" t="s">
        <v>13591</v>
      </c>
      <c r="M1510" s="246" t="s">
        <v>12354</v>
      </c>
      <c r="N1510" s="246" t="s">
        <v>2916</v>
      </c>
      <c r="O1510" s="246" t="s">
        <v>12354</v>
      </c>
      <c r="P1510" s="246" t="s">
        <v>12354</v>
      </c>
      <c r="Q1510" s="246" t="s">
        <v>12354</v>
      </c>
      <c r="R1510" s="246" t="s">
        <v>14690</v>
      </c>
      <c r="S1510" s="246" t="s">
        <v>14724</v>
      </c>
      <c r="T1510" s="246" t="s">
        <v>15768</v>
      </c>
      <c r="U1510" s="246" t="s">
        <v>16173</v>
      </c>
    </row>
    <row r="1511" spans="1:21" ht="13.5" customHeight="1">
      <c r="A1511" s="125" t="s">
        <v>2917</v>
      </c>
      <c r="B1511" s="125" t="s">
        <v>10374</v>
      </c>
      <c r="C1511" s="246" t="s">
        <v>7240</v>
      </c>
      <c r="D1511" s="246" t="s">
        <v>323</v>
      </c>
      <c r="E1511" s="246" t="s">
        <v>7241</v>
      </c>
      <c r="F1511" s="246" t="s">
        <v>11685</v>
      </c>
      <c r="G1511" s="246" t="s">
        <v>9565</v>
      </c>
      <c r="H1511" s="247">
        <v>0</v>
      </c>
      <c r="I1511" s="246" t="s">
        <v>10374</v>
      </c>
      <c r="J1511" s="247">
        <v>143000</v>
      </c>
      <c r="K1511" s="247">
        <v>415</v>
      </c>
      <c r="L1511" s="246" t="s">
        <v>13594</v>
      </c>
      <c r="M1511" s="246" t="s">
        <v>12354</v>
      </c>
      <c r="N1511" s="246" t="s">
        <v>2917</v>
      </c>
      <c r="O1511" s="246" t="s">
        <v>12354</v>
      </c>
      <c r="P1511" s="246" t="s">
        <v>12354</v>
      </c>
      <c r="Q1511" s="246" t="s">
        <v>12354</v>
      </c>
      <c r="R1511" s="246" t="s">
        <v>14694</v>
      </c>
      <c r="S1511" s="246" t="s">
        <v>14718</v>
      </c>
      <c r="T1511" s="246" t="s">
        <v>15034</v>
      </c>
      <c r="U1511" s="246" t="s">
        <v>16127</v>
      </c>
    </row>
    <row r="1512" spans="1:21" ht="13.5" customHeight="1">
      <c r="A1512" s="125" t="s">
        <v>2918</v>
      </c>
      <c r="B1512" s="125" t="s">
        <v>10374</v>
      </c>
      <c r="C1512" s="246" t="s">
        <v>2919</v>
      </c>
      <c r="D1512" s="246" t="s">
        <v>56</v>
      </c>
      <c r="E1512" s="246" t="s">
        <v>7238</v>
      </c>
      <c r="F1512" s="246" t="s">
        <v>11686</v>
      </c>
      <c r="G1512" s="246" t="s">
        <v>9584</v>
      </c>
      <c r="H1512" s="247">
        <v>0</v>
      </c>
      <c r="I1512" s="246" t="s">
        <v>10374</v>
      </c>
      <c r="J1512" s="247">
        <v>143000</v>
      </c>
      <c r="K1512" s="247">
        <v>413</v>
      </c>
      <c r="L1512" s="246" t="s">
        <v>13593</v>
      </c>
      <c r="M1512" s="246" t="s">
        <v>12354</v>
      </c>
      <c r="N1512" s="246" t="s">
        <v>2918</v>
      </c>
      <c r="O1512" s="246" t="s">
        <v>12354</v>
      </c>
      <c r="P1512" s="246" t="s">
        <v>12354</v>
      </c>
      <c r="Q1512" s="246" t="s">
        <v>12354</v>
      </c>
      <c r="R1512" s="246" t="s">
        <v>14694</v>
      </c>
      <c r="S1512" s="246" t="s">
        <v>14892</v>
      </c>
      <c r="T1512" s="246" t="s">
        <v>16174</v>
      </c>
      <c r="U1512" s="246" t="s">
        <v>16175</v>
      </c>
    </row>
    <row r="1513" spans="1:21" ht="13.5" customHeight="1">
      <c r="A1513" s="125" t="s">
        <v>2920</v>
      </c>
      <c r="B1513" s="125" t="s">
        <v>10374</v>
      </c>
      <c r="C1513" s="246" t="s">
        <v>2921</v>
      </c>
      <c r="D1513" s="246" t="s">
        <v>382</v>
      </c>
      <c r="E1513" s="246" t="s">
        <v>7239</v>
      </c>
      <c r="F1513" s="246" t="s">
        <v>11687</v>
      </c>
      <c r="G1513" s="246" t="s">
        <v>9585</v>
      </c>
      <c r="H1513" s="247">
        <v>0</v>
      </c>
      <c r="I1513" s="246" t="s">
        <v>10374</v>
      </c>
      <c r="J1513" s="247">
        <v>143000</v>
      </c>
      <c r="K1513" s="247">
        <v>414</v>
      </c>
      <c r="L1513" s="246" t="s">
        <v>13593</v>
      </c>
      <c r="M1513" s="246" t="s">
        <v>12354</v>
      </c>
      <c r="N1513" s="246" t="s">
        <v>2920</v>
      </c>
      <c r="O1513" s="246" t="s">
        <v>12354</v>
      </c>
      <c r="P1513" s="246" t="s">
        <v>12354</v>
      </c>
      <c r="Q1513" s="246" t="s">
        <v>12354</v>
      </c>
      <c r="R1513" s="246" t="s">
        <v>14690</v>
      </c>
      <c r="S1513" s="246" t="s">
        <v>14701</v>
      </c>
      <c r="T1513" s="246" t="s">
        <v>15553</v>
      </c>
      <c r="U1513" s="246" t="s">
        <v>16176</v>
      </c>
    </row>
    <row r="1514" spans="1:21" ht="13.5" customHeight="1">
      <c r="A1514" s="125" t="s">
        <v>2922</v>
      </c>
      <c r="B1514" s="125" t="s">
        <v>10374</v>
      </c>
      <c r="C1514" s="246" t="s">
        <v>2923</v>
      </c>
      <c r="D1514" s="246" t="s">
        <v>48</v>
      </c>
      <c r="E1514" s="246" t="s">
        <v>7242</v>
      </c>
      <c r="F1514" s="246" t="s">
        <v>11688</v>
      </c>
      <c r="G1514" s="246" t="s">
        <v>9586</v>
      </c>
      <c r="H1514" s="247">
        <v>0</v>
      </c>
      <c r="I1514" s="246" t="s">
        <v>10374</v>
      </c>
      <c r="J1514" s="247">
        <v>143000</v>
      </c>
      <c r="K1514" s="247">
        <v>416</v>
      </c>
      <c r="L1514" s="246" t="s">
        <v>13481</v>
      </c>
      <c r="M1514" s="246" t="s">
        <v>12354</v>
      </c>
      <c r="N1514" s="246" t="s">
        <v>2922</v>
      </c>
      <c r="O1514" s="246" t="s">
        <v>12354</v>
      </c>
      <c r="P1514" s="246" t="s">
        <v>12354</v>
      </c>
      <c r="Q1514" s="246" t="s">
        <v>12354</v>
      </c>
      <c r="R1514" s="246" t="s">
        <v>14690</v>
      </c>
      <c r="S1514" s="246" t="s">
        <v>14736</v>
      </c>
      <c r="T1514" s="246" t="s">
        <v>16083</v>
      </c>
      <c r="U1514" s="246" t="s">
        <v>16177</v>
      </c>
    </row>
    <row r="1515" spans="1:21" ht="13.5" customHeight="1">
      <c r="A1515" s="125" t="s">
        <v>2924</v>
      </c>
      <c r="B1515" s="125" t="s">
        <v>10374</v>
      </c>
      <c r="C1515" s="246" t="s">
        <v>7243</v>
      </c>
      <c r="D1515" s="246" t="s">
        <v>239</v>
      </c>
      <c r="E1515" s="246" t="s">
        <v>7244</v>
      </c>
      <c r="F1515" s="246" t="s">
        <v>11689</v>
      </c>
      <c r="G1515" s="246" t="s">
        <v>9587</v>
      </c>
      <c r="H1515" s="247">
        <v>0</v>
      </c>
      <c r="I1515" s="246" t="s">
        <v>10374</v>
      </c>
      <c r="J1515" s="247">
        <v>143000</v>
      </c>
      <c r="K1515" s="247">
        <v>417</v>
      </c>
      <c r="L1515" s="246" t="s">
        <v>13595</v>
      </c>
      <c r="M1515" s="246" t="s">
        <v>12354</v>
      </c>
      <c r="N1515" s="246" t="s">
        <v>2924</v>
      </c>
      <c r="O1515" s="246" t="s">
        <v>12354</v>
      </c>
      <c r="P1515" s="246" t="s">
        <v>12354</v>
      </c>
      <c r="Q1515" s="246" t="s">
        <v>12354</v>
      </c>
      <c r="R1515" s="246" t="s">
        <v>14694</v>
      </c>
      <c r="S1515" s="246" t="s">
        <v>14791</v>
      </c>
      <c r="T1515" s="246" t="s">
        <v>16047</v>
      </c>
      <c r="U1515" s="246" t="s">
        <v>16178</v>
      </c>
    </row>
    <row r="1516" spans="1:21" ht="13.5" customHeight="1">
      <c r="A1516" s="125" t="s">
        <v>2925</v>
      </c>
      <c r="B1516" s="125" t="s">
        <v>10374</v>
      </c>
      <c r="C1516" s="246" t="s">
        <v>7245</v>
      </c>
      <c r="D1516" s="246" t="s">
        <v>106</v>
      </c>
      <c r="E1516" s="246" t="s">
        <v>7246</v>
      </c>
      <c r="F1516" s="246" t="s">
        <v>11690</v>
      </c>
      <c r="G1516" s="246" t="s">
        <v>13586</v>
      </c>
      <c r="H1516" s="247">
        <v>0</v>
      </c>
      <c r="I1516" s="246" t="s">
        <v>10374</v>
      </c>
      <c r="J1516" s="247">
        <v>143000</v>
      </c>
      <c r="K1516" s="247">
        <v>418</v>
      </c>
      <c r="L1516" s="246" t="s">
        <v>13596</v>
      </c>
      <c r="M1516" s="246" t="s">
        <v>12354</v>
      </c>
      <c r="N1516" s="246" t="s">
        <v>2925</v>
      </c>
      <c r="O1516" s="246" t="s">
        <v>12354</v>
      </c>
      <c r="P1516" s="246" t="s">
        <v>12354</v>
      </c>
      <c r="Q1516" s="246" t="s">
        <v>12354</v>
      </c>
      <c r="R1516" s="246" t="s">
        <v>14690</v>
      </c>
      <c r="S1516" s="246" t="s">
        <v>14734</v>
      </c>
      <c r="T1516" s="246" t="s">
        <v>16179</v>
      </c>
      <c r="U1516" s="246" t="s">
        <v>15386</v>
      </c>
    </row>
    <row r="1517" spans="1:21" ht="13.5" customHeight="1">
      <c r="A1517" s="125" t="s">
        <v>2926</v>
      </c>
      <c r="B1517" s="125" t="s">
        <v>10374</v>
      </c>
      <c r="C1517" s="246" t="s">
        <v>2927</v>
      </c>
      <c r="D1517" s="246" t="s">
        <v>239</v>
      </c>
      <c r="E1517" s="246" t="s">
        <v>7247</v>
      </c>
      <c r="F1517" s="246" t="s">
        <v>11691</v>
      </c>
      <c r="G1517" s="246" t="s">
        <v>9588</v>
      </c>
      <c r="H1517" s="247">
        <v>0</v>
      </c>
      <c r="I1517" s="246" t="s">
        <v>10374</v>
      </c>
      <c r="J1517" s="247">
        <v>143000</v>
      </c>
      <c r="K1517" s="247">
        <v>419</v>
      </c>
      <c r="L1517" s="246" t="s">
        <v>13597</v>
      </c>
      <c r="M1517" s="246" t="s">
        <v>12354</v>
      </c>
      <c r="N1517" s="246" t="s">
        <v>2926</v>
      </c>
      <c r="O1517" s="246" t="s">
        <v>12354</v>
      </c>
      <c r="P1517" s="246" t="s">
        <v>12354</v>
      </c>
      <c r="Q1517" s="246" t="s">
        <v>12354</v>
      </c>
      <c r="R1517" s="246" t="s">
        <v>14694</v>
      </c>
      <c r="S1517" s="246" t="s">
        <v>14727</v>
      </c>
      <c r="T1517" s="246" t="s">
        <v>16180</v>
      </c>
      <c r="U1517" s="246" t="s">
        <v>15463</v>
      </c>
    </row>
    <row r="1518" spans="1:21" ht="13.5" customHeight="1">
      <c r="A1518" s="125" t="s">
        <v>2928</v>
      </c>
      <c r="B1518" s="125" t="s">
        <v>10374</v>
      </c>
      <c r="C1518" s="246" t="s">
        <v>7249</v>
      </c>
      <c r="D1518" s="246" t="s">
        <v>154</v>
      </c>
      <c r="E1518" s="246" t="s">
        <v>7250</v>
      </c>
      <c r="F1518" s="246" t="s">
        <v>11692</v>
      </c>
      <c r="G1518" s="246" t="s">
        <v>9589</v>
      </c>
      <c r="H1518" s="247">
        <v>0</v>
      </c>
      <c r="I1518" s="246" t="s">
        <v>10374</v>
      </c>
      <c r="J1518" s="247">
        <v>143000</v>
      </c>
      <c r="K1518" s="247">
        <v>421</v>
      </c>
      <c r="L1518" s="246" t="s">
        <v>13599</v>
      </c>
      <c r="M1518" s="246" t="s">
        <v>12354</v>
      </c>
      <c r="N1518" s="246" t="s">
        <v>2928</v>
      </c>
      <c r="O1518" s="246" t="s">
        <v>12354</v>
      </c>
      <c r="P1518" s="246" t="s">
        <v>12354</v>
      </c>
      <c r="Q1518" s="246" t="s">
        <v>12354</v>
      </c>
      <c r="R1518" s="246" t="s">
        <v>14690</v>
      </c>
      <c r="S1518" s="246" t="s">
        <v>14691</v>
      </c>
      <c r="T1518" s="246" t="s">
        <v>15813</v>
      </c>
      <c r="U1518" s="246" t="s">
        <v>15386</v>
      </c>
    </row>
    <row r="1519" spans="1:21" ht="13.5" customHeight="1">
      <c r="A1519" s="125" t="s">
        <v>2929</v>
      </c>
      <c r="B1519" s="125" t="s">
        <v>10374</v>
      </c>
      <c r="C1519" s="246" t="s">
        <v>2930</v>
      </c>
      <c r="D1519" s="246" t="s">
        <v>172</v>
      </c>
      <c r="E1519" s="246" t="s">
        <v>7248</v>
      </c>
      <c r="F1519" s="246" t="s">
        <v>11693</v>
      </c>
      <c r="G1519" s="246" t="s">
        <v>9590</v>
      </c>
      <c r="H1519" s="247">
        <v>0</v>
      </c>
      <c r="I1519" s="246" t="s">
        <v>10374</v>
      </c>
      <c r="J1519" s="247">
        <v>143000</v>
      </c>
      <c r="K1519" s="247">
        <v>420</v>
      </c>
      <c r="L1519" s="246" t="s">
        <v>13598</v>
      </c>
      <c r="M1519" s="246" t="s">
        <v>12354</v>
      </c>
      <c r="N1519" s="246" t="s">
        <v>2929</v>
      </c>
      <c r="O1519" s="246" t="s">
        <v>12354</v>
      </c>
      <c r="P1519" s="246" t="s">
        <v>12354</v>
      </c>
      <c r="Q1519" s="246" t="s">
        <v>12354</v>
      </c>
      <c r="R1519" s="246" t="s">
        <v>14690</v>
      </c>
      <c r="S1519" s="246" t="s">
        <v>14734</v>
      </c>
      <c r="T1519" s="246" t="s">
        <v>15666</v>
      </c>
      <c r="U1519" s="246" t="s">
        <v>15059</v>
      </c>
    </row>
    <row r="1520" spans="1:21" ht="13.5" customHeight="1">
      <c r="A1520" s="125" t="s">
        <v>2931</v>
      </c>
      <c r="B1520" s="125" t="s">
        <v>10374</v>
      </c>
      <c r="C1520" s="246" t="s">
        <v>7251</v>
      </c>
      <c r="D1520" s="246" t="s">
        <v>42</v>
      </c>
      <c r="E1520" s="246" t="s">
        <v>7252</v>
      </c>
      <c r="F1520" s="246" t="s">
        <v>11694</v>
      </c>
      <c r="G1520" s="246" t="s">
        <v>9581</v>
      </c>
      <c r="H1520" s="247">
        <v>0</v>
      </c>
      <c r="I1520" s="246" t="s">
        <v>10374</v>
      </c>
      <c r="J1520" s="247">
        <v>143000</v>
      </c>
      <c r="K1520" s="247">
        <v>422</v>
      </c>
      <c r="L1520" s="246" t="s">
        <v>13072</v>
      </c>
      <c r="M1520" s="246" t="s">
        <v>12354</v>
      </c>
      <c r="N1520" s="246" t="s">
        <v>2931</v>
      </c>
      <c r="O1520" s="246" t="s">
        <v>12354</v>
      </c>
      <c r="P1520" s="246" t="s">
        <v>12354</v>
      </c>
      <c r="Q1520" s="246" t="s">
        <v>12354</v>
      </c>
      <c r="R1520" s="246" t="s">
        <v>14694</v>
      </c>
      <c r="S1520" s="246" t="s">
        <v>14718</v>
      </c>
      <c r="T1520" s="246" t="s">
        <v>15034</v>
      </c>
      <c r="U1520" s="246" t="s">
        <v>16181</v>
      </c>
    </row>
    <row r="1521" spans="1:21" ht="13.5" customHeight="1">
      <c r="A1521" s="125" t="s">
        <v>2932</v>
      </c>
      <c r="B1521" s="125" t="s">
        <v>10374</v>
      </c>
      <c r="C1521" s="246" t="s">
        <v>7253</v>
      </c>
      <c r="D1521" s="246" t="s">
        <v>79</v>
      </c>
      <c r="E1521" s="246" t="s">
        <v>7254</v>
      </c>
      <c r="F1521" s="246" t="s">
        <v>11695</v>
      </c>
      <c r="G1521" s="246" t="s">
        <v>9591</v>
      </c>
      <c r="H1521" s="247">
        <v>0</v>
      </c>
      <c r="I1521" s="246" t="s">
        <v>10374</v>
      </c>
      <c r="J1521" s="247">
        <v>143000</v>
      </c>
      <c r="K1521" s="247">
        <v>423</v>
      </c>
      <c r="L1521" s="246" t="s">
        <v>13600</v>
      </c>
      <c r="M1521" s="246" t="s">
        <v>12354</v>
      </c>
      <c r="N1521" s="246" t="s">
        <v>2932</v>
      </c>
      <c r="O1521" s="246" t="s">
        <v>12354</v>
      </c>
      <c r="P1521" s="246" t="s">
        <v>12354</v>
      </c>
      <c r="Q1521" s="246" t="s">
        <v>12354</v>
      </c>
      <c r="R1521" s="246" t="s">
        <v>14694</v>
      </c>
      <c r="S1521" s="246" t="s">
        <v>14818</v>
      </c>
      <c r="T1521" s="246" t="s">
        <v>15696</v>
      </c>
      <c r="U1521" s="246" t="s">
        <v>16182</v>
      </c>
    </row>
    <row r="1522" spans="1:21" ht="13.5" customHeight="1">
      <c r="A1522" s="125" t="s">
        <v>2933</v>
      </c>
      <c r="B1522" s="125" t="s">
        <v>10374</v>
      </c>
      <c r="C1522" s="246" t="s">
        <v>2934</v>
      </c>
      <c r="D1522" s="246" t="s">
        <v>79</v>
      </c>
      <c r="E1522" s="246" t="s">
        <v>7255</v>
      </c>
      <c r="F1522" s="246" t="s">
        <v>11696</v>
      </c>
      <c r="G1522" s="246" t="s">
        <v>9592</v>
      </c>
      <c r="H1522" s="247">
        <v>0</v>
      </c>
      <c r="I1522" s="246" t="s">
        <v>10374</v>
      </c>
      <c r="J1522" s="247">
        <v>143000</v>
      </c>
      <c r="K1522" s="247">
        <v>424</v>
      </c>
      <c r="L1522" s="246" t="s">
        <v>13601</v>
      </c>
      <c r="M1522" s="246" t="s">
        <v>12354</v>
      </c>
      <c r="N1522" s="246" t="s">
        <v>2933</v>
      </c>
      <c r="O1522" s="246" t="s">
        <v>12354</v>
      </c>
      <c r="P1522" s="246" t="s">
        <v>12354</v>
      </c>
      <c r="Q1522" s="246" t="s">
        <v>12354</v>
      </c>
      <c r="R1522" s="246" t="s">
        <v>14690</v>
      </c>
      <c r="S1522" s="246" t="s">
        <v>15452</v>
      </c>
      <c r="T1522" s="246" t="s">
        <v>15957</v>
      </c>
      <c r="U1522" s="246" t="s">
        <v>16183</v>
      </c>
    </row>
    <row r="1523" spans="1:21" ht="13.5" customHeight="1">
      <c r="A1523" s="125" t="s">
        <v>2935</v>
      </c>
      <c r="B1523" s="125" t="s">
        <v>10374</v>
      </c>
      <c r="C1523" s="246" t="s">
        <v>2936</v>
      </c>
      <c r="D1523" s="246" t="s">
        <v>140</v>
      </c>
      <c r="E1523" s="246" t="s">
        <v>7256</v>
      </c>
      <c r="F1523" s="246" t="s">
        <v>11697</v>
      </c>
      <c r="G1523" s="246" t="s">
        <v>9593</v>
      </c>
      <c r="H1523" s="247">
        <v>0</v>
      </c>
      <c r="I1523" s="246" t="s">
        <v>10374</v>
      </c>
      <c r="J1523" s="247">
        <v>143000</v>
      </c>
      <c r="K1523" s="247">
        <v>425</v>
      </c>
      <c r="L1523" s="246" t="s">
        <v>13602</v>
      </c>
      <c r="M1523" s="246" t="s">
        <v>12354</v>
      </c>
      <c r="N1523" s="246" t="s">
        <v>2935</v>
      </c>
      <c r="O1523" s="246" t="s">
        <v>12354</v>
      </c>
      <c r="P1523" s="246" t="s">
        <v>12354</v>
      </c>
      <c r="Q1523" s="246" t="s">
        <v>12354</v>
      </c>
      <c r="R1523" s="246" t="s">
        <v>14694</v>
      </c>
      <c r="S1523" s="246" t="s">
        <v>14713</v>
      </c>
      <c r="T1523" s="246" t="s">
        <v>14792</v>
      </c>
      <c r="U1523" s="246" t="s">
        <v>16184</v>
      </c>
    </row>
    <row r="1524" spans="1:21" ht="13.5" customHeight="1">
      <c r="A1524" s="125" t="s">
        <v>2937</v>
      </c>
      <c r="B1524" s="125" t="s">
        <v>10374</v>
      </c>
      <c r="C1524" s="246" t="s">
        <v>2938</v>
      </c>
      <c r="D1524" s="246" t="s">
        <v>54</v>
      </c>
      <c r="E1524" s="246" t="s">
        <v>7257</v>
      </c>
      <c r="F1524" s="246" t="s">
        <v>11698</v>
      </c>
      <c r="G1524" s="246" t="s">
        <v>9594</v>
      </c>
      <c r="H1524" s="247">
        <v>0</v>
      </c>
      <c r="I1524" s="246" t="s">
        <v>10374</v>
      </c>
      <c r="J1524" s="247">
        <v>143000</v>
      </c>
      <c r="K1524" s="247">
        <v>426</v>
      </c>
      <c r="L1524" s="246" t="s">
        <v>13603</v>
      </c>
      <c r="M1524" s="246" t="s">
        <v>12354</v>
      </c>
      <c r="N1524" s="246" t="s">
        <v>2937</v>
      </c>
      <c r="O1524" s="246" t="s">
        <v>12354</v>
      </c>
      <c r="P1524" s="246" t="s">
        <v>12354</v>
      </c>
      <c r="Q1524" s="246" t="s">
        <v>12354</v>
      </c>
      <c r="R1524" s="246" t="s">
        <v>14694</v>
      </c>
      <c r="S1524" s="246" t="s">
        <v>14707</v>
      </c>
      <c r="T1524" s="246" t="s">
        <v>16081</v>
      </c>
      <c r="U1524" s="246" t="s">
        <v>15844</v>
      </c>
    </row>
    <row r="1525" spans="1:21" ht="13.5" customHeight="1">
      <c r="A1525" s="125" t="s">
        <v>2939</v>
      </c>
      <c r="B1525" s="125" t="s">
        <v>10374</v>
      </c>
      <c r="C1525" s="246" t="s">
        <v>7258</v>
      </c>
      <c r="D1525" s="246" t="s">
        <v>56</v>
      </c>
      <c r="E1525" s="246" t="s">
        <v>7259</v>
      </c>
      <c r="F1525" s="246" t="s">
        <v>11699</v>
      </c>
      <c r="G1525" s="246" t="s">
        <v>9595</v>
      </c>
      <c r="H1525" s="247">
        <v>0</v>
      </c>
      <c r="I1525" s="246" t="s">
        <v>10374</v>
      </c>
      <c r="J1525" s="247">
        <v>143000</v>
      </c>
      <c r="K1525" s="247">
        <v>427</v>
      </c>
      <c r="L1525" s="246" t="s">
        <v>13604</v>
      </c>
      <c r="M1525" s="246" t="s">
        <v>12354</v>
      </c>
      <c r="N1525" s="246" t="s">
        <v>2939</v>
      </c>
      <c r="O1525" s="246" t="s">
        <v>12354</v>
      </c>
      <c r="P1525" s="246" t="s">
        <v>12354</v>
      </c>
      <c r="Q1525" s="246" t="s">
        <v>12354</v>
      </c>
      <c r="R1525" s="246" t="s">
        <v>14690</v>
      </c>
      <c r="S1525" s="246" t="s">
        <v>14876</v>
      </c>
      <c r="T1525" s="246" t="s">
        <v>15424</v>
      </c>
      <c r="U1525" s="246" t="s">
        <v>14810</v>
      </c>
    </row>
    <row r="1526" spans="1:21" ht="13.5" customHeight="1">
      <c r="A1526" s="125" t="s">
        <v>2940</v>
      </c>
      <c r="B1526" s="125" t="s">
        <v>10374</v>
      </c>
      <c r="C1526" s="246" t="s">
        <v>7260</v>
      </c>
      <c r="D1526" s="246" t="s">
        <v>65</v>
      </c>
      <c r="E1526" s="246" t="s">
        <v>7261</v>
      </c>
      <c r="F1526" s="246" t="s">
        <v>11700</v>
      </c>
      <c r="G1526" s="246" t="s">
        <v>9596</v>
      </c>
      <c r="H1526" s="247">
        <v>0</v>
      </c>
      <c r="I1526" s="246" t="s">
        <v>10374</v>
      </c>
      <c r="J1526" s="247">
        <v>143000</v>
      </c>
      <c r="K1526" s="247">
        <v>428</v>
      </c>
      <c r="L1526" s="246" t="s">
        <v>13605</v>
      </c>
      <c r="M1526" s="246" t="s">
        <v>12354</v>
      </c>
      <c r="N1526" s="246" t="s">
        <v>2940</v>
      </c>
      <c r="O1526" s="246" t="s">
        <v>12354</v>
      </c>
      <c r="P1526" s="246" t="s">
        <v>12354</v>
      </c>
      <c r="Q1526" s="246" t="s">
        <v>12354</v>
      </c>
      <c r="R1526" s="246" t="s">
        <v>14765</v>
      </c>
      <c r="S1526" s="246" t="s">
        <v>16185</v>
      </c>
      <c r="T1526" s="246" t="s">
        <v>16051</v>
      </c>
      <c r="U1526" s="246" t="s">
        <v>16186</v>
      </c>
    </row>
    <row r="1527" spans="1:21" ht="13.5" customHeight="1">
      <c r="A1527" s="125" t="s">
        <v>2941</v>
      </c>
      <c r="B1527" s="125" t="s">
        <v>10374</v>
      </c>
      <c r="C1527" s="246" t="s">
        <v>2942</v>
      </c>
      <c r="D1527" s="246" t="s">
        <v>239</v>
      </c>
      <c r="E1527" s="246" t="s">
        <v>7262</v>
      </c>
      <c r="F1527" s="246" t="s">
        <v>11701</v>
      </c>
      <c r="G1527" s="246" t="s">
        <v>9597</v>
      </c>
      <c r="H1527" s="247">
        <v>0</v>
      </c>
      <c r="I1527" s="246" t="s">
        <v>10374</v>
      </c>
      <c r="J1527" s="247">
        <v>143000</v>
      </c>
      <c r="K1527" s="247">
        <v>429</v>
      </c>
      <c r="L1527" s="246" t="s">
        <v>12570</v>
      </c>
      <c r="M1527" s="246" t="s">
        <v>12354</v>
      </c>
      <c r="N1527" s="246" t="s">
        <v>2941</v>
      </c>
      <c r="O1527" s="246" t="s">
        <v>12354</v>
      </c>
      <c r="P1527" s="246" t="s">
        <v>12354</v>
      </c>
      <c r="Q1527" s="246" t="s">
        <v>12354</v>
      </c>
      <c r="R1527" s="246" t="s">
        <v>14690</v>
      </c>
      <c r="S1527" s="246" t="s">
        <v>14736</v>
      </c>
      <c r="T1527" s="246" t="s">
        <v>15654</v>
      </c>
      <c r="U1527" s="246" t="s">
        <v>16187</v>
      </c>
    </row>
    <row r="1528" spans="1:21" ht="13.5" customHeight="1">
      <c r="A1528" s="125" t="s">
        <v>2943</v>
      </c>
      <c r="B1528" s="125" t="s">
        <v>10374</v>
      </c>
      <c r="C1528" s="246" t="s">
        <v>2944</v>
      </c>
      <c r="D1528" s="246" t="s">
        <v>154</v>
      </c>
      <c r="E1528" s="246" t="s">
        <v>7263</v>
      </c>
      <c r="F1528" s="246" t="s">
        <v>11702</v>
      </c>
      <c r="G1528" s="246" t="s">
        <v>9577</v>
      </c>
      <c r="H1528" s="247">
        <v>0</v>
      </c>
      <c r="I1528" s="246" t="s">
        <v>10374</v>
      </c>
      <c r="J1528" s="247">
        <v>143000</v>
      </c>
      <c r="K1528" s="247">
        <v>430</v>
      </c>
      <c r="L1528" s="246" t="s">
        <v>13606</v>
      </c>
      <c r="M1528" s="246" t="s">
        <v>12354</v>
      </c>
      <c r="N1528" s="246" t="s">
        <v>2943</v>
      </c>
      <c r="O1528" s="246" t="s">
        <v>12354</v>
      </c>
      <c r="P1528" s="246" t="s">
        <v>12354</v>
      </c>
      <c r="Q1528" s="246" t="s">
        <v>12354</v>
      </c>
      <c r="R1528" s="246" t="s">
        <v>14694</v>
      </c>
      <c r="S1528" s="246" t="s">
        <v>15041</v>
      </c>
      <c r="T1528" s="246" t="s">
        <v>15229</v>
      </c>
      <c r="U1528" s="246" t="s">
        <v>16188</v>
      </c>
    </row>
    <row r="1529" spans="1:21" ht="13.5" customHeight="1">
      <c r="A1529" s="125" t="s">
        <v>2945</v>
      </c>
      <c r="B1529" s="125" t="s">
        <v>10374</v>
      </c>
      <c r="C1529" s="246" t="s">
        <v>2946</v>
      </c>
      <c r="D1529" s="246" t="s">
        <v>197</v>
      </c>
      <c r="E1529" s="246" t="s">
        <v>7264</v>
      </c>
      <c r="F1529" s="246" t="s">
        <v>11703</v>
      </c>
      <c r="G1529" s="246" t="s">
        <v>9566</v>
      </c>
      <c r="H1529" s="247">
        <v>0</v>
      </c>
      <c r="I1529" s="246" t="s">
        <v>10374</v>
      </c>
      <c r="J1529" s="247">
        <v>143000</v>
      </c>
      <c r="K1529" s="247">
        <v>431</v>
      </c>
      <c r="L1529" s="246" t="s">
        <v>13477</v>
      </c>
      <c r="M1529" s="246" t="s">
        <v>12354</v>
      </c>
      <c r="N1529" s="246" t="s">
        <v>2945</v>
      </c>
      <c r="O1529" s="246" t="s">
        <v>12354</v>
      </c>
      <c r="P1529" s="246" t="s">
        <v>12354</v>
      </c>
      <c r="Q1529" s="246" t="s">
        <v>12354</v>
      </c>
      <c r="R1529" s="246" t="s">
        <v>15649</v>
      </c>
      <c r="S1529" s="246" t="s">
        <v>14868</v>
      </c>
      <c r="T1529" s="246" t="s">
        <v>15547</v>
      </c>
      <c r="U1529" s="246" t="s">
        <v>16157</v>
      </c>
    </row>
    <row r="1530" spans="1:21" ht="13.5" customHeight="1">
      <c r="A1530" s="125" t="s">
        <v>2947</v>
      </c>
      <c r="B1530" s="125" t="s">
        <v>10374</v>
      </c>
      <c r="C1530" s="246" t="s">
        <v>7265</v>
      </c>
      <c r="D1530" s="246" t="s">
        <v>109</v>
      </c>
      <c r="E1530" s="246" t="s">
        <v>7266</v>
      </c>
      <c r="F1530" s="246" t="s">
        <v>11704</v>
      </c>
      <c r="G1530" s="246" t="s">
        <v>9562</v>
      </c>
      <c r="H1530" s="247">
        <v>0</v>
      </c>
      <c r="I1530" s="246" t="s">
        <v>10374</v>
      </c>
      <c r="J1530" s="247">
        <v>143000</v>
      </c>
      <c r="K1530" s="247">
        <v>432</v>
      </c>
      <c r="L1530" s="246" t="s">
        <v>13477</v>
      </c>
      <c r="M1530" s="246" t="s">
        <v>12354</v>
      </c>
      <c r="N1530" s="246" t="s">
        <v>2947</v>
      </c>
      <c r="O1530" s="246" t="s">
        <v>12354</v>
      </c>
      <c r="P1530" s="246" t="s">
        <v>12354</v>
      </c>
      <c r="Q1530" s="246" t="s">
        <v>12354</v>
      </c>
      <c r="R1530" s="246" t="s">
        <v>14690</v>
      </c>
      <c r="S1530" s="246" t="s">
        <v>14761</v>
      </c>
      <c r="T1530" s="246" t="s">
        <v>15660</v>
      </c>
      <c r="U1530" s="246" t="s">
        <v>16154</v>
      </c>
    </row>
    <row r="1531" spans="1:21" ht="13.5" customHeight="1">
      <c r="A1531" s="125" t="s">
        <v>2948</v>
      </c>
      <c r="B1531" s="125" t="s">
        <v>10374</v>
      </c>
      <c r="C1531" s="246" t="s">
        <v>7267</v>
      </c>
      <c r="D1531" s="246" t="s">
        <v>110</v>
      </c>
      <c r="E1531" s="246" t="s">
        <v>7268</v>
      </c>
      <c r="F1531" s="246" t="s">
        <v>11705</v>
      </c>
      <c r="G1531" s="246" t="s">
        <v>9598</v>
      </c>
      <c r="H1531" s="247">
        <v>0</v>
      </c>
      <c r="I1531" s="246" t="s">
        <v>10374</v>
      </c>
      <c r="J1531" s="247">
        <v>143000</v>
      </c>
      <c r="K1531" s="247">
        <v>433</v>
      </c>
      <c r="L1531" s="246" t="s">
        <v>12794</v>
      </c>
      <c r="M1531" s="246" t="s">
        <v>12354</v>
      </c>
      <c r="N1531" s="246" t="s">
        <v>2948</v>
      </c>
      <c r="O1531" s="246" t="s">
        <v>12354</v>
      </c>
      <c r="P1531" s="246" t="s">
        <v>12354</v>
      </c>
      <c r="Q1531" s="246" t="s">
        <v>12354</v>
      </c>
      <c r="R1531" s="246" t="s">
        <v>14773</v>
      </c>
      <c r="S1531" s="246" t="s">
        <v>16189</v>
      </c>
      <c r="T1531" s="246" t="s">
        <v>15913</v>
      </c>
      <c r="U1531" s="246" t="s">
        <v>16190</v>
      </c>
    </row>
    <row r="1532" spans="1:21" ht="13.5" customHeight="1">
      <c r="A1532" s="125" t="s">
        <v>2949</v>
      </c>
      <c r="B1532" s="125" t="s">
        <v>10374</v>
      </c>
      <c r="C1532" s="246" t="s">
        <v>2950</v>
      </c>
      <c r="D1532" s="246" t="s">
        <v>43</v>
      </c>
      <c r="E1532" s="246" t="s">
        <v>7269</v>
      </c>
      <c r="F1532" s="246" t="s">
        <v>11706</v>
      </c>
      <c r="G1532" s="246" t="s">
        <v>9599</v>
      </c>
      <c r="H1532" s="247">
        <v>0</v>
      </c>
      <c r="I1532" s="246" t="s">
        <v>10374</v>
      </c>
      <c r="J1532" s="247">
        <v>143000</v>
      </c>
      <c r="K1532" s="247">
        <v>434</v>
      </c>
      <c r="L1532" s="246" t="s">
        <v>12794</v>
      </c>
      <c r="M1532" s="246" t="s">
        <v>12354</v>
      </c>
      <c r="N1532" s="246" t="s">
        <v>2949</v>
      </c>
      <c r="O1532" s="246" t="s">
        <v>12354</v>
      </c>
      <c r="P1532" s="246" t="s">
        <v>12354</v>
      </c>
      <c r="Q1532" s="246" t="s">
        <v>12354</v>
      </c>
      <c r="R1532" s="246" t="s">
        <v>14694</v>
      </c>
      <c r="S1532" s="246" t="s">
        <v>14704</v>
      </c>
      <c r="T1532" s="246" t="s">
        <v>15913</v>
      </c>
      <c r="U1532" s="246" t="s">
        <v>16191</v>
      </c>
    </row>
    <row r="1533" spans="1:21" ht="13.5" customHeight="1">
      <c r="A1533" s="125" t="s">
        <v>2951</v>
      </c>
      <c r="B1533" s="125" t="s">
        <v>10374</v>
      </c>
      <c r="C1533" s="246" t="s">
        <v>7270</v>
      </c>
      <c r="D1533" s="246" t="s">
        <v>110</v>
      </c>
      <c r="E1533" s="246" t="s">
        <v>7271</v>
      </c>
      <c r="F1533" s="246" t="s">
        <v>11707</v>
      </c>
      <c r="G1533" s="246" t="s">
        <v>9600</v>
      </c>
      <c r="H1533" s="247">
        <v>0</v>
      </c>
      <c r="I1533" s="246" t="s">
        <v>10374</v>
      </c>
      <c r="J1533" s="247">
        <v>143000</v>
      </c>
      <c r="K1533" s="247">
        <v>435</v>
      </c>
      <c r="L1533" s="246" t="s">
        <v>13607</v>
      </c>
      <c r="M1533" s="246" t="s">
        <v>12354</v>
      </c>
      <c r="N1533" s="246" t="s">
        <v>2951</v>
      </c>
      <c r="O1533" s="246" t="s">
        <v>12354</v>
      </c>
      <c r="P1533" s="246" t="s">
        <v>12354</v>
      </c>
      <c r="Q1533" s="246" t="s">
        <v>12354</v>
      </c>
      <c r="R1533" s="246" t="s">
        <v>14773</v>
      </c>
      <c r="S1533" s="246" t="s">
        <v>14756</v>
      </c>
      <c r="T1533" s="246" t="s">
        <v>15653</v>
      </c>
      <c r="U1533" s="246" t="s">
        <v>16192</v>
      </c>
    </row>
    <row r="1534" spans="1:21" ht="13.5" customHeight="1">
      <c r="A1534" s="125" t="s">
        <v>2952</v>
      </c>
      <c r="B1534" s="125" t="s">
        <v>10374</v>
      </c>
      <c r="C1534" s="246" t="s">
        <v>7272</v>
      </c>
      <c r="D1534" s="246" t="s">
        <v>110</v>
      </c>
      <c r="E1534" s="246" t="s">
        <v>7273</v>
      </c>
      <c r="F1534" s="246" t="s">
        <v>11708</v>
      </c>
      <c r="G1534" s="246" t="s">
        <v>13586</v>
      </c>
      <c r="H1534" s="247">
        <v>0</v>
      </c>
      <c r="I1534" s="246" t="s">
        <v>10374</v>
      </c>
      <c r="J1534" s="247">
        <v>143000</v>
      </c>
      <c r="K1534" s="247">
        <v>436</v>
      </c>
      <c r="L1534" s="246" t="s">
        <v>13608</v>
      </c>
      <c r="M1534" s="246" t="s">
        <v>12354</v>
      </c>
      <c r="N1534" s="246" t="s">
        <v>2952</v>
      </c>
      <c r="O1534" s="246" t="s">
        <v>12354</v>
      </c>
      <c r="P1534" s="246" t="s">
        <v>12354</v>
      </c>
      <c r="Q1534" s="246" t="s">
        <v>12354</v>
      </c>
      <c r="R1534" s="246" t="s">
        <v>14690</v>
      </c>
      <c r="S1534" s="246" t="s">
        <v>14734</v>
      </c>
      <c r="T1534" s="246" t="s">
        <v>16179</v>
      </c>
      <c r="U1534" s="246" t="s">
        <v>15386</v>
      </c>
    </row>
    <row r="1535" spans="1:21" ht="13.5" customHeight="1">
      <c r="A1535" s="125" t="s">
        <v>2953</v>
      </c>
      <c r="B1535" s="125" t="s">
        <v>10374</v>
      </c>
      <c r="C1535" s="246" t="s">
        <v>7275</v>
      </c>
      <c r="D1535" s="246" t="s">
        <v>110</v>
      </c>
      <c r="E1535" s="246" t="s">
        <v>7276</v>
      </c>
      <c r="F1535" s="246" t="s">
        <v>11709</v>
      </c>
      <c r="G1535" s="246" t="s">
        <v>9601</v>
      </c>
      <c r="H1535" s="247">
        <v>0</v>
      </c>
      <c r="I1535" s="246" t="s">
        <v>10374</v>
      </c>
      <c r="J1535" s="247">
        <v>143000</v>
      </c>
      <c r="K1535" s="247">
        <v>438</v>
      </c>
      <c r="L1535" s="246" t="s">
        <v>13082</v>
      </c>
      <c r="M1535" s="246" t="s">
        <v>12354</v>
      </c>
      <c r="N1535" s="246" t="s">
        <v>2953</v>
      </c>
      <c r="O1535" s="246" t="s">
        <v>12354</v>
      </c>
      <c r="P1535" s="246" t="s">
        <v>12354</v>
      </c>
      <c r="Q1535" s="246" t="s">
        <v>12354</v>
      </c>
      <c r="R1535" s="246" t="s">
        <v>14690</v>
      </c>
      <c r="S1535" s="246" t="s">
        <v>14884</v>
      </c>
      <c r="T1535" s="246" t="s">
        <v>15221</v>
      </c>
      <c r="U1535" s="246" t="s">
        <v>16193</v>
      </c>
    </row>
    <row r="1536" spans="1:21" ht="13.5" customHeight="1">
      <c r="A1536" s="125" t="s">
        <v>2954</v>
      </c>
      <c r="B1536" s="125" t="s">
        <v>10374</v>
      </c>
      <c r="C1536" s="246" t="s">
        <v>2955</v>
      </c>
      <c r="D1536" s="246" t="s">
        <v>177</v>
      </c>
      <c r="E1536" s="246" t="s">
        <v>7274</v>
      </c>
      <c r="F1536" s="246" t="s">
        <v>11710</v>
      </c>
      <c r="G1536" s="246" t="s">
        <v>9602</v>
      </c>
      <c r="H1536" s="247">
        <v>0</v>
      </c>
      <c r="I1536" s="246" t="s">
        <v>10374</v>
      </c>
      <c r="J1536" s="247">
        <v>143000</v>
      </c>
      <c r="K1536" s="247">
        <v>437</v>
      </c>
      <c r="L1536" s="246" t="s">
        <v>13181</v>
      </c>
      <c r="M1536" s="246" t="s">
        <v>12354</v>
      </c>
      <c r="N1536" s="246" t="s">
        <v>2954</v>
      </c>
      <c r="O1536" s="246" t="s">
        <v>12354</v>
      </c>
      <c r="P1536" s="246" t="s">
        <v>12354</v>
      </c>
      <c r="Q1536" s="246" t="s">
        <v>12354</v>
      </c>
      <c r="R1536" s="246" t="s">
        <v>14694</v>
      </c>
      <c r="S1536" s="246" t="s">
        <v>14701</v>
      </c>
      <c r="T1536" s="246" t="s">
        <v>15486</v>
      </c>
      <c r="U1536" s="246" t="s">
        <v>16194</v>
      </c>
    </row>
    <row r="1537" spans="1:21" ht="13.5" customHeight="1">
      <c r="A1537" s="125" t="s">
        <v>2956</v>
      </c>
      <c r="B1537" s="125" t="s">
        <v>10374</v>
      </c>
      <c r="C1537" s="246" t="s">
        <v>7277</v>
      </c>
      <c r="D1537" s="246" t="s">
        <v>43</v>
      </c>
      <c r="E1537" s="246" t="s">
        <v>7278</v>
      </c>
      <c r="F1537" s="246" t="s">
        <v>11711</v>
      </c>
      <c r="G1537" s="246" t="s">
        <v>9603</v>
      </c>
      <c r="H1537" s="247">
        <v>0</v>
      </c>
      <c r="I1537" s="246" t="s">
        <v>10374</v>
      </c>
      <c r="J1537" s="247">
        <v>143000</v>
      </c>
      <c r="K1537" s="247">
        <v>439</v>
      </c>
      <c r="L1537" s="246" t="s">
        <v>13609</v>
      </c>
      <c r="M1537" s="246" t="s">
        <v>12354</v>
      </c>
      <c r="N1537" s="246" t="s">
        <v>2956</v>
      </c>
      <c r="O1537" s="246" t="s">
        <v>12354</v>
      </c>
      <c r="P1537" s="246" t="s">
        <v>12354</v>
      </c>
      <c r="Q1537" s="246" t="s">
        <v>12354</v>
      </c>
      <c r="R1537" s="246" t="s">
        <v>14690</v>
      </c>
      <c r="S1537" s="246" t="s">
        <v>14707</v>
      </c>
      <c r="T1537" s="246" t="s">
        <v>15252</v>
      </c>
      <c r="U1537" s="246" t="s">
        <v>16195</v>
      </c>
    </row>
    <row r="1538" spans="1:21" ht="13.5" customHeight="1">
      <c r="A1538" s="125" t="s">
        <v>2957</v>
      </c>
      <c r="B1538" s="125" t="s">
        <v>10374</v>
      </c>
      <c r="C1538" s="246" t="s">
        <v>2958</v>
      </c>
      <c r="D1538" s="246" t="s">
        <v>212</v>
      </c>
      <c r="E1538" s="246" t="s">
        <v>7279</v>
      </c>
      <c r="F1538" s="246" t="s">
        <v>11712</v>
      </c>
      <c r="G1538" s="246" t="s">
        <v>9604</v>
      </c>
      <c r="H1538" s="247">
        <v>0</v>
      </c>
      <c r="I1538" s="246" t="s">
        <v>10374</v>
      </c>
      <c r="J1538" s="247">
        <v>143000</v>
      </c>
      <c r="K1538" s="247">
        <v>440</v>
      </c>
      <c r="L1538" s="246" t="s">
        <v>13610</v>
      </c>
      <c r="M1538" s="246" t="s">
        <v>12354</v>
      </c>
      <c r="N1538" s="246" t="s">
        <v>2957</v>
      </c>
      <c r="O1538" s="246" t="s">
        <v>12354</v>
      </c>
      <c r="P1538" s="246" t="s">
        <v>12354</v>
      </c>
      <c r="Q1538" s="246" t="s">
        <v>12354</v>
      </c>
      <c r="R1538" s="246" t="s">
        <v>14690</v>
      </c>
      <c r="S1538" s="246" t="s">
        <v>14791</v>
      </c>
      <c r="T1538" s="246" t="s">
        <v>14990</v>
      </c>
      <c r="U1538" s="246" t="s">
        <v>16196</v>
      </c>
    </row>
    <row r="1539" spans="1:21" ht="13.5" customHeight="1">
      <c r="A1539" s="125" t="s">
        <v>2959</v>
      </c>
      <c r="B1539" s="125" t="s">
        <v>10374</v>
      </c>
      <c r="C1539" s="246" t="s">
        <v>2960</v>
      </c>
      <c r="D1539" s="246" t="s">
        <v>109</v>
      </c>
      <c r="E1539" s="246" t="s">
        <v>7280</v>
      </c>
      <c r="F1539" s="246" t="s">
        <v>11713</v>
      </c>
      <c r="G1539" s="246" t="s">
        <v>9605</v>
      </c>
      <c r="H1539" s="247">
        <v>0</v>
      </c>
      <c r="I1539" s="246" t="s">
        <v>10374</v>
      </c>
      <c r="J1539" s="247">
        <v>143000</v>
      </c>
      <c r="K1539" s="247">
        <v>441</v>
      </c>
      <c r="L1539" s="246" t="s">
        <v>12692</v>
      </c>
      <c r="M1539" s="246" t="s">
        <v>12354</v>
      </c>
      <c r="N1539" s="246" t="s">
        <v>2959</v>
      </c>
      <c r="O1539" s="246" t="s">
        <v>12354</v>
      </c>
      <c r="P1539" s="246" t="s">
        <v>12354</v>
      </c>
      <c r="Q1539" s="246" t="s">
        <v>12354</v>
      </c>
      <c r="R1539" s="246" t="s">
        <v>14694</v>
      </c>
      <c r="S1539" s="246" t="s">
        <v>14721</v>
      </c>
      <c r="T1539" s="246" t="s">
        <v>15265</v>
      </c>
      <c r="U1539" s="246" t="s">
        <v>16197</v>
      </c>
    </row>
    <row r="1540" spans="1:21" ht="13.5" customHeight="1">
      <c r="A1540" s="125" t="s">
        <v>2961</v>
      </c>
      <c r="B1540" s="125" t="s">
        <v>10374</v>
      </c>
      <c r="C1540" s="246" t="s">
        <v>7283</v>
      </c>
      <c r="D1540" s="246" t="s">
        <v>106</v>
      </c>
      <c r="E1540" s="246" t="s">
        <v>5092</v>
      </c>
      <c r="F1540" s="246" t="s">
        <v>11714</v>
      </c>
      <c r="G1540" s="246" t="s">
        <v>13586</v>
      </c>
      <c r="H1540" s="247">
        <v>0</v>
      </c>
      <c r="I1540" s="246" t="s">
        <v>10374</v>
      </c>
      <c r="J1540" s="247">
        <v>143000</v>
      </c>
      <c r="K1540" s="247">
        <v>443</v>
      </c>
      <c r="L1540" s="246" t="s">
        <v>13612</v>
      </c>
      <c r="M1540" s="246" t="s">
        <v>12354</v>
      </c>
      <c r="N1540" s="246" t="s">
        <v>2961</v>
      </c>
      <c r="O1540" s="246" t="s">
        <v>12354</v>
      </c>
      <c r="P1540" s="246" t="s">
        <v>12354</v>
      </c>
      <c r="Q1540" s="246" t="s">
        <v>12354</v>
      </c>
      <c r="R1540" s="246" t="s">
        <v>14690</v>
      </c>
      <c r="S1540" s="246" t="s">
        <v>14734</v>
      </c>
      <c r="T1540" s="246" t="s">
        <v>16179</v>
      </c>
      <c r="U1540" s="246" t="s">
        <v>15386</v>
      </c>
    </row>
    <row r="1541" spans="1:21" ht="13.5" customHeight="1">
      <c r="A1541" s="125" t="s">
        <v>2962</v>
      </c>
      <c r="B1541" s="125" t="s">
        <v>10374</v>
      </c>
      <c r="C1541" s="246" t="s">
        <v>7281</v>
      </c>
      <c r="D1541" s="246" t="s">
        <v>123</v>
      </c>
      <c r="E1541" s="246" t="s">
        <v>7282</v>
      </c>
      <c r="F1541" s="246" t="s">
        <v>11715</v>
      </c>
      <c r="G1541" s="246" t="s">
        <v>9591</v>
      </c>
      <c r="H1541" s="247">
        <v>0</v>
      </c>
      <c r="I1541" s="246" t="s">
        <v>10374</v>
      </c>
      <c r="J1541" s="247">
        <v>143000</v>
      </c>
      <c r="K1541" s="247">
        <v>442</v>
      </c>
      <c r="L1541" s="246" t="s">
        <v>13611</v>
      </c>
      <c r="M1541" s="246" t="s">
        <v>12354</v>
      </c>
      <c r="N1541" s="246" t="s">
        <v>2962</v>
      </c>
      <c r="O1541" s="246" t="s">
        <v>12354</v>
      </c>
      <c r="P1541" s="246" t="s">
        <v>12354</v>
      </c>
      <c r="Q1541" s="246" t="s">
        <v>12354</v>
      </c>
      <c r="R1541" s="246" t="s">
        <v>14694</v>
      </c>
      <c r="S1541" s="246" t="s">
        <v>14818</v>
      </c>
      <c r="T1541" s="246" t="s">
        <v>15696</v>
      </c>
      <c r="U1541" s="246" t="s">
        <v>16182</v>
      </c>
    </row>
    <row r="1542" spans="1:21" ht="13.5" customHeight="1">
      <c r="A1542" s="125" t="s">
        <v>2963</v>
      </c>
      <c r="B1542" s="125" t="s">
        <v>10374</v>
      </c>
      <c r="C1542" s="246" t="s">
        <v>2964</v>
      </c>
      <c r="D1542" s="246" t="s">
        <v>177</v>
      </c>
      <c r="E1542" s="246" t="s">
        <v>7284</v>
      </c>
      <c r="F1542" s="246" t="s">
        <v>11716</v>
      </c>
      <c r="G1542" s="246" t="s">
        <v>9606</v>
      </c>
      <c r="H1542" s="247">
        <v>0</v>
      </c>
      <c r="I1542" s="246" t="s">
        <v>10374</v>
      </c>
      <c r="J1542" s="247">
        <v>143000</v>
      </c>
      <c r="K1542" s="247">
        <v>444</v>
      </c>
      <c r="L1542" s="246" t="s">
        <v>13613</v>
      </c>
      <c r="M1542" s="246" t="s">
        <v>12354</v>
      </c>
      <c r="N1542" s="246" t="s">
        <v>2963</v>
      </c>
      <c r="O1542" s="246" t="s">
        <v>12354</v>
      </c>
      <c r="P1542" s="246" t="s">
        <v>12354</v>
      </c>
      <c r="Q1542" s="246" t="s">
        <v>12354</v>
      </c>
      <c r="R1542" s="246" t="s">
        <v>14694</v>
      </c>
      <c r="S1542" s="246" t="s">
        <v>14701</v>
      </c>
      <c r="T1542" s="246" t="s">
        <v>15114</v>
      </c>
      <c r="U1542" s="246" t="s">
        <v>16198</v>
      </c>
    </row>
    <row r="1543" spans="1:21" ht="13.5" customHeight="1">
      <c r="A1543" s="125" t="s">
        <v>2965</v>
      </c>
      <c r="B1543" s="125" t="s">
        <v>10374</v>
      </c>
      <c r="C1543" s="246" t="s">
        <v>7285</v>
      </c>
      <c r="D1543" s="246" t="s">
        <v>210</v>
      </c>
      <c r="E1543" s="246" t="s">
        <v>7286</v>
      </c>
      <c r="F1543" s="246" t="s">
        <v>11717</v>
      </c>
      <c r="G1543" s="246" t="s">
        <v>13586</v>
      </c>
      <c r="H1543" s="247">
        <v>0</v>
      </c>
      <c r="I1543" s="246" t="s">
        <v>10374</v>
      </c>
      <c r="J1543" s="247">
        <v>143000</v>
      </c>
      <c r="K1543" s="247">
        <v>445</v>
      </c>
      <c r="L1543" s="246" t="s">
        <v>13614</v>
      </c>
      <c r="M1543" s="246" t="s">
        <v>12354</v>
      </c>
      <c r="N1543" s="246" t="s">
        <v>2965</v>
      </c>
      <c r="O1543" s="246" t="s">
        <v>12354</v>
      </c>
      <c r="P1543" s="246" t="s">
        <v>12354</v>
      </c>
      <c r="Q1543" s="246" t="s">
        <v>12354</v>
      </c>
      <c r="R1543" s="246" t="s">
        <v>14690</v>
      </c>
      <c r="S1543" s="246" t="s">
        <v>14734</v>
      </c>
      <c r="T1543" s="246" t="s">
        <v>16179</v>
      </c>
      <c r="U1543" s="246" t="s">
        <v>15386</v>
      </c>
    </row>
    <row r="1544" spans="1:21" ht="13.5" customHeight="1">
      <c r="A1544" s="125" t="s">
        <v>2966</v>
      </c>
      <c r="B1544" s="125" t="s">
        <v>10374</v>
      </c>
      <c r="C1544" s="246" t="s">
        <v>7287</v>
      </c>
      <c r="D1544" s="246" t="s">
        <v>180</v>
      </c>
      <c r="E1544" s="246" t="s">
        <v>7288</v>
      </c>
      <c r="F1544" s="246" t="s">
        <v>11718</v>
      </c>
      <c r="G1544" s="246" t="s">
        <v>9607</v>
      </c>
      <c r="H1544" s="247">
        <v>0</v>
      </c>
      <c r="I1544" s="246" t="s">
        <v>10374</v>
      </c>
      <c r="J1544" s="247">
        <v>143000</v>
      </c>
      <c r="K1544" s="247">
        <v>446</v>
      </c>
      <c r="L1544" s="246" t="s">
        <v>12736</v>
      </c>
      <c r="M1544" s="246" t="s">
        <v>12354</v>
      </c>
      <c r="N1544" s="246" t="s">
        <v>2966</v>
      </c>
      <c r="O1544" s="246" t="s">
        <v>12354</v>
      </c>
      <c r="P1544" s="246" t="s">
        <v>12354</v>
      </c>
      <c r="Q1544" s="246" t="s">
        <v>12354</v>
      </c>
      <c r="R1544" s="246" t="s">
        <v>14694</v>
      </c>
      <c r="S1544" s="246" t="s">
        <v>14876</v>
      </c>
      <c r="T1544" s="246" t="s">
        <v>16199</v>
      </c>
      <c r="U1544" s="246" t="s">
        <v>15378</v>
      </c>
    </row>
    <row r="1545" spans="1:21" ht="13.5" customHeight="1">
      <c r="A1545" s="125" t="s">
        <v>2967</v>
      </c>
      <c r="B1545" s="125" t="s">
        <v>10374</v>
      </c>
      <c r="C1545" s="246" t="s">
        <v>7289</v>
      </c>
      <c r="D1545" s="246" t="s">
        <v>455</v>
      </c>
      <c r="E1545" s="246" t="s">
        <v>7290</v>
      </c>
      <c r="F1545" s="246" t="s">
        <v>11719</v>
      </c>
      <c r="G1545" s="246" t="s">
        <v>9600</v>
      </c>
      <c r="H1545" s="247">
        <v>0</v>
      </c>
      <c r="I1545" s="246" t="s">
        <v>10374</v>
      </c>
      <c r="J1545" s="247">
        <v>143000</v>
      </c>
      <c r="K1545" s="247">
        <v>448</v>
      </c>
      <c r="L1545" s="246" t="s">
        <v>13615</v>
      </c>
      <c r="M1545" s="246" t="s">
        <v>12354</v>
      </c>
      <c r="N1545" s="246" t="s">
        <v>2967</v>
      </c>
      <c r="O1545" s="246" t="s">
        <v>12354</v>
      </c>
      <c r="P1545" s="246" t="s">
        <v>12354</v>
      </c>
      <c r="Q1545" s="246" t="s">
        <v>12354</v>
      </c>
      <c r="R1545" s="246" t="s">
        <v>14773</v>
      </c>
      <c r="S1545" s="246" t="s">
        <v>14756</v>
      </c>
      <c r="T1545" s="246" t="s">
        <v>16114</v>
      </c>
      <c r="U1545" s="246" t="s">
        <v>16200</v>
      </c>
    </row>
    <row r="1546" spans="1:21" ht="13.5" customHeight="1">
      <c r="A1546" s="125" t="s">
        <v>2968</v>
      </c>
      <c r="B1546" s="125" t="s">
        <v>10374</v>
      </c>
      <c r="C1546" s="246" t="s">
        <v>7291</v>
      </c>
      <c r="D1546" s="246" t="s">
        <v>121</v>
      </c>
      <c r="E1546" s="246" t="s">
        <v>11257</v>
      </c>
      <c r="F1546" s="246" t="s">
        <v>11720</v>
      </c>
      <c r="G1546" s="246" t="s">
        <v>13586</v>
      </c>
      <c r="H1546" s="247">
        <v>0</v>
      </c>
      <c r="I1546" s="246" t="s">
        <v>10374</v>
      </c>
      <c r="J1546" s="247">
        <v>143000</v>
      </c>
      <c r="K1546" s="247">
        <v>449</v>
      </c>
      <c r="L1546" s="246" t="s">
        <v>13616</v>
      </c>
      <c r="M1546" s="246" t="s">
        <v>12354</v>
      </c>
      <c r="N1546" s="246" t="s">
        <v>2968</v>
      </c>
      <c r="O1546" s="246" t="s">
        <v>12354</v>
      </c>
      <c r="P1546" s="246" t="s">
        <v>12354</v>
      </c>
      <c r="Q1546" s="246" t="s">
        <v>12354</v>
      </c>
      <c r="R1546" s="246" t="s">
        <v>15251</v>
      </c>
      <c r="S1546" s="246" t="s">
        <v>14727</v>
      </c>
      <c r="T1546" s="246" t="s">
        <v>16168</v>
      </c>
      <c r="U1546" s="246" t="s">
        <v>14867</v>
      </c>
    </row>
    <row r="1547" spans="1:21" ht="13.5" customHeight="1">
      <c r="A1547" s="125" t="s">
        <v>2969</v>
      </c>
      <c r="B1547" s="125" t="s">
        <v>10374</v>
      </c>
      <c r="C1547" s="246" t="s">
        <v>7292</v>
      </c>
      <c r="D1547" s="246" t="s">
        <v>62</v>
      </c>
      <c r="E1547" s="246" t="s">
        <v>7293</v>
      </c>
      <c r="F1547" s="246" t="s">
        <v>11721</v>
      </c>
      <c r="G1547" s="246" t="s">
        <v>9608</v>
      </c>
      <c r="H1547" s="247">
        <v>0</v>
      </c>
      <c r="I1547" s="246" t="s">
        <v>10374</v>
      </c>
      <c r="J1547" s="247">
        <v>143000</v>
      </c>
      <c r="K1547" s="247">
        <v>450</v>
      </c>
      <c r="L1547" s="246" t="s">
        <v>13617</v>
      </c>
      <c r="M1547" s="246" t="s">
        <v>12354</v>
      </c>
      <c r="N1547" s="246" t="s">
        <v>2969</v>
      </c>
      <c r="O1547" s="246" t="s">
        <v>12354</v>
      </c>
      <c r="P1547" s="246" t="s">
        <v>12354</v>
      </c>
      <c r="Q1547" s="246" t="s">
        <v>12354</v>
      </c>
      <c r="R1547" s="246" t="s">
        <v>14694</v>
      </c>
      <c r="S1547" s="246" t="s">
        <v>14695</v>
      </c>
      <c r="T1547" s="246" t="s">
        <v>16201</v>
      </c>
      <c r="U1547" s="246" t="s">
        <v>14890</v>
      </c>
    </row>
    <row r="1548" spans="1:21" ht="13.5" customHeight="1">
      <c r="A1548" s="125" t="s">
        <v>2970</v>
      </c>
      <c r="B1548" s="125" t="s">
        <v>10374</v>
      </c>
      <c r="C1548" s="246" t="s">
        <v>7294</v>
      </c>
      <c r="D1548" s="246" t="s">
        <v>317</v>
      </c>
      <c r="E1548" s="246" t="s">
        <v>7295</v>
      </c>
      <c r="F1548" s="246" t="s">
        <v>11722</v>
      </c>
      <c r="G1548" s="246" t="s">
        <v>9609</v>
      </c>
      <c r="H1548" s="247">
        <v>0</v>
      </c>
      <c r="I1548" s="246" t="s">
        <v>10374</v>
      </c>
      <c r="J1548" s="247">
        <v>143000</v>
      </c>
      <c r="K1548" s="247">
        <v>451</v>
      </c>
      <c r="L1548" s="246" t="s">
        <v>13618</v>
      </c>
      <c r="M1548" s="246" t="s">
        <v>12354</v>
      </c>
      <c r="N1548" s="246" t="s">
        <v>2970</v>
      </c>
      <c r="O1548" s="246" t="s">
        <v>12354</v>
      </c>
      <c r="P1548" s="246" t="s">
        <v>12354</v>
      </c>
      <c r="Q1548" s="246" t="s">
        <v>12354</v>
      </c>
      <c r="R1548" s="246" t="s">
        <v>14690</v>
      </c>
      <c r="S1548" s="246" t="s">
        <v>15011</v>
      </c>
      <c r="T1548" s="246" t="s">
        <v>14735</v>
      </c>
      <c r="U1548" s="246" t="s">
        <v>15740</v>
      </c>
    </row>
    <row r="1549" spans="1:21" ht="13.5" customHeight="1">
      <c r="A1549" s="125" t="s">
        <v>2971</v>
      </c>
      <c r="B1549" s="125" t="s">
        <v>10374</v>
      </c>
      <c r="C1549" s="246" t="s">
        <v>7296</v>
      </c>
      <c r="D1549" s="246" t="s">
        <v>388</v>
      </c>
      <c r="E1549" s="246" t="s">
        <v>5166</v>
      </c>
      <c r="F1549" s="246" t="s">
        <v>11723</v>
      </c>
      <c r="G1549" s="246" t="s">
        <v>9610</v>
      </c>
      <c r="H1549" s="247">
        <v>0</v>
      </c>
      <c r="I1549" s="246" t="s">
        <v>10374</v>
      </c>
      <c r="J1549" s="247">
        <v>143000</v>
      </c>
      <c r="K1549" s="247">
        <v>452</v>
      </c>
      <c r="L1549" s="246" t="s">
        <v>13619</v>
      </c>
      <c r="M1549" s="246" t="s">
        <v>12354</v>
      </c>
      <c r="N1549" s="246" t="s">
        <v>2971</v>
      </c>
      <c r="O1549" s="246" t="s">
        <v>12354</v>
      </c>
      <c r="P1549" s="246" t="s">
        <v>12354</v>
      </c>
      <c r="Q1549" s="246" t="s">
        <v>12354</v>
      </c>
      <c r="R1549" s="246" t="s">
        <v>14694</v>
      </c>
      <c r="S1549" s="246" t="s">
        <v>14876</v>
      </c>
      <c r="T1549" s="246" t="s">
        <v>15139</v>
      </c>
      <c r="U1549" s="246" t="s">
        <v>16202</v>
      </c>
    </row>
    <row r="1550" spans="1:21" ht="13.5" customHeight="1">
      <c r="A1550" s="125" t="s">
        <v>2972</v>
      </c>
      <c r="B1550" s="125" t="s">
        <v>10374</v>
      </c>
      <c r="C1550" s="246" t="s">
        <v>2973</v>
      </c>
      <c r="D1550" s="246" t="s">
        <v>76</v>
      </c>
      <c r="E1550" s="246" t="s">
        <v>7297</v>
      </c>
      <c r="F1550" s="246" t="s">
        <v>11724</v>
      </c>
      <c r="G1550" s="246" t="s">
        <v>9611</v>
      </c>
      <c r="H1550" s="247">
        <v>0</v>
      </c>
      <c r="I1550" s="246" t="s">
        <v>10374</v>
      </c>
      <c r="J1550" s="247">
        <v>143000</v>
      </c>
      <c r="K1550" s="247">
        <v>453</v>
      </c>
      <c r="L1550" s="246" t="s">
        <v>12418</v>
      </c>
      <c r="M1550" s="246" t="s">
        <v>12354</v>
      </c>
      <c r="N1550" s="246" t="s">
        <v>2972</v>
      </c>
      <c r="O1550" s="246" t="s">
        <v>12354</v>
      </c>
      <c r="P1550" s="246" t="s">
        <v>12354</v>
      </c>
      <c r="Q1550" s="246" t="s">
        <v>12354</v>
      </c>
      <c r="R1550" s="246" t="s">
        <v>14730</v>
      </c>
      <c r="S1550" s="246" t="s">
        <v>15491</v>
      </c>
      <c r="T1550" s="246" t="s">
        <v>15709</v>
      </c>
      <c r="U1550" s="246" t="s">
        <v>15376</v>
      </c>
    </row>
    <row r="1551" spans="1:21" ht="13.5" customHeight="1">
      <c r="A1551" s="125" t="s">
        <v>2975</v>
      </c>
      <c r="B1551" s="125" t="s">
        <v>10374</v>
      </c>
      <c r="C1551" s="246" t="s">
        <v>2976</v>
      </c>
      <c r="D1551" s="246" t="s">
        <v>199</v>
      </c>
      <c r="E1551" s="246" t="s">
        <v>7299</v>
      </c>
      <c r="F1551" s="246" t="s">
        <v>11725</v>
      </c>
      <c r="G1551" s="246" t="s">
        <v>9559</v>
      </c>
      <c r="H1551" s="247">
        <v>0</v>
      </c>
      <c r="I1551" s="246" t="s">
        <v>10374</v>
      </c>
      <c r="J1551" s="247">
        <v>143000</v>
      </c>
      <c r="K1551" s="247">
        <v>455</v>
      </c>
      <c r="L1551" s="246" t="s">
        <v>12739</v>
      </c>
      <c r="M1551" s="246" t="s">
        <v>12354</v>
      </c>
      <c r="N1551" s="246" t="s">
        <v>2975</v>
      </c>
      <c r="O1551" s="246" t="s">
        <v>12354</v>
      </c>
      <c r="P1551" s="246" t="s">
        <v>12354</v>
      </c>
      <c r="Q1551" s="246" t="s">
        <v>12354</v>
      </c>
      <c r="R1551" s="246" t="s">
        <v>14694</v>
      </c>
      <c r="S1551" s="246" t="s">
        <v>14794</v>
      </c>
      <c r="T1551" s="246" t="s">
        <v>15885</v>
      </c>
      <c r="U1551" s="246" t="s">
        <v>14865</v>
      </c>
    </row>
    <row r="1552" spans="1:21" ht="13.5" customHeight="1">
      <c r="A1552" s="125" t="s">
        <v>2977</v>
      </c>
      <c r="B1552" s="125" t="s">
        <v>10374</v>
      </c>
      <c r="C1552" s="246" t="s">
        <v>7307</v>
      </c>
      <c r="D1552" s="246" t="s">
        <v>155</v>
      </c>
      <c r="E1552" s="246" t="s">
        <v>7308</v>
      </c>
      <c r="F1552" s="246" t="s">
        <v>11726</v>
      </c>
      <c r="G1552" s="246" t="s">
        <v>9612</v>
      </c>
      <c r="H1552" s="247">
        <v>0</v>
      </c>
      <c r="I1552" s="246" t="s">
        <v>10374</v>
      </c>
      <c r="J1552" s="247">
        <v>143000</v>
      </c>
      <c r="K1552" s="247">
        <v>460</v>
      </c>
      <c r="L1552" s="246" t="s">
        <v>13622</v>
      </c>
      <c r="M1552" s="246" t="s">
        <v>12354</v>
      </c>
      <c r="N1552" s="246" t="s">
        <v>2977</v>
      </c>
      <c r="O1552" s="246" t="s">
        <v>12354</v>
      </c>
      <c r="P1552" s="246" t="s">
        <v>12354</v>
      </c>
      <c r="Q1552" s="246" t="s">
        <v>12354</v>
      </c>
      <c r="R1552" s="246" t="s">
        <v>14694</v>
      </c>
      <c r="S1552" s="246" t="s">
        <v>14695</v>
      </c>
      <c r="T1552" s="246" t="s">
        <v>14762</v>
      </c>
      <c r="U1552" s="246" t="s">
        <v>16203</v>
      </c>
    </row>
    <row r="1553" spans="1:21" ht="13.5" customHeight="1">
      <c r="A1553" s="125" t="s">
        <v>2978</v>
      </c>
      <c r="B1553" s="125" t="s">
        <v>10374</v>
      </c>
      <c r="C1553" s="246" t="s">
        <v>2979</v>
      </c>
      <c r="D1553" s="246" t="s">
        <v>106</v>
      </c>
      <c r="E1553" s="246" t="s">
        <v>7302</v>
      </c>
      <c r="F1553" s="246" t="s">
        <v>11727</v>
      </c>
      <c r="G1553" s="246" t="s">
        <v>9613</v>
      </c>
      <c r="H1553" s="247">
        <v>0</v>
      </c>
      <c r="I1553" s="246" t="s">
        <v>10374</v>
      </c>
      <c r="J1553" s="247">
        <v>143000</v>
      </c>
      <c r="K1553" s="247">
        <v>457</v>
      </c>
      <c r="L1553" s="246" t="s">
        <v>13621</v>
      </c>
      <c r="M1553" s="246" t="s">
        <v>12354</v>
      </c>
      <c r="N1553" s="246" t="s">
        <v>2978</v>
      </c>
      <c r="O1553" s="246" t="s">
        <v>12354</v>
      </c>
      <c r="P1553" s="246" t="s">
        <v>12354</v>
      </c>
      <c r="Q1553" s="246" t="s">
        <v>12354</v>
      </c>
      <c r="R1553" s="246" t="s">
        <v>14690</v>
      </c>
      <c r="S1553" s="246" t="s">
        <v>14838</v>
      </c>
      <c r="T1553" s="246" t="s">
        <v>15116</v>
      </c>
      <c r="U1553" s="246" t="s">
        <v>16204</v>
      </c>
    </row>
    <row r="1554" spans="1:21" ht="13.5" customHeight="1">
      <c r="A1554" s="125" t="s">
        <v>2980</v>
      </c>
      <c r="B1554" s="125" t="s">
        <v>10374</v>
      </c>
      <c r="C1554" s="246" t="s">
        <v>7300</v>
      </c>
      <c r="D1554" s="246" t="s">
        <v>87</v>
      </c>
      <c r="E1554" s="246" t="s">
        <v>7301</v>
      </c>
      <c r="F1554" s="246" t="s">
        <v>11728</v>
      </c>
      <c r="G1554" s="246" t="s">
        <v>9562</v>
      </c>
      <c r="H1554" s="247">
        <v>0</v>
      </c>
      <c r="I1554" s="246" t="s">
        <v>10374</v>
      </c>
      <c r="J1554" s="247">
        <v>143000</v>
      </c>
      <c r="K1554" s="247">
        <v>456</v>
      </c>
      <c r="L1554" s="246" t="s">
        <v>12739</v>
      </c>
      <c r="M1554" s="246" t="s">
        <v>12354</v>
      </c>
      <c r="N1554" s="246" t="s">
        <v>2980</v>
      </c>
      <c r="O1554" s="246" t="s">
        <v>12354</v>
      </c>
      <c r="P1554" s="246" t="s">
        <v>12354</v>
      </c>
      <c r="Q1554" s="246" t="s">
        <v>12354</v>
      </c>
      <c r="R1554" s="246" t="s">
        <v>14690</v>
      </c>
      <c r="S1554" s="246" t="s">
        <v>14761</v>
      </c>
      <c r="T1554" s="246" t="s">
        <v>15660</v>
      </c>
      <c r="U1554" s="246" t="s">
        <v>15386</v>
      </c>
    </row>
    <row r="1555" spans="1:21" ht="13.5" customHeight="1">
      <c r="A1555" s="125" t="s">
        <v>2981</v>
      </c>
      <c r="B1555" s="125" t="s">
        <v>10374</v>
      </c>
      <c r="C1555" s="246" t="s">
        <v>7303</v>
      </c>
      <c r="D1555" s="246" t="s">
        <v>140</v>
      </c>
      <c r="E1555" s="246" t="s">
        <v>7304</v>
      </c>
      <c r="F1555" s="246" t="s">
        <v>11729</v>
      </c>
      <c r="G1555" s="246" t="s">
        <v>9614</v>
      </c>
      <c r="H1555" s="247">
        <v>0</v>
      </c>
      <c r="I1555" s="246" t="s">
        <v>10374</v>
      </c>
      <c r="J1555" s="247">
        <v>143000</v>
      </c>
      <c r="K1555" s="247">
        <v>458</v>
      </c>
      <c r="L1555" s="246" t="s">
        <v>12910</v>
      </c>
      <c r="M1555" s="246" t="s">
        <v>12354</v>
      </c>
      <c r="N1555" s="246" t="s">
        <v>2981</v>
      </c>
      <c r="O1555" s="246" t="s">
        <v>12354</v>
      </c>
      <c r="P1555" s="246" t="s">
        <v>12354</v>
      </c>
      <c r="Q1555" s="246" t="s">
        <v>12354</v>
      </c>
      <c r="R1555" s="246" t="s">
        <v>14773</v>
      </c>
      <c r="S1555" s="246" t="s">
        <v>16189</v>
      </c>
      <c r="T1555" s="246" t="s">
        <v>15428</v>
      </c>
      <c r="U1555" s="246" t="s">
        <v>15347</v>
      </c>
    </row>
    <row r="1556" spans="1:21" ht="13.5" customHeight="1">
      <c r="A1556" s="125" t="s">
        <v>2982</v>
      </c>
      <c r="B1556" s="125" t="s">
        <v>10374</v>
      </c>
      <c r="C1556" s="246" t="s">
        <v>7305</v>
      </c>
      <c r="D1556" s="246" t="s">
        <v>177</v>
      </c>
      <c r="E1556" s="246" t="s">
        <v>7306</v>
      </c>
      <c r="F1556" s="246" t="s">
        <v>11730</v>
      </c>
      <c r="G1556" s="246" t="s">
        <v>9614</v>
      </c>
      <c r="H1556" s="247">
        <v>0</v>
      </c>
      <c r="I1556" s="246" t="s">
        <v>10374</v>
      </c>
      <c r="J1556" s="247">
        <v>143000</v>
      </c>
      <c r="K1556" s="247">
        <v>459</v>
      </c>
      <c r="L1556" s="246" t="s">
        <v>12910</v>
      </c>
      <c r="M1556" s="246" t="s">
        <v>12354</v>
      </c>
      <c r="N1556" s="246" t="s">
        <v>2982</v>
      </c>
      <c r="O1556" s="246" t="s">
        <v>12354</v>
      </c>
      <c r="P1556" s="246" t="s">
        <v>12354</v>
      </c>
      <c r="Q1556" s="246" t="s">
        <v>12354</v>
      </c>
      <c r="R1556" s="246" t="s">
        <v>14773</v>
      </c>
      <c r="S1556" s="246" t="s">
        <v>16189</v>
      </c>
      <c r="T1556" s="246" t="s">
        <v>15498</v>
      </c>
      <c r="U1556" s="246" t="s">
        <v>15347</v>
      </c>
    </row>
    <row r="1557" spans="1:21" ht="13.5" customHeight="1">
      <c r="A1557" s="125" t="s">
        <v>2983</v>
      </c>
      <c r="B1557" s="125" t="s">
        <v>10374</v>
      </c>
      <c r="C1557" s="246" t="s">
        <v>7309</v>
      </c>
      <c r="D1557" s="246" t="s">
        <v>197</v>
      </c>
      <c r="E1557" s="246" t="s">
        <v>7310</v>
      </c>
      <c r="F1557" s="246" t="s">
        <v>11731</v>
      </c>
      <c r="G1557" s="246" t="s">
        <v>9615</v>
      </c>
      <c r="H1557" s="247">
        <v>0</v>
      </c>
      <c r="I1557" s="246" t="s">
        <v>10374</v>
      </c>
      <c r="J1557" s="247">
        <v>143000</v>
      </c>
      <c r="K1557" s="247">
        <v>461</v>
      </c>
      <c r="L1557" s="246" t="s">
        <v>13359</v>
      </c>
      <c r="M1557" s="246" t="s">
        <v>12354</v>
      </c>
      <c r="N1557" s="246" t="s">
        <v>2983</v>
      </c>
      <c r="O1557" s="246" t="s">
        <v>12354</v>
      </c>
      <c r="P1557" s="246" t="s">
        <v>12354</v>
      </c>
      <c r="Q1557" s="246" t="s">
        <v>12354</v>
      </c>
      <c r="R1557" s="246" t="s">
        <v>14690</v>
      </c>
      <c r="S1557" s="246" t="s">
        <v>14876</v>
      </c>
      <c r="T1557" s="246" t="s">
        <v>15965</v>
      </c>
      <c r="U1557" s="246" t="s">
        <v>14994</v>
      </c>
    </row>
    <row r="1558" spans="1:21" ht="13.5" customHeight="1">
      <c r="A1558" s="125" t="s">
        <v>2984</v>
      </c>
      <c r="B1558" s="125" t="s">
        <v>10374</v>
      </c>
      <c r="C1558" s="246" t="s">
        <v>2985</v>
      </c>
      <c r="D1558" s="246" t="s">
        <v>230</v>
      </c>
      <c r="E1558" s="246" t="s">
        <v>7312</v>
      </c>
      <c r="F1558" s="246" t="s">
        <v>11732</v>
      </c>
      <c r="G1558" s="246" t="s">
        <v>9616</v>
      </c>
      <c r="H1558" s="247">
        <v>0</v>
      </c>
      <c r="I1558" s="246" t="s">
        <v>10374</v>
      </c>
      <c r="J1558" s="247">
        <v>143000</v>
      </c>
      <c r="K1558" s="247">
        <v>463</v>
      </c>
      <c r="L1558" s="246" t="s">
        <v>12829</v>
      </c>
      <c r="M1558" s="246" t="s">
        <v>12354</v>
      </c>
      <c r="N1558" s="246" t="s">
        <v>2984</v>
      </c>
      <c r="O1558" s="246" t="s">
        <v>12354</v>
      </c>
      <c r="P1558" s="246" t="s">
        <v>12354</v>
      </c>
      <c r="Q1558" s="246" t="s">
        <v>12354</v>
      </c>
      <c r="R1558" s="246" t="s">
        <v>14690</v>
      </c>
      <c r="S1558" s="246" t="s">
        <v>14734</v>
      </c>
      <c r="T1558" s="246" t="s">
        <v>15056</v>
      </c>
      <c r="U1558" s="246" t="s">
        <v>16195</v>
      </c>
    </row>
    <row r="1559" spans="1:21" ht="13.5" customHeight="1">
      <c r="A1559" s="125" t="s">
        <v>2986</v>
      </c>
      <c r="B1559" s="125" t="s">
        <v>10374</v>
      </c>
      <c r="C1559" s="246" t="s">
        <v>2987</v>
      </c>
      <c r="D1559" s="246" t="s">
        <v>140</v>
      </c>
      <c r="E1559" s="246" t="s">
        <v>7311</v>
      </c>
      <c r="F1559" s="246" t="s">
        <v>11733</v>
      </c>
      <c r="G1559" s="246" t="s">
        <v>9617</v>
      </c>
      <c r="H1559" s="247">
        <v>0</v>
      </c>
      <c r="I1559" s="246" t="s">
        <v>10374</v>
      </c>
      <c r="J1559" s="247">
        <v>143000</v>
      </c>
      <c r="K1559" s="247">
        <v>462</v>
      </c>
      <c r="L1559" s="246" t="s">
        <v>12741</v>
      </c>
      <c r="M1559" s="246" t="s">
        <v>12354</v>
      </c>
      <c r="N1559" s="246" t="s">
        <v>2986</v>
      </c>
      <c r="O1559" s="246" t="s">
        <v>12354</v>
      </c>
      <c r="P1559" s="246" t="s">
        <v>12354</v>
      </c>
      <c r="Q1559" s="246" t="s">
        <v>12354</v>
      </c>
      <c r="R1559" s="246" t="s">
        <v>14694</v>
      </c>
      <c r="S1559" s="246" t="s">
        <v>14713</v>
      </c>
      <c r="T1559" s="246" t="s">
        <v>16205</v>
      </c>
      <c r="U1559" s="246" t="s">
        <v>16206</v>
      </c>
    </row>
    <row r="1560" spans="1:21" ht="13.5" customHeight="1">
      <c r="A1560" s="125" t="s">
        <v>2988</v>
      </c>
      <c r="B1560" s="125" t="s">
        <v>10374</v>
      </c>
      <c r="C1560" s="246" t="s">
        <v>7313</v>
      </c>
      <c r="D1560" s="246" t="s">
        <v>68</v>
      </c>
      <c r="E1560" s="246" t="s">
        <v>7314</v>
      </c>
      <c r="F1560" s="246" t="s">
        <v>11734</v>
      </c>
      <c r="G1560" s="246" t="s">
        <v>9562</v>
      </c>
      <c r="H1560" s="247">
        <v>0</v>
      </c>
      <c r="I1560" s="246" t="s">
        <v>10374</v>
      </c>
      <c r="J1560" s="247">
        <v>143000</v>
      </c>
      <c r="K1560" s="247">
        <v>464</v>
      </c>
      <c r="L1560" s="246" t="s">
        <v>12587</v>
      </c>
      <c r="M1560" s="246" t="s">
        <v>12354</v>
      </c>
      <c r="N1560" s="246" t="s">
        <v>2988</v>
      </c>
      <c r="O1560" s="246" t="s">
        <v>12354</v>
      </c>
      <c r="P1560" s="246" t="s">
        <v>12354</v>
      </c>
      <c r="Q1560" s="246" t="s">
        <v>12354</v>
      </c>
      <c r="R1560" s="246" t="s">
        <v>14690</v>
      </c>
      <c r="S1560" s="246" t="s">
        <v>14761</v>
      </c>
      <c r="T1560" s="246" t="s">
        <v>15660</v>
      </c>
      <c r="U1560" s="246" t="s">
        <v>15386</v>
      </c>
    </row>
    <row r="1561" spans="1:21" ht="13.5" customHeight="1">
      <c r="A1561" s="125" t="s">
        <v>2989</v>
      </c>
      <c r="B1561" s="125" t="s">
        <v>10374</v>
      </c>
      <c r="C1561" s="246" t="s">
        <v>2990</v>
      </c>
      <c r="D1561" s="246" t="s">
        <v>42</v>
      </c>
      <c r="E1561" s="246" t="s">
        <v>7317</v>
      </c>
      <c r="F1561" s="246" t="s">
        <v>11735</v>
      </c>
      <c r="G1561" s="246" t="s">
        <v>9591</v>
      </c>
      <c r="H1561" s="247">
        <v>0</v>
      </c>
      <c r="I1561" s="246" t="s">
        <v>10374</v>
      </c>
      <c r="J1561" s="247">
        <v>143000</v>
      </c>
      <c r="K1561" s="247">
        <v>467</v>
      </c>
      <c r="L1561" s="246" t="s">
        <v>12743</v>
      </c>
      <c r="M1561" s="246" t="s">
        <v>12354</v>
      </c>
      <c r="N1561" s="246" t="s">
        <v>2989</v>
      </c>
      <c r="O1561" s="246" t="s">
        <v>12354</v>
      </c>
      <c r="P1561" s="246" t="s">
        <v>12354</v>
      </c>
      <c r="Q1561" s="246" t="s">
        <v>12354</v>
      </c>
      <c r="R1561" s="246" t="s">
        <v>14694</v>
      </c>
      <c r="S1561" s="246" t="s">
        <v>14818</v>
      </c>
      <c r="T1561" s="246" t="s">
        <v>15696</v>
      </c>
      <c r="U1561" s="246" t="s">
        <v>16182</v>
      </c>
    </row>
    <row r="1562" spans="1:21" ht="13.5" customHeight="1">
      <c r="A1562" s="125" t="s">
        <v>2991</v>
      </c>
      <c r="B1562" s="125" t="s">
        <v>10374</v>
      </c>
      <c r="C1562" s="246" t="s">
        <v>2992</v>
      </c>
      <c r="D1562" s="246" t="s">
        <v>56</v>
      </c>
      <c r="E1562" s="246" t="s">
        <v>7315</v>
      </c>
      <c r="F1562" s="246" t="s">
        <v>11736</v>
      </c>
      <c r="G1562" s="246" t="s">
        <v>9618</v>
      </c>
      <c r="H1562" s="247">
        <v>0</v>
      </c>
      <c r="I1562" s="246" t="s">
        <v>10374</v>
      </c>
      <c r="J1562" s="247">
        <v>143000</v>
      </c>
      <c r="K1562" s="247">
        <v>465</v>
      </c>
      <c r="L1562" s="246" t="s">
        <v>13623</v>
      </c>
      <c r="M1562" s="246" t="s">
        <v>12354</v>
      </c>
      <c r="N1562" s="246" t="s">
        <v>2991</v>
      </c>
      <c r="O1562" s="246" t="s">
        <v>12354</v>
      </c>
      <c r="P1562" s="246" t="s">
        <v>12354</v>
      </c>
      <c r="Q1562" s="246" t="s">
        <v>12354</v>
      </c>
      <c r="R1562" s="246" t="s">
        <v>14690</v>
      </c>
      <c r="S1562" s="246" t="s">
        <v>15452</v>
      </c>
      <c r="T1562" s="246" t="s">
        <v>15957</v>
      </c>
      <c r="U1562" s="246" t="s">
        <v>16183</v>
      </c>
    </row>
    <row r="1563" spans="1:21" ht="13.5" customHeight="1">
      <c r="A1563" s="125" t="s">
        <v>2993</v>
      </c>
      <c r="B1563" s="125" t="s">
        <v>10374</v>
      </c>
      <c r="C1563" s="246" t="s">
        <v>2994</v>
      </c>
      <c r="D1563" s="246" t="s">
        <v>177</v>
      </c>
      <c r="E1563" s="246" t="s">
        <v>7316</v>
      </c>
      <c r="F1563" s="246" t="s">
        <v>11737</v>
      </c>
      <c r="G1563" s="246" t="s">
        <v>9619</v>
      </c>
      <c r="H1563" s="247">
        <v>0</v>
      </c>
      <c r="I1563" s="246" t="s">
        <v>10374</v>
      </c>
      <c r="J1563" s="247">
        <v>143000</v>
      </c>
      <c r="K1563" s="247">
        <v>466</v>
      </c>
      <c r="L1563" s="246" t="s">
        <v>13624</v>
      </c>
      <c r="M1563" s="246" t="s">
        <v>12354</v>
      </c>
      <c r="N1563" s="246" t="s">
        <v>2993</v>
      </c>
      <c r="O1563" s="246" t="s">
        <v>12354</v>
      </c>
      <c r="P1563" s="246" t="s">
        <v>12354</v>
      </c>
      <c r="Q1563" s="246" t="s">
        <v>12354</v>
      </c>
      <c r="R1563" s="246" t="s">
        <v>14694</v>
      </c>
      <c r="S1563" s="246" t="s">
        <v>14701</v>
      </c>
      <c r="T1563" s="246" t="s">
        <v>16207</v>
      </c>
      <c r="U1563" s="246" t="s">
        <v>15010</v>
      </c>
    </row>
    <row r="1564" spans="1:21" ht="13.5" customHeight="1">
      <c r="A1564" s="125" t="s">
        <v>2995</v>
      </c>
      <c r="B1564" s="125" t="s">
        <v>10374</v>
      </c>
      <c r="C1564" s="246" t="s">
        <v>2996</v>
      </c>
      <c r="D1564" s="246" t="s">
        <v>140</v>
      </c>
      <c r="E1564" s="246" t="s">
        <v>7318</v>
      </c>
      <c r="F1564" s="246" t="s">
        <v>11738</v>
      </c>
      <c r="G1564" s="246" t="s">
        <v>9620</v>
      </c>
      <c r="H1564" s="247">
        <v>0</v>
      </c>
      <c r="I1564" s="246" t="s">
        <v>10374</v>
      </c>
      <c r="J1564" s="247">
        <v>143000</v>
      </c>
      <c r="K1564" s="247">
        <v>468</v>
      </c>
      <c r="L1564" s="246" t="s">
        <v>13625</v>
      </c>
      <c r="M1564" s="246" t="s">
        <v>12354</v>
      </c>
      <c r="N1564" s="246" t="s">
        <v>2995</v>
      </c>
      <c r="O1564" s="246" t="s">
        <v>12354</v>
      </c>
      <c r="P1564" s="246" t="s">
        <v>12354</v>
      </c>
      <c r="Q1564" s="246" t="s">
        <v>12354</v>
      </c>
      <c r="R1564" s="246" t="s">
        <v>14694</v>
      </c>
      <c r="S1564" s="246" t="s">
        <v>14713</v>
      </c>
      <c r="T1564" s="246" t="s">
        <v>15560</v>
      </c>
      <c r="U1564" s="246" t="s">
        <v>16208</v>
      </c>
    </row>
    <row r="1565" spans="1:21" ht="13.5" customHeight="1">
      <c r="A1565" s="125" t="s">
        <v>2997</v>
      </c>
      <c r="B1565" s="125" t="s">
        <v>10374</v>
      </c>
      <c r="C1565" s="246" t="s">
        <v>2998</v>
      </c>
      <c r="D1565" s="246" t="s">
        <v>45</v>
      </c>
      <c r="E1565" s="246" t="s">
        <v>7319</v>
      </c>
      <c r="F1565" s="246" t="s">
        <v>11739</v>
      </c>
      <c r="G1565" s="246" t="s">
        <v>9621</v>
      </c>
      <c r="H1565" s="247">
        <v>0</v>
      </c>
      <c r="I1565" s="246" t="s">
        <v>10374</v>
      </c>
      <c r="J1565" s="247">
        <v>143000</v>
      </c>
      <c r="K1565" s="247">
        <v>469</v>
      </c>
      <c r="L1565" s="246" t="s">
        <v>13626</v>
      </c>
      <c r="M1565" s="246" t="s">
        <v>12354</v>
      </c>
      <c r="N1565" s="246" t="s">
        <v>2997</v>
      </c>
      <c r="O1565" s="246" t="s">
        <v>12354</v>
      </c>
      <c r="P1565" s="246" t="s">
        <v>12354</v>
      </c>
      <c r="Q1565" s="246" t="s">
        <v>12354</v>
      </c>
      <c r="R1565" s="246" t="s">
        <v>14694</v>
      </c>
      <c r="S1565" s="246" t="s">
        <v>14718</v>
      </c>
      <c r="T1565" s="246" t="s">
        <v>16209</v>
      </c>
      <c r="U1565" s="246" t="s">
        <v>15068</v>
      </c>
    </row>
    <row r="1566" spans="1:21" ht="13.5" customHeight="1">
      <c r="A1566" s="125" t="s">
        <v>2999</v>
      </c>
      <c r="B1566" s="125" t="s">
        <v>10374</v>
      </c>
      <c r="C1566" s="246" t="s">
        <v>7320</v>
      </c>
      <c r="D1566" s="246" t="s">
        <v>106</v>
      </c>
      <c r="E1566" s="246" t="s">
        <v>7321</v>
      </c>
      <c r="F1566" s="246" t="s">
        <v>11740</v>
      </c>
      <c r="G1566" s="246" t="s">
        <v>9622</v>
      </c>
      <c r="H1566" s="247">
        <v>0</v>
      </c>
      <c r="I1566" s="246" t="s">
        <v>10374</v>
      </c>
      <c r="J1566" s="247">
        <v>143000</v>
      </c>
      <c r="K1566" s="247">
        <v>470</v>
      </c>
      <c r="L1566" s="246" t="s">
        <v>13627</v>
      </c>
      <c r="M1566" s="246" t="s">
        <v>12354</v>
      </c>
      <c r="N1566" s="246" t="s">
        <v>2999</v>
      </c>
      <c r="O1566" s="246" t="s">
        <v>12354</v>
      </c>
      <c r="P1566" s="246" t="s">
        <v>12354</v>
      </c>
      <c r="Q1566" s="246" t="s">
        <v>12354</v>
      </c>
      <c r="R1566" s="246" t="s">
        <v>14690</v>
      </c>
      <c r="S1566" s="246" t="s">
        <v>14727</v>
      </c>
      <c r="T1566" s="246" t="s">
        <v>15625</v>
      </c>
      <c r="U1566" s="246" t="s">
        <v>16210</v>
      </c>
    </row>
    <row r="1567" spans="1:21" ht="13.5" customHeight="1">
      <c r="A1567" s="125" t="s">
        <v>3000</v>
      </c>
      <c r="B1567" s="125" t="s">
        <v>10374</v>
      </c>
      <c r="C1567" s="246" t="s">
        <v>7322</v>
      </c>
      <c r="D1567" s="246" t="s">
        <v>128</v>
      </c>
      <c r="E1567" s="246" t="s">
        <v>7323</v>
      </c>
      <c r="F1567" s="246" t="s">
        <v>11741</v>
      </c>
      <c r="G1567" s="246" t="s">
        <v>9623</v>
      </c>
      <c r="H1567" s="247">
        <v>0</v>
      </c>
      <c r="I1567" s="246" t="s">
        <v>10374</v>
      </c>
      <c r="J1567" s="247">
        <v>143000</v>
      </c>
      <c r="K1567" s="247">
        <v>471</v>
      </c>
      <c r="L1567" s="246" t="s">
        <v>12750</v>
      </c>
      <c r="M1567" s="246" t="s">
        <v>12354</v>
      </c>
      <c r="N1567" s="246" t="s">
        <v>3000</v>
      </c>
      <c r="O1567" s="246" t="s">
        <v>12354</v>
      </c>
      <c r="P1567" s="246" t="s">
        <v>12354</v>
      </c>
      <c r="Q1567" s="246" t="s">
        <v>12354</v>
      </c>
      <c r="R1567" s="246" t="s">
        <v>14690</v>
      </c>
      <c r="S1567" s="246" t="s">
        <v>14734</v>
      </c>
      <c r="T1567" s="246" t="s">
        <v>16179</v>
      </c>
      <c r="U1567" s="246" t="s">
        <v>15386</v>
      </c>
    </row>
    <row r="1568" spans="1:21" ht="13.5" customHeight="1">
      <c r="A1568" s="125" t="s">
        <v>3001</v>
      </c>
      <c r="B1568" s="125" t="s">
        <v>10374</v>
      </c>
      <c r="C1568" s="246" t="s">
        <v>3002</v>
      </c>
      <c r="D1568" s="246" t="s">
        <v>68</v>
      </c>
      <c r="E1568" s="246" t="s">
        <v>7324</v>
      </c>
      <c r="F1568" s="246" t="s">
        <v>12354</v>
      </c>
      <c r="G1568" s="246" t="s">
        <v>9624</v>
      </c>
      <c r="H1568" s="247">
        <v>0</v>
      </c>
      <c r="I1568" s="246" t="s">
        <v>10374</v>
      </c>
      <c r="J1568" s="247">
        <v>143000</v>
      </c>
      <c r="K1568" s="247">
        <v>472</v>
      </c>
      <c r="L1568" s="246" t="s">
        <v>13628</v>
      </c>
      <c r="M1568" s="246" t="s">
        <v>12354</v>
      </c>
      <c r="N1568" s="246" t="s">
        <v>3001</v>
      </c>
      <c r="O1568" s="246" t="s">
        <v>12354</v>
      </c>
      <c r="P1568" s="246" t="s">
        <v>12354</v>
      </c>
      <c r="Q1568" s="246" t="s">
        <v>12354</v>
      </c>
      <c r="R1568" s="246" t="s">
        <v>14690</v>
      </c>
      <c r="S1568" s="246" t="s">
        <v>14761</v>
      </c>
      <c r="T1568" s="246" t="s">
        <v>15176</v>
      </c>
      <c r="U1568" s="246" t="s">
        <v>15979</v>
      </c>
    </row>
    <row r="1569" spans="1:21" ht="13.5" customHeight="1">
      <c r="A1569" s="125" t="s">
        <v>3003</v>
      </c>
      <c r="B1569" s="125" t="s">
        <v>10374</v>
      </c>
      <c r="C1569" s="246" t="s">
        <v>3004</v>
      </c>
      <c r="D1569" s="246" t="s">
        <v>154</v>
      </c>
      <c r="E1569" s="246" t="s">
        <v>7325</v>
      </c>
      <c r="F1569" s="246" t="s">
        <v>12354</v>
      </c>
      <c r="G1569" s="246" t="s">
        <v>9608</v>
      </c>
      <c r="H1569" s="247">
        <v>0</v>
      </c>
      <c r="I1569" s="246" t="s">
        <v>10374</v>
      </c>
      <c r="J1569" s="247">
        <v>143000</v>
      </c>
      <c r="K1569" s="247">
        <v>473</v>
      </c>
      <c r="L1569" s="246" t="s">
        <v>13629</v>
      </c>
      <c r="M1569" s="246" t="s">
        <v>12354</v>
      </c>
      <c r="N1569" s="246" t="s">
        <v>3003</v>
      </c>
      <c r="O1569" s="246" t="s">
        <v>12354</v>
      </c>
      <c r="P1569" s="246" t="s">
        <v>12354</v>
      </c>
      <c r="Q1569" s="246" t="s">
        <v>12354</v>
      </c>
      <c r="R1569" s="246" t="s">
        <v>14694</v>
      </c>
      <c r="S1569" s="246" t="s">
        <v>14695</v>
      </c>
      <c r="T1569" s="246" t="s">
        <v>16201</v>
      </c>
      <c r="U1569" s="246" t="s">
        <v>16182</v>
      </c>
    </row>
    <row r="1570" spans="1:21" ht="13.5" customHeight="1">
      <c r="A1570" s="125" t="s">
        <v>3005</v>
      </c>
      <c r="B1570" s="125" t="s">
        <v>10374</v>
      </c>
      <c r="C1570" s="246" t="s">
        <v>7326</v>
      </c>
      <c r="D1570" s="246" t="s">
        <v>154</v>
      </c>
      <c r="E1570" s="246" t="s">
        <v>7327</v>
      </c>
      <c r="F1570" s="246" t="s">
        <v>11742</v>
      </c>
      <c r="G1570" s="246" t="s">
        <v>9625</v>
      </c>
      <c r="H1570" s="247">
        <v>0</v>
      </c>
      <c r="I1570" s="246" t="s">
        <v>10374</v>
      </c>
      <c r="J1570" s="247">
        <v>143000</v>
      </c>
      <c r="K1570" s="247">
        <v>474</v>
      </c>
      <c r="L1570" s="246" t="s">
        <v>13630</v>
      </c>
      <c r="M1570" s="246" t="s">
        <v>12354</v>
      </c>
      <c r="N1570" s="246" t="s">
        <v>3005</v>
      </c>
      <c r="O1570" s="246" t="s">
        <v>12354</v>
      </c>
      <c r="P1570" s="246" t="s">
        <v>12354</v>
      </c>
      <c r="Q1570" s="246" t="s">
        <v>12354</v>
      </c>
      <c r="R1570" s="246" t="s">
        <v>14694</v>
      </c>
      <c r="S1570" s="246" t="s">
        <v>14784</v>
      </c>
      <c r="T1570" s="246" t="s">
        <v>16169</v>
      </c>
      <c r="U1570" s="246" t="s">
        <v>16211</v>
      </c>
    </row>
    <row r="1571" spans="1:21" ht="13.5" customHeight="1">
      <c r="A1571" s="125" t="s">
        <v>3006</v>
      </c>
      <c r="B1571" s="125" t="s">
        <v>10374</v>
      </c>
      <c r="C1571" s="246" t="s">
        <v>7330</v>
      </c>
      <c r="D1571" s="246" t="s">
        <v>210</v>
      </c>
      <c r="E1571" s="246" t="s">
        <v>7331</v>
      </c>
      <c r="F1571" s="246" t="s">
        <v>11743</v>
      </c>
      <c r="G1571" s="246" t="s">
        <v>9626</v>
      </c>
      <c r="H1571" s="247">
        <v>0</v>
      </c>
      <c r="I1571" s="246" t="s">
        <v>10374</v>
      </c>
      <c r="J1571" s="247">
        <v>143000</v>
      </c>
      <c r="K1571" s="247">
        <v>476</v>
      </c>
      <c r="L1571" s="246" t="s">
        <v>13632</v>
      </c>
      <c r="M1571" s="246" t="s">
        <v>12354</v>
      </c>
      <c r="N1571" s="246" t="s">
        <v>3006</v>
      </c>
      <c r="O1571" s="246" t="s">
        <v>12354</v>
      </c>
      <c r="P1571" s="246" t="s">
        <v>12354</v>
      </c>
      <c r="Q1571" s="246" t="s">
        <v>12354</v>
      </c>
      <c r="R1571" s="246" t="s">
        <v>14694</v>
      </c>
      <c r="S1571" s="246" t="s">
        <v>14844</v>
      </c>
      <c r="T1571" s="246" t="s">
        <v>16132</v>
      </c>
      <c r="U1571" s="246" t="s">
        <v>16212</v>
      </c>
    </row>
    <row r="1572" spans="1:21" ht="13.5" customHeight="1">
      <c r="A1572" s="125" t="s">
        <v>3007</v>
      </c>
      <c r="B1572" s="125" t="s">
        <v>10374</v>
      </c>
      <c r="C1572" s="246" t="s">
        <v>7328</v>
      </c>
      <c r="D1572" s="246" t="s">
        <v>154</v>
      </c>
      <c r="E1572" s="246" t="s">
        <v>7329</v>
      </c>
      <c r="F1572" s="246" t="s">
        <v>11744</v>
      </c>
      <c r="G1572" s="246" t="s">
        <v>9627</v>
      </c>
      <c r="H1572" s="247">
        <v>0</v>
      </c>
      <c r="I1572" s="246" t="s">
        <v>10374</v>
      </c>
      <c r="J1572" s="247">
        <v>143000</v>
      </c>
      <c r="K1572" s="247">
        <v>475</v>
      </c>
      <c r="L1572" s="246" t="s">
        <v>13631</v>
      </c>
      <c r="M1572" s="246" t="s">
        <v>12354</v>
      </c>
      <c r="N1572" s="246" t="s">
        <v>3007</v>
      </c>
      <c r="O1572" s="246" t="s">
        <v>12354</v>
      </c>
      <c r="P1572" s="246" t="s">
        <v>12354</v>
      </c>
      <c r="Q1572" s="246" t="s">
        <v>12354</v>
      </c>
      <c r="R1572" s="246" t="s">
        <v>14694</v>
      </c>
      <c r="S1572" s="246" t="s">
        <v>14721</v>
      </c>
      <c r="T1572" s="246" t="s">
        <v>14787</v>
      </c>
      <c r="U1572" s="246" t="s">
        <v>16213</v>
      </c>
    </row>
    <row r="1573" spans="1:21" ht="13.5" customHeight="1">
      <c r="A1573" s="125" t="s">
        <v>3008</v>
      </c>
      <c r="B1573" s="125" t="s">
        <v>10374</v>
      </c>
      <c r="C1573" s="246" t="s">
        <v>7332</v>
      </c>
      <c r="D1573" s="246" t="s">
        <v>177</v>
      </c>
      <c r="E1573" s="246" t="s">
        <v>7333</v>
      </c>
      <c r="F1573" s="246" t="s">
        <v>11745</v>
      </c>
      <c r="G1573" s="246" t="s">
        <v>9628</v>
      </c>
      <c r="H1573" s="247">
        <v>0</v>
      </c>
      <c r="I1573" s="246" t="s">
        <v>10374</v>
      </c>
      <c r="J1573" s="247">
        <v>143000</v>
      </c>
      <c r="K1573" s="247">
        <v>477</v>
      </c>
      <c r="L1573" s="246" t="s">
        <v>12756</v>
      </c>
      <c r="M1573" s="246" t="s">
        <v>12354</v>
      </c>
      <c r="N1573" s="246" t="s">
        <v>3008</v>
      </c>
      <c r="O1573" s="246" t="s">
        <v>12354</v>
      </c>
      <c r="P1573" s="246" t="s">
        <v>12354</v>
      </c>
      <c r="Q1573" s="246" t="s">
        <v>12354</v>
      </c>
      <c r="R1573" s="246" t="s">
        <v>14694</v>
      </c>
      <c r="S1573" s="246" t="s">
        <v>14701</v>
      </c>
      <c r="T1573" s="246" t="s">
        <v>15408</v>
      </c>
      <c r="U1573" s="246" t="s">
        <v>16214</v>
      </c>
    </row>
    <row r="1574" spans="1:21" ht="13.5" customHeight="1">
      <c r="A1574" s="125" t="s">
        <v>3009</v>
      </c>
      <c r="B1574" s="125" t="s">
        <v>10374</v>
      </c>
      <c r="C1574" s="246" t="s">
        <v>7334</v>
      </c>
      <c r="D1574" s="246" t="s">
        <v>147</v>
      </c>
      <c r="E1574" s="246" t="s">
        <v>7335</v>
      </c>
      <c r="F1574" s="246" t="s">
        <v>11746</v>
      </c>
      <c r="G1574" s="246" t="s">
        <v>9629</v>
      </c>
      <c r="H1574" s="247">
        <v>0</v>
      </c>
      <c r="I1574" s="246" t="s">
        <v>10374</v>
      </c>
      <c r="J1574" s="247">
        <v>143000</v>
      </c>
      <c r="K1574" s="247">
        <v>478</v>
      </c>
      <c r="L1574" s="246" t="s">
        <v>12385</v>
      </c>
      <c r="M1574" s="246" t="s">
        <v>12354</v>
      </c>
      <c r="N1574" s="246" t="s">
        <v>3009</v>
      </c>
      <c r="O1574" s="246" t="s">
        <v>12354</v>
      </c>
      <c r="P1574" s="246" t="s">
        <v>12354</v>
      </c>
      <c r="Q1574" s="246" t="s">
        <v>12354</v>
      </c>
      <c r="R1574" s="246" t="s">
        <v>14690</v>
      </c>
      <c r="S1574" s="246" t="s">
        <v>14844</v>
      </c>
      <c r="T1574" s="246" t="s">
        <v>15652</v>
      </c>
      <c r="U1574" s="246" t="s">
        <v>16215</v>
      </c>
    </row>
    <row r="1575" spans="1:21" ht="13.5" customHeight="1">
      <c r="A1575" s="125" t="s">
        <v>3010</v>
      </c>
      <c r="B1575" s="125" t="s">
        <v>10374</v>
      </c>
      <c r="C1575" s="246" t="s">
        <v>7336</v>
      </c>
      <c r="D1575" s="246" t="s">
        <v>154</v>
      </c>
      <c r="E1575" s="246" t="s">
        <v>7337</v>
      </c>
      <c r="F1575" s="246" t="s">
        <v>11747</v>
      </c>
      <c r="G1575" s="246" t="s">
        <v>9629</v>
      </c>
      <c r="H1575" s="247">
        <v>0</v>
      </c>
      <c r="I1575" s="246" t="s">
        <v>10374</v>
      </c>
      <c r="J1575" s="247">
        <v>143000</v>
      </c>
      <c r="K1575" s="247">
        <v>479</v>
      </c>
      <c r="L1575" s="246" t="s">
        <v>12385</v>
      </c>
      <c r="M1575" s="246" t="s">
        <v>12354</v>
      </c>
      <c r="N1575" s="246" t="s">
        <v>3010</v>
      </c>
      <c r="O1575" s="246" t="s">
        <v>12354</v>
      </c>
      <c r="P1575" s="246" t="s">
        <v>12354</v>
      </c>
      <c r="Q1575" s="246" t="s">
        <v>12354</v>
      </c>
      <c r="R1575" s="246" t="s">
        <v>14690</v>
      </c>
      <c r="S1575" s="246" t="s">
        <v>14844</v>
      </c>
      <c r="T1575" s="246" t="s">
        <v>15105</v>
      </c>
      <c r="U1575" s="246" t="s">
        <v>16215</v>
      </c>
    </row>
    <row r="1576" spans="1:21" ht="13.5" customHeight="1">
      <c r="A1576" s="125" t="s">
        <v>3011</v>
      </c>
      <c r="B1576" s="125" t="s">
        <v>10374</v>
      </c>
      <c r="C1576" s="246" t="s">
        <v>7340</v>
      </c>
      <c r="D1576" s="246" t="s">
        <v>522</v>
      </c>
      <c r="E1576" s="246" t="s">
        <v>7341</v>
      </c>
      <c r="F1576" s="246" t="s">
        <v>11748</v>
      </c>
      <c r="G1576" s="246" t="s">
        <v>9630</v>
      </c>
      <c r="H1576" s="247">
        <v>0</v>
      </c>
      <c r="I1576" s="246" t="s">
        <v>10374</v>
      </c>
      <c r="J1576" s="247">
        <v>143000</v>
      </c>
      <c r="K1576" s="247">
        <v>482</v>
      </c>
      <c r="L1576" s="246" t="s">
        <v>13634</v>
      </c>
      <c r="M1576" s="246" t="s">
        <v>12354</v>
      </c>
      <c r="N1576" s="246" t="s">
        <v>3011</v>
      </c>
      <c r="O1576" s="246" t="s">
        <v>12354</v>
      </c>
      <c r="P1576" s="246" t="s">
        <v>12354</v>
      </c>
      <c r="Q1576" s="246" t="s">
        <v>12354</v>
      </c>
      <c r="R1576" s="246" t="s">
        <v>14694</v>
      </c>
      <c r="S1576" s="246" t="s">
        <v>14721</v>
      </c>
      <c r="T1576" s="246" t="s">
        <v>14787</v>
      </c>
      <c r="U1576" s="246" t="s">
        <v>16213</v>
      </c>
    </row>
    <row r="1577" spans="1:21" ht="13.5" customHeight="1">
      <c r="A1577" s="125" t="s">
        <v>3012</v>
      </c>
      <c r="B1577" s="125" t="s">
        <v>10374</v>
      </c>
      <c r="C1577" s="246" t="s">
        <v>3013</v>
      </c>
      <c r="D1577" s="246" t="s">
        <v>110</v>
      </c>
      <c r="E1577" s="246" t="s">
        <v>7338</v>
      </c>
      <c r="F1577" s="246" t="s">
        <v>11749</v>
      </c>
      <c r="G1577" s="246" t="s">
        <v>9631</v>
      </c>
      <c r="H1577" s="247">
        <v>0</v>
      </c>
      <c r="I1577" s="246" t="s">
        <v>10374</v>
      </c>
      <c r="J1577" s="247">
        <v>143000</v>
      </c>
      <c r="K1577" s="247">
        <v>480</v>
      </c>
      <c r="L1577" s="246" t="s">
        <v>13633</v>
      </c>
      <c r="M1577" s="246" t="s">
        <v>12354</v>
      </c>
      <c r="N1577" s="246" t="s">
        <v>3012</v>
      </c>
      <c r="O1577" s="246" t="s">
        <v>12354</v>
      </c>
      <c r="P1577" s="246" t="s">
        <v>12354</v>
      </c>
      <c r="Q1577" s="246" t="s">
        <v>12354</v>
      </c>
      <c r="R1577" s="246" t="s">
        <v>14694</v>
      </c>
      <c r="S1577" s="246" t="s">
        <v>14818</v>
      </c>
      <c r="T1577" s="246" t="s">
        <v>14871</v>
      </c>
      <c r="U1577" s="246" t="s">
        <v>16195</v>
      </c>
    </row>
    <row r="1578" spans="1:21" ht="13.5" customHeight="1">
      <c r="A1578" s="125" t="s">
        <v>3014</v>
      </c>
      <c r="B1578" s="125" t="s">
        <v>10374</v>
      </c>
      <c r="C1578" s="246" t="s">
        <v>3015</v>
      </c>
      <c r="D1578" s="246" t="s">
        <v>202</v>
      </c>
      <c r="E1578" s="246" t="s">
        <v>7339</v>
      </c>
      <c r="F1578" s="246" t="s">
        <v>11750</v>
      </c>
      <c r="G1578" s="246" t="s">
        <v>9631</v>
      </c>
      <c r="H1578" s="247">
        <v>0</v>
      </c>
      <c r="I1578" s="246" t="s">
        <v>10374</v>
      </c>
      <c r="J1578" s="247">
        <v>143000</v>
      </c>
      <c r="K1578" s="247">
        <v>481</v>
      </c>
      <c r="L1578" s="246" t="s">
        <v>13633</v>
      </c>
      <c r="M1578" s="246" t="s">
        <v>12354</v>
      </c>
      <c r="N1578" s="246" t="s">
        <v>3014</v>
      </c>
      <c r="O1578" s="246" t="s">
        <v>12354</v>
      </c>
      <c r="P1578" s="246" t="s">
        <v>12354</v>
      </c>
      <c r="Q1578" s="246" t="s">
        <v>12354</v>
      </c>
      <c r="R1578" s="246" t="s">
        <v>14694</v>
      </c>
      <c r="S1578" s="246" t="s">
        <v>14818</v>
      </c>
      <c r="T1578" s="246" t="s">
        <v>14871</v>
      </c>
      <c r="U1578" s="246" t="s">
        <v>16195</v>
      </c>
    </row>
    <row r="1579" spans="1:21" ht="13.5" customHeight="1">
      <c r="A1579" s="125" t="s">
        <v>3016</v>
      </c>
      <c r="B1579" s="125" t="s">
        <v>10374</v>
      </c>
      <c r="C1579" s="246" t="s">
        <v>3017</v>
      </c>
      <c r="D1579" s="246" t="s">
        <v>65</v>
      </c>
      <c r="E1579" s="246" t="s">
        <v>7342</v>
      </c>
      <c r="F1579" s="246" t="s">
        <v>11751</v>
      </c>
      <c r="G1579" s="246" t="s">
        <v>9633</v>
      </c>
      <c r="H1579" s="247">
        <v>0</v>
      </c>
      <c r="I1579" s="246" t="s">
        <v>10374</v>
      </c>
      <c r="J1579" s="247">
        <v>143000</v>
      </c>
      <c r="K1579" s="247">
        <v>484</v>
      </c>
      <c r="L1579" s="246" t="s">
        <v>13635</v>
      </c>
      <c r="M1579" s="246" t="s">
        <v>12354</v>
      </c>
      <c r="N1579" s="246" t="s">
        <v>3016</v>
      </c>
      <c r="O1579" s="246" t="s">
        <v>12354</v>
      </c>
      <c r="P1579" s="246" t="s">
        <v>12354</v>
      </c>
      <c r="Q1579" s="246" t="s">
        <v>12354</v>
      </c>
      <c r="R1579" s="246" t="s">
        <v>14694</v>
      </c>
      <c r="S1579" s="246" t="s">
        <v>14727</v>
      </c>
      <c r="T1579" s="246" t="s">
        <v>15543</v>
      </c>
      <c r="U1579" s="246" t="s">
        <v>16216</v>
      </c>
    </row>
    <row r="1580" spans="1:21" ht="13.5" customHeight="1">
      <c r="A1580" s="125" t="s">
        <v>3018</v>
      </c>
      <c r="B1580" s="125" t="s">
        <v>10374</v>
      </c>
      <c r="C1580" s="246" t="s">
        <v>7343</v>
      </c>
      <c r="D1580" s="246" t="s">
        <v>199</v>
      </c>
      <c r="E1580" s="246" t="s">
        <v>7344</v>
      </c>
      <c r="F1580" s="246" t="s">
        <v>11752</v>
      </c>
      <c r="G1580" s="246" t="s">
        <v>9634</v>
      </c>
      <c r="H1580" s="247">
        <v>0</v>
      </c>
      <c r="I1580" s="246" t="s">
        <v>10374</v>
      </c>
      <c r="J1580" s="247">
        <v>143000</v>
      </c>
      <c r="K1580" s="247">
        <v>485</v>
      </c>
      <c r="L1580" s="246" t="s">
        <v>12809</v>
      </c>
      <c r="M1580" s="246" t="s">
        <v>12354</v>
      </c>
      <c r="N1580" s="246" t="s">
        <v>3018</v>
      </c>
      <c r="O1580" s="246" t="s">
        <v>12354</v>
      </c>
      <c r="P1580" s="246" t="s">
        <v>12354</v>
      </c>
      <c r="Q1580" s="246" t="s">
        <v>12354</v>
      </c>
      <c r="R1580" s="246" t="s">
        <v>14690</v>
      </c>
      <c r="S1580" s="246" t="s">
        <v>14721</v>
      </c>
      <c r="T1580" s="246" t="s">
        <v>16160</v>
      </c>
      <c r="U1580" s="246" t="s">
        <v>15386</v>
      </c>
    </row>
    <row r="1581" spans="1:21" ht="13.5" customHeight="1">
      <c r="A1581" s="125" t="s">
        <v>3019</v>
      </c>
      <c r="B1581" s="125" t="s">
        <v>10374</v>
      </c>
      <c r="C1581" s="246" t="s">
        <v>3020</v>
      </c>
      <c r="D1581" s="246" t="s">
        <v>68</v>
      </c>
      <c r="E1581" s="246" t="s">
        <v>7345</v>
      </c>
      <c r="F1581" s="246" t="s">
        <v>11753</v>
      </c>
      <c r="G1581" s="246" t="s">
        <v>9635</v>
      </c>
      <c r="H1581" s="247">
        <v>0</v>
      </c>
      <c r="I1581" s="246" t="s">
        <v>10374</v>
      </c>
      <c r="J1581" s="247">
        <v>143000</v>
      </c>
      <c r="K1581" s="247">
        <v>486</v>
      </c>
      <c r="L1581" s="246" t="s">
        <v>13636</v>
      </c>
      <c r="M1581" s="246" t="s">
        <v>12354</v>
      </c>
      <c r="N1581" s="246" t="s">
        <v>3019</v>
      </c>
      <c r="O1581" s="246" t="s">
        <v>12354</v>
      </c>
      <c r="P1581" s="246" t="s">
        <v>12354</v>
      </c>
      <c r="Q1581" s="246" t="s">
        <v>12354</v>
      </c>
      <c r="R1581" s="246" t="s">
        <v>14773</v>
      </c>
      <c r="S1581" s="246" t="s">
        <v>16217</v>
      </c>
      <c r="T1581" s="246" t="s">
        <v>15518</v>
      </c>
      <c r="U1581" s="246" t="s">
        <v>16218</v>
      </c>
    </row>
    <row r="1582" spans="1:21" ht="13.5" customHeight="1">
      <c r="A1582" s="125" t="s">
        <v>3021</v>
      </c>
      <c r="B1582" s="125" t="s">
        <v>10374</v>
      </c>
      <c r="C1582" s="246" t="s">
        <v>7346</v>
      </c>
      <c r="D1582" s="246" t="s">
        <v>155</v>
      </c>
      <c r="E1582" s="246" t="s">
        <v>7347</v>
      </c>
      <c r="F1582" s="246" t="s">
        <v>11754</v>
      </c>
      <c r="G1582" s="246" t="s">
        <v>9636</v>
      </c>
      <c r="H1582" s="247">
        <v>0</v>
      </c>
      <c r="I1582" s="246" t="s">
        <v>10374</v>
      </c>
      <c r="J1582" s="247">
        <v>143000</v>
      </c>
      <c r="K1582" s="247">
        <v>487</v>
      </c>
      <c r="L1582" s="246" t="s">
        <v>13637</v>
      </c>
      <c r="M1582" s="246" t="s">
        <v>12354</v>
      </c>
      <c r="N1582" s="246" t="s">
        <v>3021</v>
      </c>
      <c r="O1582" s="246" t="s">
        <v>12354</v>
      </c>
      <c r="P1582" s="246" t="s">
        <v>12354</v>
      </c>
      <c r="Q1582" s="246" t="s">
        <v>12354</v>
      </c>
      <c r="R1582" s="246" t="s">
        <v>14690</v>
      </c>
      <c r="S1582" s="246" t="s">
        <v>14718</v>
      </c>
      <c r="T1582" s="246" t="s">
        <v>15843</v>
      </c>
      <c r="U1582" s="246" t="s">
        <v>16219</v>
      </c>
    </row>
    <row r="1583" spans="1:21" ht="13.5" customHeight="1">
      <c r="A1583" s="125" t="s">
        <v>3022</v>
      </c>
      <c r="B1583" s="125" t="s">
        <v>10374</v>
      </c>
      <c r="C1583" s="246" t="s">
        <v>3023</v>
      </c>
      <c r="D1583" s="246" t="s">
        <v>139</v>
      </c>
      <c r="E1583" s="246" t="s">
        <v>7348</v>
      </c>
      <c r="F1583" s="246" t="s">
        <v>11755</v>
      </c>
      <c r="G1583" s="246" t="s">
        <v>9637</v>
      </c>
      <c r="H1583" s="247">
        <v>0</v>
      </c>
      <c r="I1583" s="246" t="s">
        <v>10374</v>
      </c>
      <c r="J1583" s="247">
        <v>143000</v>
      </c>
      <c r="K1583" s="247">
        <v>488</v>
      </c>
      <c r="L1583" s="246" t="s">
        <v>12929</v>
      </c>
      <c r="M1583" s="246" t="s">
        <v>12354</v>
      </c>
      <c r="N1583" s="246" t="s">
        <v>3022</v>
      </c>
      <c r="O1583" s="246" t="s">
        <v>12354</v>
      </c>
      <c r="P1583" s="246" t="s">
        <v>12354</v>
      </c>
      <c r="Q1583" s="246" t="s">
        <v>12354</v>
      </c>
      <c r="R1583" s="246" t="s">
        <v>14773</v>
      </c>
      <c r="S1583" s="246" t="s">
        <v>16217</v>
      </c>
      <c r="T1583" s="246" t="s">
        <v>15518</v>
      </c>
      <c r="U1583" s="246" t="s">
        <v>16218</v>
      </c>
    </row>
    <row r="1584" spans="1:21" ht="13.5" customHeight="1">
      <c r="A1584" s="125" t="s">
        <v>3024</v>
      </c>
      <c r="B1584" s="125" t="s">
        <v>10374</v>
      </c>
      <c r="C1584" s="246" t="s">
        <v>3025</v>
      </c>
      <c r="D1584" s="246" t="s">
        <v>140</v>
      </c>
      <c r="E1584" s="246" t="s">
        <v>7351</v>
      </c>
      <c r="F1584" s="246" t="s">
        <v>11756</v>
      </c>
      <c r="G1584" s="246" t="s">
        <v>9638</v>
      </c>
      <c r="H1584" s="247">
        <v>0</v>
      </c>
      <c r="I1584" s="246" t="s">
        <v>10374</v>
      </c>
      <c r="J1584" s="247">
        <v>143000</v>
      </c>
      <c r="K1584" s="247">
        <v>490</v>
      </c>
      <c r="L1584" s="246" t="s">
        <v>12468</v>
      </c>
      <c r="M1584" s="246" t="s">
        <v>12354</v>
      </c>
      <c r="N1584" s="246" t="s">
        <v>3024</v>
      </c>
      <c r="O1584" s="246" t="s">
        <v>12354</v>
      </c>
      <c r="P1584" s="246" t="s">
        <v>12354</v>
      </c>
      <c r="Q1584" s="246" t="s">
        <v>12354</v>
      </c>
      <c r="R1584" s="246" t="s">
        <v>14694</v>
      </c>
      <c r="S1584" s="246" t="s">
        <v>14784</v>
      </c>
      <c r="T1584" s="246" t="s">
        <v>14958</v>
      </c>
      <c r="U1584" s="246" t="s">
        <v>16191</v>
      </c>
    </row>
    <row r="1585" spans="1:21" ht="13.5" customHeight="1">
      <c r="A1585" s="125" t="s">
        <v>3026</v>
      </c>
      <c r="B1585" s="125" t="s">
        <v>10374</v>
      </c>
      <c r="C1585" s="246" t="s">
        <v>7349</v>
      </c>
      <c r="D1585" s="246" t="s">
        <v>132</v>
      </c>
      <c r="E1585" s="246" t="s">
        <v>7350</v>
      </c>
      <c r="F1585" s="246" t="s">
        <v>11757</v>
      </c>
      <c r="G1585" s="246" t="s">
        <v>13586</v>
      </c>
      <c r="H1585" s="247">
        <v>0</v>
      </c>
      <c r="I1585" s="246" t="s">
        <v>10374</v>
      </c>
      <c r="J1585" s="247">
        <v>143000</v>
      </c>
      <c r="K1585" s="247">
        <v>489</v>
      </c>
      <c r="L1585" s="246" t="s">
        <v>13638</v>
      </c>
      <c r="M1585" s="246" t="s">
        <v>12354</v>
      </c>
      <c r="N1585" s="246" t="s">
        <v>3026</v>
      </c>
      <c r="O1585" s="246" t="s">
        <v>12354</v>
      </c>
      <c r="P1585" s="246" t="s">
        <v>12354</v>
      </c>
      <c r="Q1585" s="246" t="s">
        <v>12354</v>
      </c>
      <c r="R1585" s="246" t="s">
        <v>14690</v>
      </c>
      <c r="S1585" s="246" t="s">
        <v>14734</v>
      </c>
      <c r="T1585" s="246" t="s">
        <v>16179</v>
      </c>
      <c r="U1585" s="246" t="s">
        <v>15386</v>
      </c>
    </row>
    <row r="1586" spans="1:21" ht="13.5" customHeight="1">
      <c r="A1586" s="125" t="s">
        <v>3027</v>
      </c>
      <c r="B1586" s="125" t="s">
        <v>10374</v>
      </c>
      <c r="C1586" s="246" t="s">
        <v>7352</v>
      </c>
      <c r="D1586" s="246" t="s">
        <v>43</v>
      </c>
      <c r="E1586" s="246" t="s">
        <v>7353</v>
      </c>
      <c r="F1586" s="246" t="s">
        <v>11758</v>
      </c>
      <c r="G1586" s="246" t="s">
        <v>9562</v>
      </c>
      <c r="H1586" s="247">
        <v>0</v>
      </c>
      <c r="I1586" s="246" t="s">
        <v>10374</v>
      </c>
      <c r="J1586" s="247">
        <v>143000</v>
      </c>
      <c r="K1586" s="247">
        <v>491</v>
      </c>
      <c r="L1586" s="246" t="s">
        <v>13639</v>
      </c>
      <c r="M1586" s="246" t="s">
        <v>12354</v>
      </c>
      <c r="N1586" s="246" t="s">
        <v>3027</v>
      </c>
      <c r="O1586" s="246" t="s">
        <v>12354</v>
      </c>
      <c r="P1586" s="246" t="s">
        <v>12354</v>
      </c>
      <c r="Q1586" s="246" t="s">
        <v>12354</v>
      </c>
      <c r="R1586" s="246" t="s">
        <v>14690</v>
      </c>
      <c r="S1586" s="246" t="s">
        <v>14761</v>
      </c>
      <c r="T1586" s="246" t="s">
        <v>15660</v>
      </c>
      <c r="U1586" s="246" t="s">
        <v>15386</v>
      </c>
    </row>
    <row r="1587" spans="1:21" ht="13.5" customHeight="1">
      <c r="A1587" s="125" t="s">
        <v>3028</v>
      </c>
      <c r="B1587" s="125" t="s">
        <v>10374</v>
      </c>
      <c r="C1587" s="246" t="s">
        <v>3029</v>
      </c>
      <c r="D1587" s="246" t="s">
        <v>43</v>
      </c>
      <c r="E1587" s="246" t="s">
        <v>7355</v>
      </c>
      <c r="F1587" s="246" t="s">
        <v>11759</v>
      </c>
      <c r="G1587" s="246" t="s">
        <v>9629</v>
      </c>
      <c r="H1587" s="247">
        <v>0</v>
      </c>
      <c r="I1587" s="246" t="s">
        <v>10374</v>
      </c>
      <c r="J1587" s="247">
        <v>143000</v>
      </c>
      <c r="K1587" s="247">
        <v>493</v>
      </c>
      <c r="L1587" s="246" t="s">
        <v>12613</v>
      </c>
      <c r="M1587" s="246" t="s">
        <v>12354</v>
      </c>
      <c r="N1587" s="246" t="s">
        <v>3028</v>
      </c>
      <c r="O1587" s="246" t="s">
        <v>12354</v>
      </c>
      <c r="P1587" s="246" t="s">
        <v>12354</v>
      </c>
      <c r="Q1587" s="246" t="s">
        <v>12354</v>
      </c>
      <c r="R1587" s="246" t="s">
        <v>14690</v>
      </c>
      <c r="S1587" s="246" t="s">
        <v>14844</v>
      </c>
      <c r="T1587" s="246" t="s">
        <v>15736</v>
      </c>
      <c r="U1587" s="246" t="s">
        <v>16215</v>
      </c>
    </row>
    <row r="1588" spans="1:21" ht="13.5" customHeight="1">
      <c r="A1588" s="125" t="s">
        <v>3030</v>
      </c>
      <c r="B1588" s="125" t="s">
        <v>10374</v>
      </c>
      <c r="C1588" s="246" t="s">
        <v>3031</v>
      </c>
      <c r="D1588" s="246" t="s">
        <v>68</v>
      </c>
      <c r="E1588" s="246" t="s">
        <v>7354</v>
      </c>
      <c r="F1588" s="246" t="s">
        <v>11760</v>
      </c>
      <c r="G1588" s="246" t="s">
        <v>9631</v>
      </c>
      <c r="H1588" s="247">
        <v>0</v>
      </c>
      <c r="I1588" s="246" t="s">
        <v>10374</v>
      </c>
      <c r="J1588" s="247">
        <v>143000</v>
      </c>
      <c r="K1588" s="247">
        <v>492</v>
      </c>
      <c r="L1588" s="246" t="s">
        <v>12613</v>
      </c>
      <c r="M1588" s="246" t="s">
        <v>12354</v>
      </c>
      <c r="N1588" s="246" t="s">
        <v>3030</v>
      </c>
      <c r="O1588" s="246" t="s">
        <v>12354</v>
      </c>
      <c r="P1588" s="246" t="s">
        <v>12354</v>
      </c>
      <c r="Q1588" s="246" t="s">
        <v>12354</v>
      </c>
      <c r="R1588" s="246" t="s">
        <v>14694</v>
      </c>
      <c r="S1588" s="246" t="s">
        <v>14818</v>
      </c>
      <c r="T1588" s="246" t="s">
        <v>14871</v>
      </c>
      <c r="U1588" s="246" t="s">
        <v>16195</v>
      </c>
    </row>
    <row r="1589" spans="1:21" ht="13.5" customHeight="1">
      <c r="A1589" s="125" t="s">
        <v>3032</v>
      </c>
      <c r="B1589" s="125" t="s">
        <v>10374</v>
      </c>
      <c r="C1589" s="246" t="s">
        <v>7356</v>
      </c>
      <c r="D1589" s="246" t="s">
        <v>177</v>
      </c>
      <c r="E1589" s="246" t="s">
        <v>7357</v>
      </c>
      <c r="F1589" s="246" t="s">
        <v>11761</v>
      </c>
      <c r="G1589" s="246" t="s">
        <v>9639</v>
      </c>
      <c r="H1589" s="247">
        <v>0</v>
      </c>
      <c r="I1589" s="246" t="s">
        <v>10374</v>
      </c>
      <c r="J1589" s="247">
        <v>143000</v>
      </c>
      <c r="K1589" s="247">
        <v>494</v>
      </c>
      <c r="L1589" s="246" t="s">
        <v>13117</v>
      </c>
      <c r="M1589" s="246" t="s">
        <v>12354</v>
      </c>
      <c r="N1589" s="246" t="s">
        <v>3032</v>
      </c>
      <c r="O1589" s="246" t="s">
        <v>12354</v>
      </c>
      <c r="P1589" s="246" t="s">
        <v>12354</v>
      </c>
      <c r="Q1589" s="246" t="s">
        <v>12354</v>
      </c>
      <c r="R1589" s="246" t="s">
        <v>15644</v>
      </c>
      <c r="S1589" s="246" t="s">
        <v>14818</v>
      </c>
      <c r="T1589" s="246" t="s">
        <v>16132</v>
      </c>
      <c r="U1589" s="246" t="s">
        <v>16173</v>
      </c>
    </row>
    <row r="1590" spans="1:21" ht="13.5" customHeight="1">
      <c r="A1590" s="125" t="s">
        <v>3033</v>
      </c>
      <c r="B1590" s="125" t="s">
        <v>10374</v>
      </c>
      <c r="C1590" s="246" t="s">
        <v>7359</v>
      </c>
      <c r="D1590" s="246" t="s">
        <v>172</v>
      </c>
      <c r="E1590" s="246" t="s">
        <v>7360</v>
      </c>
      <c r="F1590" s="246" t="s">
        <v>11762</v>
      </c>
      <c r="G1590" s="246" t="s">
        <v>9623</v>
      </c>
      <c r="H1590" s="247">
        <v>0</v>
      </c>
      <c r="I1590" s="246" t="s">
        <v>10374</v>
      </c>
      <c r="J1590" s="247">
        <v>143000</v>
      </c>
      <c r="K1590" s="247">
        <v>496</v>
      </c>
      <c r="L1590" s="246" t="s">
        <v>13640</v>
      </c>
      <c r="M1590" s="246" t="s">
        <v>12354</v>
      </c>
      <c r="N1590" s="246" t="s">
        <v>3033</v>
      </c>
      <c r="O1590" s="246" t="s">
        <v>12354</v>
      </c>
      <c r="P1590" s="246" t="s">
        <v>12354</v>
      </c>
      <c r="Q1590" s="246" t="s">
        <v>12354</v>
      </c>
      <c r="R1590" s="246" t="s">
        <v>14690</v>
      </c>
      <c r="S1590" s="246" t="s">
        <v>14734</v>
      </c>
      <c r="T1590" s="246" t="s">
        <v>16179</v>
      </c>
      <c r="U1590" s="246" t="s">
        <v>15386</v>
      </c>
    </row>
    <row r="1591" spans="1:21" ht="13.5" customHeight="1">
      <c r="A1591" s="125" t="s">
        <v>3034</v>
      </c>
      <c r="B1591" s="125" t="s">
        <v>10374</v>
      </c>
      <c r="C1591" s="246" t="s">
        <v>7362</v>
      </c>
      <c r="D1591" s="246" t="s">
        <v>553</v>
      </c>
      <c r="E1591" s="246" t="s">
        <v>7363</v>
      </c>
      <c r="F1591" s="246" t="s">
        <v>12354</v>
      </c>
      <c r="G1591" s="246" t="s">
        <v>9580</v>
      </c>
      <c r="H1591" s="247">
        <v>0</v>
      </c>
      <c r="I1591" s="246" t="s">
        <v>10374</v>
      </c>
      <c r="J1591" s="247">
        <v>143000</v>
      </c>
      <c r="K1591" s="247">
        <v>498</v>
      </c>
      <c r="L1591" s="246" t="s">
        <v>12771</v>
      </c>
      <c r="M1591" s="246" t="s">
        <v>12354</v>
      </c>
      <c r="N1591" s="246" t="s">
        <v>3034</v>
      </c>
      <c r="O1591" s="246" t="s">
        <v>12354</v>
      </c>
      <c r="P1591" s="246" t="s">
        <v>12354</v>
      </c>
      <c r="Q1591" s="246" t="s">
        <v>12354</v>
      </c>
      <c r="R1591" s="246" t="s">
        <v>14690</v>
      </c>
      <c r="S1591" s="246" t="s">
        <v>14761</v>
      </c>
      <c r="T1591" s="246" t="s">
        <v>16169</v>
      </c>
      <c r="U1591" s="246" t="s">
        <v>16170</v>
      </c>
    </row>
    <row r="1592" spans="1:21" ht="13.5" customHeight="1">
      <c r="A1592" s="125" t="s">
        <v>3035</v>
      </c>
      <c r="B1592" s="125" t="s">
        <v>10374</v>
      </c>
      <c r="C1592" s="246" t="s">
        <v>3036</v>
      </c>
      <c r="D1592" s="246" t="s">
        <v>199</v>
      </c>
      <c r="E1592" s="246" t="s">
        <v>7361</v>
      </c>
      <c r="F1592" s="246" t="s">
        <v>11763</v>
      </c>
      <c r="G1592" s="246" t="s">
        <v>9640</v>
      </c>
      <c r="H1592" s="247">
        <v>0</v>
      </c>
      <c r="I1592" s="246" t="s">
        <v>10374</v>
      </c>
      <c r="J1592" s="247">
        <v>143000</v>
      </c>
      <c r="K1592" s="247">
        <v>497</v>
      </c>
      <c r="L1592" s="246" t="s">
        <v>12744</v>
      </c>
      <c r="M1592" s="246" t="s">
        <v>12354</v>
      </c>
      <c r="N1592" s="246" t="s">
        <v>3035</v>
      </c>
      <c r="O1592" s="246" t="s">
        <v>12354</v>
      </c>
      <c r="P1592" s="246" t="s">
        <v>12354</v>
      </c>
      <c r="Q1592" s="246" t="s">
        <v>12354</v>
      </c>
      <c r="R1592" s="246" t="s">
        <v>14694</v>
      </c>
      <c r="S1592" s="246" t="s">
        <v>14820</v>
      </c>
      <c r="T1592" s="246" t="s">
        <v>14952</v>
      </c>
      <c r="U1592" s="246" t="s">
        <v>16195</v>
      </c>
    </row>
    <row r="1593" spans="1:21" ht="13.5" customHeight="1">
      <c r="A1593" s="125" t="s">
        <v>3037</v>
      </c>
      <c r="B1593" s="125" t="s">
        <v>10374</v>
      </c>
      <c r="C1593" s="246" t="s">
        <v>3038</v>
      </c>
      <c r="D1593" s="246" t="s">
        <v>46</v>
      </c>
      <c r="E1593" s="246" t="s">
        <v>7358</v>
      </c>
      <c r="F1593" s="246" t="s">
        <v>11764</v>
      </c>
      <c r="G1593" s="246" t="s">
        <v>9641</v>
      </c>
      <c r="H1593" s="247">
        <v>0</v>
      </c>
      <c r="I1593" s="246" t="s">
        <v>10374</v>
      </c>
      <c r="J1593" s="247">
        <v>143000</v>
      </c>
      <c r="K1593" s="247">
        <v>495</v>
      </c>
      <c r="L1593" s="246" t="s">
        <v>12744</v>
      </c>
      <c r="M1593" s="246" t="s">
        <v>12354</v>
      </c>
      <c r="N1593" s="246" t="s">
        <v>3037</v>
      </c>
      <c r="O1593" s="246" t="s">
        <v>12354</v>
      </c>
      <c r="P1593" s="246" t="s">
        <v>12354</v>
      </c>
      <c r="Q1593" s="246" t="s">
        <v>12354</v>
      </c>
      <c r="R1593" s="246" t="s">
        <v>14690</v>
      </c>
      <c r="S1593" s="246" t="s">
        <v>14818</v>
      </c>
      <c r="T1593" s="246" t="s">
        <v>16220</v>
      </c>
      <c r="U1593" s="246" t="s">
        <v>16221</v>
      </c>
    </row>
    <row r="1594" spans="1:21" ht="13.5" customHeight="1">
      <c r="A1594" s="125" t="s">
        <v>3039</v>
      </c>
      <c r="B1594" s="125" t="s">
        <v>10374</v>
      </c>
      <c r="C1594" s="246" t="s">
        <v>3040</v>
      </c>
      <c r="D1594" s="246" t="s">
        <v>185</v>
      </c>
      <c r="E1594" s="246" t="s">
        <v>7364</v>
      </c>
      <c r="F1594" s="246" t="s">
        <v>11765</v>
      </c>
      <c r="G1594" s="246" t="s">
        <v>9642</v>
      </c>
      <c r="H1594" s="247">
        <v>0</v>
      </c>
      <c r="I1594" s="246" t="s">
        <v>10374</v>
      </c>
      <c r="J1594" s="247">
        <v>143000</v>
      </c>
      <c r="K1594" s="247">
        <v>499</v>
      </c>
      <c r="L1594" s="246" t="s">
        <v>13641</v>
      </c>
      <c r="M1594" s="246" t="s">
        <v>12354</v>
      </c>
      <c r="N1594" s="246" t="s">
        <v>3039</v>
      </c>
      <c r="O1594" s="246" t="s">
        <v>12354</v>
      </c>
      <c r="P1594" s="246" t="s">
        <v>12354</v>
      </c>
      <c r="Q1594" s="246" t="s">
        <v>12354</v>
      </c>
      <c r="R1594" s="246" t="s">
        <v>14694</v>
      </c>
      <c r="S1594" s="246" t="s">
        <v>15041</v>
      </c>
      <c r="T1594" s="246" t="s">
        <v>14821</v>
      </c>
      <c r="U1594" s="246" t="s">
        <v>15414</v>
      </c>
    </row>
    <row r="1595" spans="1:21" ht="13.5" customHeight="1">
      <c r="A1595" s="125" t="s">
        <v>3041</v>
      </c>
      <c r="B1595" s="125" t="s">
        <v>10374</v>
      </c>
      <c r="C1595" s="246" t="s">
        <v>7365</v>
      </c>
      <c r="D1595" s="246" t="s">
        <v>87</v>
      </c>
      <c r="E1595" s="246" t="s">
        <v>7366</v>
      </c>
      <c r="F1595" s="246" t="s">
        <v>11766</v>
      </c>
      <c r="G1595" s="246" t="s">
        <v>9643</v>
      </c>
      <c r="H1595" s="247">
        <v>0</v>
      </c>
      <c r="I1595" s="246" t="s">
        <v>10374</v>
      </c>
      <c r="J1595" s="247">
        <v>143000</v>
      </c>
      <c r="K1595" s="247">
        <v>500</v>
      </c>
      <c r="L1595" s="246" t="s">
        <v>12469</v>
      </c>
      <c r="M1595" s="246" t="s">
        <v>12354</v>
      </c>
      <c r="N1595" s="246" t="s">
        <v>3041</v>
      </c>
      <c r="O1595" s="246" t="s">
        <v>12354</v>
      </c>
      <c r="P1595" s="246" t="s">
        <v>12354</v>
      </c>
      <c r="Q1595" s="246" t="s">
        <v>12354</v>
      </c>
      <c r="R1595" s="246" t="s">
        <v>14690</v>
      </c>
      <c r="S1595" s="246" t="s">
        <v>14884</v>
      </c>
      <c r="T1595" s="246" t="s">
        <v>15429</v>
      </c>
      <c r="U1595" s="246" t="s">
        <v>16222</v>
      </c>
    </row>
    <row r="1596" spans="1:21" ht="13.5" customHeight="1">
      <c r="A1596" s="125" t="s">
        <v>3042</v>
      </c>
      <c r="B1596" s="125" t="s">
        <v>10374</v>
      </c>
      <c r="C1596" s="246" t="s">
        <v>3043</v>
      </c>
      <c r="D1596" s="246" t="s">
        <v>553</v>
      </c>
      <c r="E1596" s="246" t="s">
        <v>7367</v>
      </c>
      <c r="F1596" s="246" t="s">
        <v>11767</v>
      </c>
      <c r="G1596" s="246" t="s">
        <v>9644</v>
      </c>
      <c r="H1596" s="247">
        <v>0</v>
      </c>
      <c r="I1596" s="246" t="s">
        <v>10374</v>
      </c>
      <c r="J1596" s="247">
        <v>143000</v>
      </c>
      <c r="K1596" s="247">
        <v>501</v>
      </c>
      <c r="L1596" s="246" t="s">
        <v>13222</v>
      </c>
      <c r="M1596" s="246" t="s">
        <v>12354</v>
      </c>
      <c r="N1596" s="246" t="s">
        <v>3042</v>
      </c>
      <c r="O1596" s="246" t="s">
        <v>12354</v>
      </c>
      <c r="P1596" s="246" t="s">
        <v>12354</v>
      </c>
      <c r="Q1596" s="246" t="s">
        <v>12354</v>
      </c>
      <c r="R1596" s="246" t="s">
        <v>14690</v>
      </c>
      <c r="S1596" s="246" t="s">
        <v>14761</v>
      </c>
      <c r="T1596" s="246" t="s">
        <v>15539</v>
      </c>
      <c r="U1596" s="246" t="s">
        <v>16182</v>
      </c>
    </row>
    <row r="1597" spans="1:21" ht="13.5" customHeight="1">
      <c r="A1597" s="125" t="s">
        <v>3044</v>
      </c>
      <c r="B1597" s="125" t="s">
        <v>10374</v>
      </c>
      <c r="C1597" s="246" t="s">
        <v>7368</v>
      </c>
      <c r="D1597" s="246" t="s">
        <v>154</v>
      </c>
      <c r="E1597" s="246" t="s">
        <v>7369</v>
      </c>
      <c r="F1597" s="246" t="s">
        <v>11768</v>
      </c>
      <c r="G1597" s="246" t="s">
        <v>9645</v>
      </c>
      <c r="H1597" s="247">
        <v>0</v>
      </c>
      <c r="I1597" s="246" t="s">
        <v>10374</v>
      </c>
      <c r="J1597" s="247">
        <v>143000</v>
      </c>
      <c r="K1597" s="247">
        <v>502</v>
      </c>
      <c r="L1597" s="246" t="s">
        <v>13642</v>
      </c>
      <c r="M1597" s="246" t="s">
        <v>12354</v>
      </c>
      <c r="N1597" s="246" t="s">
        <v>3044</v>
      </c>
      <c r="O1597" s="246" t="s">
        <v>12354</v>
      </c>
      <c r="P1597" s="246" t="s">
        <v>12354</v>
      </c>
      <c r="Q1597" s="246" t="s">
        <v>12354</v>
      </c>
      <c r="R1597" s="246" t="s">
        <v>14694</v>
      </c>
      <c r="S1597" s="246" t="s">
        <v>14718</v>
      </c>
      <c r="T1597" s="246" t="s">
        <v>15841</v>
      </c>
      <c r="U1597" s="246" t="s">
        <v>16186</v>
      </c>
    </row>
    <row r="1598" spans="1:21" ht="13.5" customHeight="1">
      <c r="A1598" s="125" t="s">
        <v>3045</v>
      </c>
      <c r="B1598" s="125" t="s">
        <v>10374</v>
      </c>
      <c r="C1598" s="246" t="s">
        <v>3046</v>
      </c>
      <c r="D1598" s="246" t="s">
        <v>123</v>
      </c>
      <c r="E1598" s="246" t="s">
        <v>7370</v>
      </c>
      <c r="F1598" s="246" t="s">
        <v>11769</v>
      </c>
      <c r="G1598" s="246" t="s">
        <v>9605</v>
      </c>
      <c r="H1598" s="247">
        <v>0</v>
      </c>
      <c r="I1598" s="246" t="s">
        <v>10374</v>
      </c>
      <c r="J1598" s="247">
        <v>143000</v>
      </c>
      <c r="K1598" s="247">
        <v>503</v>
      </c>
      <c r="L1598" s="246" t="s">
        <v>12471</v>
      </c>
      <c r="M1598" s="246" t="s">
        <v>12354</v>
      </c>
      <c r="N1598" s="246" t="s">
        <v>3045</v>
      </c>
      <c r="O1598" s="246" t="s">
        <v>12354</v>
      </c>
      <c r="P1598" s="246" t="s">
        <v>12354</v>
      </c>
      <c r="Q1598" s="246" t="s">
        <v>12354</v>
      </c>
      <c r="R1598" s="246" t="s">
        <v>14694</v>
      </c>
      <c r="S1598" s="246" t="s">
        <v>14721</v>
      </c>
      <c r="T1598" s="246" t="s">
        <v>15265</v>
      </c>
      <c r="U1598" s="246" t="s">
        <v>16197</v>
      </c>
    </row>
    <row r="1599" spans="1:21" ht="13.5" customHeight="1">
      <c r="A1599" s="125" t="s">
        <v>3047</v>
      </c>
      <c r="B1599" s="125" t="s">
        <v>10374</v>
      </c>
      <c r="C1599" s="246" t="s">
        <v>3048</v>
      </c>
      <c r="D1599" s="246" t="s">
        <v>123</v>
      </c>
      <c r="E1599" s="246" t="s">
        <v>7372</v>
      </c>
      <c r="F1599" s="246" t="s">
        <v>11770</v>
      </c>
      <c r="G1599" s="246" t="s">
        <v>9646</v>
      </c>
      <c r="H1599" s="247">
        <v>0</v>
      </c>
      <c r="I1599" s="246" t="s">
        <v>10374</v>
      </c>
      <c r="J1599" s="247">
        <v>143000</v>
      </c>
      <c r="K1599" s="247">
        <v>505</v>
      </c>
      <c r="L1599" s="246" t="s">
        <v>13643</v>
      </c>
      <c r="M1599" s="246" t="s">
        <v>12354</v>
      </c>
      <c r="N1599" s="246" t="s">
        <v>3047</v>
      </c>
      <c r="O1599" s="246" t="s">
        <v>12354</v>
      </c>
      <c r="P1599" s="246" t="s">
        <v>12354</v>
      </c>
      <c r="Q1599" s="246" t="s">
        <v>12354</v>
      </c>
      <c r="R1599" s="246" t="s">
        <v>14694</v>
      </c>
      <c r="S1599" s="246" t="s">
        <v>14750</v>
      </c>
      <c r="T1599" s="246" t="s">
        <v>15794</v>
      </c>
      <c r="U1599" s="246" t="s">
        <v>16223</v>
      </c>
    </row>
    <row r="1600" spans="1:21" ht="13.5" customHeight="1">
      <c r="A1600" s="125" t="s">
        <v>3049</v>
      </c>
      <c r="B1600" s="125" t="s">
        <v>10374</v>
      </c>
      <c r="C1600" s="246" t="s">
        <v>3050</v>
      </c>
      <c r="D1600" s="246" t="s">
        <v>140</v>
      </c>
      <c r="E1600" s="246" t="s">
        <v>7371</v>
      </c>
      <c r="F1600" s="246" t="s">
        <v>11771</v>
      </c>
      <c r="G1600" s="246" t="s">
        <v>9647</v>
      </c>
      <c r="H1600" s="247">
        <v>0</v>
      </c>
      <c r="I1600" s="246" t="s">
        <v>10374</v>
      </c>
      <c r="J1600" s="247">
        <v>143000</v>
      </c>
      <c r="K1600" s="247">
        <v>504</v>
      </c>
      <c r="L1600" s="246" t="s">
        <v>12917</v>
      </c>
      <c r="M1600" s="246" t="s">
        <v>12354</v>
      </c>
      <c r="N1600" s="246" t="s">
        <v>3049</v>
      </c>
      <c r="O1600" s="246" t="s">
        <v>12354</v>
      </c>
      <c r="P1600" s="246" t="s">
        <v>12354</v>
      </c>
      <c r="Q1600" s="246" t="s">
        <v>12354</v>
      </c>
      <c r="R1600" s="246" t="s">
        <v>14694</v>
      </c>
      <c r="S1600" s="246" t="s">
        <v>14929</v>
      </c>
      <c r="T1600" s="246" t="s">
        <v>15116</v>
      </c>
      <c r="U1600" s="246" t="s">
        <v>16224</v>
      </c>
    </row>
    <row r="1601" spans="1:21" ht="13.5" customHeight="1">
      <c r="A1601" s="125" t="s">
        <v>3051</v>
      </c>
      <c r="B1601" s="125" t="s">
        <v>10374</v>
      </c>
      <c r="C1601" s="246" t="s">
        <v>3052</v>
      </c>
      <c r="D1601" s="246" t="s">
        <v>317</v>
      </c>
      <c r="E1601" s="246" t="s">
        <v>7373</v>
      </c>
      <c r="F1601" s="246" t="s">
        <v>11772</v>
      </c>
      <c r="G1601" s="246" t="s">
        <v>9648</v>
      </c>
      <c r="H1601" s="247">
        <v>0</v>
      </c>
      <c r="I1601" s="246" t="s">
        <v>10374</v>
      </c>
      <c r="J1601" s="247">
        <v>143000</v>
      </c>
      <c r="K1601" s="247">
        <v>506</v>
      </c>
      <c r="L1601" s="246" t="s">
        <v>12934</v>
      </c>
      <c r="M1601" s="246" t="s">
        <v>12354</v>
      </c>
      <c r="N1601" s="246" t="s">
        <v>3051</v>
      </c>
      <c r="O1601" s="246" t="s">
        <v>12354</v>
      </c>
      <c r="P1601" s="246" t="s">
        <v>12354</v>
      </c>
      <c r="Q1601" s="246" t="s">
        <v>12354</v>
      </c>
      <c r="R1601" s="246" t="s">
        <v>14690</v>
      </c>
      <c r="S1601" s="246" t="s">
        <v>14884</v>
      </c>
      <c r="T1601" s="246" t="s">
        <v>16225</v>
      </c>
      <c r="U1601" s="246" t="s">
        <v>16226</v>
      </c>
    </row>
    <row r="1602" spans="1:21" ht="13.5" customHeight="1">
      <c r="A1602" s="125" t="s">
        <v>3053</v>
      </c>
      <c r="B1602" s="125" t="s">
        <v>10374</v>
      </c>
      <c r="C1602" s="246" t="s">
        <v>3054</v>
      </c>
      <c r="D1602" s="246" t="s">
        <v>45</v>
      </c>
      <c r="E1602" s="246" t="s">
        <v>7374</v>
      </c>
      <c r="F1602" s="246" t="s">
        <v>11773</v>
      </c>
      <c r="G1602" s="246" t="s">
        <v>9626</v>
      </c>
      <c r="H1602" s="247">
        <v>0</v>
      </c>
      <c r="I1602" s="246" t="s">
        <v>10374</v>
      </c>
      <c r="J1602" s="247">
        <v>143000</v>
      </c>
      <c r="K1602" s="247">
        <v>507</v>
      </c>
      <c r="L1602" s="246" t="s">
        <v>13644</v>
      </c>
      <c r="M1602" s="246" t="s">
        <v>12354</v>
      </c>
      <c r="N1602" s="246" t="s">
        <v>3053</v>
      </c>
      <c r="O1602" s="246" t="s">
        <v>12354</v>
      </c>
      <c r="P1602" s="246" t="s">
        <v>12354</v>
      </c>
      <c r="Q1602" s="246" t="s">
        <v>12354</v>
      </c>
      <c r="R1602" s="246" t="s">
        <v>14694</v>
      </c>
      <c r="S1602" s="246" t="s">
        <v>14844</v>
      </c>
      <c r="T1602" s="246" t="s">
        <v>16132</v>
      </c>
      <c r="U1602" s="246" t="s">
        <v>16212</v>
      </c>
    </row>
    <row r="1603" spans="1:21" ht="13.5" customHeight="1">
      <c r="A1603" s="125" t="s">
        <v>3055</v>
      </c>
      <c r="B1603" s="125" t="s">
        <v>10374</v>
      </c>
      <c r="C1603" s="246" t="s">
        <v>3056</v>
      </c>
      <c r="D1603" s="246" t="s">
        <v>65</v>
      </c>
      <c r="E1603" s="246" t="s">
        <v>7375</v>
      </c>
      <c r="F1603" s="246" t="s">
        <v>11774</v>
      </c>
      <c r="G1603" s="246" t="s">
        <v>9649</v>
      </c>
      <c r="H1603" s="247">
        <v>0</v>
      </c>
      <c r="I1603" s="246" t="s">
        <v>10374</v>
      </c>
      <c r="J1603" s="247">
        <v>143000</v>
      </c>
      <c r="K1603" s="247">
        <v>508</v>
      </c>
      <c r="L1603" s="246" t="s">
        <v>12388</v>
      </c>
      <c r="M1603" s="246" t="s">
        <v>12354</v>
      </c>
      <c r="N1603" s="246" t="s">
        <v>3055</v>
      </c>
      <c r="O1603" s="246" t="s">
        <v>12354</v>
      </c>
      <c r="P1603" s="246" t="s">
        <v>12354</v>
      </c>
      <c r="Q1603" s="246" t="s">
        <v>12354</v>
      </c>
      <c r="R1603" s="246" t="s">
        <v>14690</v>
      </c>
      <c r="S1603" s="246" t="s">
        <v>14727</v>
      </c>
      <c r="T1603" s="246" t="s">
        <v>15290</v>
      </c>
      <c r="U1603" s="246" t="s">
        <v>16227</v>
      </c>
    </row>
    <row r="1604" spans="1:21" ht="13.5" customHeight="1">
      <c r="A1604" s="125" t="s">
        <v>3057</v>
      </c>
      <c r="B1604" s="125" t="s">
        <v>10374</v>
      </c>
      <c r="C1604" s="246" t="s">
        <v>3058</v>
      </c>
      <c r="D1604" s="246" t="s">
        <v>251</v>
      </c>
      <c r="E1604" s="246" t="s">
        <v>7376</v>
      </c>
      <c r="F1604" s="246" t="s">
        <v>11775</v>
      </c>
      <c r="G1604" s="246" t="s">
        <v>9650</v>
      </c>
      <c r="H1604" s="247">
        <v>0</v>
      </c>
      <c r="I1604" s="246" t="s">
        <v>10374</v>
      </c>
      <c r="J1604" s="247">
        <v>143000</v>
      </c>
      <c r="K1604" s="247">
        <v>509</v>
      </c>
      <c r="L1604" s="246" t="s">
        <v>12388</v>
      </c>
      <c r="M1604" s="246" t="s">
        <v>12354</v>
      </c>
      <c r="N1604" s="246" t="s">
        <v>3057</v>
      </c>
      <c r="O1604" s="246" t="s">
        <v>12354</v>
      </c>
      <c r="P1604" s="246" t="s">
        <v>12354</v>
      </c>
      <c r="Q1604" s="246" t="s">
        <v>12354</v>
      </c>
      <c r="R1604" s="246" t="s">
        <v>14690</v>
      </c>
      <c r="S1604" s="246" t="s">
        <v>14844</v>
      </c>
      <c r="T1604" s="246" t="s">
        <v>15395</v>
      </c>
      <c r="U1604" s="246" t="s">
        <v>16228</v>
      </c>
    </row>
    <row r="1605" spans="1:21" ht="13.5" customHeight="1">
      <c r="A1605" s="125" t="s">
        <v>3059</v>
      </c>
      <c r="B1605" s="125" t="s">
        <v>10374</v>
      </c>
      <c r="C1605" s="246" t="s">
        <v>3060</v>
      </c>
      <c r="D1605" s="246" t="s">
        <v>79</v>
      </c>
      <c r="E1605" s="246" t="s">
        <v>7379</v>
      </c>
      <c r="F1605" s="246" t="s">
        <v>11776</v>
      </c>
      <c r="G1605" s="246" t="s">
        <v>9651</v>
      </c>
      <c r="H1605" s="247">
        <v>0</v>
      </c>
      <c r="I1605" s="246" t="s">
        <v>10374</v>
      </c>
      <c r="J1605" s="247">
        <v>143000</v>
      </c>
      <c r="K1605" s="247">
        <v>511</v>
      </c>
      <c r="L1605" s="246" t="s">
        <v>12626</v>
      </c>
      <c r="M1605" s="246" t="s">
        <v>12354</v>
      </c>
      <c r="N1605" s="246" t="s">
        <v>3059</v>
      </c>
      <c r="O1605" s="246" t="s">
        <v>12354</v>
      </c>
      <c r="P1605" s="246" t="s">
        <v>12354</v>
      </c>
      <c r="Q1605" s="246" t="s">
        <v>12354</v>
      </c>
      <c r="R1605" s="246" t="s">
        <v>14690</v>
      </c>
      <c r="S1605" s="246" t="s">
        <v>14781</v>
      </c>
      <c r="T1605" s="246" t="s">
        <v>15276</v>
      </c>
      <c r="U1605" s="246" t="s">
        <v>16229</v>
      </c>
    </row>
    <row r="1606" spans="1:21" ht="13.5" customHeight="1">
      <c r="A1606" s="125" t="s">
        <v>3061</v>
      </c>
      <c r="B1606" s="125" t="s">
        <v>10374</v>
      </c>
      <c r="C1606" s="246" t="s">
        <v>3062</v>
      </c>
      <c r="D1606" s="246" t="s">
        <v>45</v>
      </c>
      <c r="E1606" s="246" t="s">
        <v>7380</v>
      </c>
      <c r="F1606" s="246" t="s">
        <v>11777</v>
      </c>
      <c r="G1606" s="246" t="s">
        <v>9652</v>
      </c>
      <c r="H1606" s="247">
        <v>0</v>
      </c>
      <c r="I1606" s="246" t="s">
        <v>10374</v>
      </c>
      <c r="J1606" s="247">
        <v>143000</v>
      </c>
      <c r="K1606" s="247">
        <v>512</v>
      </c>
      <c r="L1606" s="246" t="s">
        <v>12773</v>
      </c>
      <c r="M1606" s="246" t="s">
        <v>12354</v>
      </c>
      <c r="N1606" s="246" t="s">
        <v>3061</v>
      </c>
      <c r="O1606" s="246" t="s">
        <v>12354</v>
      </c>
      <c r="P1606" s="246" t="s">
        <v>12354</v>
      </c>
      <c r="Q1606" s="246" t="s">
        <v>12354</v>
      </c>
      <c r="R1606" s="246" t="s">
        <v>14694</v>
      </c>
      <c r="S1606" s="246" t="s">
        <v>14718</v>
      </c>
      <c r="T1606" s="246" t="s">
        <v>16230</v>
      </c>
      <c r="U1606" s="246" t="s">
        <v>15634</v>
      </c>
    </row>
    <row r="1607" spans="1:21" ht="13.5" customHeight="1">
      <c r="A1607" s="125" t="s">
        <v>3063</v>
      </c>
      <c r="B1607" s="125" t="s">
        <v>10374</v>
      </c>
      <c r="C1607" s="246" t="s">
        <v>7377</v>
      </c>
      <c r="D1607" s="246" t="s">
        <v>114</v>
      </c>
      <c r="E1607" s="246" t="s">
        <v>7378</v>
      </c>
      <c r="F1607" s="246" t="s">
        <v>12354</v>
      </c>
      <c r="G1607" s="246" t="s">
        <v>9653</v>
      </c>
      <c r="H1607" s="247">
        <v>0</v>
      </c>
      <c r="I1607" s="246" t="s">
        <v>10374</v>
      </c>
      <c r="J1607" s="247">
        <v>143000</v>
      </c>
      <c r="K1607" s="247">
        <v>510</v>
      </c>
      <c r="L1607" s="246" t="s">
        <v>13645</v>
      </c>
      <c r="M1607" s="246" t="s">
        <v>12354</v>
      </c>
      <c r="N1607" s="246" t="s">
        <v>3063</v>
      </c>
      <c r="O1607" s="246" t="s">
        <v>12354</v>
      </c>
      <c r="P1607" s="246" t="s">
        <v>12354</v>
      </c>
      <c r="Q1607" s="246" t="s">
        <v>12354</v>
      </c>
      <c r="R1607" s="246" t="s">
        <v>14690</v>
      </c>
      <c r="S1607" s="246" t="s">
        <v>14884</v>
      </c>
      <c r="T1607" s="246" t="s">
        <v>15221</v>
      </c>
      <c r="U1607" s="246" t="s">
        <v>16193</v>
      </c>
    </row>
    <row r="1608" spans="1:21" ht="13.5" customHeight="1">
      <c r="A1608" s="125" t="s">
        <v>3064</v>
      </c>
      <c r="B1608" s="125" t="s">
        <v>10374</v>
      </c>
      <c r="C1608" s="246" t="s">
        <v>7381</v>
      </c>
      <c r="D1608" s="246" t="s">
        <v>128</v>
      </c>
      <c r="E1608" s="246" t="s">
        <v>7382</v>
      </c>
      <c r="F1608" s="246" t="s">
        <v>11778</v>
      </c>
      <c r="G1608" s="246" t="s">
        <v>9654</v>
      </c>
      <c r="H1608" s="247">
        <v>0</v>
      </c>
      <c r="I1608" s="246" t="s">
        <v>10374</v>
      </c>
      <c r="J1608" s="247">
        <v>143000</v>
      </c>
      <c r="K1608" s="247">
        <v>513</v>
      </c>
      <c r="L1608" s="246" t="s">
        <v>12626</v>
      </c>
      <c r="M1608" s="246" t="s">
        <v>12354</v>
      </c>
      <c r="N1608" s="246" t="s">
        <v>3064</v>
      </c>
      <c r="O1608" s="246" t="s">
        <v>12354</v>
      </c>
      <c r="P1608" s="246" t="s">
        <v>12354</v>
      </c>
      <c r="Q1608" s="246" t="s">
        <v>12354</v>
      </c>
      <c r="R1608" s="246" t="s">
        <v>14694</v>
      </c>
      <c r="S1608" s="246" t="s">
        <v>14695</v>
      </c>
      <c r="T1608" s="246" t="s">
        <v>15123</v>
      </c>
      <c r="U1608" s="246" t="s">
        <v>16231</v>
      </c>
    </row>
    <row r="1609" spans="1:21" ht="13.5" customHeight="1">
      <c r="A1609" s="125" t="s">
        <v>3065</v>
      </c>
      <c r="B1609" s="125" t="s">
        <v>10374</v>
      </c>
      <c r="C1609" s="246" t="s">
        <v>3066</v>
      </c>
      <c r="D1609" s="246" t="s">
        <v>251</v>
      </c>
      <c r="E1609" s="246" t="s">
        <v>7383</v>
      </c>
      <c r="F1609" s="246" t="s">
        <v>11779</v>
      </c>
      <c r="G1609" s="246" t="s">
        <v>9643</v>
      </c>
      <c r="H1609" s="247">
        <v>0</v>
      </c>
      <c r="I1609" s="246" t="s">
        <v>10374</v>
      </c>
      <c r="J1609" s="247">
        <v>143000</v>
      </c>
      <c r="K1609" s="247">
        <v>514</v>
      </c>
      <c r="L1609" s="246" t="s">
        <v>12626</v>
      </c>
      <c r="M1609" s="246" t="s">
        <v>12354</v>
      </c>
      <c r="N1609" s="246" t="s">
        <v>3065</v>
      </c>
      <c r="O1609" s="246" t="s">
        <v>12354</v>
      </c>
      <c r="P1609" s="246" t="s">
        <v>12354</v>
      </c>
      <c r="Q1609" s="246" t="s">
        <v>12354</v>
      </c>
      <c r="R1609" s="246" t="s">
        <v>14690</v>
      </c>
      <c r="S1609" s="246" t="s">
        <v>14884</v>
      </c>
      <c r="T1609" s="246" t="s">
        <v>15842</v>
      </c>
      <c r="U1609" s="246" t="s">
        <v>16222</v>
      </c>
    </row>
    <row r="1610" spans="1:21" ht="13.5" customHeight="1">
      <c r="A1610" s="125" t="s">
        <v>3067</v>
      </c>
      <c r="B1610" s="125" t="s">
        <v>10374</v>
      </c>
      <c r="C1610" s="246" t="s">
        <v>7384</v>
      </c>
      <c r="D1610" s="246" t="s">
        <v>65</v>
      </c>
      <c r="E1610" s="246" t="s">
        <v>7385</v>
      </c>
      <c r="F1610" s="246" t="s">
        <v>11780</v>
      </c>
      <c r="G1610" s="246" t="s">
        <v>9655</v>
      </c>
      <c r="H1610" s="247">
        <v>0</v>
      </c>
      <c r="I1610" s="246" t="s">
        <v>10374</v>
      </c>
      <c r="J1610" s="247">
        <v>143000</v>
      </c>
      <c r="K1610" s="247">
        <v>515</v>
      </c>
      <c r="L1610" s="246" t="s">
        <v>12774</v>
      </c>
      <c r="M1610" s="246" t="s">
        <v>12354</v>
      </c>
      <c r="N1610" s="246" t="s">
        <v>3067</v>
      </c>
      <c r="O1610" s="246" t="s">
        <v>12354</v>
      </c>
      <c r="P1610" s="246" t="s">
        <v>12354</v>
      </c>
      <c r="Q1610" s="246" t="s">
        <v>12354</v>
      </c>
      <c r="R1610" s="246" t="s">
        <v>15134</v>
      </c>
      <c r="S1610" s="246" t="s">
        <v>15136</v>
      </c>
      <c r="T1610" s="246" t="s">
        <v>15957</v>
      </c>
      <c r="U1610" s="246" t="s">
        <v>16232</v>
      </c>
    </row>
    <row r="1611" spans="1:21" ht="13.5" customHeight="1">
      <c r="A1611" s="125" t="s">
        <v>3068</v>
      </c>
      <c r="B1611" s="125" t="s">
        <v>10374</v>
      </c>
      <c r="C1611" s="246" t="s">
        <v>3069</v>
      </c>
      <c r="D1611" s="246" t="s">
        <v>210</v>
      </c>
      <c r="E1611" s="246" t="s">
        <v>7386</v>
      </c>
      <c r="F1611" s="246" t="s">
        <v>11781</v>
      </c>
      <c r="G1611" s="246" t="s">
        <v>9656</v>
      </c>
      <c r="H1611" s="247">
        <v>0</v>
      </c>
      <c r="I1611" s="246" t="s">
        <v>10374</v>
      </c>
      <c r="J1611" s="247">
        <v>143000</v>
      </c>
      <c r="K1611" s="247">
        <v>516</v>
      </c>
      <c r="L1611" s="246" t="s">
        <v>12778</v>
      </c>
      <c r="M1611" s="246" t="s">
        <v>12354</v>
      </c>
      <c r="N1611" s="246" t="s">
        <v>3068</v>
      </c>
      <c r="O1611" s="246" t="s">
        <v>12354</v>
      </c>
      <c r="P1611" s="246" t="s">
        <v>12354</v>
      </c>
      <c r="Q1611" s="246" t="s">
        <v>12354</v>
      </c>
      <c r="R1611" s="246" t="s">
        <v>14694</v>
      </c>
      <c r="S1611" s="246" t="s">
        <v>14750</v>
      </c>
      <c r="T1611" s="246" t="s">
        <v>16051</v>
      </c>
      <c r="U1611" s="246" t="s">
        <v>16233</v>
      </c>
    </row>
    <row r="1612" spans="1:21" ht="13.5" customHeight="1">
      <c r="A1612" s="125" t="s">
        <v>3070</v>
      </c>
      <c r="B1612" s="125" t="s">
        <v>10374</v>
      </c>
      <c r="C1612" s="246" t="s">
        <v>7387</v>
      </c>
      <c r="D1612" s="246" t="s">
        <v>123</v>
      </c>
      <c r="E1612" s="246" t="s">
        <v>7388</v>
      </c>
      <c r="F1612" s="246" t="s">
        <v>12354</v>
      </c>
      <c r="G1612" s="246" t="s">
        <v>9657</v>
      </c>
      <c r="H1612" s="247">
        <v>0</v>
      </c>
      <c r="I1612" s="246" t="s">
        <v>10374</v>
      </c>
      <c r="J1612" s="247">
        <v>143000</v>
      </c>
      <c r="K1612" s="247">
        <v>517</v>
      </c>
      <c r="L1612" s="246" t="s">
        <v>12940</v>
      </c>
      <c r="M1612" s="246" t="s">
        <v>12354</v>
      </c>
      <c r="N1612" s="246" t="s">
        <v>3070</v>
      </c>
      <c r="O1612" s="246" t="s">
        <v>12354</v>
      </c>
      <c r="P1612" s="246" t="s">
        <v>12354</v>
      </c>
      <c r="Q1612" s="246" t="s">
        <v>12354</v>
      </c>
      <c r="R1612" s="246" t="s">
        <v>15644</v>
      </c>
      <c r="S1612" s="246" t="s">
        <v>14818</v>
      </c>
      <c r="T1612" s="246" t="s">
        <v>16132</v>
      </c>
      <c r="U1612" s="246" t="s">
        <v>16173</v>
      </c>
    </row>
    <row r="1613" spans="1:21" ht="13.5" customHeight="1">
      <c r="A1613" s="125" t="s">
        <v>3071</v>
      </c>
      <c r="B1613" s="125" t="s">
        <v>10374</v>
      </c>
      <c r="C1613" s="246" t="s">
        <v>7389</v>
      </c>
      <c r="D1613" s="246" t="s">
        <v>172</v>
      </c>
      <c r="E1613" s="246" t="s">
        <v>7390</v>
      </c>
      <c r="F1613" s="246" t="s">
        <v>11782</v>
      </c>
      <c r="G1613" s="246" t="s">
        <v>9658</v>
      </c>
      <c r="H1613" s="247">
        <v>0</v>
      </c>
      <c r="I1613" s="246" t="s">
        <v>10374</v>
      </c>
      <c r="J1613" s="247">
        <v>143000</v>
      </c>
      <c r="K1613" s="247">
        <v>518</v>
      </c>
      <c r="L1613" s="246" t="s">
        <v>12941</v>
      </c>
      <c r="M1613" s="246" t="s">
        <v>12354</v>
      </c>
      <c r="N1613" s="246" t="s">
        <v>3071</v>
      </c>
      <c r="O1613" s="246" t="s">
        <v>12354</v>
      </c>
      <c r="P1613" s="246" t="s">
        <v>12354</v>
      </c>
      <c r="Q1613" s="246" t="s">
        <v>12354</v>
      </c>
      <c r="R1613" s="246" t="s">
        <v>14690</v>
      </c>
      <c r="S1613" s="246" t="s">
        <v>14734</v>
      </c>
      <c r="T1613" s="246" t="s">
        <v>16234</v>
      </c>
      <c r="U1613" s="246" t="s">
        <v>16235</v>
      </c>
    </row>
    <row r="1614" spans="1:21" ht="13.5" customHeight="1">
      <c r="A1614" s="125" t="s">
        <v>3072</v>
      </c>
      <c r="B1614" s="125" t="s">
        <v>10374</v>
      </c>
      <c r="C1614" s="246" t="s">
        <v>3073</v>
      </c>
      <c r="D1614" s="246" t="s">
        <v>147</v>
      </c>
      <c r="E1614" s="246" t="s">
        <v>7391</v>
      </c>
      <c r="F1614" s="246" t="s">
        <v>11783</v>
      </c>
      <c r="G1614" s="246" t="s">
        <v>9659</v>
      </c>
      <c r="H1614" s="247">
        <v>0</v>
      </c>
      <c r="I1614" s="246" t="s">
        <v>10374</v>
      </c>
      <c r="J1614" s="247">
        <v>143000</v>
      </c>
      <c r="K1614" s="247">
        <v>519</v>
      </c>
      <c r="L1614" s="246" t="s">
        <v>13646</v>
      </c>
      <c r="M1614" s="246" t="s">
        <v>12354</v>
      </c>
      <c r="N1614" s="246" t="s">
        <v>3072</v>
      </c>
      <c r="O1614" s="246" t="s">
        <v>12354</v>
      </c>
      <c r="P1614" s="246" t="s">
        <v>12354</v>
      </c>
      <c r="Q1614" s="246" t="s">
        <v>12354</v>
      </c>
      <c r="R1614" s="246" t="s">
        <v>14694</v>
      </c>
      <c r="S1614" s="246" t="s">
        <v>15348</v>
      </c>
      <c r="T1614" s="246" t="s">
        <v>16236</v>
      </c>
      <c r="U1614" s="246" t="s">
        <v>16237</v>
      </c>
    </row>
    <row r="1615" spans="1:21" ht="13.5" customHeight="1">
      <c r="A1615" s="125" t="s">
        <v>3074</v>
      </c>
      <c r="B1615" s="125" t="s">
        <v>10374</v>
      </c>
      <c r="C1615" s="246" t="s">
        <v>3075</v>
      </c>
      <c r="D1615" s="246" t="s">
        <v>76</v>
      </c>
      <c r="E1615" s="246" t="s">
        <v>7392</v>
      </c>
      <c r="F1615" s="246" t="s">
        <v>11784</v>
      </c>
      <c r="G1615" s="246" t="s">
        <v>9660</v>
      </c>
      <c r="H1615" s="247">
        <v>0</v>
      </c>
      <c r="I1615" s="246" t="s">
        <v>10374</v>
      </c>
      <c r="J1615" s="247">
        <v>143000</v>
      </c>
      <c r="K1615" s="247">
        <v>520</v>
      </c>
      <c r="L1615" s="246" t="s">
        <v>12473</v>
      </c>
      <c r="M1615" s="246" t="s">
        <v>12354</v>
      </c>
      <c r="N1615" s="246" t="s">
        <v>3074</v>
      </c>
      <c r="O1615" s="246" t="s">
        <v>12354</v>
      </c>
      <c r="P1615" s="246" t="s">
        <v>12354</v>
      </c>
      <c r="Q1615" s="246" t="s">
        <v>12354</v>
      </c>
      <c r="R1615" s="246" t="s">
        <v>14694</v>
      </c>
      <c r="S1615" s="246" t="s">
        <v>14707</v>
      </c>
      <c r="T1615" s="246" t="s">
        <v>15484</v>
      </c>
      <c r="U1615" s="246" t="s">
        <v>16195</v>
      </c>
    </row>
    <row r="1616" spans="1:21" ht="13.5" customHeight="1">
      <c r="A1616" s="125" t="s">
        <v>3076</v>
      </c>
      <c r="B1616" s="125" t="s">
        <v>10374</v>
      </c>
      <c r="C1616" s="246" t="s">
        <v>3077</v>
      </c>
      <c r="D1616" s="246" t="s">
        <v>45</v>
      </c>
      <c r="E1616" s="246" t="s">
        <v>7393</v>
      </c>
      <c r="F1616" s="246" t="s">
        <v>12354</v>
      </c>
      <c r="G1616" s="246" t="s">
        <v>9661</v>
      </c>
      <c r="H1616" s="247">
        <v>0</v>
      </c>
      <c r="I1616" s="246" t="s">
        <v>10374</v>
      </c>
      <c r="J1616" s="247">
        <v>143000</v>
      </c>
      <c r="K1616" s="247">
        <v>521</v>
      </c>
      <c r="L1616" s="246" t="s">
        <v>13558</v>
      </c>
      <c r="M1616" s="246" t="s">
        <v>12354</v>
      </c>
      <c r="N1616" s="246" t="s">
        <v>3076</v>
      </c>
      <c r="O1616" s="246" t="s">
        <v>12354</v>
      </c>
      <c r="P1616" s="246" t="s">
        <v>12354</v>
      </c>
      <c r="Q1616" s="246" t="s">
        <v>12354</v>
      </c>
      <c r="R1616" s="246" t="s">
        <v>14730</v>
      </c>
      <c r="S1616" s="246" t="s">
        <v>14727</v>
      </c>
      <c r="T1616" s="246" t="s">
        <v>15031</v>
      </c>
      <c r="U1616" s="246" t="s">
        <v>16238</v>
      </c>
    </row>
    <row r="1617" spans="1:21" ht="13.5" customHeight="1">
      <c r="A1617" s="125" t="s">
        <v>3078</v>
      </c>
      <c r="B1617" s="125" t="s">
        <v>10374</v>
      </c>
      <c r="C1617" s="246" t="s">
        <v>3079</v>
      </c>
      <c r="D1617" s="246" t="s">
        <v>199</v>
      </c>
      <c r="E1617" s="246" t="s">
        <v>7394</v>
      </c>
      <c r="F1617" s="246" t="s">
        <v>12354</v>
      </c>
      <c r="G1617" s="246" t="s">
        <v>9662</v>
      </c>
      <c r="H1617" s="247">
        <v>0</v>
      </c>
      <c r="I1617" s="246" t="s">
        <v>10374</v>
      </c>
      <c r="J1617" s="247">
        <v>143000</v>
      </c>
      <c r="K1617" s="247">
        <v>522</v>
      </c>
      <c r="L1617" s="246" t="s">
        <v>12638</v>
      </c>
      <c r="M1617" s="246" t="s">
        <v>12354</v>
      </c>
      <c r="N1617" s="246" t="s">
        <v>3078</v>
      </c>
      <c r="O1617" s="246" t="s">
        <v>12354</v>
      </c>
      <c r="P1617" s="246" t="s">
        <v>12354</v>
      </c>
      <c r="Q1617" s="246" t="s">
        <v>12354</v>
      </c>
      <c r="R1617" s="246" t="s">
        <v>14694</v>
      </c>
      <c r="S1617" s="246" t="s">
        <v>14820</v>
      </c>
      <c r="T1617" s="246" t="s">
        <v>15392</v>
      </c>
      <c r="U1617" s="246" t="s">
        <v>16195</v>
      </c>
    </row>
    <row r="1618" spans="1:21" ht="13.5" customHeight="1">
      <c r="A1618" s="125" t="s">
        <v>3080</v>
      </c>
      <c r="B1618" s="125" t="s">
        <v>10374</v>
      </c>
      <c r="C1618" s="246" t="s">
        <v>3081</v>
      </c>
      <c r="D1618" s="246" t="s">
        <v>323</v>
      </c>
      <c r="E1618" s="246" t="s">
        <v>7396</v>
      </c>
      <c r="F1618" s="246" t="s">
        <v>12354</v>
      </c>
      <c r="G1618" s="246" t="s">
        <v>9654</v>
      </c>
      <c r="H1618" s="247">
        <v>0</v>
      </c>
      <c r="I1618" s="246" t="s">
        <v>10374</v>
      </c>
      <c r="J1618" s="247">
        <v>143000</v>
      </c>
      <c r="K1618" s="247">
        <v>524</v>
      </c>
      <c r="L1618" s="246" t="s">
        <v>12988</v>
      </c>
      <c r="M1618" s="246" t="s">
        <v>12354</v>
      </c>
      <c r="N1618" s="246" t="s">
        <v>3080</v>
      </c>
      <c r="O1618" s="246" t="s">
        <v>12354</v>
      </c>
      <c r="P1618" s="246" t="s">
        <v>12354</v>
      </c>
      <c r="Q1618" s="246" t="s">
        <v>12354</v>
      </c>
      <c r="R1618" s="246" t="s">
        <v>14694</v>
      </c>
      <c r="S1618" s="246" t="s">
        <v>14695</v>
      </c>
      <c r="T1618" s="246" t="s">
        <v>15123</v>
      </c>
      <c r="U1618" s="246" t="s">
        <v>16231</v>
      </c>
    </row>
    <row r="1619" spans="1:21" ht="13.5" customHeight="1">
      <c r="A1619" s="125" t="s">
        <v>3082</v>
      </c>
      <c r="B1619" s="125" t="s">
        <v>10374</v>
      </c>
      <c r="C1619" s="246" t="s">
        <v>3083</v>
      </c>
      <c r="D1619" s="246" t="s">
        <v>210</v>
      </c>
      <c r="E1619" s="246" t="s">
        <v>7395</v>
      </c>
      <c r="F1619" s="246" t="s">
        <v>11785</v>
      </c>
      <c r="G1619" s="246" t="s">
        <v>9663</v>
      </c>
      <c r="H1619" s="247">
        <v>0</v>
      </c>
      <c r="I1619" s="246" t="s">
        <v>10374</v>
      </c>
      <c r="J1619" s="247">
        <v>143000</v>
      </c>
      <c r="K1619" s="247">
        <v>523</v>
      </c>
      <c r="L1619" s="246" t="s">
        <v>12817</v>
      </c>
      <c r="M1619" s="246" t="s">
        <v>12354</v>
      </c>
      <c r="N1619" s="246" t="s">
        <v>3082</v>
      </c>
      <c r="O1619" s="246" t="s">
        <v>12354</v>
      </c>
      <c r="P1619" s="246" t="s">
        <v>12354</v>
      </c>
      <c r="Q1619" s="246" t="s">
        <v>12354</v>
      </c>
      <c r="R1619" s="246" t="s">
        <v>14694</v>
      </c>
      <c r="S1619" s="246" t="s">
        <v>14750</v>
      </c>
      <c r="T1619" s="246" t="s">
        <v>15712</v>
      </c>
      <c r="U1619" s="246" t="s">
        <v>16195</v>
      </c>
    </row>
    <row r="1620" spans="1:21" ht="13.5" customHeight="1">
      <c r="A1620" s="125" t="s">
        <v>3084</v>
      </c>
      <c r="B1620" s="125" t="s">
        <v>10374</v>
      </c>
      <c r="C1620" s="246" t="s">
        <v>3085</v>
      </c>
      <c r="D1620" s="246" t="s">
        <v>79</v>
      </c>
      <c r="E1620" s="246" t="s">
        <v>7397</v>
      </c>
      <c r="F1620" s="246" t="s">
        <v>11786</v>
      </c>
      <c r="G1620" s="246" t="s">
        <v>9652</v>
      </c>
      <c r="H1620" s="247">
        <v>0</v>
      </c>
      <c r="I1620" s="246" t="s">
        <v>10374</v>
      </c>
      <c r="J1620" s="247">
        <v>143000</v>
      </c>
      <c r="K1620" s="247">
        <v>525</v>
      </c>
      <c r="L1620" s="246" t="s">
        <v>13647</v>
      </c>
      <c r="M1620" s="246" t="s">
        <v>12354</v>
      </c>
      <c r="N1620" s="246" t="s">
        <v>3084</v>
      </c>
      <c r="O1620" s="246" t="s">
        <v>12354</v>
      </c>
      <c r="P1620" s="246" t="s">
        <v>12354</v>
      </c>
      <c r="Q1620" s="246" t="s">
        <v>12354</v>
      </c>
      <c r="R1620" s="246" t="s">
        <v>14694</v>
      </c>
      <c r="S1620" s="246" t="s">
        <v>14718</v>
      </c>
      <c r="T1620" s="246" t="s">
        <v>16230</v>
      </c>
      <c r="U1620" s="246" t="s">
        <v>15634</v>
      </c>
    </row>
    <row r="1621" spans="1:21" ht="13.5" customHeight="1">
      <c r="A1621" s="125" t="s">
        <v>13674</v>
      </c>
      <c r="B1621" s="125" t="s">
        <v>10374</v>
      </c>
      <c r="C1621" s="246" t="s">
        <v>11787</v>
      </c>
      <c r="D1621" s="246" t="s">
        <v>168</v>
      </c>
      <c r="E1621" s="246" t="s">
        <v>11457</v>
      </c>
      <c r="F1621" s="246" t="s">
        <v>11788</v>
      </c>
      <c r="G1621" s="246" t="s">
        <v>11789</v>
      </c>
      <c r="H1621" s="247">
        <v>0</v>
      </c>
      <c r="I1621" s="246" t="s">
        <v>10374</v>
      </c>
      <c r="J1621" s="247">
        <v>143000</v>
      </c>
      <c r="K1621" s="247">
        <v>545</v>
      </c>
      <c r="L1621" s="246" t="s">
        <v>12937</v>
      </c>
      <c r="M1621" s="246" t="s">
        <v>12354</v>
      </c>
      <c r="N1621" s="246" t="s">
        <v>13674</v>
      </c>
      <c r="O1621" s="246" t="s">
        <v>12354</v>
      </c>
      <c r="P1621" s="246" t="s">
        <v>12354</v>
      </c>
      <c r="Q1621" s="246" t="s">
        <v>12354</v>
      </c>
      <c r="R1621" s="246" t="s">
        <v>14690</v>
      </c>
      <c r="S1621" s="246" t="s">
        <v>14838</v>
      </c>
      <c r="T1621" s="246" t="s">
        <v>14962</v>
      </c>
      <c r="U1621" s="246" t="s">
        <v>14810</v>
      </c>
    </row>
    <row r="1622" spans="1:21" ht="13.5" customHeight="1">
      <c r="A1622" s="125" t="s">
        <v>13620</v>
      </c>
      <c r="B1622" s="125" t="s">
        <v>10374</v>
      </c>
      <c r="C1622" s="246" t="s">
        <v>2974</v>
      </c>
      <c r="D1622" s="246" t="s">
        <v>56</v>
      </c>
      <c r="E1622" s="246" t="s">
        <v>7298</v>
      </c>
      <c r="F1622" s="246" t="s">
        <v>11790</v>
      </c>
      <c r="G1622" s="246" t="s">
        <v>9817</v>
      </c>
      <c r="H1622" s="247">
        <v>0</v>
      </c>
      <c r="I1622" s="246" t="s">
        <v>10374</v>
      </c>
      <c r="J1622" s="247">
        <v>143000</v>
      </c>
      <c r="K1622" s="247">
        <v>454</v>
      </c>
      <c r="L1622" s="246" t="s">
        <v>13238</v>
      </c>
      <c r="M1622" s="246" t="s">
        <v>12354</v>
      </c>
      <c r="N1622" s="246" t="s">
        <v>13620</v>
      </c>
      <c r="O1622" s="246" t="s">
        <v>12354</v>
      </c>
      <c r="P1622" s="246" t="s">
        <v>12354</v>
      </c>
      <c r="Q1622" s="246" t="s">
        <v>12354</v>
      </c>
      <c r="R1622" s="246" t="s">
        <v>14690</v>
      </c>
      <c r="S1622" s="246" t="s">
        <v>14718</v>
      </c>
      <c r="T1622" s="246" t="s">
        <v>15849</v>
      </c>
      <c r="U1622" s="246" t="s">
        <v>16239</v>
      </c>
    </row>
    <row r="1623" spans="1:21" ht="13.5" customHeight="1">
      <c r="A1623" s="125" t="s">
        <v>13592</v>
      </c>
      <c r="B1623" s="125" t="s">
        <v>10374</v>
      </c>
      <c r="C1623" s="246" t="s">
        <v>11791</v>
      </c>
      <c r="D1623" s="246" t="s">
        <v>65</v>
      </c>
      <c r="E1623" s="246" t="s">
        <v>7237</v>
      </c>
      <c r="F1623" s="246" t="s">
        <v>11792</v>
      </c>
      <c r="G1623" s="246" t="s">
        <v>11793</v>
      </c>
      <c r="H1623" s="247">
        <v>0</v>
      </c>
      <c r="I1623" s="246" t="s">
        <v>10374</v>
      </c>
      <c r="J1623" s="247">
        <v>143000</v>
      </c>
      <c r="K1623" s="247">
        <v>412</v>
      </c>
      <c r="L1623" s="246" t="s">
        <v>13238</v>
      </c>
      <c r="M1623" s="246" t="s">
        <v>12354</v>
      </c>
      <c r="N1623" s="246" t="s">
        <v>13592</v>
      </c>
      <c r="O1623" s="246" t="s">
        <v>12354</v>
      </c>
      <c r="P1623" s="246" t="s">
        <v>12354</v>
      </c>
      <c r="Q1623" s="246" t="s">
        <v>12354</v>
      </c>
      <c r="R1623" s="246" t="s">
        <v>14694</v>
      </c>
      <c r="S1623" s="246" t="s">
        <v>14704</v>
      </c>
      <c r="T1623" s="246" t="s">
        <v>16240</v>
      </c>
      <c r="U1623" s="246" t="s">
        <v>15208</v>
      </c>
    </row>
    <row r="1624" spans="1:21" ht="13.5" customHeight="1">
      <c r="A1624" s="125" t="s">
        <v>13572</v>
      </c>
      <c r="B1624" s="125" t="s">
        <v>10374</v>
      </c>
      <c r="C1624" s="246" t="s">
        <v>2873</v>
      </c>
      <c r="D1624" s="246" t="s">
        <v>43</v>
      </c>
      <c r="E1624" s="246" t="s">
        <v>7205</v>
      </c>
      <c r="F1624" s="246" t="s">
        <v>11794</v>
      </c>
      <c r="G1624" s="246" t="s">
        <v>11795</v>
      </c>
      <c r="H1624" s="247">
        <v>0</v>
      </c>
      <c r="I1624" s="246" t="s">
        <v>10374</v>
      </c>
      <c r="J1624" s="247">
        <v>143000</v>
      </c>
      <c r="K1624" s="247">
        <v>387</v>
      </c>
      <c r="L1624" s="246" t="s">
        <v>12630</v>
      </c>
      <c r="M1624" s="246" t="s">
        <v>12354</v>
      </c>
      <c r="N1624" s="246" t="s">
        <v>13572</v>
      </c>
      <c r="O1624" s="246" t="s">
        <v>12354</v>
      </c>
      <c r="P1624" s="246" t="s">
        <v>12354</v>
      </c>
      <c r="Q1624" s="246" t="s">
        <v>12354</v>
      </c>
      <c r="R1624" s="246" t="s">
        <v>14694</v>
      </c>
      <c r="S1624" s="246" t="s">
        <v>14750</v>
      </c>
      <c r="T1624" s="246" t="s">
        <v>16051</v>
      </c>
      <c r="U1624" s="246" t="s">
        <v>16233</v>
      </c>
    </row>
    <row r="1625" spans="1:21" ht="13.5" customHeight="1">
      <c r="A1625" s="125" t="s">
        <v>13583</v>
      </c>
      <c r="B1625" s="125" t="s">
        <v>10374</v>
      </c>
      <c r="C1625" s="246" t="s">
        <v>2900</v>
      </c>
      <c r="D1625" s="246" t="s">
        <v>110</v>
      </c>
      <c r="E1625" s="246" t="s">
        <v>7220</v>
      </c>
      <c r="F1625" s="246" t="s">
        <v>11796</v>
      </c>
      <c r="G1625" s="246" t="s">
        <v>11797</v>
      </c>
      <c r="H1625" s="247">
        <v>0</v>
      </c>
      <c r="I1625" s="246" t="s">
        <v>10374</v>
      </c>
      <c r="J1625" s="247">
        <v>143000</v>
      </c>
      <c r="K1625" s="247">
        <v>400</v>
      </c>
      <c r="L1625" s="246" t="s">
        <v>12760</v>
      </c>
      <c r="M1625" s="246" t="s">
        <v>12354</v>
      </c>
      <c r="N1625" s="246" t="s">
        <v>13583</v>
      </c>
      <c r="O1625" s="246" t="s">
        <v>12354</v>
      </c>
      <c r="P1625" s="246" t="s">
        <v>12354</v>
      </c>
      <c r="Q1625" s="246" t="s">
        <v>12354</v>
      </c>
      <c r="R1625" s="246" t="s">
        <v>14690</v>
      </c>
      <c r="S1625" s="246" t="s">
        <v>14721</v>
      </c>
      <c r="T1625" s="246" t="s">
        <v>15330</v>
      </c>
      <c r="U1625" s="246" t="s">
        <v>16218</v>
      </c>
    </row>
    <row r="1626" spans="1:21" ht="13.5" customHeight="1">
      <c r="A1626" s="125" t="s">
        <v>3086</v>
      </c>
      <c r="B1626" s="125" t="s">
        <v>10374</v>
      </c>
      <c r="C1626" s="246" t="s">
        <v>3087</v>
      </c>
      <c r="D1626" s="246" t="s">
        <v>89</v>
      </c>
      <c r="E1626" s="246" t="s">
        <v>6776</v>
      </c>
      <c r="F1626" s="246" t="s">
        <v>6777</v>
      </c>
      <c r="G1626" s="246" t="s">
        <v>9664</v>
      </c>
      <c r="H1626" s="247">
        <v>0</v>
      </c>
      <c r="I1626" s="246" t="s">
        <v>10374</v>
      </c>
      <c r="J1626" s="247">
        <v>143000</v>
      </c>
      <c r="K1626" s="247">
        <v>191</v>
      </c>
      <c r="L1626" s="246" t="s">
        <v>13456</v>
      </c>
      <c r="M1626" s="246" t="s">
        <v>12354</v>
      </c>
      <c r="N1626" s="246" t="s">
        <v>3086</v>
      </c>
      <c r="O1626" s="246" t="s">
        <v>12354</v>
      </c>
      <c r="P1626" s="246" t="s">
        <v>12354</v>
      </c>
      <c r="Q1626" s="246" t="s">
        <v>12354</v>
      </c>
      <c r="R1626" s="246" t="s">
        <v>14694</v>
      </c>
      <c r="S1626" s="246" t="s">
        <v>14876</v>
      </c>
      <c r="T1626" s="246" t="s">
        <v>14772</v>
      </c>
      <c r="U1626" s="246" t="s">
        <v>16241</v>
      </c>
    </row>
    <row r="1627" spans="1:21" ht="13.5" customHeight="1">
      <c r="A1627" s="125" t="s">
        <v>3088</v>
      </c>
      <c r="B1627" s="125" t="s">
        <v>10374</v>
      </c>
      <c r="C1627" s="246" t="s">
        <v>6682</v>
      </c>
      <c r="D1627" s="246" t="s">
        <v>40</v>
      </c>
      <c r="E1627" s="246" t="s">
        <v>6683</v>
      </c>
      <c r="F1627" s="246" t="s">
        <v>6684</v>
      </c>
      <c r="G1627" s="246" t="s">
        <v>6682</v>
      </c>
      <c r="H1627" s="247">
        <v>0</v>
      </c>
      <c r="I1627" s="246" t="s">
        <v>10374</v>
      </c>
      <c r="J1627" s="247">
        <v>143000</v>
      </c>
      <c r="K1627" s="247">
        <v>149</v>
      </c>
      <c r="L1627" s="246" t="s">
        <v>13423</v>
      </c>
      <c r="M1627" s="246" t="s">
        <v>12354</v>
      </c>
      <c r="N1627" s="246" t="s">
        <v>3088</v>
      </c>
      <c r="O1627" s="246" t="s">
        <v>12354</v>
      </c>
      <c r="P1627" s="246" t="s">
        <v>12354</v>
      </c>
      <c r="Q1627" s="246" t="s">
        <v>12354</v>
      </c>
      <c r="R1627" s="246" t="s">
        <v>14694</v>
      </c>
      <c r="S1627" s="246" t="s">
        <v>14876</v>
      </c>
      <c r="T1627" s="246" t="s">
        <v>15718</v>
      </c>
      <c r="U1627" s="246" t="s">
        <v>16242</v>
      </c>
    </row>
    <row r="1628" spans="1:21" ht="13.5" customHeight="1">
      <c r="A1628" s="125" t="s">
        <v>3089</v>
      </c>
      <c r="B1628" s="125" t="s">
        <v>10374</v>
      </c>
      <c r="C1628" s="246" t="s">
        <v>3090</v>
      </c>
      <c r="D1628" s="246" t="s">
        <v>40</v>
      </c>
      <c r="E1628" s="246" t="s">
        <v>6662</v>
      </c>
      <c r="F1628" s="246" t="s">
        <v>6663</v>
      </c>
      <c r="G1628" s="246" t="s">
        <v>9566</v>
      </c>
      <c r="H1628" s="247">
        <v>0</v>
      </c>
      <c r="I1628" s="246" t="s">
        <v>10374</v>
      </c>
      <c r="J1628" s="247">
        <v>143000</v>
      </c>
      <c r="K1628" s="247">
        <v>139</v>
      </c>
      <c r="L1628" s="246" t="s">
        <v>12495</v>
      </c>
      <c r="M1628" s="246" t="s">
        <v>12354</v>
      </c>
      <c r="N1628" s="246" t="s">
        <v>3089</v>
      </c>
      <c r="O1628" s="246" t="s">
        <v>12354</v>
      </c>
      <c r="P1628" s="246" t="s">
        <v>12354</v>
      </c>
      <c r="Q1628" s="246" t="s">
        <v>12354</v>
      </c>
      <c r="R1628" s="246" t="s">
        <v>15649</v>
      </c>
      <c r="S1628" s="246" t="s">
        <v>14868</v>
      </c>
      <c r="T1628" s="246" t="s">
        <v>15547</v>
      </c>
      <c r="U1628" s="246" t="s">
        <v>16157</v>
      </c>
    </row>
    <row r="1629" spans="1:21" ht="13.5" customHeight="1">
      <c r="A1629" s="125" t="s">
        <v>3091</v>
      </c>
      <c r="B1629" s="125" t="s">
        <v>10374</v>
      </c>
      <c r="C1629" s="246" t="s">
        <v>3092</v>
      </c>
      <c r="D1629" s="246" t="s">
        <v>89</v>
      </c>
      <c r="E1629" s="246" t="s">
        <v>6774</v>
      </c>
      <c r="F1629" s="246" t="s">
        <v>6775</v>
      </c>
      <c r="G1629" s="246" t="s">
        <v>9665</v>
      </c>
      <c r="H1629" s="247">
        <v>0</v>
      </c>
      <c r="I1629" s="246" t="s">
        <v>10374</v>
      </c>
      <c r="J1629" s="247">
        <v>143000</v>
      </c>
      <c r="K1629" s="247">
        <v>190</v>
      </c>
      <c r="L1629" s="246" t="s">
        <v>13455</v>
      </c>
      <c r="M1629" s="246" t="s">
        <v>12354</v>
      </c>
      <c r="N1629" s="246" t="s">
        <v>3091</v>
      </c>
      <c r="O1629" s="246" t="s">
        <v>12354</v>
      </c>
      <c r="P1629" s="246" t="s">
        <v>12354</v>
      </c>
      <c r="Q1629" s="246" t="s">
        <v>12354</v>
      </c>
      <c r="R1629" s="246" t="s">
        <v>14694</v>
      </c>
      <c r="S1629" s="246" t="s">
        <v>14818</v>
      </c>
      <c r="T1629" s="246" t="s">
        <v>15605</v>
      </c>
      <c r="U1629" s="246" t="s">
        <v>16195</v>
      </c>
    </row>
    <row r="1630" spans="1:21" ht="13.5" customHeight="1">
      <c r="A1630" s="125" t="s">
        <v>3093</v>
      </c>
      <c r="B1630" s="125" t="s">
        <v>10374</v>
      </c>
      <c r="C1630" s="246" t="s">
        <v>3094</v>
      </c>
      <c r="D1630" s="246" t="s">
        <v>108</v>
      </c>
      <c r="E1630" s="246" t="s">
        <v>6803</v>
      </c>
      <c r="F1630" s="246" t="s">
        <v>6804</v>
      </c>
      <c r="G1630" s="246" t="s">
        <v>9667</v>
      </c>
      <c r="H1630" s="247">
        <v>0</v>
      </c>
      <c r="I1630" s="246" t="s">
        <v>10374</v>
      </c>
      <c r="J1630" s="247">
        <v>143000</v>
      </c>
      <c r="K1630" s="247">
        <v>202</v>
      </c>
      <c r="L1630" s="246" t="s">
        <v>13463</v>
      </c>
      <c r="M1630" s="246" t="s">
        <v>12354</v>
      </c>
      <c r="N1630" s="246" t="s">
        <v>3093</v>
      </c>
      <c r="O1630" s="246" t="s">
        <v>12354</v>
      </c>
      <c r="P1630" s="246" t="s">
        <v>12354</v>
      </c>
      <c r="Q1630" s="246" t="s">
        <v>12354</v>
      </c>
      <c r="R1630" s="246" t="s">
        <v>14730</v>
      </c>
      <c r="S1630" s="246" t="s">
        <v>14740</v>
      </c>
      <c r="T1630" s="246" t="s">
        <v>15913</v>
      </c>
      <c r="U1630" s="246" t="s">
        <v>15757</v>
      </c>
    </row>
    <row r="1631" spans="1:21" ht="13.5" customHeight="1">
      <c r="A1631" s="125" t="s">
        <v>3095</v>
      </c>
      <c r="B1631" s="125" t="s">
        <v>10374</v>
      </c>
      <c r="C1631" s="246" t="s">
        <v>6705</v>
      </c>
      <c r="D1631" s="246" t="s">
        <v>665</v>
      </c>
      <c r="E1631" s="246" t="s">
        <v>6706</v>
      </c>
      <c r="F1631" s="246" t="s">
        <v>6707</v>
      </c>
      <c r="G1631" s="246" t="s">
        <v>9668</v>
      </c>
      <c r="H1631" s="247">
        <v>0</v>
      </c>
      <c r="I1631" s="246" t="s">
        <v>10374</v>
      </c>
      <c r="J1631" s="247">
        <v>143000</v>
      </c>
      <c r="K1631" s="247">
        <v>160</v>
      </c>
      <c r="L1631" s="246" t="s">
        <v>13432</v>
      </c>
      <c r="M1631" s="246" t="s">
        <v>12354</v>
      </c>
      <c r="N1631" s="246" t="s">
        <v>3095</v>
      </c>
      <c r="O1631" s="246" t="s">
        <v>12354</v>
      </c>
      <c r="P1631" s="246" t="s">
        <v>12354</v>
      </c>
      <c r="Q1631" s="246" t="s">
        <v>12354</v>
      </c>
      <c r="R1631" s="246" t="s">
        <v>14690</v>
      </c>
      <c r="S1631" s="246" t="s">
        <v>14736</v>
      </c>
      <c r="T1631" s="246" t="s">
        <v>15913</v>
      </c>
      <c r="U1631" s="246" t="s">
        <v>16239</v>
      </c>
    </row>
    <row r="1632" spans="1:21" ht="13.5" customHeight="1">
      <c r="A1632" s="125" t="s">
        <v>3096</v>
      </c>
      <c r="B1632" s="125" t="s">
        <v>10374</v>
      </c>
      <c r="C1632" s="246" t="s">
        <v>3097</v>
      </c>
      <c r="D1632" s="246" t="s">
        <v>164</v>
      </c>
      <c r="E1632" s="246" t="s">
        <v>6680</v>
      </c>
      <c r="F1632" s="246" t="s">
        <v>6681</v>
      </c>
      <c r="G1632" s="246" t="s">
        <v>9669</v>
      </c>
      <c r="H1632" s="247">
        <v>0</v>
      </c>
      <c r="I1632" s="246" t="s">
        <v>10374</v>
      </c>
      <c r="J1632" s="247">
        <v>143000</v>
      </c>
      <c r="K1632" s="247">
        <v>147</v>
      </c>
      <c r="L1632" s="246" t="s">
        <v>13422</v>
      </c>
      <c r="M1632" s="246" t="s">
        <v>12354</v>
      </c>
      <c r="N1632" s="246" t="s">
        <v>3096</v>
      </c>
      <c r="O1632" s="246" t="s">
        <v>12354</v>
      </c>
      <c r="P1632" s="246" t="s">
        <v>12354</v>
      </c>
      <c r="Q1632" s="246" t="s">
        <v>12354</v>
      </c>
      <c r="R1632" s="246" t="s">
        <v>14694</v>
      </c>
      <c r="S1632" s="246" t="s">
        <v>15201</v>
      </c>
      <c r="T1632" s="246" t="s">
        <v>15996</v>
      </c>
      <c r="U1632" s="246" t="s">
        <v>16165</v>
      </c>
    </row>
    <row r="1633" spans="1:21" ht="13.5" customHeight="1">
      <c r="A1633" s="125" t="s">
        <v>3098</v>
      </c>
      <c r="B1633" s="125" t="s">
        <v>10374</v>
      </c>
      <c r="C1633" s="246" t="s">
        <v>3099</v>
      </c>
      <c r="D1633" s="246" t="s">
        <v>715</v>
      </c>
      <c r="E1633" s="246" t="s">
        <v>6820</v>
      </c>
      <c r="F1633" s="246" t="s">
        <v>6821</v>
      </c>
      <c r="G1633" s="246" t="s">
        <v>9670</v>
      </c>
      <c r="H1633" s="247">
        <v>0</v>
      </c>
      <c r="I1633" s="246" t="s">
        <v>10374</v>
      </c>
      <c r="J1633" s="247">
        <v>143000</v>
      </c>
      <c r="K1633" s="247">
        <v>209</v>
      </c>
      <c r="L1633" s="246" t="s">
        <v>13468</v>
      </c>
      <c r="M1633" s="246" t="s">
        <v>12354</v>
      </c>
      <c r="N1633" s="246" t="s">
        <v>3098</v>
      </c>
      <c r="O1633" s="246" t="s">
        <v>12354</v>
      </c>
      <c r="P1633" s="246" t="s">
        <v>12354</v>
      </c>
      <c r="Q1633" s="246" t="s">
        <v>12354</v>
      </c>
      <c r="R1633" s="246" t="s">
        <v>14694</v>
      </c>
      <c r="S1633" s="246" t="s">
        <v>14838</v>
      </c>
      <c r="T1633" s="246" t="s">
        <v>16058</v>
      </c>
      <c r="U1633" s="246" t="s">
        <v>16243</v>
      </c>
    </row>
    <row r="1634" spans="1:21" ht="13.5" customHeight="1">
      <c r="A1634" s="125" t="s">
        <v>3100</v>
      </c>
      <c r="B1634" s="125" t="s">
        <v>10374</v>
      </c>
      <c r="C1634" s="246" t="s">
        <v>6805</v>
      </c>
      <c r="D1634" s="246" t="s">
        <v>187</v>
      </c>
      <c r="E1634" s="246" t="s">
        <v>6806</v>
      </c>
      <c r="F1634" s="246" t="s">
        <v>6807</v>
      </c>
      <c r="G1634" s="246" t="s">
        <v>9671</v>
      </c>
      <c r="H1634" s="247">
        <v>0</v>
      </c>
      <c r="I1634" s="246" t="s">
        <v>10374</v>
      </c>
      <c r="J1634" s="247">
        <v>143000</v>
      </c>
      <c r="K1634" s="247">
        <v>203</v>
      </c>
      <c r="L1634" s="246" t="s">
        <v>12557</v>
      </c>
      <c r="M1634" s="246" t="s">
        <v>12354</v>
      </c>
      <c r="N1634" s="246" t="s">
        <v>3100</v>
      </c>
      <c r="O1634" s="246" t="s">
        <v>12354</v>
      </c>
      <c r="P1634" s="246" t="s">
        <v>12354</v>
      </c>
      <c r="Q1634" s="246" t="s">
        <v>12354</v>
      </c>
      <c r="R1634" s="246" t="s">
        <v>14730</v>
      </c>
      <c r="S1634" s="246" t="s">
        <v>14944</v>
      </c>
      <c r="T1634" s="246" t="s">
        <v>15712</v>
      </c>
      <c r="U1634" s="246" t="s">
        <v>16212</v>
      </c>
    </row>
    <row r="1635" spans="1:21" ht="13.5" customHeight="1">
      <c r="A1635" s="125" t="s">
        <v>3101</v>
      </c>
      <c r="B1635" s="125" t="s">
        <v>10374</v>
      </c>
      <c r="C1635" s="246" t="s">
        <v>6794</v>
      </c>
      <c r="D1635" s="246" t="s">
        <v>651</v>
      </c>
      <c r="E1635" s="246" t="s">
        <v>6795</v>
      </c>
      <c r="F1635" s="246" t="s">
        <v>6796</v>
      </c>
      <c r="G1635" s="246" t="s">
        <v>9672</v>
      </c>
      <c r="H1635" s="247">
        <v>0</v>
      </c>
      <c r="I1635" s="246" t="s">
        <v>10374</v>
      </c>
      <c r="J1635" s="247">
        <v>143000</v>
      </c>
      <c r="K1635" s="247">
        <v>199</v>
      </c>
      <c r="L1635" s="246" t="s">
        <v>13461</v>
      </c>
      <c r="M1635" s="246" t="s">
        <v>12354</v>
      </c>
      <c r="N1635" s="246" t="s">
        <v>3101</v>
      </c>
      <c r="O1635" s="246" t="s">
        <v>12354</v>
      </c>
      <c r="P1635" s="246" t="s">
        <v>12354</v>
      </c>
      <c r="Q1635" s="246" t="s">
        <v>12354</v>
      </c>
      <c r="R1635" s="246" t="s">
        <v>14730</v>
      </c>
      <c r="S1635" s="246" t="s">
        <v>15226</v>
      </c>
      <c r="T1635" s="246" t="s">
        <v>16171</v>
      </c>
      <c r="U1635" s="246" t="s">
        <v>16195</v>
      </c>
    </row>
    <row r="1636" spans="1:21" ht="13.5" customHeight="1">
      <c r="A1636" s="125" t="s">
        <v>3102</v>
      </c>
      <c r="B1636" s="125" t="s">
        <v>10374</v>
      </c>
      <c r="C1636" s="246" t="s">
        <v>6797</v>
      </c>
      <c r="D1636" s="246" t="s">
        <v>656</v>
      </c>
      <c r="E1636" s="246" t="s">
        <v>6798</v>
      </c>
      <c r="F1636" s="246" t="s">
        <v>6799</v>
      </c>
      <c r="G1636" s="246" t="s">
        <v>9672</v>
      </c>
      <c r="H1636" s="247">
        <v>0</v>
      </c>
      <c r="I1636" s="246" t="s">
        <v>10374</v>
      </c>
      <c r="J1636" s="247">
        <v>143000</v>
      </c>
      <c r="K1636" s="247">
        <v>200</v>
      </c>
      <c r="L1636" s="246" t="s">
        <v>13461</v>
      </c>
      <c r="M1636" s="246" t="s">
        <v>12354</v>
      </c>
      <c r="N1636" s="246" t="s">
        <v>3102</v>
      </c>
      <c r="O1636" s="246" t="s">
        <v>12354</v>
      </c>
      <c r="P1636" s="246" t="s">
        <v>12354</v>
      </c>
      <c r="Q1636" s="246" t="s">
        <v>12354</v>
      </c>
      <c r="R1636" s="246" t="s">
        <v>14730</v>
      </c>
      <c r="S1636" s="246" t="s">
        <v>15226</v>
      </c>
      <c r="T1636" s="246" t="s">
        <v>16171</v>
      </c>
      <c r="U1636" s="246" t="s">
        <v>16195</v>
      </c>
    </row>
    <row r="1637" spans="1:21" ht="13.5" customHeight="1">
      <c r="A1637" s="125" t="s">
        <v>3103</v>
      </c>
      <c r="B1637" s="125" t="s">
        <v>10374</v>
      </c>
      <c r="C1637" s="246" t="s">
        <v>3104</v>
      </c>
      <c r="D1637" s="246" t="s">
        <v>158</v>
      </c>
      <c r="E1637" s="246" t="s">
        <v>6728</v>
      </c>
      <c r="F1637" s="246" t="s">
        <v>6729</v>
      </c>
      <c r="G1637" s="246" t="s">
        <v>9673</v>
      </c>
      <c r="H1637" s="247">
        <v>0</v>
      </c>
      <c r="I1637" s="246" t="s">
        <v>10374</v>
      </c>
      <c r="J1637" s="247">
        <v>143000</v>
      </c>
      <c r="K1637" s="247">
        <v>171</v>
      </c>
      <c r="L1637" s="246" t="s">
        <v>13440</v>
      </c>
      <c r="M1637" s="246" t="s">
        <v>12354</v>
      </c>
      <c r="N1637" s="246" t="s">
        <v>3103</v>
      </c>
      <c r="O1637" s="246" t="s">
        <v>12354</v>
      </c>
      <c r="P1637" s="246" t="s">
        <v>12354</v>
      </c>
      <c r="Q1637" s="246" t="s">
        <v>12354</v>
      </c>
      <c r="R1637" s="246" t="s">
        <v>14694</v>
      </c>
      <c r="S1637" s="246" t="s">
        <v>14771</v>
      </c>
      <c r="T1637" s="246" t="s">
        <v>16244</v>
      </c>
      <c r="U1637" s="246" t="s">
        <v>15423</v>
      </c>
    </row>
    <row r="1638" spans="1:21" ht="13.5" customHeight="1">
      <c r="A1638" s="125" t="s">
        <v>3105</v>
      </c>
      <c r="B1638" s="125" t="s">
        <v>10374</v>
      </c>
      <c r="C1638" s="246" t="s">
        <v>6695</v>
      </c>
      <c r="D1638" s="246" t="s">
        <v>158</v>
      </c>
      <c r="E1638" s="246" t="s">
        <v>6696</v>
      </c>
      <c r="F1638" s="246" t="s">
        <v>6697</v>
      </c>
      <c r="G1638" s="246" t="s">
        <v>9623</v>
      </c>
      <c r="H1638" s="247">
        <v>0</v>
      </c>
      <c r="I1638" s="246" t="s">
        <v>10374</v>
      </c>
      <c r="J1638" s="247">
        <v>143000</v>
      </c>
      <c r="K1638" s="247">
        <v>156</v>
      </c>
      <c r="L1638" s="246" t="s">
        <v>13428</v>
      </c>
      <c r="M1638" s="246" t="s">
        <v>12354</v>
      </c>
      <c r="N1638" s="246" t="s">
        <v>3105</v>
      </c>
      <c r="O1638" s="246" t="s">
        <v>12354</v>
      </c>
      <c r="P1638" s="246" t="s">
        <v>12354</v>
      </c>
      <c r="Q1638" s="246" t="s">
        <v>12354</v>
      </c>
      <c r="R1638" s="246" t="s">
        <v>15251</v>
      </c>
      <c r="S1638" s="246" t="s">
        <v>14727</v>
      </c>
      <c r="T1638" s="246" t="s">
        <v>16168</v>
      </c>
      <c r="U1638" s="246" t="s">
        <v>15386</v>
      </c>
    </row>
    <row r="1639" spans="1:21" ht="13.5" customHeight="1">
      <c r="A1639" s="125" t="s">
        <v>3106</v>
      </c>
      <c r="B1639" s="125" t="s">
        <v>10374</v>
      </c>
      <c r="C1639" s="246" t="s">
        <v>3107</v>
      </c>
      <c r="D1639" s="246" t="s">
        <v>158</v>
      </c>
      <c r="E1639" s="246" t="s">
        <v>6676</v>
      </c>
      <c r="F1639" s="246" t="s">
        <v>6677</v>
      </c>
      <c r="G1639" s="246" t="s">
        <v>9673</v>
      </c>
      <c r="H1639" s="247">
        <v>0</v>
      </c>
      <c r="I1639" s="246" t="s">
        <v>10374</v>
      </c>
      <c r="J1639" s="247">
        <v>143000</v>
      </c>
      <c r="K1639" s="247">
        <v>145</v>
      </c>
      <c r="L1639" s="246" t="s">
        <v>12794</v>
      </c>
      <c r="M1639" s="246" t="s">
        <v>12354</v>
      </c>
      <c r="N1639" s="246" t="s">
        <v>3106</v>
      </c>
      <c r="O1639" s="246" t="s">
        <v>12354</v>
      </c>
      <c r="P1639" s="246" t="s">
        <v>12354</v>
      </c>
      <c r="Q1639" s="246" t="s">
        <v>12354</v>
      </c>
      <c r="R1639" s="246" t="s">
        <v>14694</v>
      </c>
      <c r="S1639" s="246" t="s">
        <v>14771</v>
      </c>
      <c r="T1639" s="246" t="s">
        <v>16244</v>
      </c>
      <c r="U1639" s="246" t="s">
        <v>15423</v>
      </c>
    </row>
    <row r="1640" spans="1:21" ht="13.5" customHeight="1">
      <c r="A1640" s="125" t="s">
        <v>3108</v>
      </c>
      <c r="B1640" s="125" t="s">
        <v>10374</v>
      </c>
      <c r="C1640" s="246" t="s">
        <v>6654</v>
      </c>
      <c r="D1640" s="246" t="s">
        <v>158</v>
      </c>
      <c r="E1640" s="246" t="s">
        <v>6655</v>
      </c>
      <c r="F1640" s="246" t="s">
        <v>6656</v>
      </c>
      <c r="G1640" s="246" t="s">
        <v>9610</v>
      </c>
      <c r="H1640" s="247">
        <v>0</v>
      </c>
      <c r="I1640" s="246" t="s">
        <v>10374</v>
      </c>
      <c r="J1640" s="247">
        <v>143000</v>
      </c>
      <c r="K1640" s="247">
        <v>136</v>
      </c>
      <c r="L1640" s="246" t="s">
        <v>13417</v>
      </c>
      <c r="M1640" s="246" t="s">
        <v>12354</v>
      </c>
      <c r="N1640" s="246" t="s">
        <v>3108</v>
      </c>
      <c r="O1640" s="246" t="s">
        <v>12354</v>
      </c>
      <c r="P1640" s="246" t="s">
        <v>12354</v>
      </c>
      <c r="Q1640" s="246" t="s">
        <v>12354</v>
      </c>
      <c r="R1640" s="246" t="s">
        <v>14694</v>
      </c>
      <c r="S1640" s="246" t="s">
        <v>14876</v>
      </c>
      <c r="T1640" s="246" t="s">
        <v>15139</v>
      </c>
      <c r="U1640" s="246" t="s">
        <v>16202</v>
      </c>
    </row>
    <row r="1641" spans="1:21" ht="13.5" customHeight="1">
      <c r="A1641" s="125" t="s">
        <v>3109</v>
      </c>
      <c r="B1641" s="125" t="s">
        <v>10374</v>
      </c>
      <c r="C1641" s="246" t="s">
        <v>3110</v>
      </c>
      <c r="D1641" s="246" t="s">
        <v>201</v>
      </c>
      <c r="E1641" s="246" t="s">
        <v>6647</v>
      </c>
      <c r="F1641" s="246" t="s">
        <v>6648</v>
      </c>
      <c r="G1641" s="246" t="s">
        <v>9674</v>
      </c>
      <c r="H1641" s="247">
        <v>0</v>
      </c>
      <c r="I1641" s="246" t="s">
        <v>10374</v>
      </c>
      <c r="J1641" s="247">
        <v>143000</v>
      </c>
      <c r="K1641" s="247">
        <v>133</v>
      </c>
      <c r="L1641" s="246" t="s">
        <v>12736</v>
      </c>
      <c r="M1641" s="246" t="s">
        <v>12354</v>
      </c>
      <c r="N1641" s="246" t="s">
        <v>3109</v>
      </c>
      <c r="O1641" s="246" t="s">
        <v>12354</v>
      </c>
      <c r="P1641" s="246" t="s">
        <v>12354</v>
      </c>
      <c r="Q1641" s="246" t="s">
        <v>12354</v>
      </c>
      <c r="R1641" s="246" t="s">
        <v>14690</v>
      </c>
      <c r="S1641" s="246" t="s">
        <v>14734</v>
      </c>
      <c r="T1641" s="246" t="s">
        <v>16245</v>
      </c>
      <c r="U1641" s="246" t="s">
        <v>14831</v>
      </c>
    </row>
    <row r="1642" spans="1:21" ht="13.5" customHeight="1">
      <c r="A1642" s="125" t="s">
        <v>3111</v>
      </c>
      <c r="B1642" s="125" t="s">
        <v>10374</v>
      </c>
      <c r="C1642" s="246" t="s">
        <v>6641</v>
      </c>
      <c r="D1642" s="246" t="s">
        <v>40</v>
      </c>
      <c r="E1642" s="246" t="s">
        <v>6642</v>
      </c>
      <c r="F1642" s="246" t="s">
        <v>6643</v>
      </c>
      <c r="G1642" s="246" t="s">
        <v>9623</v>
      </c>
      <c r="H1642" s="247">
        <v>0</v>
      </c>
      <c r="I1642" s="246" t="s">
        <v>10374</v>
      </c>
      <c r="J1642" s="247">
        <v>143000</v>
      </c>
      <c r="K1642" s="247">
        <v>131</v>
      </c>
      <c r="L1642" s="246" t="s">
        <v>13414</v>
      </c>
      <c r="M1642" s="246" t="s">
        <v>12354</v>
      </c>
      <c r="N1642" s="246" t="s">
        <v>3111</v>
      </c>
      <c r="O1642" s="246" t="s">
        <v>12354</v>
      </c>
      <c r="P1642" s="246" t="s">
        <v>12354</v>
      </c>
      <c r="Q1642" s="246" t="s">
        <v>12354</v>
      </c>
      <c r="R1642" s="246" t="s">
        <v>14730</v>
      </c>
      <c r="S1642" s="246" t="s">
        <v>14740</v>
      </c>
      <c r="T1642" s="246" t="s">
        <v>16171</v>
      </c>
      <c r="U1642" s="246" t="s">
        <v>14867</v>
      </c>
    </row>
    <row r="1643" spans="1:21" ht="13.5" customHeight="1">
      <c r="A1643" s="125" t="s">
        <v>3112</v>
      </c>
      <c r="B1643" s="125" t="s">
        <v>10374</v>
      </c>
      <c r="C1643" s="246" t="s">
        <v>6638</v>
      </c>
      <c r="D1643" s="246" t="s">
        <v>665</v>
      </c>
      <c r="E1643" s="246" t="s">
        <v>6639</v>
      </c>
      <c r="F1643" s="246" t="s">
        <v>6640</v>
      </c>
      <c r="G1643" s="246" t="s">
        <v>9665</v>
      </c>
      <c r="H1643" s="247">
        <v>0</v>
      </c>
      <c r="I1643" s="246" t="s">
        <v>10374</v>
      </c>
      <c r="J1643" s="247">
        <v>143000</v>
      </c>
      <c r="K1643" s="247">
        <v>130</v>
      </c>
      <c r="L1643" s="246" t="s">
        <v>12585</v>
      </c>
      <c r="M1643" s="246" t="s">
        <v>12354</v>
      </c>
      <c r="N1643" s="246" t="s">
        <v>3112</v>
      </c>
      <c r="O1643" s="246" t="s">
        <v>12354</v>
      </c>
      <c r="P1643" s="246" t="s">
        <v>12354</v>
      </c>
      <c r="Q1643" s="246" t="s">
        <v>12354</v>
      </c>
      <c r="R1643" s="246" t="s">
        <v>14694</v>
      </c>
      <c r="S1643" s="246" t="s">
        <v>14818</v>
      </c>
      <c r="T1643" s="246" t="s">
        <v>16246</v>
      </c>
      <c r="U1643" s="246" t="s">
        <v>16247</v>
      </c>
    </row>
    <row r="1644" spans="1:21" ht="13.5" customHeight="1">
      <c r="A1644" s="125" t="s">
        <v>3113</v>
      </c>
      <c r="B1644" s="125" t="s">
        <v>10374</v>
      </c>
      <c r="C1644" s="246" t="s">
        <v>6621</v>
      </c>
      <c r="D1644" s="246" t="s">
        <v>84</v>
      </c>
      <c r="E1644" s="246" t="s">
        <v>6622</v>
      </c>
      <c r="F1644" s="246" t="s">
        <v>6623</v>
      </c>
      <c r="G1644" s="246" t="s">
        <v>9675</v>
      </c>
      <c r="H1644" s="247">
        <v>0</v>
      </c>
      <c r="I1644" s="246" t="s">
        <v>10374</v>
      </c>
      <c r="J1644" s="247">
        <v>143000</v>
      </c>
      <c r="K1644" s="247">
        <v>123</v>
      </c>
      <c r="L1644" s="246" t="s">
        <v>13410</v>
      </c>
      <c r="M1644" s="246" t="s">
        <v>12354</v>
      </c>
      <c r="N1644" s="246" t="s">
        <v>3113</v>
      </c>
      <c r="O1644" s="246" t="s">
        <v>12354</v>
      </c>
      <c r="P1644" s="246" t="s">
        <v>12354</v>
      </c>
      <c r="Q1644" s="246" t="s">
        <v>12354</v>
      </c>
      <c r="R1644" s="246" t="s">
        <v>14690</v>
      </c>
      <c r="S1644" s="246" t="s">
        <v>14844</v>
      </c>
      <c r="T1644" s="246" t="s">
        <v>15951</v>
      </c>
      <c r="U1644" s="246" t="s">
        <v>16248</v>
      </c>
    </row>
    <row r="1645" spans="1:21" ht="13.5" customHeight="1">
      <c r="A1645" s="125" t="s">
        <v>3114</v>
      </c>
      <c r="B1645" s="125" t="s">
        <v>10374</v>
      </c>
      <c r="C1645" s="246" t="s">
        <v>6618</v>
      </c>
      <c r="D1645" s="246" t="s">
        <v>201</v>
      </c>
      <c r="E1645" s="246" t="s">
        <v>6619</v>
      </c>
      <c r="F1645" s="246" t="s">
        <v>6620</v>
      </c>
      <c r="G1645" s="246" t="s">
        <v>9623</v>
      </c>
      <c r="H1645" s="247">
        <v>0</v>
      </c>
      <c r="I1645" s="246" t="s">
        <v>10374</v>
      </c>
      <c r="J1645" s="247">
        <v>143000</v>
      </c>
      <c r="K1645" s="247">
        <v>122</v>
      </c>
      <c r="L1645" s="246" t="s">
        <v>13353</v>
      </c>
      <c r="M1645" s="246" t="s">
        <v>12354</v>
      </c>
      <c r="N1645" s="246" t="s">
        <v>3114</v>
      </c>
      <c r="O1645" s="246" t="s">
        <v>12354</v>
      </c>
      <c r="P1645" s="246" t="s">
        <v>12354</v>
      </c>
      <c r="Q1645" s="246" t="s">
        <v>12354</v>
      </c>
      <c r="R1645" s="246" t="s">
        <v>15251</v>
      </c>
      <c r="S1645" s="246" t="s">
        <v>14727</v>
      </c>
      <c r="T1645" s="246" t="s">
        <v>16168</v>
      </c>
      <c r="U1645" s="246" t="s">
        <v>15386</v>
      </c>
    </row>
    <row r="1646" spans="1:21" ht="13.5" customHeight="1">
      <c r="A1646" s="125" t="s">
        <v>3115</v>
      </c>
      <c r="B1646" s="125" t="s">
        <v>10374</v>
      </c>
      <c r="C1646" s="246" t="s">
        <v>6893</v>
      </c>
      <c r="D1646" s="246" t="s">
        <v>89</v>
      </c>
      <c r="E1646" s="246" t="s">
        <v>6894</v>
      </c>
      <c r="F1646" s="246" t="s">
        <v>6895</v>
      </c>
      <c r="G1646" s="246" t="s">
        <v>9676</v>
      </c>
      <c r="H1646" s="247">
        <v>0</v>
      </c>
      <c r="I1646" s="246" t="s">
        <v>10374</v>
      </c>
      <c r="J1646" s="247">
        <v>143000</v>
      </c>
      <c r="K1646" s="247">
        <v>241</v>
      </c>
      <c r="L1646" s="246" t="s">
        <v>13490</v>
      </c>
      <c r="M1646" s="246" t="s">
        <v>12354</v>
      </c>
      <c r="N1646" s="246" t="s">
        <v>3115</v>
      </c>
      <c r="O1646" s="246" t="s">
        <v>12354</v>
      </c>
      <c r="P1646" s="246" t="s">
        <v>12354</v>
      </c>
      <c r="Q1646" s="246" t="s">
        <v>12354</v>
      </c>
      <c r="R1646" s="246" t="s">
        <v>14690</v>
      </c>
      <c r="S1646" s="246" t="s">
        <v>14734</v>
      </c>
      <c r="T1646" s="246" t="s">
        <v>15604</v>
      </c>
      <c r="U1646" s="246" t="s">
        <v>16211</v>
      </c>
    </row>
    <row r="1647" spans="1:21" ht="13.5" customHeight="1">
      <c r="A1647" s="125" t="s">
        <v>3116</v>
      </c>
      <c r="B1647" s="125" t="s">
        <v>10374</v>
      </c>
      <c r="C1647" s="246" t="s">
        <v>3117</v>
      </c>
      <c r="D1647" s="246" t="s">
        <v>673</v>
      </c>
      <c r="E1647" s="246" t="s">
        <v>6931</v>
      </c>
      <c r="F1647" s="246" t="s">
        <v>6932</v>
      </c>
      <c r="G1647" s="246" t="s">
        <v>9677</v>
      </c>
      <c r="H1647" s="247">
        <v>0</v>
      </c>
      <c r="I1647" s="246" t="s">
        <v>10374</v>
      </c>
      <c r="J1647" s="247">
        <v>143000</v>
      </c>
      <c r="K1647" s="247">
        <v>256</v>
      </c>
      <c r="L1647" s="246" t="s">
        <v>13497</v>
      </c>
      <c r="M1647" s="246" t="s">
        <v>12354</v>
      </c>
      <c r="N1647" s="246" t="s">
        <v>3116</v>
      </c>
      <c r="O1647" s="246" t="s">
        <v>12354</v>
      </c>
      <c r="P1647" s="246" t="s">
        <v>12354</v>
      </c>
      <c r="Q1647" s="246" t="s">
        <v>12354</v>
      </c>
      <c r="R1647" s="246" t="s">
        <v>14690</v>
      </c>
      <c r="S1647" s="246" t="s">
        <v>14736</v>
      </c>
      <c r="T1647" s="246" t="s">
        <v>15678</v>
      </c>
      <c r="U1647" s="246" t="s">
        <v>16249</v>
      </c>
    </row>
    <row r="1648" spans="1:21" ht="13.5" customHeight="1">
      <c r="A1648" s="125" t="s">
        <v>3118</v>
      </c>
      <c r="B1648" s="125" t="s">
        <v>10374</v>
      </c>
      <c r="C1648" s="246" t="s">
        <v>6954</v>
      </c>
      <c r="D1648" s="246" t="s">
        <v>120</v>
      </c>
      <c r="E1648" s="246" t="s">
        <v>6955</v>
      </c>
      <c r="F1648" s="246" t="s">
        <v>6956</v>
      </c>
      <c r="G1648" s="246" t="s">
        <v>9623</v>
      </c>
      <c r="H1648" s="247">
        <v>0</v>
      </c>
      <c r="I1648" s="246" t="s">
        <v>10374</v>
      </c>
      <c r="J1648" s="247">
        <v>143000</v>
      </c>
      <c r="K1648" s="247">
        <v>266</v>
      </c>
      <c r="L1648" s="246" t="s">
        <v>13504</v>
      </c>
      <c r="M1648" s="246" t="s">
        <v>12354</v>
      </c>
      <c r="N1648" s="246" t="s">
        <v>3118</v>
      </c>
      <c r="O1648" s="246" t="s">
        <v>12354</v>
      </c>
      <c r="P1648" s="246" t="s">
        <v>12354</v>
      </c>
      <c r="Q1648" s="246" t="s">
        <v>12354</v>
      </c>
      <c r="R1648" s="246" t="s">
        <v>14690</v>
      </c>
      <c r="S1648" s="246" t="s">
        <v>14734</v>
      </c>
      <c r="T1648" s="246" t="s">
        <v>16179</v>
      </c>
      <c r="U1648" s="246" t="s">
        <v>15386</v>
      </c>
    </row>
    <row r="1649" spans="1:21" ht="13.5" customHeight="1">
      <c r="A1649" s="125" t="s">
        <v>3119</v>
      </c>
      <c r="B1649" s="125" t="s">
        <v>10374</v>
      </c>
      <c r="C1649" s="246" t="s">
        <v>7000</v>
      </c>
      <c r="D1649" s="246" t="s">
        <v>694</v>
      </c>
      <c r="E1649" s="246" t="s">
        <v>7001</v>
      </c>
      <c r="F1649" s="246" t="s">
        <v>7002</v>
      </c>
      <c r="G1649" s="246" t="s">
        <v>9678</v>
      </c>
      <c r="H1649" s="247">
        <v>0</v>
      </c>
      <c r="I1649" s="246" t="s">
        <v>10374</v>
      </c>
      <c r="J1649" s="247">
        <v>143000</v>
      </c>
      <c r="K1649" s="247">
        <v>285</v>
      </c>
      <c r="L1649" s="246" t="s">
        <v>13115</v>
      </c>
      <c r="M1649" s="246" t="s">
        <v>12354</v>
      </c>
      <c r="N1649" s="246" t="s">
        <v>3119</v>
      </c>
      <c r="O1649" s="246" t="s">
        <v>12354</v>
      </c>
      <c r="P1649" s="246" t="s">
        <v>12354</v>
      </c>
      <c r="Q1649" s="246" t="s">
        <v>12354</v>
      </c>
      <c r="R1649" s="246" t="s">
        <v>14730</v>
      </c>
      <c r="S1649" s="246" t="s">
        <v>15226</v>
      </c>
      <c r="T1649" s="246" t="s">
        <v>16171</v>
      </c>
      <c r="U1649" s="246" t="s">
        <v>16195</v>
      </c>
    </row>
    <row r="1650" spans="1:21" ht="13.5" customHeight="1">
      <c r="A1650" s="125" t="s">
        <v>3120</v>
      </c>
      <c r="B1650" s="125" t="s">
        <v>10374</v>
      </c>
      <c r="C1650" s="246" t="s">
        <v>3121</v>
      </c>
      <c r="D1650" s="246" t="s">
        <v>638</v>
      </c>
      <c r="E1650" s="246" t="s">
        <v>7054</v>
      </c>
      <c r="F1650" s="246" t="s">
        <v>7055</v>
      </c>
      <c r="G1650" s="246" t="s">
        <v>9679</v>
      </c>
      <c r="H1650" s="247">
        <v>0</v>
      </c>
      <c r="I1650" s="246" t="s">
        <v>10374</v>
      </c>
      <c r="J1650" s="247">
        <v>143000</v>
      </c>
      <c r="K1650" s="247">
        <v>308</v>
      </c>
      <c r="L1650" s="246" t="s">
        <v>12616</v>
      </c>
      <c r="M1650" s="246" t="s">
        <v>12354</v>
      </c>
      <c r="N1650" s="246" t="s">
        <v>3120</v>
      </c>
      <c r="O1650" s="246" t="s">
        <v>12354</v>
      </c>
      <c r="P1650" s="246" t="s">
        <v>12354</v>
      </c>
      <c r="Q1650" s="246" t="s">
        <v>12354</v>
      </c>
      <c r="R1650" s="246" t="s">
        <v>14694</v>
      </c>
      <c r="S1650" s="246" t="s">
        <v>14750</v>
      </c>
      <c r="T1650" s="246" t="s">
        <v>15794</v>
      </c>
      <c r="U1650" s="246" t="s">
        <v>16223</v>
      </c>
    </row>
    <row r="1651" spans="1:21" ht="13.5" customHeight="1">
      <c r="A1651" s="125" t="s">
        <v>3122</v>
      </c>
      <c r="B1651" s="125" t="s">
        <v>10374</v>
      </c>
      <c r="C1651" s="246" t="s">
        <v>7070</v>
      </c>
      <c r="D1651" s="246" t="s">
        <v>158</v>
      </c>
      <c r="E1651" s="246" t="s">
        <v>7071</v>
      </c>
      <c r="F1651" s="246" t="s">
        <v>7072</v>
      </c>
      <c r="G1651" s="246" t="s">
        <v>9676</v>
      </c>
      <c r="H1651" s="247">
        <v>0</v>
      </c>
      <c r="I1651" s="246" t="s">
        <v>10374</v>
      </c>
      <c r="J1651" s="247">
        <v>143000</v>
      </c>
      <c r="K1651" s="247">
        <v>315</v>
      </c>
      <c r="L1651" s="246" t="s">
        <v>12620</v>
      </c>
      <c r="M1651" s="246" t="s">
        <v>12354</v>
      </c>
      <c r="N1651" s="246" t="s">
        <v>3122</v>
      </c>
      <c r="O1651" s="246" t="s">
        <v>12354</v>
      </c>
      <c r="P1651" s="246" t="s">
        <v>12354</v>
      </c>
      <c r="Q1651" s="246" t="s">
        <v>12354</v>
      </c>
      <c r="R1651" s="246" t="s">
        <v>14694</v>
      </c>
      <c r="S1651" s="246" t="s">
        <v>14734</v>
      </c>
      <c r="T1651" s="246" t="s">
        <v>15005</v>
      </c>
      <c r="U1651" s="246" t="s">
        <v>16211</v>
      </c>
    </row>
    <row r="1652" spans="1:21" ht="13.5" customHeight="1">
      <c r="A1652" s="125" t="s">
        <v>3123</v>
      </c>
      <c r="B1652" s="125" t="s">
        <v>10374</v>
      </c>
      <c r="C1652" s="246" t="s">
        <v>3124</v>
      </c>
      <c r="D1652" s="246" t="s">
        <v>40</v>
      </c>
      <c r="E1652" s="246" t="s">
        <v>7085</v>
      </c>
      <c r="F1652" s="246" t="s">
        <v>7086</v>
      </c>
      <c r="G1652" s="246" t="s">
        <v>9680</v>
      </c>
      <c r="H1652" s="247">
        <v>0</v>
      </c>
      <c r="I1652" s="246" t="s">
        <v>10374</v>
      </c>
      <c r="J1652" s="247">
        <v>143000</v>
      </c>
      <c r="K1652" s="247">
        <v>323</v>
      </c>
      <c r="L1652" s="246" t="s">
        <v>12623</v>
      </c>
      <c r="M1652" s="246" t="s">
        <v>12354</v>
      </c>
      <c r="N1652" s="246" t="s">
        <v>3123</v>
      </c>
      <c r="O1652" s="246" t="s">
        <v>12354</v>
      </c>
      <c r="P1652" s="246" t="s">
        <v>12354</v>
      </c>
      <c r="Q1652" s="246" t="s">
        <v>12354</v>
      </c>
      <c r="R1652" s="246" t="s">
        <v>14690</v>
      </c>
      <c r="S1652" s="246" t="s">
        <v>14736</v>
      </c>
      <c r="T1652" s="246" t="s">
        <v>15930</v>
      </c>
      <c r="U1652" s="246" t="s">
        <v>16223</v>
      </c>
    </row>
    <row r="1653" spans="1:21" ht="13.5" customHeight="1">
      <c r="A1653" s="125" t="s">
        <v>3125</v>
      </c>
      <c r="B1653" s="125" t="s">
        <v>10374</v>
      </c>
      <c r="C1653" s="246" t="s">
        <v>7121</v>
      </c>
      <c r="D1653" s="246" t="s">
        <v>89</v>
      </c>
      <c r="E1653" s="246" t="s">
        <v>7122</v>
      </c>
      <c r="F1653" s="246" t="s">
        <v>7123</v>
      </c>
      <c r="G1653" s="246" t="s">
        <v>9675</v>
      </c>
      <c r="H1653" s="247">
        <v>0</v>
      </c>
      <c r="I1653" s="246" t="s">
        <v>10374</v>
      </c>
      <c r="J1653" s="247">
        <v>143000</v>
      </c>
      <c r="K1653" s="247">
        <v>342</v>
      </c>
      <c r="L1653" s="246" t="s">
        <v>12628</v>
      </c>
      <c r="M1653" s="246" t="s">
        <v>12354</v>
      </c>
      <c r="N1653" s="246" t="s">
        <v>3125</v>
      </c>
      <c r="O1653" s="246" t="s">
        <v>12354</v>
      </c>
      <c r="P1653" s="246" t="s">
        <v>12354</v>
      </c>
      <c r="Q1653" s="246" t="s">
        <v>12354</v>
      </c>
      <c r="R1653" s="246" t="s">
        <v>14690</v>
      </c>
      <c r="S1653" s="246" t="s">
        <v>14844</v>
      </c>
      <c r="T1653" s="246" t="s">
        <v>15951</v>
      </c>
      <c r="U1653" s="246" t="s">
        <v>16248</v>
      </c>
    </row>
    <row r="1654" spans="1:21" ht="13.5" customHeight="1">
      <c r="A1654" s="125" t="s">
        <v>3126</v>
      </c>
      <c r="B1654" s="125" t="s">
        <v>10374</v>
      </c>
      <c r="C1654" s="246" t="s">
        <v>7148</v>
      </c>
      <c r="D1654" s="246" t="s">
        <v>89</v>
      </c>
      <c r="E1654" s="246" t="s">
        <v>7149</v>
      </c>
      <c r="F1654" s="246" t="s">
        <v>7150</v>
      </c>
      <c r="G1654" s="246" t="s">
        <v>9626</v>
      </c>
      <c r="H1654" s="247">
        <v>0</v>
      </c>
      <c r="I1654" s="246" t="s">
        <v>10374</v>
      </c>
      <c r="J1654" s="247">
        <v>143000</v>
      </c>
      <c r="K1654" s="247">
        <v>357</v>
      </c>
      <c r="L1654" s="246" t="s">
        <v>12633</v>
      </c>
      <c r="M1654" s="246" t="s">
        <v>12354</v>
      </c>
      <c r="N1654" s="246" t="s">
        <v>3126</v>
      </c>
      <c r="O1654" s="246" t="s">
        <v>12354</v>
      </c>
      <c r="P1654" s="246" t="s">
        <v>12354</v>
      </c>
      <c r="Q1654" s="246" t="s">
        <v>12354</v>
      </c>
      <c r="R1654" s="246" t="s">
        <v>14694</v>
      </c>
      <c r="S1654" s="246" t="s">
        <v>14844</v>
      </c>
      <c r="T1654" s="246" t="s">
        <v>16132</v>
      </c>
      <c r="U1654" s="246" t="s">
        <v>16212</v>
      </c>
    </row>
    <row r="1655" spans="1:21" ht="13.5" customHeight="1">
      <c r="A1655" s="125" t="s">
        <v>3127</v>
      </c>
      <c r="B1655" s="125" t="s">
        <v>10374</v>
      </c>
      <c r="C1655" s="246" t="s">
        <v>7164</v>
      </c>
      <c r="D1655" s="246" t="s">
        <v>715</v>
      </c>
      <c r="E1655" s="246" t="s">
        <v>7165</v>
      </c>
      <c r="F1655" s="246" t="s">
        <v>7166</v>
      </c>
      <c r="G1655" s="246" t="s">
        <v>9680</v>
      </c>
      <c r="H1655" s="247">
        <v>0</v>
      </c>
      <c r="I1655" s="246" t="s">
        <v>10374</v>
      </c>
      <c r="J1655" s="247">
        <v>143000</v>
      </c>
      <c r="K1655" s="247">
        <v>363</v>
      </c>
      <c r="L1655" s="246" t="s">
        <v>13554</v>
      </c>
      <c r="M1655" s="246" t="s">
        <v>12354</v>
      </c>
      <c r="N1655" s="246" t="s">
        <v>3127</v>
      </c>
      <c r="O1655" s="246" t="s">
        <v>12354</v>
      </c>
      <c r="P1655" s="246" t="s">
        <v>12354</v>
      </c>
      <c r="Q1655" s="246" t="s">
        <v>12354</v>
      </c>
      <c r="R1655" s="246" t="s">
        <v>14690</v>
      </c>
      <c r="S1655" s="246" t="s">
        <v>14736</v>
      </c>
      <c r="T1655" s="246" t="s">
        <v>15930</v>
      </c>
      <c r="U1655" s="246" t="s">
        <v>16223</v>
      </c>
    </row>
    <row r="1656" spans="1:21" ht="13.5" customHeight="1">
      <c r="A1656" s="125" t="s">
        <v>3128</v>
      </c>
      <c r="B1656" s="125" t="s">
        <v>10374</v>
      </c>
      <c r="C1656" s="246" t="s">
        <v>3129</v>
      </c>
      <c r="D1656" s="246" t="s">
        <v>150</v>
      </c>
      <c r="E1656" s="246" t="s">
        <v>7167</v>
      </c>
      <c r="F1656" s="246" t="s">
        <v>7168</v>
      </c>
      <c r="G1656" s="246" t="s">
        <v>9681</v>
      </c>
      <c r="H1656" s="247">
        <v>0</v>
      </c>
      <c r="I1656" s="246" t="s">
        <v>10374</v>
      </c>
      <c r="J1656" s="247">
        <v>143000</v>
      </c>
      <c r="K1656" s="247">
        <v>364</v>
      </c>
      <c r="L1656" s="246" t="s">
        <v>13555</v>
      </c>
      <c r="M1656" s="246" t="s">
        <v>12354</v>
      </c>
      <c r="N1656" s="246" t="s">
        <v>3128</v>
      </c>
      <c r="O1656" s="246" t="s">
        <v>12354</v>
      </c>
      <c r="P1656" s="246" t="s">
        <v>12354</v>
      </c>
      <c r="Q1656" s="246" t="s">
        <v>12354</v>
      </c>
      <c r="R1656" s="246" t="s">
        <v>14694</v>
      </c>
      <c r="S1656" s="246" t="s">
        <v>14838</v>
      </c>
      <c r="T1656" s="246" t="s">
        <v>14896</v>
      </c>
      <c r="U1656" s="246" t="s">
        <v>16250</v>
      </c>
    </row>
    <row r="1657" spans="1:21" ht="13.5" customHeight="1">
      <c r="A1657" s="125" t="s">
        <v>13668</v>
      </c>
      <c r="B1657" s="125" t="s">
        <v>10374</v>
      </c>
      <c r="C1657" s="246" t="s">
        <v>11798</v>
      </c>
      <c r="D1657" s="246" t="s">
        <v>201</v>
      </c>
      <c r="E1657" s="246" t="s">
        <v>11799</v>
      </c>
      <c r="F1657" s="246" t="s">
        <v>11800</v>
      </c>
      <c r="G1657" s="246" t="s">
        <v>9675</v>
      </c>
      <c r="H1657" s="247">
        <v>0</v>
      </c>
      <c r="I1657" s="246" t="s">
        <v>10374</v>
      </c>
      <c r="J1657" s="247">
        <v>143000</v>
      </c>
      <c r="K1657" s="247">
        <v>540</v>
      </c>
      <c r="L1657" s="246" t="s">
        <v>13669</v>
      </c>
      <c r="M1657" s="246" t="s">
        <v>12354</v>
      </c>
      <c r="N1657" s="246" t="s">
        <v>13668</v>
      </c>
      <c r="O1657" s="246" t="s">
        <v>12354</v>
      </c>
      <c r="P1657" s="246" t="s">
        <v>12354</v>
      </c>
      <c r="Q1657" s="246" t="s">
        <v>12354</v>
      </c>
      <c r="R1657" s="246" t="s">
        <v>14690</v>
      </c>
      <c r="S1657" s="246" t="s">
        <v>14844</v>
      </c>
      <c r="T1657" s="246" t="s">
        <v>15951</v>
      </c>
      <c r="U1657" s="246" t="s">
        <v>16248</v>
      </c>
    </row>
    <row r="1658" spans="1:21" ht="13.5" customHeight="1">
      <c r="A1658" s="125" t="s">
        <v>3130</v>
      </c>
      <c r="B1658" s="125" t="s">
        <v>10374</v>
      </c>
      <c r="C1658" s="246" t="s">
        <v>3131</v>
      </c>
      <c r="D1658" s="246" t="s">
        <v>95</v>
      </c>
      <c r="E1658" s="246" t="s">
        <v>6678</v>
      </c>
      <c r="F1658" s="246" t="s">
        <v>6679</v>
      </c>
      <c r="G1658" s="246" t="s">
        <v>9682</v>
      </c>
      <c r="H1658" s="247">
        <v>0</v>
      </c>
      <c r="I1658" s="246" t="s">
        <v>10374</v>
      </c>
      <c r="J1658" s="247">
        <v>143000</v>
      </c>
      <c r="K1658" s="247">
        <v>146</v>
      </c>
      <c r="L1658" s="246" t="s">
        <v>13421</v>
      </c>
      <c r="M1658" s="246" t="s">
        <v>12354</v>
      </c>
      <c r="N1658" s="246" t="s">
        <v>3130</v>
      </c>
      <c r="O1658" s="246" t="s">
        <v>12354</v>
      </c>
      <c r="P1658" s="246" t="s">
        <v>12354</v>
      </c>
      <c r="Q1658" s="246" t="s">
        <v>12354</v>
      </c>
      <c r="R1658" s="246" t="s">
        <v>14690</v>
      </c>
      <c r="S1658" s="246" t="s">
        <v>14844</v>
      </c>
      <c r="T1658" s="246" t="s">
        <v>16251</v>
      </c>
      <c r="U1658" s="246" t="s">
        <v>15865</v>
      </c>
    </row>
    <row r="1659" spans="1:21" ht="13.5" customHeight="1">
      <c r="A1659" s="125" t="s">
        <v>3132</v>
      </c>
      <c r="B1659" s="125" t="s">
        <v>10374</v>
      </c>
      <c r="C1659" s="246" t="s">
        <v>6814</v>
      </c>
      <c r="D1659" s="246" t="s">
        <v>141</v>
      </c>
      <c r="E1659" s="246" t="s">
        <v>6815</v>
      </c>
      <c r="F1659" s="246" t="s">
        <v>6816</v>
      </c>
      <c r="G1659" s="246" t="s">
        <v>9623</v>
      </c>
      <c r="H1659" s="247">
        <v>0</v>
      </c>
      <c r="I1659" s="246" t="s">
        <v>10374</v>
      </c>
      <c r="J1659" s="247">
        <v>143000</v>
      </c>
      <c r="K1659" s="247">
        <v>207</v>
      </c>
      <c r="L1659" s="246" t="s">
        <v>13466</v>
      </c>
      <c r="M1659" s="246" t="s">
        <v>12354</v>
      </c>
      <c r="N1659" s="246" t="s">
        <v>3132</v>
      </c>
      <c r="O1659" s="246" t="s">
        <v>12354</v>
      </c>
      <c r="P1659" s="246" t="s">
        <v>12354</v>
      </c>
      <c r="Q1659" s="246" t="s">
        <v>12354</v>
      </c>
      <c r="R1659" s="246" t="s">
        <v>15251</v>
      </c>
      <c r="S1659" s="246" t="s">
        <v>14727</v>
      </c>
      <c r="T1659" s="246" t="s">
        <v>16168</v>
      </c>
      <c r="U1659" s="246" t="s">
        <v>15386</v>
      </c>
    </row>
    <row r="1660" spans="1:21" ht="13.5" customHeight="1">
      <c r="A1660" s="125" t="s">
        <v>3133</v>
      </c>
      <c r="B1660" s="125" t="s">
        <v>10374</v>
      </c>
      <c r="C1660" s="246" t="s">
        <v>3134</v>
      </c>
      <c r="D1660" s="246" t="s">
        <v>70</v>
      </c>
      <c r="E1660" s="246" t="s">
        <v>6783</v>
      </c>
      <c r="F1660" s="246" t="s">
        <v>6784</v>
      </c>
      <c r="G1660" s="246" t="s">
        <v>9683</v>
      </c>
      <c r="H1660" s="247">
        <v>0</v>
      </c>
      <c r="I1660" s="246" t="s">
        <v>10374</v>
      </c>
      <c r="J1660" s="247">
        <v>143000</v>
      </c>
      <c r="K1660" s="247">
        <v>194</v>
      </c>
      <c r="L1660" s="246" t="s">
        <v>13457</v>
      </c>
      <c r="M1660" s="246" t="s">
        <v>12354</v>
      </c>
      <c r="N1660" s="246" t="s">
        <v>3133</v>
      </c>
      <c r="O1660" s="246" t="s">
        <v>12354</v>
      </c>
      <c r="P1660" s="246" t="s">
        <v>12354</v>
      </c>
      <c r="Q1660" s="246" t="s">
        <v>12354</v>
      </c>
      <c r="R1660" s="246" t="s">
        <v>14690</v>
      </c>
      <c r="S1660" s="246" t="s">
        <v>14844</v>
      </c>
      <c r="T1660" s="246" t="s">
        <v>16172</v>
      </c>
      <c r="U1660" s="246" t="s">
        <v>16252</v>
      </c>
    </row>
    <row r="1661" spans="1:21" ht="13.5" customHeight="1">
      <c r="A1661" s="125" t="s">
        <v>3135</v>
      </c>
      <c r="B1661" s="125" t="s">
        <v>10374</v>
      </c>
      <c r="C1661" s="246" t="s">
        <v>3136</v>
      </c>
      <c r="D1661" s="246" t="s">
        <v>37</v>
      </c>
      <c r="E1661" s="246" t="s">
        <v>6691</v>
      </c>
      <c r="F1661" s="246" t="s">
        <v>6692</v>
      </c>
      <c r="G1661" s="246" t="s">
        <v>9684</v>
      </c>
      <c r="H1661" s="247">
        <v>0</v>
      </c>
      <c r="I1661" s="246" t="s">
        <v>10374</v>
      </c>
      <c r="J1661" s="247">
        <v>143000</v>
      </c>
      <c r="K1661" s="247">
        <v>153</v>
      </c>
      <c r="L1661" s="246" t="s">
        <v>13427</v>
      </c>
      <c r="M1661" s="246" t="s">
        <v>12354</v>
      </c>
      <c r="N1661" s="246" t="s">
        <v>3135</v>
      </c>
      <c r="O1661" s="246" t="s">
        <v>12354</v>
      </c>
      <c r="P1661" s="246" t="s">
        <v>12354</v>
      </c>
      <c r="Q1661" s="246" t="s">
        <v>12354</v>
      </c>
      <c r="R1661" s="246" t="s">
        <v>14694</v>
      </c>
      <c r="S1661" s="246" t="s">
        <v>14695</v>
      </c>
      <c r="T1661" s="246" t="s">
        <v>14762</v>
      </c>
      <c r="U1661" s="246" t="s">
        <v>16203</v>
      </c>
    </row>
    <row r="1662" spans="1:21" ht="13.5" customHeight="1">
      <c r="A1662" s="125" t="s">
        <v>3137</v>
      </c>
      <c r="B1662" s="125" t="s">
        <v>10374</v>
      </c>
      <c r="C1662" s="246" t="s">
        <v>3138</v>
      </c>
      <c r="D1662" s="246" t="s">
        <v>218</v>
      </c>
      <c r="E1662" s="246" t="s">
        <v>6693</v>
      </c>
      <c r="F1662" s="246" t="s">
        <v>6694</v>
      </c>
      <c r="G1662" s="246" t="s">
        <v>9685</v>
      </c>
      <c r="H1662" s="247">
        <v>0</v>
      </c>
      <c r="I1662" s="246" t="s">
        <v>10374</v>
      </c>
      <c r="J1662" s="247">
        <v>143000</v>
      </c>
      <c r="K1662" s="247">
        <v>154</v>
      </c>
      <c r="L1662" s="246" t="s">
        <v>12507</v>
      </c>
      <c r="M1662" s="246" t="s">
        <v>12354</v>
      </c>
      <c r="N1662" s="246" t="s">
        <v>3137</v>
      </c>
      <c r="O1662" s="246" t="s">
        <v>12354</v>
      </c>
      <c r="P1662" s="246" t="s">
        <v>12354</v>
      </c>
      <c r="Q1662" s="246" t="s">
        <v>12354</v>
      </c>
      <c r="R1662" s="246" t="s">
        <v>14690</v>
      </c>
      <c r="S1662" s="246" t="s">
        <v>14750</v>
      </c>
      <c r="T1662" s="246" t="s">
        <v>15830</v>
      </c>
      <c r="U1662" s="246" t="s">
        <v>16253</v>
      </c>
    </row>
    <row r="1663" spans="1:21" ht="13.5" customHeight="1">
      <c r="A1663" s="125" t="s">
        <v>3139</v>
      </c>
      <c r="B1663" s="125" t="s">
        <v>10374</v>
      </c>
      <c r="C1663" s="246" t="s">
        <v>3140</v>
      </c>
      <c r="D1663" s="246" t="s">
        <v>37</v>
      </c>
      <c r="E1663" s="246" t="s">
        <v>6829</v>
      </c>
      <c r="F1663" s="246" t="s">
        <v>6830</v>
      </c>
      <c r="G1663" s="246" t="s">
        <v>9604</v>
      </c>
      <c r="H1663" s="247">
        <v>0</v>
      </c>
      <c r="I1663" s="246" t="s">
        <v>10374</v>
      </c>
      <c r="J1663" s="247">
        <v>143000</v>
      </c>
      <c r="K1663" s="247">
        <v>213</v>
      </c>
      <c r="L1663" s="246" t="s">
        <v>13471</v>
      </c>
      <c r="M1663" s="246" t="s">
        <v>12354</v>
      </c>
      <c r="N1663" s="246" t="s">
        <v>3139</v>
      </c>
      <c r="O1663" s="246" t="s">
        <v>12354</v>
      </c>
      <c r="P1663" s="246" t="s">
        <v>12354</v>
      </c>
      <c r="Q1663" s="246" t="s">
        <v>12354</v>
      </c>
      <c r="R1663" s="246" t="s">
        <v>14690</v>
      </c>
      <c r="S1663" s="246" t="s">
        <v>14791</v>
      </c>
      <c r="T1663" s="246" t="s">
        <v>14990</v>
      </c>
      <c r="U1663" s="246" t="s">
        <v>16196</v>
      </c>
    </row>
    <row r="1664" spans="1:21" ht="13.5" customHeight="1">
      <c r="A1664" s="125" t="s">
        <v>3141</v>
      </c>
      <c r="B1664" s="125" t="s">
        <v>10374</v>
      </c>
      <c r="C1664" s="246" t="s">
        <v>3142</v>
      </c>
      <c r="D1664" s="246" t="s">
        <v>37</v>
      </c>
      <c r="E1664" s="246" t="s">
        <v>6827</v>
      </c>
      <c r="F1664" s="246" t="s">
        <v>6828</v>
      </c>
      <c r="G1664" s="246" t="s">
        <v>9686</v>
      </c>
      <c r="H1664" s="247">
        <v>0</v>
      </c>
      <c r="I1664" s="246" t="s">
        <v>10374</v>
      </c>
      <c r="J1664" s="247">
        <v>143000</v>
      </c>
      <c r="K1664" s="247">
        <v>212</v>
      </c>
      <c r="L1664" s="246" t="s">
        <v>13470</v>
      </c>
      <c r="M1664" s="246" t="s">
        <v>12354</v>
      </c>
      <c r="N1664" s="246" t="s">
        <v>3141</v>
      </c>
      <c r="O1664" s="246" t="s">
        <v>12354</v>
      </c>
      <c r="P1664" s="246" t="s">
        <v>12354</v>
      </c>
      <c r="Q1664" s="246" t="s">
        <v>12354</v>
      </c>
      <c r="R1664" s="246" t="s">
        <v>14690</v>
      </c>
      <c r="S1664" s="246" t="s">
        <v>14844</v>
      </c>
      <c r="T1664" s="246" t="s">
        <v>15729</v>
      </c>
      <c r="U1664" s="246" t="s">
        <v>16254</v>
      </c>
    </row>
    <row r="1665" spans="1:21" ht="13.5" customHeight="1">
      <c r="A1665" s="125" t="s">
        <v>3143</v>
      </c>
      <c r="B1665" s="125" t="s">
        <v>10374</v>
      </c>
      <c r="C1665" s="246" t="s">
        <v>3144</v>
      </c>
      <c r="D1665" s="246" t="s">
        <v>734</v>
      </c>
      <c r="E1665" s="246" t="s">
        <v>6825</v>
      </c>
      <c r="F1665" s="246" t="s">
        <v>6826</v>
      </c>
      <c r="G1665" s="246" t="s">
        <v>9687</v>
      </c>
      <c r="H1665" s="247">
        <v>0</v>
      </c>
      <c r="I1665" s="246" t="s">
        <v>10374</v>
      </c>
      <c r="J1665" s="247">
        <v>143000</v>
      </c>
      <c r="K1665" s="247">
        <v>211</v>
      </c>
      <c r="L1665" s="246" t="s">
        <v>13469</v>
      </c>
      <c r="M1665" s="246" t="s">
        <v>12354</v>
      </c>
      <c r="N1665" s="246" t="s">
        <v>3143</v>
      </c>
      <c r="O1665" s="246" t="s">
        <v>12354</v>
      </c>
      <c r="P1665" s="246" t="s">
        <v>12354</v>
      </c>
      <c r="Q1665" s="246" t="s">
        <v>12354</v>
      </c>
      <c r="R1665" s="246" t="s">
        <v>14694</v>
      </c>
      <c r="S1665" s="246" t="s">
        <v>14710</v>
      </c>
      <c r="T1665" s="246" t="s">
        <v>16255</v>
      </c>
      <c r="U1665" s="246" t="s">
        <v>16223</v>
      </c>
    </row>
    <row r="1666" spans="1:21" ht="13.5" customHeight="1">
      <c r="A1666" s="125" t="s">
        <v>3145</v>
      </c>
      <c r="B1666" s="125" t="s">
        <v>10374</v>
      </c>
      <c r="C1666" s="246" t="s">
        <v>3146</v>
      </c>
      <c r="D1666" s="246" t="s">
        <v>207</v>
      </c>
      <c r="E1666" s="246" t="s">
        <v>6671</v>
      </c>
      <c r="F1666" s="246" t="s">
        <v>6672</v>
      </c>
      <c r="G1666" s="246" t="s">
        <v>9688</v>
      </c>
      <c r="H1666" s="247">
        <v>0</v>
      </c>
      <c r="I1666" s="246" t="s">
        <v>10374</v>
      </c>
      <c r="J1666" s="247">
        <v>143000</v>
      </c>
      <c r="K1666" s="247">
        <v>143</v>
      </c>
      <c r="L1666" s="246" t="s">
        <v>13419</v>
      </c>
      <c r="M1666" s="246" t="s">
        <v>12354</v>
      </c>
      <c r="N1666" s="246" t="s">
        <v>3145</v>
      </c>
      <c r="O1666" s="246" t="s">
        <v>12354</v>
      </c>
      <c r="P1666" s="246" t="s">
        <v>12354</v>
      </c>
      <c r="Q1666" s="246" t="s">
        <v>12354</v>
      </c>
      <c r="R1666" s="246" t="s">
        <v>14694</v>
      </c>
      <c r="S1666" s="246" t="s">
        <v>14734</v>
      </c>
      <c r="T1666" s="246" t="s">
        <v>15164</v>
      </c>
      <c r="U1666" s="246" t="s">
        <v>15419</v>
      </c>
    </row>
    <row r="1667" spans="1:21" ht="13.5" customHeight="1">
      <c r="A1667" s="125" t="s">
        <v>3147</v>
      </c>
      <c r="B1667" s="125" t="s">
        <v>10374</v>
      </c>
      <c r="C1667" s="246" t="s">
        <v>3148</v>
      </c>
      <c r="D1667" s="246" t="s">
        <v>723</v>
      </c>
      <c r="E1667" s="246" t="s">
        <v>6781</v>
      </c>
      <c r="F1667" s="246" t="s">
        <v>6782</v>
      </c>
      <c r="G1667" s="246" t="s">
        <v>9689</v>
      </c>
      <c r="H1667" s="247">
        <v>0</v>
      </c>
      <c r="I1667" s="246" t="s">
        <v>10374</v>
      </c>
      <c r="J1667" s="247">
        <v>143000</v>
      </c>
      <c r="K1667" s="247">
        <v>193</v>
      </c>
      <c r="L1667" s="246" t="s">
        <v>13203</v>
      </c>
      <c r="M1667" s="246" t="s">
        <v>12354</v>
      </c>
      <c r="N1667" s="246" t="s">
        <v>3147</v>
      </c>
      <c r="O1667" s="246" t="s">
        <v>12354</v>
      </c>
      <c r="P1667" s="246" t="s">
        <v>12354</v>
      </c>
      <c r="Q1667" s="246" t="s">
        <v>12354</v>
      </c>
      <c r="R1667" s="246" t="s">
        <v>14690</v>
      </c>
      <c r="S1667" s="246" t="s">
        <v>15491</v>
      </c>
      <c r="T1667" s="246" t="s">
        <v>15326</v>
      </c>
      <c r="U1667" s="246" t="s">
        <v>15858</v>
      </c>
    </row>
    <row r="1668" spans="1:21" ht="13.5" customHeight="1">
      <c r="A1668" s="125" t="s">
        <v>3149</v>
      </c>
      <c r="B1668" s="125" t="s">
        <v>10374</v>
      </c>
      <c r="C1668" s="246" t="s">
        <v>6708</v>
      </c>
      <c r="D1668" s="246" t="s">
        <v>764</v>
      </c>
      <c r="E1668" s="246" t="s">
        <v>6709</v>
      </c>
      <c r="F1668" s="246" t="s">
        <v>6710</v>
      </c>
      <c r="G1668" s="246" t="s">
        <v>9690</v>
      </c>
      <c r="H1668" s="247">
        <v>0</v>
      </c>
      <c r="I1668" s="246" t="s">
        <v>10374</v>
      </c>
      <c r="J1668" s="247">
        <v>143000</v>
      </c>
      <c r="K1668" s="247">
        <v>161</v>
      </c>
      <c r="L1668" s="246" t="s">
        <v>13433</v>
      </c>
      <c r="M1668" s="246" t="s">
        <v>12354</v>
      </c>
      <c r="N1668" s="246" t="s">
        <v>3149</v>
      </c>
      <c r="O1668" s="246" t="s">
        <v>12354</v>
      </c>
      <c r="P1668" s="246" t="s">
        <v>12354</v>
      </c>
      <c r="Q1668" s="246" t="s">
        <v>12354</v>
      </c>
      <c r="R1668" s="246" t="s">
        <v>14694</v>
      </c>
      <c r="S1668" s="246" t="s">
        <v>14734</v>
      </c>
      <c r="T1668" s="246" t="s">
        <v>14787</v>
      </c>
      <c r="U1668" s="246" t="s">
        <v>16187</v>
      </c>
    </row>
    <row r="1669" spans="1:21" ht="13.5" customHeight="1">
      <c r="A1669" s="125" t="s">
        <v>3150</v>
      </c>
      <c r="B1669" s="125" t="s">
        <v>10374</v>
      </c>
      <c r="C1669" s="246" t="s">
        <v>3151</v>
      </c>
      <c r="D1669" s="246" t="s">
        <v>141</v>
      </c>
      <c r="E1669" s="246" t="s">
        <v>6669</v>
      </c>
      <c r="F1669" s="246" t="s">
        <v>6670</v>
      </c>
      <c r="G1669" s="246" t="s">
        <v>9691</v>
      </c>
      <c r="H1669" s="247">
        <v>0</v>
      </c>
      <c r="I1669" s="246" t="s">
        <v>10374</v>
      </c>
      <c r="J1669" s="247">
        <v>143000</v>
      </c>
      <c r="K1669" s="247">
        <v>142</v>
      </c>
      <c r="L1669" s="246" t="s">
        <v>13265</v>
      </c>
      <c r="M1669" s="246" t="s">
        <v>12354</v>
      </c>
      <c r="N1669" s="246" t="s">
        <v>3150</v>
      </c>
      <c r="O1669" s="246" t="s">
        <v>12354</v>
      </c>
      <c r="P1669" s="246" t="s">
        <v>12354</v>
      </c>
      <c r="Q1669" s="246" t="s">
        <v>12354</v>
      </c>
      <c r="R1669" s="246" t="s">
        <v>14690</v>
      </c>
      <c r="S1669" s="246" t="s">
        <v>14820</v>
      </c>
      <c r="T1669" s="246" t="s">
        <v>16256</v>
      </c>
      <c r="U1669" s="246" t="s">
        <v>14863</v>
      </c>
    </row>
    <row r="1670" spans="1:21" ht="13.5" customHeight="1">
      <c r="A1670" s="125" t="s">
        <v>3152</v>
      </c>
      <c r="B1670" s="125" t="s">
        <v>10374</v>
      </c>
      <c r="C1670" s="246" t="s">
        <v>6822</v>
      </c>
      <c r="D1670" s="246" t="s">
        <v>37</v>
      </c>
      <c r="E1670" s="246" t="s">
        <v>6823</v>
      </c>
      <c r="F1670" s="246" t="s">
        <v>6824</v>
      </c>
      <c r="G1670" s="246" t="s">
        <v>9692</v>
      </c>
      <c r="H1670" s="247">
        <v>0</v>
      </c>
      <c r="I1670" s="246" t="s">
        <v>10374</v>
      </c>
      <c r="J1670" s="247">
        <v>143000</v>
      </c>
      <c r="K1670" s="247">
        <v>210</v>
      </c>
      <c r="L1670" s="246" t="s">
        <v>12799</v>
      </c>
      <c r="M1670" s="246" t="s">
        <v>12354</v>
      </c>
      <c r="N1670" s="246" t="s">
        <v>3152</v>
      </c>
      <c r="O1670" s="246" t="s">
        <v>12354</v>
      </c>
      <c r="P1670" s="246" t="s">
        <v>12354</v>
      </c>
      <c r="Q1670" s="246" t="s">
        <v>12354</v>
      </c>
      <c r="R1670" s="246" t="s">
        <v>14690</v>
      </c>
      <c r="S1670" s="246" t="s">
        <v>14820</v>
      </c>
      <c r="T1670" s="246" t="s">
        <v>15218</v>
      </c>
      <c r="U1670" s="246" t="s">
        <v>16195</v>
      </c>
    </row>
    <row r="1671" spans="1:21" ht="13.5" customHeight="1">
      <c r="A1671" s="125" t="s">
        <v>3153</v>
      </c>
      <c r="B1671" s="125" t="s">
        <v>10374</v>
      </c>
      <c r="C1671" s="246" t="s">
        <v>3154</v>
      </c>
      <c r="D1671" s="246" t="s">
        <v>70</v>
      </c>
      <c r="E1671" s="246" t="s">
        <v>6836</v>
      </c>
      <c r="F1671" s="246" t="s">
        <v>6837</v>
      </c>
      <c r="G1671" s="246" t="s">
        <v>9693</v>
      </c>
      <c r="H1671" s="247">
        <v>0</v>
      </c>
      <c r="I1671" s="246" t="s">
        <v>10374</v>
      </c>
      <c r="J1671" s="247">
        <v>143000</v>
      </c>
      <c r="K1671" s="247">
        <v>216</v>
      </c>
      <c r="L1671" s="246" t="s">
        <v>13474</v>
      </c>
      <c r="M1671" s="246" t="s">
        <v>12354</v>
      </c>
      <c r="N1671" s="246" t="s">
        <v>3153</v>
      </c>
      <c r="O1671" s="246" t="s">
        <v>12354</v>
      </c>
      <c r="P1671" s="246" t="s">
        <v>12354</v>
      </c>
      <c r="Q1671" s="246" t="s">
        <v>12354</v>
      </c>
      <c r="R1671" s="246" t="s">
        <v>14694</v>
      </c>
      <c r="S1671" s="246" t="s">
        <v>14734</v>
      </c>
      <c r="T1671" s="246" t="s">
        <v>14823</v>
      </c>
      <c r="U1671" s="246" t="s">
        <v>15427</v>
      </c>
    </row>
    <row r="1672" spans="1:21" ht="13.5" customHeight="1">
      <c r="A1672" s="125" t="s">
        <v>3155</v>
      </c>
      <c r="B1672" s="125" t="s">
        <v>10374</v>
      </c>
      <c r="C1672" s="246" t="s">
        <v>6817</v>
      </c>
      <c r="D1672" s="246" t="s">
        <v>196</v>
      </c>
      <c r="E1672" s="246" t="s">
        <v>6818</v>
      </c>
      <c r="F1672" s="246" t="s">
        <v>6819</v>
      </c>
      <c r="G1672" s="246" t="s">
        <v>9694</v>
      </c>
      <c r="H1672" s="247">
        <v>0</v>
      </c>
      <c r="I1672" s="246" t="s">
        <v>10374</v>
      </c>
      <c r="J1672" s="247">
        <v>143000</v>
      </c>
      <c r="K1672" s="247">
        <v>208</v>
      </c>
      <c r="L1672" s="246" t="s">
        <v>13467</v>
      </c>
      <c r="M1672" s="246" t="s">
        <v>12354</v>
      </c>
      <c r="N1672" s="246" t="s">
        <v>3155</v>
      </c>
      <c r="O1672" s="246" t="s">
        <v>12354</v>
      </c>
      <c r="P1672" s="246" t="s">
        <v>12354</v>
      </c>
      <c r="Q1672" s="246" t="s">
        <v>12354</v>
      </c>
      <c r="R1672" s="246" t="s">
        <v>14690</v>
      </c>
      <c r="S1672" s="246" t="s">
        <v>14724</v>
      </c>
      <c r="T1672" s="246" t="s">
        <v>16257</v>
      </c>
      <c r="U1672" s="246" t="s">
        <v>16173</v>
      </c>
    </row>
    <row r="1673" spans="1:21" ht="13.5" customHeight="1">
      <c r="A1673" s="125" t="s">
        <v>3156</v>
      </c>
      <c r="B1673" s="125" t="s">
        <v>10374</v>
      </c>
      <c r="C1673" s="246" t="s">
        <v>6811</v>
      </c>
      <c r="D1673" s="246" t="s">
        <v>734</v>
      </c>
      <c r="E1673" s="246" t="s">
        <v>6812</v>
      </c>
      <c r="F1673" s="246" t="s">
        <v>6813</v>
      </c>
      <c r="G1673" s="246" t="s">
        <v>9629</v>
      </c>
      <c r="H1673" s="247">
        <v>0</v>
      </c>
      <c r="I1673" s="246" t="s">
        <v>10374</v>
      </c>
      <c r="J1673" s="247">
        <v>143000</v>
      </c>
      <c r="K1673" s="247">
        <v>205</v>
      </c>
      <c r="L1673" s="246" t="s">
        <v>13465</v>
      </c>
      <c r="M1673" s="246" t="s">
        <v>12354</v>
      </c>
      <c r="N1673" s="246" t="s">
        <v>3156</v>
      </c>
      <c r="O1673" s="246" t="s">
        <v>12354</v>
      </c>
      <c r="P1673" s="246" t="s">
        <v>12354</v>
      </c>
      <c r="Q1673" s="246" t="s">
        <v>12354</v>
      </c>
      <c r="R1673" s="246" t="s">
        <v>14690</v>
      </c>
      <c r="S1673" s="246" t="s">
        <v>14844</v>
      </c>
      <c r="T1673" s="246" t="s">
        <v>15202</v>
      </c>
      <c r="U1673" s="246" t="s">
        <v>16215</v>
      </c>
    </row>
    <row r="1674" spans="1:21" ht="13.5" customHeight="1">
      <c r="A1674" s="125" t="s">
        <v>3157</v>
      </c>
      <c r="B1674" s="125" t="s">
        <v>10374</v>
      </c>
      <c r="C1674" s="246" t="s">
        <v>6778</v>
      </c>
      <c r="D1674" s="246" t="s">
        <v>58</v>
      </c>
      <c r="E1674" s="246" t="s">
        <v>6779</v>
      </c>
      <c r="F1674" s="246" t="s">
        <v>6780</v>
      </c>
      <c r="G1674" s="246" t="s">
        <v>9689</v>
      </c>
      <c r="H1674" s="247">
        <v>0</v>
      </c>
      <c r="I1674" s="246" t="s">
        <v>10374</v>
      </c>
      <c r="J1674" s="247">
        <v>143000</v>
      </c>
      <c r="K1674" s="247">
        <v>192</v>
      </c>
      <c r="L1674" s="246" t="s">
        <v>12722</v>
      </c>
      <c r="M1674" s="246" t="s">
        <v>12354</v>
      </c>
      <c r="N1674" s="246" t="s">
        <v>3157</v>
      </c>
      <c r="O1674" s="246" t="s">
        <v>12354</v>
      </c>
      <c r="P1674" s="246" t="s">
        <v>12354</v>
      </c>
      <c r="Q1674" s="246" t="s">
        <v>12354</v>
      </c>
      <c r="R1674" s="246" t="s">
        <v>14690</v>
      </c>
      <c r="S1674" s="246" t="s">
        <v>15491</v>
      </c>
      <c r="T1674" s="246" t="s">
        <v>15326</v>
      </c>
      <c r="U1674" s="246" t="s">
        <v>15858</v>
      </c>
    </row>
    <row r="1675" spans="1:21" ht="13.5" customHeight="1">
      <c r="A1675" s="125" t="s">
        <v>3158</v>
      </c>
      <c r="B1675" s="125" t="s">
        <v>10374</v>
      </c>
      <c r="C1675" s="246" t="s">
        <v>6765</v>
      </c>
      <c r="D1675" s="246" t="s">
        <v>159</v>
      </c>
      <c r="E1675" s="246" t="s">
        <v>6766</v>
      </c>
      <c r="F1675" s="246" t="s">
        <v>6767</v>
      </c>
      <c r="G1675" s="246" t="s">
        <v>9623</v>
      </c>
      <c r="H1675" s="247">
        <v>0</v>
      </c>
      <c r="I1675" s="246" t="s">
        <v>10374</v>
      </c>
      <c r="J1675" s="247">
        <v>143000</v>
      </c>
      <c r="K1675" s="247">
        <v>187</v>
      </c>
      <c r="L1675" s="246" t="s">
        <v>13452</v>
      </c>
      <c r="M1675" s="246" t="s">
        <v>12354</v>
      </c>
      <c r="N1675" s="246" t="s">
        <v>3158</v>
      </c>
      <c r="O1675" s="246" t="s">
        <v>12354</v>
      </c>
      <c r="P1675" s="246" t="s">
        <v>12354</v>
      </c>
      <c r="Q1675" s="246" t="s">
        <v>12354</v>
      </c>
      <c r="R1675" s="246" t="s">
        <v>14730</v>
      </c>
      <c r="S1675" s="246" t="s">
        <v>14740</v>
      </c>
      <c r="T1675" s="246" t="s">
        <v>16171</v>
      </c>
      <c r="U1675" s="246" t="s">
        <v>14867</v>
      </c>
    </row>
    <row r="1676" spans="1:21" ht="13.5" customHeight="1">
      <c r="A1676" s="125" t="s">
        <v>3159</v>
      </c>
      <c r="B1676" s="125" t="s">
        <v>10374</v>
      </c>
      <c r="C1676" s="246" t="s">
        <v>6757</v>
      </c>
      <c r="D1676" s="246" t="s">
        <v>769</v>
      </c>
      <c r="E1676" s="246" t="s">
        <v>6758</v>
      </c>
      <c r="F1676" s="246" t="s">
        <v>6759</v>
      </c>
      <c r="G1676" s="246" t="s">
        <v>9671</v>
      </c>
      <c r="H1676" s="247">
        <v>0</v>
      </c>
      <c r="I1676" s="246" t="s">
        <v>10374</v>
      </c>
      <c r="J1676" s="247">
        <v>143000</v>
      </c>
      <c r="K1676" s="247">
        <v>184</v>
      </c>
      <c r="L1676" s="246" t="s">
        <v>13449</v>
      </c>
      <c r="M1676" s="246" t="s">
        <v>12354</v>
      </c>
      <c r="N1676" s="246" t="s">
        <v>3159</v>
      </c>
      <c r="O1676" s="246" t="s">
        <v>12354</v>
      </c>
      <c r="P1676" s="246" t="s">
        <v>12354</v>
      </c>
      <c r="Q1676" s="246" t="s">
        <v>12354</v>
      </c>
      <c r="R1676" s="246" t="s">
        <v>14730</v>
      </c>
      <c r="S1676" s="246" t="s">
        <v>14944</v>
      </c>
      <c r="T1676" s="246" t="s">
        <v>15712</v>
      </c>
      <c r="U1676" s="246" t="s">
        <v>16212</v>
      </c>
    </row>
    <row r="1677" spans="1:21" ht="13.5" customHeight="1">
      <c r="A1677" s="125" t="s">
        <v>3160</v>
      </c>
      <c r="B1677" s="125" t="s">
        <v>10374</v>
      </c>
      <c r="C1677" s="246" t="s">
        <v>6754</v>
      </c>
      <c r="D1677" s="246" t="s">
        <v>61</v>
      </c>
      <c r="E1677" s="246" t="s">
        <v>6755</v>
      </c>
      <c r="F1677" s="246" t="s">
        <v>6756</v>
      </c>
      <c r="G1677" s="246" t="s">
        <v>9695</v>
      </c>
      <c r="H1677" s="247">
        <v>0</v>
      </c>
      <c r="I1677" s="246" t="s">
        <v>10374</v>
      </c>
      <c r="J1677" s="247">
        <v>143000</v>
      </c>
      <c r="K1677" s="247">
        <v>183</v>
      </c>
      <c r="L1677" s="246" t="s">
        <v>13448</v>
      </c>
      <c r="M1677" s="246" t="s">
        <v>12354</v>
      </c>
      <c r="N1677" s="246" t="s">
        <v>3160</v>
      </c>
      <c r="O1677" s="246" t="s">
        <v>12354</v>
      </c>
      <c r="P1677" s="246" t="s">
        <v>12354</v>
      </c>
      <c r="Q1677" s="246" t="s">
        <v>12354</v>
      </c>
      <c r="R1677" s="246" t="s">
        <v>14690</v>
      </c>
      <c r="S1677" s="246" t="s">
        <v>14761</v>
      </c>
      <c r="T1677" s="246" t="s">
        <v>16169</v>
      </c>
      <c r="U1677" s="246" t="s">
        <v>16170</v>
      </c>
    </row>
    <row r="1678" spans="1:21" ht="13.5" customHeight="1">
      <c r="A1678" s="125" t="s">
        <v>3161</v>
      </c>
      <c r="B1678" s="125" t="s">
        <v>10374</v>
      </c>
      <c r="C1678" s="246" t="s">
        <v>3162</v>
      </c>
      <c r="D1678" s="246" t="s">
        <v>117</v>
      </c>
      <c r="E1678" s="246" t="s">
        <v>6752</v>
      </c>
      <c r="F1678" s="246" t="s">
        <v>6753</v>
      </c>
      <c r="G1678" s="246" t="s">
        <v>9666</v>
      </c>
      <c r="H1678" s="247">
        <v>0</v>
      </c>
      <c r="I1678" s="246" t="s">
        <v>10374</v>
      </c>
      <c r="J1678" s="247">
        <v>143000</v>
      </c>
      <c r="K1678" s="247">
        <v>182</v>
      </c>
      <c r="L1678" s="246" t="s">
        <v>13447</v>
      </c>
      <c r="M1678" s="246" t="s">
        <v>12354</v>
      </c>
      <c r="N1678" s="246" t="s">
        <v>3161</v>
      </c>
      <c r="O1678" s="246" t="s">
        <v>12354</v>
      </c>
      <c r="P1678" s="246" t="s">
        <v>12354</v>
      </c>
      <c r="Q1678" s="246" t="s">
        <v>12354</v>
      </c>
      <c r="R1678" s="246" t="s">
        <v>15649</v>
      </c>
      <c r="S1678" s="246" t="s">
        <v>14868</v>
      </c>
      <c r="T1678" s="246" t="s">
        <v>15547</v>
      </c>
      <c r="U1678" s="246" t="s">
        <v>16157</v>
      </c>
    </row>
    <row r="1679" spans="1:21" ht="13.5" customHeight="1">
      <c r="A1679" s="125" t="s">
        <v>3163</v>
      </c>
      <c r="B1679" s="125" t="s">
        <v>10374</v>
      </c>
      <c r="C1679" s="246" t="s">
        <v>3164</v>
      </c>
      <c r="D1679" s="246" t="s">
        <v>58</v>
      </c>
      <c r="E1679" s="246" t="s">
        <v>6750</v>
      </c>
      <c r="F1679" s="246" t="s">
        <v>6751</v>
      </c>
      <c r="G1679" s="246" t="s">
        <v>9696</v>
      </c>
      <c r="H1679" s="247">
        <v>0</v>
      </c>
      <c r="I1679" s="246" t="s">
        <v>10374</v>
      </c>
      <c r="J1679" s="247">
        <v>143000</v>
      </c>
      <c r="K1679" s="247">
        <v>181</v>
      </c>
      <c r="L1679" s="246" t="s">
        <v>13446</v>
      </c>
      <c r="M1679" s="246" t="s">
        <v>12354</v>
      </c>
      <c r="N1679" s="246" t="s">
        <v>3163</v>
      </c>
      <c r="O1679" s="246" t="s">
        <v>12354</v>
      </c>
      <c r="P1679" s="246" t="s">
        <v>12354</v>
      </c>
      <c r="Q1679" s="246" t="s">
        <v>12354</v>
      </c>
      <c r="R1679" s="246" t="s">
        <v>15251</v>
      </c>
      <c r="S1679" s="246" t="s">
        <v>14718</v>
      </c>
      <c r="T1679" s="246" t="s">
        <v>15699</v>
      </c>
      <c r="U1679" s="246" t="s">
        <v>16195</v>
      </c>
    </row>
    <row r="1680" spans="1:21" ht="13.5" customHeight="1">
      <c r="A1680" s="125" t="s">
        <v>3165</v>
      </c>
      <c r="B1680" s="125" t="s">
        <v>10374</v>
      </c>
      <c r="C1680" s="246" t="s">
        <v>3166</v>
      </c>
      <c r="D1680" s="246" t="s">
        <v>756</v>
      </c>
      <c r="E1680" s="246" t="s">
        <v>6741</v>
      </c>
      <c r="F1680" s="246" t="s">
        <v>6742</v>
      </c>
      <c r="G1680" s="246" t="s">
        <v>9697</v>
      </c>
      <c r="H1680" s="247">
        <v>0</v>
      </c>
      <c r="I1680" s="246" t="s">
        <v>10374</v>
      </c>
      <c r="J1680" s="247">
        <v>143000</v>
      </c>
      <c r="K1680" s="247">
        <v>177</v>
      </c>
      <c r="L1680" s="246" t="s">
        <v>13443</v>
      </c>
      <c r="M1680" s="246" t="s">
        <v>12354</v>
      </c>
      <c r="N1680" s="246" t="s">
        <v>3165</v>
      </c>
      <c r="O1680" s="246" t="s">
        <v>12354</v>
      </c>
      <c r="P1680" s="246" t="s">
        <v>12354</v>
      </c>
      <c r="Q1680" s="246" t="s">
        <v>12354</v>
      </c>
      <c r="R1680" s="246" t="s">
        <v>14694</v>
      </c>
      <c r="S1680" s="246" t="s">
        <v>14750</v>
      </c>
      <c r="T1680" s="246" t="s">
        <v>15074</v>
      </c>
      <c r="U1680" s="246" t="s">
        <v>16154</v>
      </c>
    </row>
    <row r="1681" spans="1:21" ht="13.5" customHeight="1">
      <c r="A1681" s="125" t="s">
        <v>3167</v>
      </c>
      <c r="B1681" s="125" t="s">
        <v>10374</v>
      </c>
      <c r="C1681" s="246" t="s">
        <v>3168</v>
      </c>
      <c r="D1681" s="246" t="s">
        <v>95</v>
      </c>
      <c r="E1681" s="246" t="s">
        <v>6714</v>
      </c>
      <c r="F1681" s="246" t="s">
        <v>6715</v>
      </c>
      <c r="G1681" s="246" t="s">
        <v>9698</v>
      </c>
      <c r="H1681" s="247">
        <v>0</v>
      </c>
      <c r="I1681" s="246" t="s">
        <v>10374</v>
      </c>
      <c r="J1681" s="247">
        <v>143000</v>
      </c>
      <c r="K1681" s="247">
        <v>163</v>
      </c>
      <c r="L1681" s="246" t="s">
        <v>13434</v>
      </c>
      <c r="M1681" s="246" t="s">
        <v>12354</v>
      </c>
      <c r="N1681" s="246" t="s">
        <v>3167</v>
      </c>
      <c r="O1681" s="246" t="s">
        <v>12354</v>
      </c>
      <c r="P1681" s="246" t="s">
        <v>12354</v>
      </c>
      <c r="Q1681" s="246" t="s">
        <v>12354</v>
      </c>
      <c r="R1681" s="246" t="s">
        <v>14690</v>
      </c>
      <c r="S1681" s="246" t="s">
        <v>15348</v>
      </c>
      <c r="T1681" s="246" t="s">
        <v>16258</v>
      </c>
      <c r="U1681" s="246" t="s">
        <v>14862</v>
      </c>
    </row>
    <row r="1682" spans="1:21" ht="13.5" customHeight="1">
      <c r="A1682" s="125" t="s">
        <v>3169</v>
      </c>
      <c r="B1682" s="125" t="s">
        <v>10374</v>
      </c>
      <c r="C1682" s="246" t="s">
        <v>3170</v>
      </c>
      <c r="D1682" s="246" t="s">
        <v>125</v>
      </c>
      <c r="E1682" s="246" t="s">
        <v>6716</v>
      </c>
      <c r="F1682" s="246" t="s">
        <v>6717</v>
      </c>
      <c r="G1682" s="246" t="s">
        <v>9699</v>
      </c>
      <c r="H1682" s="247">
        <v>0</v>
      </c>
      <c r="I1682" s="246" t="s">
        <v>10374</v>
      </c>
      <c r="J1682" s="247">
        <v>143000</v>
      </c>
      <c r="K1682" s="247">
        <v>164</v>
      </c>
      <c r="L1682" s="246" t="s">
        <v>13435</v>
      </c>
      <c r="M1682" s="246" t="s">
        <v>12354</v>
      </c>
      <c r="N1682" s="246" t="s">
        <v>3169</v>
      </c>
      <c r="O1682" s="246" t="s">
        <v>12354</v>
      </c>
      <c r="P1682" s="246" t="s">
        <v>12354</v>
      </c>
      <c r="Q1682" s="246" t="s">
        <v>12354</v>
      </c>
      <c r="R1682" s="246" t="s">
        <v>14694</v>
      </c>
      <c r="S1682" s="246" t="s">
        <v>14734</v>
      </c>
      <c r="T1682" s="246" t="s">
        <v>15602</v>
      </c>
      <c r="U1682" s="246" t="s">
        <v>16259</v>
      </c>
    </row>
    <row r="1683" spans="1:21" ht="13.5" customHeight="1">
      <c r="A1683" s="125" t="s">
        <v>3171</v>
      </c>
      <c r="B1683" s="125" t="s">
        <v>10374</v>
      </c>
      <c r="C1683" s="246" t="s">
        <v>6718</v>
      </c>
      <c r="D1683" s="246" t="s">
        <v>95</v>
      </c>
      <c r="E1683" s="246" t="s">
        <v>6719</v>
      </c>
      <c r="F1683" s="246" t="s">
        <v>6720</v>
      </c>
      <c r="G1683" s="246" t="s">
        <v>9623</v>
      </c>
      <c r="H1683" s="247">
        <v>0</v>
      </c>
      <c r="I1683" s="246" t="s">
        <v>10374</v>
      </c>
      <c r="J1683" s="247">
        <v>143000</v>
      </c>
      <c r="K1683" s="247">
        <v>165</v>
      </c>
      <c r="L1683" s="246" t="s">
        <v>13436</v>
      </c>
      <c r="M1683" s="246" t="s">
        <v>12354</v>
      </c>
      <c r="N1683" s="246" t="s">
        <v>3171</v>
      </c>
      <c r="O1683" s="246" t="s">
        <v>12354</v>
      </c>
      <c r="P1683" s="246" t="s">
        <v>12354</v>
      </c>
      <c r="Q1683" s="246" t="s">
        <v>12354</v>
      </c>
      <c r="R1683" s="246" t="s">
        <v>15251</v>
      </c>
      <c r="S1683" s="246" t="s">
        <v>14727</v>
      </c>
      <c r="T1683" s="246" t="s">
        <v>16168</v>
      </c>
      <c r="U1683" s="246" t="s">
        <v>15386</v>
      </c>
    </row>
    <row r="1684" spans="1:21" ht="13.5" customHeight="1">
      <c r="A1684" s="125" t="s">
        <v>3172</v>
      </c>
      <c r="B1684" s="125" t="s">
        <v>10374</v>
      </c>
      <c r="C1684" s="246" t="s">
        <v>3173</v>
      </c>
      <c r="D1684" s="246" t="s">
        <v>58</v>
      </c>
      <c r="E1684" s="246" t="s">
        <v>6698</v>
      </c>
      <c r="F1684" s="246" t="s">
        <v>6699</v>
      </c>
      <c r="G1684" s="246" t="s">
        <v>9675</v>
      </c>
      <c r="H1684" s="247">
        <v>0</v>
      </c>
      <c r="I1684" s="246" t="s">
        <v>10374</v>
      </c>
      <c r="J1684" s="247">
        <v>143000</v>
      </c>
      <c r="K1684" s="247">
        <v>157</v>
      </c>
      <c r="L1684" s="246" t="s">
        <v>13429</v>
      </c>
      <c r="M1684" s="246" t="s">
        <v>12354</v>
      </c>
      <c r="N1684" s="246" t="s">
        <v>3172</v>
      </c>
      <c r="O1684" s="246" t="s">
        <v>12354</v>
      </c>
      <c r="P1684" s="246" t="s">
        <v>12354</v>
      </c>
      <c r="Q1684" s="246" t="s">
        <v>12354</v>
      </c>
      <c r="R1684" s="246" t="s">
        <v>14690</v>
      </c>
      <c r="S1684" s="246" t="s">
        <v>14844</v>
      </c>
      <c r="T1684" s="246" t="s">
        <v>15951</v>
      </c>
      <c r="U1684" s="246" t="s">
        <v>16248</v>
      </c>
    </row>
    <row r="1685" spans="1:21" ht="13.5" customHeight="1">
      <c r="A1685" s="125" t="s">
        <v>3174</v>
      </c>
      <c r="B1685" s="125" t="s">
        <v>10374</v>
      </c>
      <c r="C1685" s="246" t="s">
        <v>3175</v>
      </c>
      <c r="D1685" s="246" t="s">
        <v>207</v>
      </c>
      <c r="E1685" s="246" t="s">
        <v>6700</v>
      </c>
      <c r="F1685" s="246" t="s">
        <v>6701</v>
      </c>
      <c r="G1685" s="246" t="s">
        <v>9700</v>
      </c>
      <c r="H1685" s="247">
        <v>0</v>
      </c>
      <c r="I1685" s="246" t="s">
        <v>10374</v>
      </c>
      <c r="J1685" s="247">
        <v>143000</v>
      </c>
      <c r="K1685" s="247">
        <v>158</v>
      </c>
      <c r="L1685" s="246" t="s">
        <v>13430</v>
      </c>
      <c r="M1685" s="246" t="s">
        <v>12354</v>
      </c>
      <c r="N1685" s="246" t="s">
        <v>3174</v>
      </c>
      <c r="O1685" s="246" t="s">
        <v>12354</v>
      </c>
      <c r="P1685" s="246" t="s">
        <v>12354</v>
      </c>
      <c r="Q1685" s="246" t="s">
        <v>12354</v>
      </c>
      <c r="R1685" s="246" t="s">
        <v>14694</v>
      </c>
      <c r="S1685" s="246" t="s">
        <v>14734</v>
      </c>
      <c r="T1685" s="246" t="s">
        <v>15407</v>
      </c>
      <c r="U1685" s="246" t="s">
        <v>16260</v>
      </c>
    </row>
    <row r="1686" spans="1:21" ht="13.5" customHeight="1">
      <c r="A1686" s="125" t="s">
        <v>3176</v>
      </c>
      <c r="B1686" s="125" t="s">
        <v>10374</v>
      </c>
      <c r="C1686" s="246" t="s">
        <v>3177</v>
      </c>
      <c r="D1686" s="246" t="s">
        <v>159</v>
      </c>
      <c r="E1686" s="246" t="s">
        <v>6685</v>
      </c>
      <c r="F1686" s="246" t="s">
        <v>6686</v>
      </c>
      <c r="G1686" s="246" t="s">
        <v>9701</v>
      </c>
      <c r="H1686" s="247">
        <v>0</v>
      </c>
      <c r="I1686" s="246" t="s">
        <v>10374</v>
      </c>
      <c r="J1686" s="247">
        <v>143000</v>
      </c>
      <c r="K1686" s="247">
        <v>150</v>
      </c>
      <c r="L1686" s="246" t="s">
        <v>13424</v>
      </c>
      <c r="M1686" s="246" t="s">
        <v>12354</v>
      </c>
      <c r="N1686" s="246" t="s">
        <v>3176</v>
      </c>
      <c r="O1686" s="246" t="s">
        <v>12354</v>
      </c>
      <c r="P1686" s="246" t="s">
        <v>12354</v>
      </c>
      <c r="Q1686" s="246" t="s">
        <v>12354</v>
      </c>
      <c r="R1686" s="246" t="s">
        <v>14690</v>
      </c>
      <c r="S1686" s="246" t="s">
        <v>14713</v>
      </c>
      <c r="T1686" s="246" t="s">
        <v>15365</v>
      </c>
      <c r="U1686" s="246" t="s">
        <v>15659</v>
      </c>
    </row>
    <row r="1687" spans="1:21" ht="13.5" customHeight="1">
      <c r="A1687" s="125" t="s">
        <v>3178</v>
      </c>
      <c r="B1687" s="125" t="s">
        <v>10374</v>
      </c>
      <c r="C1687" s="246" t="s">
        <v>3179</v>
      </c>
      <c r="D1687" s="246" t="s">
        <v>95</v>
      </c>
      <c r="E1687" s="246" t="s">
        <v>6687</v>
      </c>
      <c r="F1687" s="246" t="s">
        <v>6688</v>
      </c>
      <c r="G1687" s="246" t="s">
        <v>9702</v>
      </c>
      <c r="H1687" s="247">
        <v>0</v>
      </c>
      <c r="I1687" s="246" t="s">
        <v>10374</v>
      </c>
      <c r="J1687" s="247">
        <v>143000</v>
      </c>
      <c r="K1687" s="247">
        <v>151</v>
      </c>
      <c r="L1687" s="246" t="s">
        <v>13425</v>
      </c>
      <c r="M1687" s="246" t="s">
        <v>12354</v>
      </c>
      <c r="N1687" s="246" t="s">
        <v>3178</v>
      </c>
      <c r="O1687" s="246" t="s">
        <v>12354</v>
      </c>
      <c r="P1687" s="246" t="s">
        <v>12354</v>
      </c>
      <c r="Q1687" s="246" t="s">
        <v>12354</v>
      </c>
      <c r="R1687" s="246" t="s">
        <v>14690</v>
      </c>
      <c r="S1687" s="246" t="s">
        <v>14750</v>
      </c>
      <c r="T1687" s="246" t="s">
        <v>15296</v>
      </c>
      <c r="U1687" s="246" t="s">
        <v>16261</v>
      </c>
    </row>
    <row r="1688" spans="1:21" ht="13.5" customHeight="1">
      <c r="A1688" s="125" t="s">
        <v>3180</v>
      </c>
      <c r="B1688" s="125" t="s">
        <v>10374</v>
      </c>
      <c r="C1688" s="246" t="s">
        <v>6808</v>
      </c>
      <c r="D1688" s="246" t="s">
        <v>95</v>
      </c>
      <c r="E1688" s="246" t="s">
        <v>6809</v>
      </c>
      <c r="F1688" s="246" t="s">
        <v>6810</v>
      </c>
      <c r="G1688" s="246" t="s">
        <v>9703</v>
      </c>
      <c r="H1688" s="247">
        <v>0</v>
      </c>
      <c r="I1688" s="246" t="s">
        <v>10374</v>
      </c>
      <c r="J1688" s="247">
        <v>143000</v>
      </c>
      <c r="K1688" s="247">
        <v>204</v>
      </c>
      <c r="L1688" s="246" t="s">
        <v>13464</v>
      </c>
      <c r="M1688" s="246" t="s">
        <v>12354</v>
      </c>
      <c r="N1688" s="246" t="s">
        <v>3180</v>
      </c>
      <c r="O1688" s="246" t="s">
        <v>12354</v>
      </c>
      <c r="P1688" s="246" t="s">
        <v>12354</v>
      </c>
      <c r="Q1688" s="246" t="s">
        <v>12354</v>
      </c>
      <c r="R1688" s="246" t="s">
        <v>14690</v>
      </c>
      <c r="S1688" s="246" t="s">
        <v>14734</v>
      </c>
      <c r="T1688" s="246" t="s">
        <v>14894</v>
      </c>
      <c r="U1688" s="246" t="s">
        <v>16262</v>
      </c>
    </row>
    <row r="1689" spans="1:21" ht="13.5" customHeight="1">
      <c r="A1689" s="125" t="s">
        <v>3181</v>
      </c>
      <c r="B1689" s="125" t="s">
        <v>10374</v>
      </c>
      <c r="C1689" s="246" t="s">
        <v>6800</v>
      </c>
      <c r="D1689" s="246" t="s">
        <v>58</v>
      </c>
      <c r="E1689" s="246" t="s">
        <v>6801</v>
      </c>
      <c r="F1689" s="246" t="s">
        <v>6802</v>
      </c>
      <c r="G1689" s="246" t="s">
        <v>9623</v>
      </c>
      <c r="H1689" s="247">
        <v>0</v>
      </c>
      <c r="I1689" s="246" t="s">
        <v>10374</v>
      </c>
      <c r="J1689" s="247">
        <v>143000</v>
      </c>
      <c r="K1689" s="247">
        <v>201</v>
      </c>
      <c r="L1689" s="246" t="s">
        <v>13462</v>
      </c>
      <c r="M1689" s="246" t="s">
        <v>12354</v>
      </c>
      <c r="N1689" s="246" t="s">
        <v>3181</v>
      </c>
      <c r="O1689" s="246" t="s">
        <v>12354</v>
      </c>
      <c r="P1689" s="246" t="s">
        <v>12354</v>
      </c>
      <c r="Q1689" s="246" t="s">
        <v>12354</v>
      </c>
      <c r="R1689" s="246" t="s">
        <v>14690</v>
      </c>
      <c r="S1689" s="246" t="s">
        <v>14734</v>
      </c>
      <c r="T1689" s="246" t="s">
        <v>16179</v>
      </c>
      <c r="U1689" s="246" t="s">
        <v>15386</v>
      </c>
    </row>
    <row r="1690" spans="1:21" ht="13.5" customHeight="1">
      <c r="A1690" s="125" t="s">
        <v>3182</v>
      </c>
      <c r="B1690" s="125" t="s">
        <v>10374</v>
      </c>
      <c r="C1690" s="246" t="s">
        <v>3183</v>
      </c>
      <c r="D1690" s="246" t="s">
        <v>723</v>
      </c>
      <c r="E1690" s="246" t="s">
        <v>6792</v>
      </c>
      <c r="F1690" s="246" t="s">
        <v>6793</v>
      </c>
      <c r="G1690" s="246" t="s">
        <v>9587</v>
      </c>
      <c r="H1690" s="247">
        <v>0</v>
      </c>
      <c r="I1690" s="246" t="s">
        <v>10374</v>
      </c>
      <c r="J1690" s="247">
        <v>143000</v>
      </c>
      <c r="K1690" s="247">
        <v>198</v>
      </c>
      <c r="L1690" s="246" t="s">
        <v>13460</v>
      </c>
      <c r="M1690" s="246" t="s">
        <v>12354</v>
      </c>
      <c r="N1690" s="246" t="s">
        <v>3182</v>
      </c>
      <c r="O1690" s="246" t="s">
        <v>12354</v>
      </c>
      <c r="P1690" s="246" t="s">
        <v>12354</v>
      </c>
      <c r="Q1690" s="246" t="s">
        <v>12354</v>
      </c>
      <c r="R1690" s="246" t="s">
        <v>14694</v>
      </c>
      <c r="S1690" s="246" t="s">
        <v>14791</v>
      </c>
      <c r="T1690" s="246" t="s">
        <v>16047</v>
      </c>
      <c r="U1690" s="246" t="s">
        <v>16178</v>
      </c>
    </row>
    <row r="1691" spans="1:21" ht="13.5" customHeight="1">
      <c r="A1691" s="125" t="s">
        <v>3184</v>
      </c>
      <c r="B1691" s="125" t="s">
        <v>10374</v>
      </c>
      <c r="C1691" s="246" t="s">
        <v>6771</v>
      </c>
      <c r="D1691" s="246" t="s">
        <v>58</v>
      </c>
      <c r="E1691" s="246" t="s">
        <v>6772</v>
      </c>
      <c r="F1691" s="246" t="s">
        <v>6773</v>
      </c>
      <c r="G1691" s="246" t="s">
        <v>9680</v>
      </c>
      <c r="H1691" s="247">
        <v>0</v>
      </c>
      <c r="I1691" s="246" t="s">
        <v>10374</v>
      </c>
      <c r="J1691" s="247">
        <v>143000</v>
      </c>
      <c r="K1691" s="247">
        <v>189</v>
      </c>
      <c r="L1691" s="246" t="s">
        <v>13454</v>
      </c>
      <c r="M1691" s="246" t="s">
        <v>12354</v>
      </c>
      <c r="N1691" s="246" t="s">
        <v>3184</v>
      </c>
      <c r="O1691" s="246" t="s">
        <v>12354</v>
      </c>
      <c r="P1691" s="246" t="s">
        <v>12354</v>
      </c>
      <c r="Q1691" s="246" t="s">
        <v>12354</v>
      </c>
      <c r="R1691" s="246" t="s">
        <v>14690</v>
      </c>
      <c r="S1691" s="246" t="s">
        <v>14736</v>
      </c>
      <c r="T1691" s="246" t="s">
        <v>15930</v>
      </c>
      <c r="U1691" s="246" t="s">
        <v>16223</v>
      </c>
    </row>
    <row r="1692" spans="1:21" ht="13.5" customHeight="1">
      <c r="A1692" s="125" t="s">
        <v>3185</v>
      </c>
      <c r="B1692" s="125" t="s">
        <v>10374</v>
      </c>
      <c r="C1692" s="246" t="s">
        <v>6760</v>
      </c>
      <c r="D1692" s="246" t="s">
        <v>804</v>
      </c>
      <c r="E1692" s="246" t="s">
        <v>6761</v>
      </c>
      <c r="F1692" s="246" t="s">
        <v>6762</v>
      </c>
      <c r="G1692" s="246" t="s">
        <v>9610</v>
      </c>
      <c r="H1692" s="247">
        <v>0</v>
      </c>
      <c r="I1692" s="246" t="s">
        <v>10374</v>
      </c>
      <c r="J1692" s="247">
        <v>143000</v>
      </c>
      <c r="K1692" s="247">
        <v>185</v>
      </c>
      <c r="L1692" s="246" t="s">
        <v>13450</v>
      </c>
      <c r="M1692" s="246" t="s">
        <v>12354</v>
      </c>
      <c r="N1692" s="246" t="s">
        <v>3185</v>
      </c>
      <c r="O1692" s="246" t="s">
        <v>12354</v>
      </c>
      <c r="P1692" s="246" t="s">
        <v>12354</v>
      </c>
      <c r="Q1692" s="246" t="s">
        <v>12354</v>
      </c>
      <c r="R1692" s="246" t="s">
        <v>14694</v>
      </c>
      <c r="S1692" s="246" t="s">
        <v>14876</v>
      </c>
      <c r="T1692" s="246" t="s">
        <v>15139</v>
      </c>
      <c r="U1692" s="246" t="s">
        <v>16202</v>
      </c>
    </row>
    <row r="1693" spans="1:21" ht="13.5" customHeight="1">
      <c r="A1693" s="125" t="s">
        <v>3186</v>
      </c>
      <c r="B1693" s="125" t="s">
        <v>10374</v>
      </c>
      <c r="C1693" s="246" t="s">
        <v>6732</v>
      </c>
      <c r="D1693" s="246" t="s">
        <v>756</v>
      </c>
      <c r="E1693" s="246" t="s">
        <v>6733</v>
      </c>
      <c r="F1693" s="246" t="s">
        <v>6734</v>
      </c>
      <c r="G1693" s="246" t="s">
        <v>9704</v>
      </c>
      <c r="H1693" s="247">
        <v>0</v>
      </c>
      <c r="I1693" s="246" t="s">
        <v>10374</v>
      </c>
      <c r="J1693" s="247">
        <v>143000</v>
      </c>
      <c r="K1693" s="247">
        <v>173</v>
      </c>
      <c r="L1693" s="246" t="s">
        <v>13442</v>
      </c>
      <c r="M1693" s="246" t="s">
        <v>12354</v>
      </c>
      <c r="N1693" s="246" t="s">
        <v>3186</v>
      </c>
      <c r="O1693" s="246" t="s">
        <v>12354</v>
      </c>
      <c r="P1693" s="246" t="s">
        <v>12354</v>
      </c>
      <c r="Q1693" s="246" t="s">
        <v>12354</v>
      </c>
      <c r="R1693" s="246" t="s">
        <v>14690</v>
      </c>
      <c r="S1693" s="246" t="s">
        <v>14838</v>
      </c>
      <c r="T1693" s="246" t="s">
        <v>16129</v>
      </c>
      <c r="U1693" s="246" t="s">
        <v>16223</v>
      </c>
    </row>
    <row r="1694" spans="1:21" ht="13.5" customHeight="1">
      <c r="A1694" s="125" t="s">
        <v>3187</v>
      </c>
      <c r="B1694" s="125" t="s">
        <v>10374</v>
      </c>
      <c r="C1694" s="246" t="s">
        <v>3188</v>
      </c>
      <c r="D1694" s="246" t="s">
        <v>205</v>
      </c>
      <c r="E1694" s="246" t="s">
        <v>6726</v>
      </c>
      <c r="F1694" s="246" t="s">
        <v>6727</v>
      </c>
      <c r="G1694" s="246" t="s">
        <v>9705</v>
      </c>
      <c r="H1694" s="247">
        <v>0</v>
      </c>
      <c r="I1694" s="246" t="s">
        <v>10374</v>
      </c>
      <c r="J1694" s="247">
        <v>143000</v>
      </c>
      <c r="K1694" s="247">
        <v>170</v>
      </c>
      <c r="L1694" s="246" t="s">
        <v>13439</v>
      </c>
      <c r="M1694" s="246" t="s">
        <v>12354</v>
      </c>
      <c r="N1694" s="246" t="s">
        <v>3187</v>
      </c>
      <c r="O1694" s="246" t="s">
        <v>12354</v>
      </c>
      <c r="P1694" s="246" t="s">
        <v>12354</v>
      </c>
      <c r="Q1694" s="246" t="s">
        <v>12354</v>
      </c>
      <c r="R1694" s="246" t="s">
        <v>14730</v>
      </c>
      <c r="S1694" s="246" t="s">
        <v>14778</v>
      </c>
      <c r="T1694" s="246" t="s">
        <v>16172</v>
      </c>
      <c r="U1694" s="246" t="s">
        <v>15156</v>
      </c>
    </row>
    <row r="1695" spans="1:21" ht="13.5" customHeight="1">
      <c r="A1695" s="125" t="s">
        <v>3189</v>
      </c>
      <c r="B1695" s="125" t="s">
        <v>10374</v>
      </c>
      <c r="C1695" s="246" t="s">
        <v>6657</v>
      </c>
      <c r="D1695" s="246" t="s">
        <v>218</v>
      </c>
      <c r="E1695" s="246" t="s">
        <v>6658</v>
      </c>
      <c r="F1695" s="246" t="s">
        <v>6659</v>
      </c>
      <c r="G1695" s="246" t="s">
        <v>9673</v>
      </c>
      <c r="H1695" s="247">
        <v>0</v>
      </c>
      <c r="I1695" s="246" t="s">
        <v>10374</v>
      </c>
      <c r="J1695" s="247">
        <v>143000</v>
      </c>
      <c r="K1695" s="247">
        <v>137</v>
      </c>
      <c r="L1695" s="246" t="s">
        <v>12695</v>
      </c>
      <c r="M1695" s="246" t="s">
        <v>12354</v>
      </c>
      <c r="N1695" s="246" t="s">
        <v>3189</v>
      </c>
      <c r="O1695" s="246" t="s">
        <v>12354</v>
      </c>
      <c r="P1695" s="246" t="s">
        <v>12354</v>
      </c>
      <c r="Q1695" s="246" t="s">
        <v>12354</v>
      </c>
      <c r="R1695" s="246" t="s">
        <v>14694</v>
      </c>
      <c r="S1695" s="246" t="s">
        <v>14771</v>
      </c>
      <c r="T1695" s="246" t="s">
        <v>16244</v>
      </c>
      <c r="U1695" s="246" t="s">
        <v>15423</v>
      </c>
    </row>
    <row r="1696" spans="1:21" ht="13.5" customHeight="1">
      <c r="A1696" s="125" t="s">
        <v>3190</v>
      </c>
      <c r="B1696" s="125" t="s">
        <v>10374</v>
      </c>
      <c r="C1696" s="246" t="s">
        <v>6644</v>
      </c>
      <c r="D1696" s="246" t="s">
        <v>141</v>
      </c>
      <c r="E1696" s="246" t="s">
        <v>6645</v>
      </c>
      <c r="F1696" s="246" t="s">
        <v>6646</v>
      </c>
      <c r="G1696" s="246" t="s">
        <v>9623</v>
      </c>
      <c r="H1696" s="247">
        <v>0</v>
      </c>
      <c r="I1696" s="246" t="s">
        <v>10374</v>
      </c>
      <c r="J1696" s="247">
        <v>143000</v>
      </c>
      <c r="K1696" s="247">
        <v>132</v>
      </c>
      <c r="L1696" s="246" t="s">
        <v>13415</v>
      </c>
      <c r="M1696" s="246" t="s">
        <v>12354</v>
      </c>
      <c r="N1696" s="246" t="s">
        <v>3190</v>
      </c>
      <c r="O1696" s="246" t="s">
        <v>12354</v>
      </c>
      <c r="P1696" s="246" t="s">
        <v>12354</v>
      </c>
      <c r="Q1696" s="246" t="s">
        <v>12354</v>
      </c>
      <c r="R1696" s="246" t="s">
        <v>14690</v>
      </c>
      <c r="S1696" s="246" t="s">
        <v>14734</v>
      </c>
      <c r="T1696" s="246" t="s">
        <v>16179</v>
      </c>
      <c r="U1696" s="246" t="s">
        <v>14867</v>
      </c>
    </row>
    <row r="1697" spans="1:21" ht="13.5" customHeight="1">
      <c r="A1697" s="125" t="s">
        <v>3191</v>
      </c>
      <c r="B1697" s="125" t="s">
        <v>10374</v>
      </c>
      <c r="C1697" s="246" t="s">
        <v>3192</v>
      </c>
      <c r="D1697" s="246" t="s">
        <v>756</v>
      </c>
      <c r="E1697" s="246" t="s">
        <v>6636</v>
      </c>
      <c r="F1697" s="246" t="s">
        <v>6637</v>
      </c>
      <c r="G1697" s="246" t="s">
        <v>9706</v>
      </c>
      <c r="H1697" s="247">
        <v>0</v>
      </c>
      <c r="I1697" s="246" t="s">
        <v>10374</v>
      </c>
      <c r="J1697" s="247">
        <v>143000</v>
      </c>
      <c r="K1697" s="247">
        <v>129</v>
      </c>
      <c r="L1697" s="246" t="s">
        <v>13210</v>
      </c>
      <c r="M1697" s="246" t="s">
        <v>12354</v>
      </c>
      <c r="N1697" s="246" t="s">
        <v>3191</v>
      </c>
      <c r="O1697" s="246" t="s">
        <v>12354</v>
      </c>
      <c r="P1697" s="246" t="s">
        <v>12354</v>
      </c>
      <c r="Q1697" s="246" t="s">
        <v>12354</v>
      </c>
      <c r="R1697" s="246" t="s">
        <v>14690</v>
      </c>
      <c r="S1697" s="246" t="s">
        <v>14701</v>
      </c>
      <c r="T1697" s="246" t="s">
        <v>15797</v>
      </c>
      <c r="U1697" s="246" t="s">
        <v>15347</v>
      </c>
    </row>
    <row r="1698" spans="1:21" ht="13.5" customHeight="1">
      <c r="A1698" s="125" t="s">
        <v>3193</v>
      </c>
      <c r="B1698" s="125" t="s">
        <v>10374</v>
      </c>
      <c r="C1698" s="246" t="s">
        <v>3194</v>
      </c>
      <c r="D1698" s="246" t="s">
        <v>58</v>
      </c>
      <c r="E1698" s="246" t="s">
        <v>6610</v>
      </c>
      <c r="F1698" s="246" t="s">
        <v>6611</v>
      </c>
      <c r="G1698" s="246" t="s">
        <v>9696</v>
      </c>
      <c r="H1698" s="247">
        <v>0</v>
      </c>
      <c r="I1698" s="246" t="s">
        <v>10374</v>
      </c>
      <c r="J1698" s="247">
        <v>143000</v>
      </c>
      <c r="K1698" s="247">
        <v>119</v>
      </c>
      <c r="L1698" s="246" t="s">
        <v>13408</v>
      </c>
      <c r="M1698" s="246" t="s">
        <v>12354</v>
      </c>
      <c r="N1698" s="246" t="s">
        <v>3193</v>
      </c>
      <c r="O1698" s="246" t="s">
        <v>12354</v>
      </c>
      <c r="P1698" s="246" t="s">
        <v>12354</v>
      </c>
      <c r="Q1698" s="246" t="s">
        <v>12354</v>
      </c>
      <c r="R1698" s="246" t="s">
        <v>14694</v>
      </c>
      <c r="S1698" s="246" t="s">
        <v>14791</v>
      </c>
      <c r="T1698" s="246" t="s">
        <v>16263</v>
      </c>
      <c r="U1698" s="246" t="s">
        <v>16195</v>
      </c>
    </row>
    <row r="1699" spans="1:21" ht="13.5" customHeight="1">
      <c r="A1699" s="125" t="s">
        <v>3195</v>
      </c>
      <c r="B1699" s="125" t="s">
        <v>10374</v>
      </c>
      <c r="C1699" s="246" t="s">
        <v>6605</v>
      </c>
      <c r="D1699" s="246" t="s">
        <v>804</v>
      </c>
      <c r="E1699" s="246" t="s">
        <v>6606</v>
      </c>
      <c r="F1699" s="246" t="s">
        <v>6607</v>
      </c>
      <c r="G1699" s="246" t="s">
        <v>9626</v>
      </c>
      <c r="H1699" s="247">
        <v>0</v>
      </c>
      <c r="I1699" s="246" t="s">
        <v>10374</v>
      </c>
      <c r="J1699" s="247">
        <v>143000</v>
      </c>
      <c r="K1699" s="247">
        <v>117</v>
      </c>
      <c r="L1699" s="246" t="s">
        <v>12597</v>
      </c>
      <c r="M1699" s="246" t="s">
        <v>12354</v>
      </c>
      <c r="N1699" s="246" t="s">
        <v>3195</v>
      </c>
      <c r="O1699" s="246" t="s">
        <v>12354</v>
      </c>
      <c r="P1699" s="246" t="s">
        <v>12354</v>
      </c>
      <c r="Q1699" s="246" t="s">
        <v>12354</v>
      </c>
      <c r="R1699" s="246" t="s">
        <v>14694</v>
      </c>
      <c r="S1699" s="246" t="s">
        <v>14844</v>
      </c>
      <c r="T1699" s="246" t="s">
        <v>16132</v>
      </c>
      <c r="U1699" s="246" t="s">
        <v>16212</v>
      </c>
    </row>
    <row r="1700" spans="1:21" ht="13.5" customHeight="1">
      <c r="A1700" s="125" t="s">
        <v>3196</v>
      </c>
      <c r="B1700" s="125" t="s">
        <v>10374</v>
      </c>
      <c r="C1700" s="246" t="s">
        <v>6896</v>
      </c>
      <c r="D1700" s="246" t="s">
        <v>95</v>
      </c>
      <c r="E1700" s="246" t="s">
        <v>6897</v>
      </c>
      <c r="F1700" s="246" t="s">
        <v>6898</v>
      </c>
      <c r="G1700" s="246" t="s">
        <v>9676</v>
      </c>
      <c r="H1700" s="247">
        <v>0</v>
      </c>
      <c r="I1700" s="246" t="s">
        <v>10374</v>
      </c>
      <c r="J1700" s="247">
        <v>143000</v>
      </c>
      <c r="K1700" s="247">
        <v>242</v>
      </c>
      <c r="L1700" s="246" t="s">
        <v>13490</v>
      </c>
      <c r="M1700" s="246" t="s">
        <v>12354</v>
      </c>
      <c r="N1700" s="246" t="s">
        <v>3196</v>
      </c>
      <c r="O1700" s="246" t="s">
        <v>12354</v>
      </c>
      <c r="P1700" s="246" t="s">
        <v>12354</v>
      </c>
      <c r="Q1700" s="246" t="s">
        <v>12354</v>
      </c>
      <c r="R1700" s="246" t="s">
        <v>14694</v>
      </c>
      <c r="S1700" s="246" t="s">
        <v>14734</v>
      </c>
      <c r="T1700" s="246" t="s">
        <v>16258</v>
      </c>
      <c r="U1700" s="246" t="s">
        <v>16211</v>
      </c>
    </row>
    <row r="1701" spans="1:21" ht="13.5" customHeight="1">
      <c r="A1701" s="125" t="s">
        <v>3197</v>
      </c>
      <c r="B1701" s="125" t="s">
        <v>10374</v>
      </c>
      <c r="C1701" s="246" t="s">
        <v>6902</v>
      </c>
      <c r="D1701" s="246" t="s">
        <v>117</v>
      </c>
      <c r="E1701" s="246" t="s">
        <v>6903</v>
      </c>
      <c r="F1701" s="246" t="s">
        <v>6904</v>
      </c>
      <c r="G1701" s="246" t="s">
        <v>9681</v>
      </c>
      <c r="H1701" s="247">
        <v>0</v>
      </c>
      <c r="I1701" s="246" t="s">
        <v>10374</v>
      </c>
      <c r="J1701" s="247">
        <v>143000</v>
      </c>
      <c r="K1701" s="247">
        <v>244</v>
      </c>
      <c r="L1701" s="246" t="s">
        <v>13491</v>
      </c>
      <c r="M1701" s="246" t="s">
        <v>12354</v>
      </c>
      <c r="N1701" s="246" t="s">
        <v>3197</v>
      </c>
      <c r="O1701" s="246" t="s">
        <v>12354</v>
      </c>
      <c r="P1701" s="246" t="s">
        <v>12354</v>
      </c>
      <c r="Q1701" s="246" t="s">
        <v>12354</v>
      </c>
      <c r="R1701" s="246" t="s">
        <v>14690</v>
      </c>
      <c r="S1701" s="246" t="s">
        <v>14820</v>
      </c>
      <c r="T1701" s="246" t="s">
        <v>14759</v>
      </c>
      <c r="U1701" s="246" t="s">
        <v>16264</v>
      </c>
    </row>
    <row r="1702" spans="1:21" ht="13.5" customHeight="1">
      <c r="A1702" s="125" t="s">
        <v>3198</v>
      </c>
      <c r="B1702" s="125" t="s">
        <v>10374</v>
      </c>
      <c r="C1702" s="246" t="s">
        <v>6944</v>
      </c>
      <c r="D1702" s="246" t="s">
        <v>734</v>
      </c>
      <c r="E1702" s="246" t="s">
        <v>6945</v>
      </c>
      <c r="F1702" s="246" t="s">
        <v>6946</v>
      </c>
      <c r="G1702" s="246" t="s">
        <v>9676</v>
      </c>
      <c r="H1702" s="247">
        <v>0</v>
      </c>
      <c r="I1702" s="246" t="s">
        <v>10374</v>
      </c>
      <c r="J1702" s="247">
        <v>143000</v>
      </c>
      <c r="K1702" s="247">
        <v>262</v>
      </c>
      <c r="L1702" s="246" t="s">
        <v>13501</v>
      </c>
      <c r="M1702" s="246" t="s">
        <v>12354</v>
      </c>
      <c r="N1702" s="246" t="s">
        <v>3198</v>
      </c>
      <c r="O1702" s="246" t="s">
        <v>12354</v>
      </c>
      <c r="P1702" s="246" t="s">
        <v>12354</v>
      </c>
      <c r="Q1702" s="246" t="s">
        <v>12354</v>
      </c>
      <c r="R1702" s="246" t="s">
        <v>14694</v>
      </c>
      <c r="S1702" s="246" t="s">
        <v>14734</v>
      </c>
      <c r="T1702" s="246" t="s">
        <v>16041</v>
      </c>
      <c r="U1702" s="246" t="s">
        <v>16211</v>
      </c>
    </row>
    <row r="1703" spans="1:21" ht="13.5" customHeight="1">
      <c r="A1703" s="125" t="s">
        <v>3199</v>
      </c>
      <c r="B1703" s="125" t="s">
        <v>10374</v>
      </c>
      <c r="C1703" s="246" t="s">
        <v>6941</v>
      </c>
      <c r="D1703" s="246" t="s">
        <v>734</v>
      </c>
      <c r="E1703" s="246" t="s">
        <v>6942</v>
      </c>
      <c r="F1703" s="246" t="s">
        <v>6943</v>
      </c>
      <c r="G1703" s="246" t="s">
        <v>9623</v>
      </c>
      <c r="H1703" s="247">
        <v>0</v>
      </c>
      <c r="I1703" s="246" t="s">
        <v>10374</v>
      </c>
      <c r="J1703" s="247">
        <v>143000</v>
      </c>
      <c r="K1703" s="247">
        <v>261</v>
      </c>
      <c r="L1703" s="246" t="s">
        <v>13500</v>
      </c>
      <c r="M1703" s="246" t="s">
        <v>12354</v>
      </c>
      <c r="N1703" s="246" t="s">
        <v>3199</v>
      </c>
      <c r="O1703" s="246" t="s">
        <v>12354</v>
      </c>
      <c r="P1703" s="246" t="s">
        <v>12354</v>
      </c>
      <c r="Q1703" s="246" t="s">
        <v>12354</v>
      </c>
      <c r="R1703" s="246" t="s">
        <v>14690</v>
      </c>
      <c r="S1703" s="246" t="s">
        <v>14734</v>
      </c>
      <c r="T1703" s="246" t="s">
        <v>16179</v>
      </c>
      <c r="U1703" s="246" t="s">
        <v>15386</v>
      </c>
    </row>
    <row r="1704" spans="1:21" ht="13.5" customHeight="1">
      <c r="A1704" s="125" t="s">
        <v>3200</v>
      </c>
      <c r="B1704" s="125" t="s">
        <v>10374</v>
      </c>
      <c r="C1704" s="246" t="s">
        <v>3201</v>
      </c>
      <c r="D1704" s="246" t="s">
        <v>141</v>
      </c>
      <c r="E1704" s="246" t="s">
        <v>6947</v>
      </c>
      <c r="F1704" s="246" t="s">
        <v>6948</v>
      </c>
      <c r="G1704" s="246" t="s">
        <v>9707</v>
      </c>
      <c r="H1704" s="247">
        <v>0</v>
      </c>
      <c r="I1704" s="246" t="s">
        <v>10374</v>
      </c>
      <c r="J1704" s="247">
        <v>143000</v>
      </c>
      <c r="K1704" s="247">
        <v>263</v>
      </c>
      <c r="L1704" s="246" t="s">
        <v>13502</v>
      </c>
      <c r="M1704" s="246" t="s">
        <v>12354</v>
      </c>
      <c r="N1704" s="246" t="s">
        <v>3200</v>
      </c>
      <c r="O1704" s="246" t="s">
        <v>12354</v>
      </c>
      <c r="P1704" s="246" t="s">
        <v>12354</v>
      </c>
      <c r="Q1704" s="246" t="s">
        <v>12354</v>
      </c>
      <c r="R1704" s="246" t="s">
        <v>14690</v>
      </c>
      <c r="S1704" s="246" t="s">
        <v>14820</v>
      </c>
      <c r="T1704" s="246" t="s">
        <v>16265</v>
      </c>
      <c r="U1704" s="246" t="s">
        <v>15834</v>
      </c>
    </row>
    <row r="1705" spans="1:21" ht="13.5" customHeight="1">
      <c r="A1705" s="125" t="s">
        <v>3202</v>
      </c>
      <c r="B1705" s="125" t="s">
        <v>10374</v>
      </c>
      <c r="C1705" s="246" t="s">
        <v>3203</v>
      </c>
      <c r="D1705" s="246" t="s">
        <v>723</v>
      </c>
      <c r="E1705" s="246" t="s">
        <v>6991</v>
      </c>
      <c r="F1705" s="246" t="s">
        <v>6992</v>
      </c>
      <c r="G1705" s="246" t="s">
        <v>9628</v>
      </c>
      <c r="H1705" s="247">
        <v>0</v>
      </c>
      <c r="I1705" s="246" t="s">
        <v>10374</v>
      </c>
      <c r="J1705" s="247">
        <v>143000</v>
      </c>
      <c r="K1705" s="247">
        <v>281</v>
      </c>
      <c r="L1705" s="246" t="s">
        <v>13513</v>
      </c>
      <c r="M1705" s="246" t="s">
        <v>12354</v>
      </c>
      <c r="N1705" s="246" t="s">
        <v>3202</v>
      </c>
      <c r="O1705" s="246" t="s">
        <v>12354</v>
      </c>
      <c r="P1705" s="246" t="s">
        <v>12354</v>
      </c>
      <c r="Q1705" s="246" t="s">
        <v>12354</v>
      </c>
      <c r="R1705" s="246" t="s">
        <v>14694</v>
      </c>
      <c r="S1705" s="246" t="s">
        <v>14701</v>
      </c>
      <c r="T1705" s="246" t="s">
        <v>15408</v>
      </c>
      <c r="U1705" s="246" t="s">
        <v>16214</v>
      </c>
    </row>
    <row r="1706" spans="1:21" ht="13.5" customHeight="1">
      <c r="A1706" s="125" t="s">
        <v>3204</v>
      </c>
      <c r="B1706" s="125" t="s">
        <v>10374</v>
      </c>
      <c r="C1706" s="246" t="s">
        <v>3205</v>
      </c>
      <c r="D1706" s="246" t="s">
        <v>764</v>
      </c>
      <c r="E1706" s="246" t="s">
        <v>7016</v>
      </c>
      <c r="F1706" s="246" t="s">
        <v>7017</v>
      </c>
      <c r="G1706" s="246" t="s">
        <v>9708</v>
      </c>
      <c r="H1706" s="247">
        <v>0</v>
      </c>
      <c r="I1706" s="246" t="s">
        <v>10374</v>
      </c>
      <c r="J1706" s="247">
        <v>143000</v>
      </c>
      <c r="K1706" s="247">
        <v>291</v>
      </c>
      <c r="L1706" s="246" t="s">
        <v>13520</v>
      </c>
      <c r="M1706" s="246" t="s">
        <v>12354</v>
      </c>
      <c r="N1706" s="246" t="s">
        <v>3204</v>
      </c>
      <c r="O1706" s="246" t="s">
        <v>12354</v>
      </c>
      <c r="P1706" s="246" t="s">
        <v>12354</v>
      </c>
      <c r="Q1706" s="246" t="s">
        <v>12354</v>
      </c>
      <c r="R1706" s="246" t="s">
        <v>14690</v>
      </c>
      <c r="S1706" s="246" t="s">
        <v>14844</v>
      </c>
      <c r="T1706" s="246" t="s">
        <v>16266</v>
      </c>
      <c r="U1706" s="246" t="s">
        <v>16267</v>
      </c>
    </row>
    <row r="1707" spans="1:21" ht="13.5" customHeight="1">
      <c r="A1707" s="125" t="s">
        <v>3206</v>
      </c>
      <c r="B1707" s="125" t="s">
        <v>10374</v>
      </c>
      <c r="C1707" s="246" t="s">
        <v>7020</v>
      </c>
      <c r="D1707" s="246" t="s">
        <v>207</v>
      </c>
      <c r="E1707" s="246" t="s">
        <v>7021</v>
      </c>
      <c r="F1707" s="246" t="s">
        <v>7022</v>
      </c>
      <c r="G1707" s="246" t="s">
        <v>9623</v>
      </c>
      <c r="H1707" s="247">
        <v>0</v>
      </c>
      <c r="I1707" s="246" t="s">
        <v>10374</v>
      </c>
      <c r="J1707" s="247">
        <v>143000</v>
      </c>
      <c r="K1707" s="247">
        <v>293</v>
      </c>
      <c r="L1707" s="246" t="s">
        <v>13521</v>
      </c>
      <c r="M1707" s="246" t="s">
        <v>12354</v>
      </c>
      <c r="N1707" s="246" t="s">
        <v>3206</v>
      </c>
      <c r="O1707" s="246" t="s">
        <v>12354</v>
      </c>
      <c r="P1707" s="246" t="s">
        <v>12354</v>
      </c>
      <c r="Q1707" s="246" t="s">
        <v>12354</v>
      </c>
      <c r="R1707" s="246" t="s">
        <v>14690</v>
      </c>
      <c r="S1707" s="246" t="s">
        <v>14734</v>
      </c>
      <c r="T1707" s="246" t="s">
        <v>16179</v>
      </c>
      <c r="U1707" s="246" t="s">
        <v>15386</v>
      </c>
    </row>
    <row r="1708" spans="1:21" ht="13.5" customHeight="1">
      <c r="A1708" s="125" t="s">
        <v>3207</v>
      </c>
      <c r="B1708" s="125" t="s">
        <v>10374</v>
      </c>
      <c r="C1708" s="246" t="s">
        <v>3208</v>
      </c>
      <c r="D1708" s="246" t="s">
        <v>159</v>
      </c>
      <c r="E1708" s="246" t="s">
        <v>7042</v>
      </c>
      <c r="F1708" s="246" t="s">
        <v>7043</v>
      </c>
      <c r="G1708" s="246" t="s">
        <v>9679</v>
      </c>
      <c r="H1708" s="247">
        <v>0</v>
      </c>
      <c r="I1708" s="246" t="s">
        <v>10374</v>
      </c>
      <c r="J1708" s="247">
        <v>143000</v>
      </c>
      <c r="K1708" s="247">
        <v>303</v>
      </c>
      <c r="L1708" s="246" t="s">
        <v>13524</v>
      </c>
      <c r="M1708" s="246" t="s">
        <v>12354</v>
      </c>
      <c r="N1708" s="246" t="s">
        <v>3207</v>
      </c>
      <c r="O1708" s="246" t="s">
        <v>12354</v>
      </c>
      <c r="P1708" s="246" t="s">
        <v>12354</v>
      </c>
      <c r="Q1708" s="246" t="s">
        <v>12354</v>
      </c>
      <c r="R1708" s="246" t="s">
        <v>14694</v>
      </c>
      <c r="S1708" s="246" t="s">
        <v>14750</v>
      </c>
      <c r="T1708" s="246" t="s">
        <v>15794</v>
      </c>
      <c r="U1708" s="246" t="s">
        <v>16223</v>
      </c>
    </row>
    <row r="1709" spans="1:21" ht="13.5" customHeight="1">
      <c r="A1709" s="125" t="s">
        <v>3209</v>
      </c>
      <c r="B1709" s="125" t="s">
        <v>10374</v>
      </c>
      <c r="C1709" s="246" t="s">
        <v>3210</v>
      </c>
      <c r="D1709" s="246" t="s">
        <v>812</v>
      </c>
      <c r="E1709" s="246" t="s">
        <v>7056</v>
      </c>
      <c r="F1709" s="246" t="s">
        <v>7057</v>
      </c>
      <c r="G1709" s="246" t="s">
        <v>9710</v>
      </c>
      <c r="H1709" s="247">
        <v>0</v>
      </c>
      <c r="I1709" s="246" t="s">
        <v>10374</v>
      </c>
      <c r="J1709" s="247">
        <v>143000</v>
      </c>
      <c r="K1709" s="247">
        <v>309</v>
      </c>
      <c r="L1709" s="246" t="s">
        <v>12616</v>
      </c>
      <c r="M1709" s="246" t="s">
        <v>12354</v>
      </c>
      <c r="N1709" s="246" t="s">
        <v>3209</v>
      </c>
      <c r="O1709" s="246" t="s">
        <v>12354</v>
      </c>
      <c r="P1709" s="246" t="s">
        <v>12354</v>
      </c>
      <c r="Q1709" s="246" t="s">
        <v>12354</v>
      </c>
      <c r="R1709" s="246" t="s">
        <v>14690</v>
      </c>
      <c r="S1709" s="246" t="s">
        <v>15332</v>
      </c>
      <c r="T1709" s="246" t="s">
        <v>15056</v>
      </c>
      <c r="U1709" s="246" t="s">
        <v>14886</v>
      </c>
    </row>
    <row r="1710" spans="1:21" ht="13.5" customHeight="1">
      <c r="A1710" s="125" t="s">
        <v>3211</v>
      </c>
      <c r="B1710" s="125" t="s">
        <v>10374</v>
      </c>
      <c r="C1710" s="246" t="s">
        <v>7088</v>
      </c>
      <c r="D1710" s="246" t="s">
        <v>95</v>
      </c>
      <c r="E1710" s="246" t="s">
        <v>7089</v>
      </c>
      <c r="F1710" s="246" t="s">
        <v>7090</v>
      </c>
      <c r="G1710" s="246" t="s">
        <v>9711</v>
      </c>
      <c r="H1710" s="247">
        <v>0</v>
      </c>
      <c r="I1710" s="246" t="s">
        <v>10374</v>
      </c>
      <c r="J1710" s="247">
        <v>143000</v>
      </c>
      <c r="K1710" s="247">
        <v>325</v>
      </c>
      <c r="L1710" s="246" t="s">
        <v>12917</v>
      </c>
      <c r="M1710" s="246" t="s">
        <v>12354</v>
      </c>
      <c r="N1710" s="246" t="s">
        <v>3211</v>
      </c>
      <c r="O1710" s="246" t="s">
        <v>12354</v>
      </c>
      <c r="P1710" s="246" t="s">
        <v>12354</v>
      </c>
      <c r="Q1710" s="246" t="s">
        <v>12354</v>
      </c>
      <c r="R1710" s="246" t="s">
        <v>14814</v>
      </c>
      <c r="S1710" s="246" t="s">
        <v>14707</v>
      </c>
      <c r="T1710" s="246" t="s">
        <v>16268</v>
      </c>
      <c r="U1710" s="246" t="s">
        <v>16269</v>
      </c>
    </row>
    <row r="1711" spans="1:21" ht="13.5" customHeight="1">
      <c r="A1711" s="125" t="s">
        <v>3212</v>
      </c>
      <c r="B1711" s="125" t="s">
        <v>10374</v>
      </c>
      <c r="C1711" s="246" t="s">
        <v>3213</v>
      </c>
      <c r="D1711" s="246" t="s">
        <v>723</v>
      </c>
      <c r="E1711" s="246" t="s">
        <v>7101</v>
      </c>
      <c r="F1711" s="246" t="s">
        <v>7102</v>
      </c>
      <c r="G1711" s="246" t="s">
        <v>9618</v>
      </c>
      <c r="H1711" s="247">
        <v>0</v>
      </c>
      <c r="I1711" s="246" t="s">
        <v>10374</v>
      </c>
      <c r="J1711" s="247">
        <v>143000</v>
      </c>
      <c r="K1711" s="247">
        <v>332</v>
      </c>
      <c r="L1711" s="246" t="s">
        <v>12625</v>
      </c>
      <c r="M1711" s="246" t="s">
        <v>12354</v>
      </c>
      <c r="N1711" s="246" t="s">
        <v>3212</v>
      </c>
      <c r="O1711" s="246" t="s">
        <v>12354</v>
      </c>
      <c r="P1711" s="246" t="s">
        <v>12354</v>
      </c>
      <c r="Q1711" s="246" t="s">
        <v>12354</v>
      </c>
      <c r="R1711" s="246" t="s">
        <v>14690</v>
      </c>
      <c r="S1711" s="246" t="s">
        <v>15452</v>
      </c>
      <c r="T1711" s="246" t="s">
        <v>15957</v>
      </c>
      <c r="U1711" s="246" t="s">
        <v>16183</v>
      </c>
    </row>
    <row r="1712" spans="1:21" ht="13.5" customHeight="1">
      <c r="A1712" s="125" t="s">
        <v>3214</v>
      </c>
      <c r="B1712" s="125" t="s">
        <v>10374</v>
      </c>
      <c r="C1712" s="246" t="s">
        <v>7113</v>
      </c>
      <c r="D1712" s="246" t="s">
        <v>818</v>
      </c>
      <c r="E1712" s="246" t="s">
        <v>7114</v>
      </c>
      <c r="F1712" s="246" t="s">
        <v>7115</v>
      </c>
      <c r="G1712" s="246" t="s">
        <v>9684</v>
      </c>
      <c r="H1712" s="247">
        <v>0</v>
      </c>
      <c r="I1712" s="246" t="s">
        <v>10374</v>
      </c>
      <c r="J1712" s="247">
        <v>143000</v>
      </c>
      <c r="K1712" s="247">
        <v>339</v>
      </c>
      <c r="L1712" s="246" t="s">
        <v>13539</v>
      </c>
      <c r="M1712" s="246" t="s">
        <v>12354</v>
      </c>
      <c r="N1712" s="246" t="s">
        <v>3214</v>
      </c>
      <c r="O1712" s="246" t="s">
        <v>12354</v>
      </c>
      <c r="P1712" s="246" t="s">
        <v>12354</v>
      </c>
      <c r="Q1712" s="246" t="s">
        <v>12354</v>
      </c>
      <c r="R1712" s="246" t="s">
        <v>14694</v>
      </c>
      <c r="S1712" s="246" t="s">
        <v>14695</v>
      </c>
      <c r="T1712" s="246" t="s">
        <v>14762</v>
      </c>
      <c r="U1712" s="246" t="s">
        <v>16203</v>
      </c>
    </row>
    <row r="1713" spans="1:21" ht="13.5" customHeight="1">
      <c r="A1713" s="125" t="s">
        <v>3215</v>
      </c>
      <c r="B1713" s="125" t="s">
        <v>10374</v>
      </c>
      <c r="C1713" s="246" t="s">
        <v>3216</v>
      </c>
      <c r="D1713" s="246" t="s">
        <v>205</v>
      </c>
      <c r="E1713" s="246" t="s">
        <v>7116</v>
      </c>
      <c r="F1713" s="246" t="s">
        <v>7117</v>
      </c>
      <c r="G1713" s="246" t="s">
        <v>9712</v>
      </c>
      <c r="H1713" s="247">
        <v>0</v>
      </c>
      <c r="I1713" s="246" t="s">
        <v>10374</v>
      </c>
      <c r="J1713" s="247">
        <v>143000</v>
      </c>
      <c r="K1713" s="247">
        <v>340</v>
      </c>
      <c r="L1713" s="246" t="s">
        <v>12787</v>
      </c>
      <c r="M1713" s="246" t="s">
        <v>12354</v>
      </c>
      <c r="N1713" s="246" t="s">
        <v>3215</v>
      </c>
      <c r="O1713" s="246" t="s">
        <v>12354</v>
      </c>
      <c r="P1713" s="246" t="s">
        <v>12354</v>
      </c>
      <c r="Q1713" s="246" t="s">
        <v>12354</v>
      </c>
      <c r="R1713" s="246" t="s">
        <v>15251</v>
      </c>
      <c r="S1713" s="246" t="s">
        <v>14844</v>
      </c>
      <c r="T1713" s="246" t="s">
        <v>15221</v>
      </c>
      <c r="U1713" s="246" t="s">
        <v>15941</v>
      </c>
    </row>
    <row r="1714" spans="1:21" ht="13.5" customHeight="1">
      <c r="A1714" s="125" t="s">
        <v>3218</v>
      </c>
      <c r="B1714" s="125" t="s">
        <v>10374</v>
      </c>
      <c r="C1714" s="246" t="s">
        <v>3219</v>
      </c>
      <c r="D1714" s="246" t="s">
        <v>117</v>
      </c>
      <c r="E1714" s="246" t="s">
        <v>7140</v>
      </c>
      <c r="F1714" s="246" t="s">
        <v>7141</v>
      </c>
      <c r="G1714" s="246" t="s">
        <v>9714</v>
      </c>
      <c r="H1714" s="247">
        <v>0</v>
      </c>
      <c r="I1714" s="246" t="s">
        <v>10374</v>
      </c>
      <c r="J1714" s="247">
        <v>143000</v>
      </c>
      <c r="K1714" s="247">
        <v>353</v>
      </c>
      <c r="L1714" s="246" t="s">
        <v>13549</v>
      </c>
      <c r="M1714" s="246" t="s">
        <v>12354</v>
      </c>
      <c r="N1714" s="246" t="s">
        <v>3218</v>
      </c>
      <c r="O1714" s="246" t="s">
        <v>12354</v>
      </c>
      <c r="P1714" s="246" t="s">
        <v>12354</v>
      </c>
      <c r="Q1714" s="246" t="s">
        <v>12354</v>
      </c>
      <c r="R1714" s="246" t="s">
        <v>14690</v>
      </c>
      <c r="S1714" s="246" t="s">
        <v>14736</v>
      </c>
      <c r="T1714" s="246" t="s">
        <v>14957</v>
      </c>
      <c r="U1714" s="246" t="s">
        <v>16270</v>
      </c>
    </row>
    <row r="1715" spans="1:21" ht="13.5" customHeight="1">
      <c r="A1715" s="125" t="s">
        <v>3220</v>
      </c>
      <c r="B1715" s="125" t="s">
        <v>10374</v>
      </c>
      <c r="C1715" s="246" t="s">
        <v>7175</v>
      </c>
      <c r="D1715" s="246" t="s">
        <v>117</v>
      </c>
      <c r="E1715" s="246" t="s">
        <v>7176</v>
      </c>
      <c r="F1715" s="246" t="s">
        <v>7177</v>
      </c>
      <c r="G1715" s="246" t="s">
        <v>9714</v>
      </c>
      <c r="H1715" s="247">
        <v>0</v>
      </c>
      <c r="I1715" s="246" t="s">
        <v>10374</v>
      </c>
      <c r="J1715" s="247">
        <v>143000</v>
      </c>
      <c r="K1715" s="247">
        <v>368</v>
      </c>
      <c r="L1715" s="246" t="s">
        <v>13558</v>
      </c>
      <c r="M1715" s="246" t="s">
        <v>12354</v>
      </c>
      <c r="N1715" s="246" t="s">
        <v>3220</v>
      </c>
      <c r="O1715" s="246" t="s">
        <v>12354</v>
      </c>
      <c r="P1715" s="246" t="s">
        <v>12354</v>
      </c>
      <c r="Q1715" s="246" t="s">
        <v>12354</v>
      </c>
      <c r="R1715" s="246" t="s">
        <v>14690</v>
      </c>
      <c r="S1715" s="246" t="s">
        <v>14736</v>
      </c>
      <c r="T1715" s="246" t="s">
        <v>16271</v>
      </c>
      <c r="U1715" s="246" t="s">
        <v>16270</v>
      </c>
    </row>
    <row r="1716" spans="1:21" ht="13.5" customHeight="1">
      <c r="A1716" s="125" t="s">
        <v>3221</v>
      </c>
      <c r="B1716" s="125" t="s">
        <v>10374</v>
      </c>
      <c r="C1716" s="246" t="s">
        <v>3222</v>
      </c>
      <c r="D1716" s="246" t="s">
        <v>125</v>
      </c>
      <c r="E1716" s="246" t="s">
        <v>7181</v>
      </c>
      <c r="F1716" s="246" t="s">
        <v>7182</v>
      </c>
      <c r="G1716" s="246" t="s">
        <v>9715</v>
      </c>
      <c r="H1716" s="247">
        <v>0</v>
      </c>
      <c r="I1716" s="246" t="s">
        <v>10374</v>
      </c>
      <c r="J1716" s="247">
        <v>143000</v>
      </c>
      <c r="K1716" s="247">
        <v>370</v>
      </c>
      <c r="L1716" s="246" t="s">
        <v>13560</v>
      </c>
      <c r="M1716" s="246" t="s">
        <v>12354</v>
      </c>
      <c r="N1716" s="246" t="s">
        <v>3221</v>
      </c>
      <c r="O1716" s="246" t="s">
        <v>12354</v>
      </c>
      <c r="P1716" s="246" t="s">
        <v>12354</v>
      </c>
      <c r="Q1716" s="246" t="s">
        <v>12354</v>
      </c>
      <c r="R1716" s="246" t="s">
        <v>14690</v>
      </c>
      <c r="S1716" s="246" t="s">
        <v>14734</v>
      </c>
      <c r="T1716" s="246" t="s">
        <v>15443</v>
      </c>
      <c r="U1716" s="246" t="s">
        <v>16272</v>
      </c>
    </row>
    <row r="1717" spans="1:21" ht="13.5" customHeight="1">
      <c r="A1717" s="125" t="s">
        <v>3223</v>
      </c>
      <c r="B1717" s="125" t="s">
        <v>10374</v>
      </c>
      <c r="C1717" s="246" t="s">
        <v>3224</v>
      </c>
      <c r="D1717" s="246" t="s">
        <v>218</v>
      </c>
      <c r="E1717" s="246" t="s">
        <v>7186</v>
      </c>
      <c r="F1717" s="246" t="s">
        <v>7187</v>
      </c>
      <c r="G1717" s="246" t="s">
        <v>9716</v>
      </c>
      <c r="H1717" s="247">
        <v>0</v>
      </c>
      <c r="I1717" s="246" t="s">
        <v>10374</v>
      </c>
      <c r="J1717" s="247">
        <v>143000</v>
      </c>
      <c r="K1717" s="247">
        <v>373</v>
      </c>
      <c r="L1717" s="246" t="s">
        <v>13563</v>
      </c>
      <c r="M1717" s="246" t="s">
        <v>12354</v>
      </c>
      <c r="N1717" s="246" t="s">
        <v>3223</v>
      </c>
      <c r="O1717" s="246" t="s">
        <v>12354</v>
      </c>
      <c r="P1717" s="246" t="s">
        <v>12354</v>
      </c>
      <c r="Q1717" s="246" t="s">
        <v>12354</v>
      </c>
      <c r="R1717" s="246" t="s">
        <v>14730</v>
      </c>
      <c r="S1717" s="246" t="s">
        <v>14834</v>
      </c>
      <c r="T1717" s="246" t="s">
        <v>16273</v>
      </c>
      <c r="U1717" s="246" t="s">
        <v>16182</v>
      </c>
    </row>
    <row r="1718" spans="1:21" ht="13.5" customHeight="1">
      <c r="A1718" s="125" t="s">
        <v>3225</v>
      </c>
      <c r="B1718" s="125" t="s">
        <v>10374</v>
      </c>
      <c r="C1718" s="246" t="s">
        <v>7191</v>
      </c>
      <c r="D1718" s="246" t="s">
        <v>126</v>
      </c>
      <c r="E1718" s="246" t="s">
        <v>7192</v>
      </c>
      <c r="F1718" s="246" t="s">
        <v>7193</v>
      </c>
      <c r="G1718" s="246" t="s">
        <v>9665</v>
      </c>
      <c r="H1718" s="247">
        <v>0</v>
      </c>
      <c r="I1718" s="246" t="s">
        <v>10374</v>
      </c>
      <c r="J1718" s="247">
        <v>143000</v>
      </c>
      <c r="K1718" s="247">
        <v>375</v>
      </c>
      <c r="L1718" s="246" t="s">
        <v>13564</v>
      </c>
      <c r="M1718" s="246" t="s">
        <v>12354</v>
      </c>
      <c r="N1718" s="246" t="s">
        <v>3225</v>
      </c>
      <c r="O1718" s="246" t="s">
        <v>12354</v>
      </c>
      <c r="P1718" s="246" t="s">
        <v>12354</v>
      </c>
      <c r="Q1718" s="246" t="s">
        <v>12354</v>
      </c>
      <c r="R1718" s="246" t="s">
        <v>14694</v>
      </c>
      <c r="S1718" s="246" t="s">
        <v>14818</v>
      </c>
      <c r="T1718" s="246" t="s">
        <v>15261</v>
      </c>
      <c r="U1718" s="246" t="s">
        <v>16274</v>
      </c>
    </row>
    <row r="1719" spans="1:21" ht="13.5" customHeight="1">
      <c r="A1719" s="125" t="s">
        <v>13648</v>
      </c>
      <c r="B1719" s="125" t="s">
        <v>10374</v>
      </c>
      <c r="C1719" s="246" t="s">
        <v>11801</v>
      </c>
      <c r="D1719" s="246" t="s">
        <v>734</v>
      </c>
      <c r="E1719" s="246" t="s">
        <v>11802</v>
      </c>
      <c r="F1719" s="246" t="s">
        <v>11803</v>
      </c>
      <c r="G1719" s="246" t="s">
        <v>9635</v>
      </c>
      <c r="H1719" s="247">
        <v>0</v>
      </c>
      <c r="I1719" s="246" t="s">
        <v>10374</v>
      </c>
      <c r="J1719" s="247">
        <v>143000</v>
      </c>
      <c r="K1719" s="247">
        <v>526</v>
      </c>
      <c r="L1719" s="246" t="s">
        <v>13649</v>
      </c>
      <c r="M1719" s="246" t="s">
        <v>12354</v>
      </c>
      <c r="N1719" s="246" t="s">
        <v>13648</v>
      </c>
      <c r="O1719" s="246" t="s">
        <v>12354</v>
      </c>
      <c r="P1719" s="246" t="s">
        <v>12354</v>
      </c>
      <c r="Q1719" s="246" t="s">
        <v>12354</v>
      </c>
      <c r="R1719" s="246" t="s">
        <v>14773</v>
      </c>
      <c r="S1719" s="246" t="s">
        <v>16217</v>
      </c>
      <c r="T1719" s="246" t="s">
        <v>15518</v>
      </c>
      <c r="U1719" s="246" t="s">
        <v>16218</v>
      </c>
    </row>
    <row r="1720" spans="1:21" ht="13.5" customHeight="1">
      <c r="A1720" s="125" t="s">
        <v>13654</v>
      </c>
      <c r="B1720" s="125" t="s">
        <v>10374</v>
      </c>
      <c r="C1720" s="246" t="s">
        <v>11804</v>
      </c>
      <c r="D1720" s="246" t="s">
        <v>131</v>
      </c>
      <c r="E1720" s="246" t="s">
        <v>11805</v>
      </c>
      <c r="F1720" s="246" t="s">
        <v>11806</v>
      </c>
      <c r="G1720" s="246" t="s">
        <v>11807</v>
      </c>
      <c r="H1720" s="247">
        <v>0</v>
      </c>
      <c r="I1720" s="246" t="s">
        <v>10374</v>
      </c>
      <c r="J1720" s="247">
        <v>143000</v>
      </c>
      <c r="K1720" s="247">
        <v>530</v>
      </c>
      <c r="L1720" s="246" t="s">
        <v>13655</v>
      </c>
      <c r="M1720" s="246" t="s">
        <v>12354</v>
      </c>
      <c r="N1720" s="246" t="s">
        <v>13654</v>
      </c>
      <c r="O1720" s="246" t="s">
        <v>12354</v>
      </c>
      <c r="P1720" s="246" t="s">
        <v>12354</v>
      </c>
      <c r="Q1720" s="246" t="s">
        <v>12354</v>
      </c>
      <c r="R1720" s="246" t="s">
        <v>14690</v>
      </c>
      <c r="S1720" s="246" t="s">
        <v>14721</v>
      </c>
      <c r="T1720" s="246" t="s">
        <v>15807</v>
      </c>
      <c r="U1720" s="246" t="s">
        <v>16275</v>
      </c>
    </row>
    <row r="1721" spans="1:21" ht="13.5" customHeight="1">
      <c r="A1721" s="125" t="s">
        <v>13662</v>
      </c>
      <c r="B1721" s="125" t="s">
        <v>10374</v>
      </c>
      <c r="C1721" s="246" t="s">
        <v>11808</v>
      </c>
      <c r="D1721" s="246" t="s">
        <v>58</v>
      </c>
      <c r="E1721" s="246" t="s">
        <v>11809</v>
      </c>
      <c r="F1721" s="246" t="s">
        <v>11810</v>
      </c>
      <c r="G1721" s="246" t="s">
        <v>9750</v>
      </c>
      <c r="H1721" s="247">
        <v>0</v>
      </c>
      <c r="I1721" s="246" t="s">
        <v>10374</v>
      </c>
      <c r="J1721" s="247">
        <v>143000</v>
      </c>
      <c r="K1721" s="247">
        <v>535</v>
      </c>
      <c r="L1721" s="246" t="s">
        <v>13663</v>
      </c>
      <c r="M1721" s="246" t="s">
        <v>12354</v>
      </c>
      <c r="N1721" s="246" t="s">
        <v>13662</v>
      </c>
      <c r="O1721" s="246" t="s">
        <v>12354</v>
      </c>
      <c r="P1721" s="246" t="s">
        <v>12354</v>
      </c>
      <c r="Q1721" s="246" t="s">
        <v>12354</v>
      </c>
      <c r="R1721" s="246" t="s">
        <v>14694</v>
      </c>
      <c r="S1721" s="246" t="s">
        <v>14713</v>
      </c>
      <c r="T1721" s="246" t="s">
        <v>16276</v>
      </c>
      <c r="U1721" s="246" t="s">
        <v>15673</v>
      </c>
    </row>
    <row r="1722" spans="1:21" ht="13.5" customHeight="1">
      <c r="A1722" s="125" t="s">
        <v>13666</v>
      </c>
      <c r="B1722" s="125" t="s">
        <v>10374</v>
      </c>
      <c r="C1722" s="246" t="s">
        <v>11811</v>
      </c>
      <c r="D1722" s="246" t="s">
        <v>205</v>
      </c>
      <c r="E1722" s="246" t="s">
        <v>11812</v>
      </c>
      <c r="F1722" s="246" t="s">
        <v>11813</v>
      </c>
      <c r="G1722" s="246" t="s">
        <v>11814</v>
      </c>
      <c r="H1722" s="247">
        <v>0</v>
      </c>
      <c r="I1722" s="246" t="s">
        <v>10374</v>
      </c>
      <c r="J1722" s="247">
        <v>143000</v>
      </c>
      <c r="K1722" s="247">
        <v>538</v>
      </c>
      <c r="L1722" s="246" t="s">
        <v>13130</v>
      </c>
      <c r="M1722" s="246" t="s">
        <v>12354</v>
      </c>
      <c r="N1722" s="246" t="s">
        <v>13666</v>
      </c>
      <c r="O1722" s="246" t="s">
        <v>12354</v>
      </c>
      <c r="P1722" s="246" t="s">
        <v>12354</v>
      </c>
      <c r="Q1722" s="246" t="s">
        <v>12354</v>
      </c>
      <c r="R1722" s="246" t="s">
        <v>14690</v>
      </c>
      <c r="S1722" s="246" t="s">
        <v>14718</v>
      </c>
      <c r="T1722" s="246" t="s">
        <v>15588</v>
      </c>
      <c r="U1722" s="246" t="s">
        <v>16187</v>
      </c>
    </row>
    <row r="1723" spans="1:21" ht="13.5" customHeight="1">
      <c r="A1723" s="125" t="s">
        <v>13545</v>
      </c>
      <c r="B1723" s="125" t="s">
        <v>10374</v>
      </c>
      <c r="C1723" s="246" t="s">
        <v>3217</v>
      </c>
      <c r="D1723" s="246" t="s">
        <v>812</v>
      </c>
      <c r="E1723" s="246" t="s">
        <v>7131</v>
      </c>
      <c r="F1723" s="246" t="s">
        <v>7132</v>
      </c>
      <c r="G1723" s="246" t="s">
        <v>11815</v>
      </c>
      <c r="H1723" s="247">
        <v>0</v>
      </c>
      <c r="I1723" s="246" t="s">
        <v>10374</v>
      </c>
      <c r="J1723" s="247">
        <v>143000</v>
      </c>
      <c r="K1723" s="247">
        <v>349</v>
      </c>
      <c r="L1723" s="246" t="s">
        <v>12630</v>
      </c>
      <c r="M1723" s="246" t="s">
        <v>12354</v>
      </c>
      <c r="N1723" s="246" t="s">
        <v>13545</v>
      </c>
      <c r="O1723" s="246" t="s">
        <v>12354</v>
      </c>
      <c r="P1723" s="246" t="s">
        <v>12354</v>
      </c>
      <c r="Q1723" s="246" t="s">
        <v>12354</v>
      </c>
      <c r="R1723" s="246" t="s">
        <v>15251</v>
      </c>
      <c r="S1723" s="246" t="s">
        <v>14707</v>
      </c>
      <c r="T1723" s="246" t="s">
        <v>16277</v>
      </c>
      <c r="U1723" s="246" t="s">
        <v>15171</v>
      </c>
    </row>
    <row r="1724" spans="1:21" ht="13.5" customHeight="1">
      <c r="A1724" s="125" t="s">
        <v>3226</v>
      </c>
      <c r="B1724" s="125" t="s">
        <v>10374</v>
      </c>
      <c r="C1724" s="246" t="s">
        <v>6831</v>
      </c>
      <c r="D1724" s="246" t="s">
        <v>186</v>
      </c>
      <c r="E1724" s="246" t="s">
        <v>6832</v>
      </c>
      <c r="F1724" s="246" t="s">
        <v>6833</v>
      </c>
      <c r="G1724" s="246" t="s">
        <v>9623</v>
      </c>
      <c r="H1724" s="247">
        <v>0</v>
      </c>
      <c r="I1724" s="246" t="s">
        <v>10374</v>
      </c>
      <c r="J1724" s="247">
        <v>143000</v>
      </c>
      <c r="K1724" s="247">
        <v>214</v>
      </c>
      <c r="L1724" s="246" t="s">
        <v>13472</v>
      </c>
      <c r="M1724" s="246" t="s">
        <v>12354</v>
      </c>
      <c r="N1724" s="246" t="s">
        <v>3226</v>
      </c>
      <c r="O1724" s="246" t="s">
        <v>12354</v>
      </c>
      <c r="P1724" s="246" t="s">
        <v>12354</v>
      </c>
      <c r="Q1724" s="246" t="s">
        <v>12354</v>
      </c>
      <c r="R1724" s="246" t="s">
        <v>15251</v>
      </c>
      <c r="S1724" s="246" t="s">
        <v>14727</v>
      </c>
      <c r="T1724" s="246" t="s">
        <v>16168</v>
      </c>
      <c r="U1724" s="246" t="s">
        <v>15386</v>
      </c>
    </row>
    <row r="1725" spans="1:21" ht="13.5" customHeight="1">
      <c r="A1725" s="125" t="s">
        <v>3227</v>
      </c>
      <c r="B1725" s="125" t="s">
        <v>10374</v>
      </c>
      <c r="C1725" s="246" t="s">
        <v>3228</v>
      </c>
      <c r="D1725" s="246" t="s">
        <v>186</v>
      </c>
      <c r="E1725" s="246" t="s">
        <v>6834</v>
      </c>
      <c r="F1725" s="246" t="s">
        <v>6835</v>
      </c>
      <c r="G1725" s="246" t="s">
        <v>9717</v>
      </c>
      <c r="H1725" s="247">
        <v>0</v>
      </c>
      <c r="I1725" s="246" t="s">
        <v>10374</v>
      </c>
      <c r="J1725" s="247">
        <v>143000</v>
      </c>
      <c r="K1725" s="247">
        <v>215</v>
      </c>
      <c r="L1725" s="246" t="s">
        <v>13473</v>
      </c>
      <c r="M1725" s="246" t="s">
        <v>12354</v>
      </c>
      <c r="N1725" s="246" t="s">
        <v>3227</v>
      </c>
      <c r="O1725" s="246" t="s">
        <v>12354</v>
      </c>
      <c r="P1725" s="246" t="s">
        <v>12354</v>
      </c>
      <c r="Q1725" s="246" t="s">
        <v>12354</v>
      </c>
      <c r="R1725" s="246" t="s">
        <v>14694</v>
      </c>
      <c r="S1725" s="246" t="s">
        <v>14736</v>
      </c>
      <c r="T1725" s="246" t="s">
        <v>15139</v>
      </c>
      <c r="U1725" s="246" t="s">
        <v>15292</v>
      </c>
    </row>
    <row r="1726" spans="1:21" ht="13.5" customHeight="1">
      <c r="A1726" s="125" t="s">
        <v>3229</v>
      </c>
      <c r="B1726" s="125" t="s">
        <v>10374</v>
      </c>
      <c r="C1726" s="246" t="s">
        <v>3230</v>
      </c>
      <c r="D1726" s="246" t="s">
        <v>211</v>
      </c>
      <c r="E1726" s="246" t="s">
        <v>6748</v>
      </c>
      <c r="F1726" s="246" t="s">
        <v>6749</v>
      </c>
      <c r="G1726" s="246" t="s">
        <v>9679</v>
      </c>
      <c r="H1726" s="247">
        <v>0</v>
      </c>
      <c r="I1726" s="246" t="s">
        <v>10374</v>
      </c>
      <c r="J1726" s="247">
        <v>143000</v>
      </c>
      <c r="K1726" s="247">
        <v>180</v>
      </c>
      <c r="L1726" s="246" t="s">
        <v>13445</v>
      </c>
      <c r="M1726" s="246" t="s">
        <v>12354</v>
      </c>
      <c r="N1726" s="246" t="s">
        <v>3229</v>
      </c>
      <c r="O1726" s="246" t="s">
        <v>12354</v>
      </c>
      <c r="P1726" s="246" t="s">
        <v>12354</v>
      </c>
      <c r="Q1726" s="246" t="s">
        <v>12354</v>
      </c>
      <c r="R1726" s="246" t="s">
        <v>14694</v>
      </c>
      <c r="S1726" s="246" t="s">
        <v>14750</v>
      </c>
      <c r="T1726" s="246" t="s">
        <v>16278</v>
      </c>
      <c r="U1726" s="246" t="s">
        <v>16195</v>
      </c>
    </row>
    <row r="1727" spans="1:21" ht="13.5" customHeight="1">
      <c r="A1727" s="125" t="s">
        <v>3231</v>
      </c>
      <c r="B1727" s="125" t="s">
        <v>10374</v>
      </c>
      <c r="C1727" s="246" t="s">
        <v>6702</v>
      </c>
      <c r="D1727" s="246" t="s">
        <v>892</v>
      </c>
      <c r="E1727" s="246" t="s">
        <v>6703</v>
      </c>
      <c r="F1727" s="246" t="s">
        <v>6704</v>
      </c>
      <c r="G1727" s="246" t="s">
        <v>9671</v>
      </c>
      <c r="H1727" s="247">
        <v>0</v>
      </c>
      <c r="I1727" s="246" t="s">
        <v>10374</v>
      </c>
      <c r="J1727" s="247">
        <v>143000</v>
      </c>
      <c r="K1727" s="247">
        <v>159</v>
      </c>
      <c r="L1727" s="246" t="s">
        <v>13431</v>
      </c>
      <c r="M1727" s="246" t="s">
        <v>12354</v>
      </c>
      <c r="N1727" s="246" t="s">
        <v>3231</v>
      </c>
      <c r="O1727" s="246" t="s">
        <v>12354</v>
      </c>
      <c r="P1727" s="246" t="s">
        <v>12354</v>
      </c>
      <c r="Q1727" s="246" t="s">
        <v>12354</v>
      </c>
      <c r="R1727" s="246" t="s">
        <v>14730</v>
      </c>
      <c r="S1727" s="246" t="s">
        <v>14944</v>
      </c>
      <c r="T1727" s="246" t="s">
        <v>15712</v>
      </c>
      <c r="U1727" s="246" t="s">
        <v>16212</v>
      </c>
    </row>
    <row r="1728" spans="1:21" ht="13.5" customHeight="1">
      <c r="A1728" s="125" t="s">
        <v>3232</v>
      </c>
      <c r="B1728" s="125" t="s">
        <v>10374</v>
      </c>
      <c r="C1728" s="246" t="s">
        <v>3233</v>
      </c>
      <c r="D1728" s="246" t="s">
        <v>211</v>
      </c>
      <c r="E1728" s="246" t="s">
        <v>6664</v>
      </c>
      <c r="F1728" s="246" t="s">
        <v>6665</v>
      </c>
      <c r="G1728" s="246" t="s">
        <v>9718</v>
      </c>
      <c r="H1728" s="247">
        <v>0</v>
      </c>
      <c r="I1728" s="246" t="s">
        <v>10374</v>
      </c>
      <c r="J1728" s="247">
        <v>143000</v>
      </c>
      <c r="K1728" s="247">
        <v>140</v>
      </c>
      <c r="L1728" s="246" t="s">
        <v>12553</v>
      </c>
      <c r="M1728" s="246" t="s">
        <v>12354</v>
      </c>
      <c r="N1728" s="246" t="s">
        <v>3232</v>
      </c>
      <c r="O1728" s="246" t="s">
        <v>12354</v>
      </c>
      <c r="P1728" s="246" t="s">
        <v>12354</v>
      </c>
      <c r="Q1728" s="246" t="s">
        <v>12354</v>
      </c>
      <c r="R1728" s="246" t="s">
        <v>14694</v>
      </c>
      <c r="S1728" s="246" t="s">
        <v>15348</v>
      </c>
      <c r="T1728" s="246" t="s">
        <v>16279</v>
      </c>
      <c r="U1728" s="246" t="s">
        <v>14938</v>
      </c>
    </row>
    <row r="1729" spans="1:21" ht="13.5" customHeight="1">
      <c r="A1729" s="125" t="s">
        <v>3234</v>
      </c>
      <c r="B1729" s="125" t="s">
        <v>10374</v>
      </c>
      <c r="C1729" s="246" t="s">
        <v>6768</v>
      </c>
      <c r="D1729" s="246" t="s">
        <v>75</v>
      </c>
      <c r="E1729" s="246" t="s">
        <v>6769</v>
      </c>
      <c r="F1729" s="246" t="s">
        <v>6770</v>
      </c>
      <c r="G1729" s="246" t="s">
        <v>9623</v>
      </c>
      <c r="H1729" s="247">
        <v>0</v>
      </c>
      <c r="I1729" s="246" t="s">
        <v>10374</v>
      </c>
      <c r="J1729" s="247">
        <v>143000</v>
      </c>
      <c r="K1729" s="247">
        <v>188</v>
      </c>
      <c r="L1729" s="246" t="s">
        <v>13453</v>
      </c>
      <c r="M1729" s="246" t="s">
        <v>12354</v>
      </c>
      <c r="N1729" s="246" t="s">
        <v>3234</v>
      </c>
      <c r="O1729" s="246" t="s">
        <v>12354</v>
      </c>
      <c r="P1729" s="246" t="s">
        <v>12354</v>
      </c>
      <c r="Q1729" s="246" t="s">
        <v>12354</v>
      </c>
      <c r="R1729" s="246" t="s">
        <v>14690</v>
      </c>
      <c r="S1729" s="246" t="s">
        <v>14734</v>
      </c>
      <c r="T1729" s="246" t="s">
        <v>16179</v>
      </c>
      <c r="U1729" s="246" t="s">
        <v>15386</v>
      </c>
    </row>
    <row r="1730" spans="1:21" ht="13.5" customHeight="1">
      <c r="A1730" s="125" t="s">
        <v>3235</v>
      </c>
      <c r="B1730" s="125" t="s">
        <v>10374</v>
      </c>
      <c r="C1730" s="246" t="s">
        <v>3236</v>
      </c>
      <c r="D1730" s="246" t="s">
        <v>875</v>
      </c>
      <c r="E1730" s="246" t="s">
        <v>6763</v>
      </c>
      <c r="F1730" s="246" t="s">
        <v>6764</v>
      </c>
      <c r="G1730" s="246" t="s">
        <v>9719</v>
      </c>
      <c r="H1730" s="247">
        <v>0</v>
      </c>
      <c r="I1730" s="246" t="s">
        <v>10374</v>
      </c>
      <c r="J1730" s="247">
        <v>143000</v>
      </c>
      <c r="K1730" s="247">
        <v>186</v>
      </c>
      <c r="L1730" s="246" t="s">
        <v>13451</v>
      </c>
      <c r="M1730" s="246" t="s">
        <v>12354</v>
      </c>
      <c r="N1730" s="246" t="s">
        <v>3235</v>
      </c>
      <c r="O1730" s="246" t="s">
        <v>12354</v>
      </c>
      <c r="P1730" s="246" t="s">
        <v>12354</v>
      </c>
      <c r="Q1730" s="246" t="s">
        <v>12354</v>
      </c>
      <c r="R1730" s="246" t="s">
        <v>14690</v>
      </c>
      <c r="S1730" s="246" t="s">
        <v>14838</v>
      </c>
      <c r="T1730" s="246" t="s">
        <v>15653</v>
      </c>
      <c r="U1730" s="246" t="s">
        <v>14863</v>
      </c>
    </row>
    <row r="1731" spans="1:21" ht="13.5" customHeight="1">
      <c r="A1731" s="125" t="s">
        <v>3237</v>
      </c>
      <c r="B1731" s="125" t="s">
        <v>10374</v>
      </c>
      <c r="C1731" s="246" t="s">
        <v>3238</v>
      </c>
      <c r="D1731" s="246" t="s">
        <v>115</v>
      </c>
      <c r="E1731" s="246" t="s">
        <v>6722</v>
      </c>
      <c r="F1731" s="246" t="s">
        <v>6723</v>
      </c>
      <c r="G1731" s="246" t="s">
        <v>9720</v>
      </c>
      <c r="H1731" s="247">
        <v>0</v>
      </c>
      <c r="I1731" s="246" t="s">
        <v>10374</v>
      </c>
      <c r="J1731" s="247">
        <v>143000</v>
      </c>
      <c r="K1731" s="247">
        <v>168</v>
      </c>
      <c r="L1731" s="246" t="s">
        <v>13438</v>
      </c>
      <c r="M1731" s="246" t="s">
        <v>12354</v>
      </c>
      <c r="N1731" s="246" t="s">
        <v>3237</v>
      </c>
      <c r="O1731" s="246" t="s">
        <v>12354</v>
      </c>
      <c r="P1731" s="246" t="s">
        <v>12354</v>
      </c>
      <c r="Q1731" s="246" t="s">
        <v>12354</v>
      </c>
      <c r="R1731" s="246" t="s">
        <v>14694</v>
      </c>
      <c r="S1731" s="246" t="s">
        <v>14778</v>
      </c>
      <c r="T1731" s="246" t="s">
        <v>16280</v>
      </c>
      <c r="U1731" s="246" t="s">
        <v>16194</v>
      </c>
    </row>
    <row r="1732" spans="1:21" ht="13.5" customHeight="1">
      <c r="A1732" s="125" t="s">
        <v>10829</v>
      </c>
      <c r="B1732" s="125" t="s">
        <v>10374</v>
      </c>
      <c r="C1732" s="246" t="s">
        <v>3134</v>
      </c>
      <c r="D1732" s="246" t="s">
        <v>115</v>
      </c>
      <c r="E1732" s="246" t="s">
        <v>11258</v>
      </c>
      <c r="F1732" s="246" t="s">
        <v>6721</v>
      </c>
      <c r="G1732" s="246" t="s">
        <v>11259</v>
      </c>
      <c r="H1732" s="247">
        <v>0</v>
      </c>
      <c r="I1732" s="246" t="s">
        <v>10374</v>
      </c>
      <c r="J1732" s="247">
        <v>143000</v>
      </c>
      <c r="K1732" s="247">
        <v>166</v>
      </c>
      <c r="L1732" s="246" t="s">
        <v>13437</v>
      </c>
      <c r="M1732" s="246" t="s">
        <v>12354</v>
      </c>
      <c r="N1732" s="246" t="s">
        <v>10829</v>
      </c>
      <c r="O1732" s="246" t="s">
        <v>12354</v>
      </c>
      <c r="P1732" s="246" t="s">
        <v>12354</v>
      </c>
      <c r="Q1732" s="246" t="s">
        <v>12354</v>
      </c>
      <c r="R1732" s="246" t="s">
        <v>14694</v>
      </c>
      <c r="S1732" s="246" t="s">
        <v>14771</v>
      </c>
      <c r="T1732" s="246" t="s">
        <v>15172</v>
      </c>
      <c r="U1732" s="246" t="s">
        <v>16170</v>
      </c>
    </row>
    <row r="1733" spans="1:21" ht="13.5" customHeight="1">
      <c r="A1733" s="125" t="s">
        <v>3239</v>
      </c>
      <c r="B1733" s="125" t="s">
        <v>10374</v>
      </c>
      <c r="C1733" s="246" t="s">
        <v>3240</v>
      </c>
      <c r="D1733" s="246" t="s">
        <v>99</v>
      </c>
      <c r="E1733" s="246" t="s">
        <v>6660</v>
      </c>
      <c r="F1733" s="246" t="s">
        <v>6661</v>
      </c>
      <c r="G1733" s="246" t="s">
        <v>9721</v>
      </c>
      <c r="H1733" s="247">
        <v>0</v>
      </c>
      <c r="I1733" s="246" t="s">
        <v>10374</v>
      </c>
      <c r="J1733" s="247">
        <v>143000</v>
      </c>
      <c r="K1733" s="247">
        <v>138</v>
      </c>
      <c r="L1733" s="246" t="s">
        <v>12459</v>
      </c>
      <c r="M1733" s="246" t="s">
        <v>12354</v>
      </c>
      <c r="N1733" s="246" t="s">
        <v>3239</v>
      </c>
      <c r="O1733" s="246" t="s">
        <v>12354</v>
      </c>
      <c r="P1733" s="246" t="s">
        <v>12354</v>
      </c>
      <c r="Q1733" s="246" t="s">
        <v>12354</v>
      </c>
      <c r="R1733" s="246" t="s">
        <v>14730</v>
      </c>
      <c r="S1733" s="246" t="s">
        <v>14944</v>
      </c>
      <c r="T1733" s="246" t="s">
        <v>15586</v>
      </c>
      <c r="U1733" s="246" t="s">
        <v>16281</v>
      </c>
    </row>
    <row r="1734" spans="1:21" ht="13.5" customHeight="1">
      <c r="A1734" s="125" t="s">
        <v>3241</v>
      </c>
      <c r="B1734" s="125" t="s">
        <v>10374</v>
      </c>
      <c r="C1734" s="246" t="s">
        <v>3242</v>
      </c>
      <c r="D1734" s="246" t="s">
        <v>75</v>
      </c>
      <c r="E1734" s="246" t="s">
        <v>6634</v>
      </c>
      <c r="F1734" s="246" t="s">
        <v>6635</v>
      </c>
      <c r="G1734" s="246" t="s">
        <v>9718</v>
      </c>
      <c r="H1734" s="247">
        <v>0</v>
      </c>
      <c r="I1734" s="246" t="s">
        <v>10374</v>
      </c>
      <c r="J1734" s="247">
        <v>143000</v>
      </c>
      <c r="K1734" s="247">
        <v>128</v>
      </c>
      <c r="L1734" s="246" t="s">
        <v>13413</v>
      </c>
      <c r="M1734" s="246" t="s">
        <v>12354</v>
      </c>
      <c r="N1734" s="246" t="s">
        <v>3241</v>
      </c>
      <c r="O1734" s="246" t="s">
        <v>12354</v>
      </c>
      <c r="P1734" s="246" t="s">
        <v>12354</v>
      </c>
      <c r="Q1734" s="246" t="s">
        <v>12354</v>
      </c>
      <c r="R1734" s="246" t="s">
        <v>14690</v>
      </c>
      <c r="S1734" s="246" t="s">
        <v>14791</v>
      </c>
      <c r="T1734" s="246" t="s">
        <v>16282</v>
      </c>
      <c r="U1734" s="246" t="s">
        <v>16283</v>
      </c>
    </row>
    <row r="1735" spans="1:21" ht="13.5" customHeight="1">
      <c r="A1735" s="125" t="s">
        <v>3243</v>
      </c>
      <c r="B1735" s="125" t="s">
        <v>10374</v>
      </c>
      <c r="C1735" s="246" t="s">
        <v>3244</v>
      </c>
      <c r="D1735" s="246" t="s">
        <v>892</v>
      </c>
      <c r="E1735" s="246" t="s">
        <v>6608</v>
      </c>
      <c r="F1735" s="246" t="s">
        <v>6609</v>
      </c>
      <c r="G1735" s="246" t="s">
        <v>9659</v>
      </c>
      <c r="H1735" s="247">
        <v>0</v>
      </c>
      <c r="I1735" s="246" t="s">
        <v>10374</v>
      </c>
      <c r="J1735" s="247">
        <v>143000</v>
      </c>
      <c r="K1735" s="247">
        <v>118</v>
      </c>
      <c r="L1735" s="246" t="s">
        <v>12751</v>
      </c>
      <c r="M1735" s="246" t="s">
        <v>12354</v>
      </c>
      <c r="N1735" s="246" t="s">
        <v>3243</v>
      </c>
      <c r="O1735" s="246" t="s">
        <v>12354</v>
      </c>
      <c r="P1735" s="246" t="s">
        <v>12354</v>
      </c>
      <c r="Q1735" s="246" t="s">
        <v>12354</v>
      </c>
      <c r="R1735" s="246" t="s">
        <v>14694</v>
      </c>
      <c r="S1735" s="246" t="s">
        <v>15348</v>
      </c>
      <c r="T1735" s="246" t="s">
        <v>14754</v>
      </c>
      <c r="U1735" s="246" t="s">
        <v>16195</v>
      </c>
    </row>
    <row r="1736" spans="1:21" ht="13.5" customHeight="1">
      <c r="A1736" s="125" t="s">
        <v>3245</v>
      </c>
      <c r="B1736" s="125" t="s">
        <v>10374</v>
      </c>
      <c r="C1736" s="246" t="s">
        <v>3246</v>
      </c>
      <c r="D1736" s="246" t="s">
        <v>99</v>
      </c>
      <c r="E1736" s="246" t="s">
        <v>6889</v>
      </c>
      <c r="F1736" s="246" t="s">
        <v>6890</v>
      </c>
      <c r="G1736" s="246" t="s">
        <v>9722</v>
      </c>
      <c r="H1736" s="247">
        <v>0</v>
      </c>
      <c r="I1736" s="246" t="s">
        <v>10374</v>
      </c>
      <c r="J1736" s="247">
        <v>143000</v>
      </c>
      <c r="K1736" s="247">
        <v>239</v>
      </c>
      <c r="L1736" s="246" t="s">
        <v>12754</v>
      </c>
      <c r="M1736" s="246" t="s">
        <v>12354</v>
      </c>
      <c r="N1736" s="246" t="s">
        <v>3245</v>
      </c>
      <c r="O1736" s="246" t="s">
        <v>12354</v>
      </c>
      <c r="P1736" s="246" t="s">
        <v>12354</v>
      </c>
      <c r="Q1736" s="246" t="s">
        <v>12354</v>
      </c>
      <c r="R1736" s="246" t="s">
        <v>14690</v>
      </c>
      <c r="S1736" s="246" t="s">
        <v>14721</v>
      </c>
      <c r="T1736" s="246" t="s">
        <v>14790</v>
      </c>
      <c r="U1736" s="246" t="s">
        <v>16193</v>
      </c>
    </row>
    <row r="1737" spans="1:21" ht="13.5" customHeight="1">
      <c r="A1737" s="125" t="s">
        <v>3247</v>
      </c>
      <c r="B1737" s="125" t="s">
        <v>10374</v>
      </c>
      <c r="C1737" s="246" t="s">
        <v>3248</v>
      </c>
      <c r="D1737" s="246" t="s">
        <v>875</v>
      </c>
      <c r="E1737" s="246" t="s">
        <v>6909</v>
      </c>
      <c r="F1737" s="246" t="s">
        <v>6910</v>
      </c>
      <c r="G1737" s="246" t="s">
        <v>9723</v>
      </c>
      <c r="H1737" s="247">
        <v>0</v>
      </c>
      <c r="I1737" s="246" t="s">
        <v>10374</v>
      </c>
      <c r="J1737" s="247">
        <v>143000</v>
      </c>
      <c r="K1737" s="247">
        <v>247</v>
      </c>
      <c r="L1737" s="246" t="s">
        <v>12756</v>
      </c>
      <c r="M1737" s="246" t="s">
        <v>12354</v>
      </c>
      <c r="N1737" s="246" t="s">
        <v>3247</v>
      </c>
      <c r="O1737" s="246" t="s">
        <v>12354</v>
      </c>
      <c r="P1737" s="246" t="s">
        <v>12354</v>
      </c>
      <c r="Q1737" s="246" t="s">
        <v>12354</v>
      </c>
      <c r="R1737" s="246" t="s">
        <v>14690</v>
      </c>
      <c r="S1737" s="246" t="s">
        <v>14838</v>
      </c>
      <c r="T1737" s="246" t="s">
        <v>15763</v>
      </c>
      <c r="U1737" s="246" t="s">
        <v>16284</v>
      </c>
    </row>
    <row r="1738" spans="1:21" ht="13.5" customHeight="1">
      <c r="A1738" s="125" t="s">
        <v>10830</v>
      </c>
      <c r="B1738" s="125" t="s">
        <v>10374</v>
      </c>
      <c r="C1738" s="246" t="s">
        <v>3092</v>
      </c>
      <c r="D1738" s="246" t="s">
        <v>208</v>
      </c>
      <c r="E1738" s="246" t="s">
        <v>11260</v>
      </c>
      <c r="F1738" s="246" t="s">
        <v>6933</v>
      </c>
      <c r="G1738" s="246" t="s">
        <v>9666</v>
      </c>
      <c r="H1738" s="247">
        <v>0</v>
      </c>
      <c r="I1738" s="246" t="s">
        <v>10374</v>
      </c>
      <c r="J1738" s="247">
        <v>143000</v>
      </c>
      <c r="K1738" s="247">
        <v>257</v>
      </c>
      <c r="L1738" s="246" t="s">
        <v>13497</v>
      </c>
      <c r="M1738" s="246" t="s">
        <v>12354</v>
      </c>
      <c r="N1738" s="246" t="s">
        <v>10830</v>
      </c>
      <c r="O1738" s="246" t="s">
        <v>12354</v>
      </c>
      <c r="P1738" s="246" t="s">
        <v>12354</v>
      </c>
      <c r="Q1738" s="246" t="s">
        <v>12354</v>
      </c>
      <c r="R1738" s="246" t="s">
        <v>15649</v>
      </c>
      <c r="S1738" s="246" t="s">
        <v>14868</v>
      </c>
      <c r="T1738" s="246" t="s">
        <v>15547</v>
      </c>
      <c r="U1738" s="246" t="s">
        <v>16157</v>
      </c>
    </row>
    <row r="1739" spans="1:21" ht="13.5" customHeight="1">
      <c r="A1739" s="125" t="s">
        <v>3249</v>
      </c>
      <c r="B1739" s="125" t="s">
        <v>10374</v>
      </c>
      <c r="C1739" s="246" t="s">
        <v>3250</v>
      </c>
      <c r="D1739" s="246" t="s">
        <v>81</v>
      </c>
      <c r="E1739" s="246" t="s">
        <v>6987</v>
      </c>
      <c r="F1739" s="246" t="s">
        <v>6988</v>
      </c>
      <c r="G1739" s="246" t="s">
        <v>9710</v>
      </c>
      <c r="H1739" s="247">
        <v>0</v>
      </c>
      <c r="I1739" s="246" t="s">
        <v>10374</v>
      </c>
      <c r="J1739" s="247">
        <v>143000</v>
      </c>
      <c r="K1739" s="247">
        <v>279</v>
      </c>
      <c r="L1739" s="246" t="s">
        <v>12809</v>
      </c>
      <c r="M1739" s="246" t="s">
        <v>12354</v>
      </c>
      <c r="N1739" s="246" t="s">
        <v>3249</v>
      </c>
      <c r="O1739" s="246" t="s">
        <v>12354</v>
      </c>
      <c r="P1739" s="246" t="s">
        <v>12354</v>
      </c>
      <c r="Q1739" s="246" t="s">
        <v>12354</v>
      </c>
      <c r="R1739" s="246" t="s">
        <v>14690</v>
      </c>
      <c r="S1739" s="246" t="s">
        <v>15332</v>
      </c>
      <c r="T1739" s="246" t="s">
        <v>16134</v>
      </c>
      <c r="U1739" s="246" t="s">
        <v>14886</v>
      </c>
    </row>
    <row r="1740" spans="1:21" ht="13.5" customHeight="1">
      <c r="A1740" s="125" t="s">
        <v>3251</v>
      </c>
      <c r="B1740" s="125" t="s">
        <v>10374</v>
      </c>
      <c r="C1740" s="246" t="s">
        <v>7005</v>
      </c>
      <c r="D1740" s="246" t="s">
        <v>118</v>
      </c>
      <c r="E1740" s="246" t="s">
        <v>7006</v>
      </c>
      <c r="F1740" s="246" t="s">
        <v>7007</v>
      </c>
      <c r="G1740" s="246" t="s">
        <v>9676</v>
      </c>
      <c r="H1740" s="247">
        <v>0</v>
      </c>
      <c r="I1740" s="246" t="s">
        <v>10374</v>
      </c>
      <c r="J1740" s="247">
        <v>143000</v>
      </c>
      <c r="K1740" s="247">
        <v>287</v>
      </c>
      <c r="L1740" s="246" t="s">
        <v>13517</v>
      </c>
      <c r="M1740" s="246" t="s">
        <v>12354</v>
      </c>
      <c r="N1740" s="246" t="s">
        <v>3251</v>
      </c>
      <c r="O1740" s="246" t="s">
        <v>12354</v>
      </c>
      <c r="P1740" s="246" t="s">
        <v>12354</v>
      </c>
      <c r="Q1740" s="246" t="s">
        <v>12354</v>
      </c>
      <c r="R1740" s="246" t="s">
        <v>14694</v>
      </c>
      <c r="S1740" s="246" t="s">
        <v>14727</v>
      </c>
      <c r="T1740" s="246" t="s">
        <v>15472</v>
      </c>
      <c r="U1740" s="246" t="s">
        <v>16211</v>
      </c>
    </row>
    <row r="1741" spans="1:21" ht="13.5" customHeight="1">
      <c r="A1741" s="125" t="s">
        <v>3252</v>
      </c>
      <c r="B1741" s="125" t="s">
        <v>10374</v>
      </c>
      <c r="C1741" s="246" t="s">
        <v>3253</v>
      </c>
      <c r="D1741" s="246" t="s">
        <v>115</v>
      </c>
      <c r="E1741" s="246" t="s">
        <v>7038</v>
      </c>
      <c r="F1741" s="246" t="s">
        <v>7039</v>
      </c>
      <c r="G1741" s="246" t="s">
        <v>9724</v>
      </c>
      <c r="H1741" s="247">
        <v>0</v>
      </c>
      <c r="I1741" s="246" t="s">
        <v>10374</v>
      </c>
      <c r="J1741" s="247">
        <v>143000</v>
      </c>
      <c r="K1741" s="247">
        <v>300</v>
      </c>
      <c r="L1741" s="246" t="s">
        <v>13523</v>
      </c>
      <c r="M1741" s="246" t="s">
        <v>12354</v>
      </c>
      <c r="N1741" s="246" t="s">
        <v>3252</v>
      </c>
      <c r="O1741" s="246" t="s">
        <v>12354</v>
      </c>
      <c r="P1741" s="246" t="s">
        <v>12354</v>
      </c>
      <c r="Q1741" s="246" t="s">
        <v>12354</v>
      </c>
      <c r="R1741" s="246" t="s">
        <v>14690</v>
      </c>
      <c r="S1741" s="246" t="s">
        <v>14838</v>
      </c>
      <c r="T1741" s="246" t="s">
        <v>16152</v>
      </c>
      <c r="U1741" s="246" t="s">
        <v>14932</v>
      </c>
    </row>
    <row r="1742" spans="1:21" ht="13.5" customHeight="1">
      <c r="A1742" s="125" t="s">
        <v>3254</v>
      </c>
      <c r="B1742" s="125" t="s">
        <v>10374</v>
      </c>
      <c r="C1742" s="246" t="s">
        <v>3255</v>
      </c>
      <c r="D1742" s="246" t="s">
        <v>75</v>
      </c>
      <c r="E1742" s="246" t="s">
        <v>7040</v>
      </c>
      <c r="F1742" s="246" t="s">
        <v>7041</v>
      </c>
      <c r="G1742" s="246" t="s">
        <v>9725</v>
      </c>
      <c r="H1742" s="247">
        <v>0</v>
      </c>
      <c r="I1742" s="246" t="s">
        <v>10374</v>
      </c>
      <c r="J1742" s="247">
        <v>143000</v>
      </c>
      <c r="K1742" s="247">
        <v>302</v>
      </c>
      <c r="L1742" s="246" t="s">
        <v>12614</v>
      </c>
      <c r="M1742" s="246" t="s">
        <v>12354</v>
      </c>
      <c r="N1742" s="246" t="s">
        <v>3254</v>
      </c>
      <c r="O1742" s="246" t="s">
        <v>12354</v>
      </c>
      <c r="P1742" s="246" t="s">
        <v>12354</v>
      </c>
      <c r="Q1742" s="246" t="s">
        <v>12354</v>
      </c>
      <c r="R1742" s="246" t="s">
        <v>14694</v>
      </c>
      <c r="S1742" s="246" t="s">
        <v>14727</v>
      </c>
      <c r="T1742" s="246" t="s">
        <v>15955</v>
      </c>
      <c r="U1742" s="246" t="s">
        <v>16285</v>
      </c>
    </row>
    <row r="1743" spans="1:21" ht="13.5" customHeight="1">
      <c r="A1743" s="125" t="s">
        <v>3256</v>
      </c>
      <c r="B1743" s="125" t="s">
        <v>10374</v>
      </c>
      <c r="C1743" s="246" t="s">
        <v>3257</v>
      </c>
      <c r="D1743" s="246" t="s">
        <v>873</v>
      </c>
      <c r="E1743" s="246" t="s">
        <v>7044</v>
      </c>
      <c r="F1743" s="246" t="s">
        <v>7045</v>
      </c>
      <c r="G1743" s="246" t="s">
        <v>9726</v>
      </c>
      <c r="H1743" s="247">
        <v>0</v>
      </c>
      <c r="I1743" s="246" t="s">
        <v>10374</v>
      </c>
      <c r="J1743" s="247">
        <v>143000</v>
      </c>
      <c r="K1743" s="247">
        <v>304</v>
      </c>
      <c r="L1743" s="246" t="s">
        <v>13524</v>
      </c>
      <c r="M1743" s="246" t="s">
        <v>12354</v>
      </c>
      <c r="N1743" s="246" t="s">
        <v>3256</v>
      </c>
      <c r="O1743" s="246" t="s">
        <v>12354</v>
      </c>
      <c r="P1743" s="246" t="s">
        <v>12354</v>
      </c>
      <c r="Q1743" s="246" t="s">
        <v>12354</v>
      </c>
      <c r="R1743" s="246" t="s">
        <v>14690</v>
      </c>
      <c r="S1743" s="246" t="s">
        <v>14721</v>
      </c>
      <c r="T1743" s="246" t="s">
        <v>15580</v>
      </c>
      <c r="U1743" s="246" t="s">
        <v>16239</v>
      </c>
    </row>
    <row r="1744" spans="1:21" ht="13.5" customHeight="1">
      <c r="A1744" s="125" t="s">
        <v>3258</v>
      </c>
      <c r="B1744" s="125" t="s">
        <v>10374</v>
      </c>
      <c r="C1744" s="246" t="s">
        <v>7082</v>
      </c>
      <c r="D1744" s="246" t="s">
        <v>50</v>
      </c>
      <c r="E1744" s="246" t="s">
        <v>7083</v>
      </c>
      <c r="F1744" s="246" t="s">
        <v>7084</v>
      </c>
      <c r="G1744" s="246" t="s">
        <v>9610</v>
      </c>
      <c r="H1744" s="247">
        <v>0</v>
      </c>
      <c r="I1744" s="246" t="s">
        <v>10374</v>
      </c>
      <c r="J1744" s="247">
        <v>143000</v>
      </c>
      <c r="K1744" s="247">
        <v>322</v>
      </c>
      <c r="L1744" s="246" t="s">
        <v>13532</v>
      </c>
      <c r="M1744" s="246" t="s">
        <v>12354</v>
      </c>
      <c r="N1744" s="246" t="s">
        <v>3258</v>
      </c>
      <c r="O1744" s="246" t="s">
        <v>12354</v>
      </c>
      <c r="P1744" s="246" t="s">
        <v>12354</v>
      </c>
      <c r="Q1744" s="246" t="s">
        <v>12354</v>
      </c>
      <c r="R1744" s="246" t="s">
        <v>14694</v>
      </c>
      <c r="S1744" s="246" t="s">
        <v>14876</v>
      </c>
      <c r="T1744" s="246" t="s">
        <v>15139</v>
      </c>
      <c r="U1744" s="246" t="s">
        <v>16202</v>
      </c>
    </row>
    <row r="1745" spans="1:21" ht="13.5" customHeight="1">
      <c r="A1745" s="125" t="s">
        <v>3259</v>
      </c>
      <c r="B1745" s="125" t="s">
        <v>10374</v>
      </c>
      <c r="C1745" s="246" t="s">
        <v>6789</v>
      </c>
      <c r="D1745" s="246" t="s">
        <v>892</v>
      </c>
      <c r="E1745" s="246" t="s">
        <v>7091</v>
      </c>
      <c r="F1745" s="246" t="s">
        <v>6790</v>
      </c>
      <c r="G1745" s="246" t="s">
        <v>9711</v>
      </c>
      <c r="H1745" s="247">
        <v>0</v>
      </c>
      <c r="I1745" s="246" t="s">
        <v>10374</v>
      </c>
      <c r="J1745" s="247">
        <v>143000</v>
      </c>
      <c r="K1745" s="247">
        <v>326</v>
      </c>
      <c r="L1745" s="246" t="s">
        <v>12917</v>
      </c>
      <c r="M1745" s="246" t="s">
        <v>12354</v>
      </c>
      <c r="N1745" s="246" t="s">
        <v>3259</v>
      </c>
      <c r="O1745" s="246" t="s">
        <v>12354</v>
      </c>
      <c r="P1745" s="246" t="s">
        <v>12354</v>
      </c>
      <c r="Q1745" s="246" t="s">
        <v>12354</v>
      </c>
      <c r="R1745" s="246" t="s">
        <v>14814</v>
      </c>
      <c r="S1745" s="246" t="s">
        <v>14707</v>
      </c>
      <c r="T1745" s="246" t="s">
        <v>15009</v>
      </c>
      <c r="U1745" s="246" t="s">
        <v>16269</v>
      </c>
    </row>
    <row r="1746" spans="1:21" ht="13.5" customHeight="1">
      <c r="A1746" s="125" t="s">
        <v>13650</v>
      </c>
      <c r="B1746" s="125" t="s">
        <v>10374</v>
      </c>
      <c r="C1746" s="246" t="s">
        <v>11816</v>
      </c>
      <c r="D1746" s="246" t="s">
        <v>911</v>
      </c>
      <c r="E1746" s="246" t="s">
        <v>11817</v>
      </c>
      <c r="F1746" s="246" t="s">
        <v>11818</v>
      </c>
      <c r="G1746" s="246" t="s">
        <v>11273</v>
      </c>
      <c r="H1746" s="247">
        <v>0</v>
      </c>
      <c r="I1746" s="246" t="s">
        <v>10374</v>
      </c>
      <c r="J1746" s="247">
        <v>143000</v>
      </c>
      <c r="K1746" s="247">
        <v>528</v>
      </c>
      <c r="L1746" s="246" t="s">
        <v>13651</v>
      </c>
      <c r="M1746" s="246" t="s">
        <v>12354</v>
      </c>
      <c r="N1746" s="246" t="s">
        <v>13650</v>
      </c>
      <c r="O1746" s="246" t="s">
        <v>12354</v>
      </c>
      <c r="P1746" s="246" t="s">
        <v>12354</v>
      </c>
      <c r="Q1746" s="246" t="s">
        <v>12354</v>
      </c>
      <c r="R1746" s="246" t="s">
        <v>15456</v>
      </c>
      <c r="S1746" s="246" t="s">
        <v>14818</v>
      </c>
      <c r="T1746" s="246" t="s">
        <v>15277</v>
      </c>
      <c r="U1746" s="246" t="s">
        <v>16286</v>
      </c>
    </row>
    <row r="1747" spans="1:21" ht="13.5" customHeight="1">
      <c r="A1747" s="125" t="s">
        <v>3260</v>
      </c>
      <c r="B1747" s="125" t="s">
        <v>10374</v>
      </c>
      <c r="C1747" s="246" t="s">
        <v>3261</v>
      </c>
      <c r="D1747" s="246" t="s">
        <v>209</v>
      </c>
      <c r="E1747" s="246" t="s">
        <v>6379</v>
      </c>
      <c r="F1747" s="246" t="s">
        <v>6380</v>
      </c>
      <c r="G1747" s="246" t="s">
        <v>9727</v>
      </c>
      <c r="H1747" s="247">
        <v>0</v>
      </c>
      <c r="I1747" s="246" t="s">
        <v>10374</v>
      </c>
      <c r="J1747" s="247">
        <v>143000</v>
      </c>
      <c r="K1747" s="247">
        <v>18</v>
      </c>
      <c r="L1747" s="246" t="s">
        <v>12668</v>
      </c>
      <c r="M1747" s="246" t="s">
        <v>12354</v>
      </c>
      <c r="N1747" s="246" t="s">
        <v>3260</v>
      </c>
      <c r="O1747" s="246" t="s">
        <v>12354</v>
      </c>
      <c r="P1747" s="246" t="s">
        <v>12354</v>
      </c>
      <c r="Q1747" s="246" t="s">
        <v>12354</v>
      </c>
      <c r="R1747" s="246" t="s">
        <v>14694</v>
      </c>
      <c r="S1747" s="246" t="s">
        <v>14718</v>
      </c>
      <c r="T1747" s="246" t="s">
        <v>15360</v>
      </c>
      <c r="U1747" s="246" t="s">
        <v>16287</v>
      </c>
    </row>
    <row r="1748" spans="1:21" ht="13.5" customHeight="1">
      <c r="A1748" s="125" t="s">
        <v>3262</v>
      </c>
      <c r="B1748" s="125" t="s">
        <v>10374</v>
      </c>
      <c r="C1748" s="246" t="s">
        <v>3263</v>
      </c>
      <c r="D1748" s="246" t="s">
        <v>88</v>
      </c>
      <c r="E1748" s="246" t="s">
        <v>6384</v>
      </c>
      <c r="F1748" s="246" t="s">
        <v>10773</v>
      </c>
      <c r="G1748" s="246" t="s">
        <v>9728</v>
      </c>
      <c r="H1748" s="247">
        <v>0</v>
      </c>
      <c r="I1748" s="246" t="s">
        <v>10374</v>
      </c>
      <c r="J1748" s="247">
        <v>143000</v>
      </c>
      <c r="K1748" s="247">
        <v>20</v>
      </c>
      <c r="L1748" s="246" t="s">
        <v>12653</v>
      </c>
      <c r="M1748" s="246" t="s">
        <v>12354</v>
      </c>
      <c r="N1748" s="246" t="s">
        <v>3262</v>
      </c>
      <c r="O1748" s="246" t="s">
        <v>12354</v>
      </c>
      <c r="P1748" s="246" t="s">
        <v>12354</v>
      </c>
      <c r="Q1748" s="246" t="s">
        <v>12354</v>
      </c>
      <c r="R1748" s="246" t="s">
        <v>14690</v>
      </c>
      <c r="S1748" s="246" t="s">
        <v>14727</v>
      </c>
      <c r="T1748" s="246" t="s">
        <v>15140</v>
      </c>
      <c r="U1748" s="246" t="s">
        <v>14742</v>
      </c>
    </row>
    <row r="1749" spans="1:21" ht="13.5" customHeight="1">
      <c r="A1749" s="125" t="s">
        <v>3264</v>
      </c>
      <c r="B1749" s="125" t="s">
        <v>10374</v>
      </c>
      <c r="C1749" s="246" t="s">
        <v>6376</v>
      </c>
      <c r="D1749" s="246" t="s">
        <v>88</v>
      </c>
      <c r="E1749" s="246" t="s">
        <v>6377</v>
      </c>
      <c r="F1749" s="246" t="s">
        <v>6378</v>
      </c>
      <c r="G1749" s="246" t="s">
        <v>9729</v>
      </c>
      <c r="H1749" s="247">
        <v>0</v>
      </c>
      <c r="I1749" s="246" t="s">
        <v>10374</v>
      </c>
      <c r="J1749" s="247">
        <v>143000</v>
      </c>
      <c r="K1749" s="247">
        <v>17</v>
      </c>
      <c r="L1749" s="246" t="s">
        <v>13349</v>
      </c>
      <c r="M1749" s="246" t="s">
        <v>12354</v>
      </c>
      <c r="N1749" s="246" t="s">
        <v>3264</v>
      </c>
      <c r="O1749" s="246" t="s">
        <v>12354</v>
      </c>
      <c r="P1749" s="246" t="s">
        <v>12354</v>
      </c>
      <c r="Q1749" s="246" t="s">
        <v>12354</v>
      </c>
      <c r="R1749" s="246" t="s">
        <v>14690</v>
      </c>
      <c r="S1749" s="246" t="s">
        <v>14727</v>
      </c>
      <c r="T1749" s="246" t="s">
        <v>16049</v>
      </c>
      <c r="U1749" s="246" t="s">
        <v>14974</v>
      </c>
    </row>
    <row r="1750" spans="1:21" ht="13.5" customHeight="1">
      <c r="A1750" s="125" t="s">
        <v>3265</v>
      </c>
      <c r="B1750" s="125" t="s">
        <v>10374</v>
      </c>
      <c r="C1750" s="246" t="s">
        <v>6381</v>
      </c>
      <c r="D1750" s="246" t="s">
        <v>209</v>
      </c>
      <c r="E1750" s="246" t="s">
        <v>6382</v>
      </c>
      <c r="F1750" s="246" t="s">
        <v>6383</v>
      </c>
      <c r="G1750" s="246" t="s">
        <v>9729</v>
      </c>
      <c r="H1750" s="247">
        <v>0</v>
      </c>
      <c r="I1750" s="246" t="s">
        <v>10374</v>
      </c>
      <c r="J1750" s="247">
        <v>143000</v>
      </c>
      <c r="K1750" s="247">
        <v>19</v>
      </c>
      <c r="L1750" s="246" t="s">
        <v>12537</v>
      </c>
      <c r="M1750" s="246" t="s">
        <v>12354</v>
      </c>
      <c r="N1750" s="246" t="s">
        <v>3265</v>
      </c>
      <c r="O1750" s="246" t="s">
        <v>12354</v>
      </c>
      <c r="P1750" s="246" t="s">
        <v>12354</v>
      </c>
      <c r="Q1750" s="246" t="s">
        <v>12354</v>
      </c>
      <c r="R1750" s="246" t="s">
        <v>14694</v>
      </c>
      <c r="S1750" s="246" t="s">
        <v>14718</v>
      </c>
      <c r="T1750" s="246" t="s">
        <v>16288</v>
      </c>
      <c r="U1750" s="246" t="s">
        <v>16289</v>
      </c>
    </row>
    <row r="1751" spans="1:21" ht="13.5" customHeight="1">
      <c r="A1751" s="125" t="s">
        <v>3266</v>
      </c>
      <c r="B1751" s="125" t="s">
        <v>10374</v>
      </c>
      <c r="C1751" s="246" t="s">
        <v>6373</v>
      </c>
      <c r="D1751" s="246" t="s">
        <v>138</v>
      </c>
      <c r="E1751" s="246" t="s">
        <v>6374</v>
      </c>
      <c r="F1751" s="246" t="s">
        <v>6375</v>
      </c>
      <c r="G1751" s="246" t="s">
        <v>9623</v>
      </c>
      <c r="H1751" s="247">
        <v>0</v>
      </c>
      <c r="I1751" s="246" t="s">
        <v>10374</v>
      </c>
      <c r="J1751" s="247">
        <v>143000</v>
      </c>
      <c r="K1751" s="247">
        <v>16</v>
      </c>
      <c r="L1751" s="246" t="s">
        <v>13348</v>
      </c>
      <c r="M1751" s="246" t="s">
        <v>12354</v>
      </c>
      <c r="N1751" s="246" t="s">
        <v>3266</v>
      </c>
      <c r="O1751" s="246" t="s">
        <v>12354</v>
      </c>
      <c r="P1751" s="246" t="s">
        <v>12354</v>
      </c>
      <c r="Q1751" s="246" t="s">
        <v>12354</v>
      </c>
      <c r="R1751" s="246" t="s">
        <v>14690</v>
      </c>
      <c r="S1751" s="246" t="s">
        <v>14734</v>
      </c>
      <c r="T1751" s="246" t="s">
        <v>16179</v>
      </c>
      <c r="U1751" s="246" t="s">
        <v>15386</v>
      </c>
    </row>
    <row r="1752" spans="1:21" ht="13.5" customHeight="1">
      <c r="A1752" s="125" t="s">
        <v>3267</v>
      </c>
      <c r="B1752" s="125" t="s">
        <v>10374</v>
      </c>
      <c r="C1752" s="246" t="s">
        <v>6370</v>
      </c>
      <c r="D1752" s="246" t="s">
        <v>209</v>
      </c>
      <c r="E1752" s="246" t="s">
        <v>6371</v>
      </c>
      <c r="F1752" s="246" t="s">
        <v>6372</v>
      </c>
      <c r="G1752" s="246" t="s">
        <v>9581</v>
      </c>
      <c r="H1752" s="247">
        <v>0</v>
      </c>
      <c r="I1752" s="246" t="s">
        <v>10374</v>
      </c>
      <c r="J1752" s="247">
        <v>143000</v>
      </c>
      <c r="K1752" s="247">
        <v>15</v>
      </c>
      <c r="L1752" s="246" t="s">
        <v>13060</v>
      </c>
      <c r="M1752" s="246" t="s">
        <v>12354</v>
      </c>
      <c r="N1752" s="246" t="s">
        <v>3267</v>
      </c>
      <c r="O1752" s="246" t="s">
        <v>12354</v>
      </c>
      <c r="P1752" s="246" t="s">
        <v>12354</v>
      </c>
      <c r="Q1752" s="246" t="s">
        <v>12354</v>
      </c>
      <c r="R1752" s="246" t="s">
        <v>14694</v>
      </c>
      <c r="S1752" s="246" t="s">
        <v>14718</v>
      </c>
      <c r="T1752" s="246" t="s">
        <v>15034</v>
      </c>
      <c r="U1752" s="246" t="s">
        <v>16181</v>
      </c>
    </row>
    <row r="1753" spans="1:21" ht="13.5" customHeight="1">
      <c r="A1753" s="125" t="s">
        <v>3268</v>
      </c>
      <c r="B1753" s="125" t="s">
        <v>10374</v>
      </c>
      <c r="C1753" s="246" t="s">
        <v>3269</v>
      </c>
      <c r="D1753" s="246" t="s">
        <v>959</v>
      </c>
      <c r="E1753" s="246" t="s">
        <v>6368</v>
      </c>
      <c r="F1753" s="246" t="s">
        <v>6369</v>
      </c>
      <c r="G1753" s="246" t="s">
        <v>9730</v>
      </c>
      <c r="H1753" s="247">
        <v>0</v>
      </c>
      <c r="I1753" s="246" t="s">
        <v>10374</v>
      </c>
      <c r="J1753" s="247">
        <v>143000</v>
      </c>
      <c r="K1753" s="247">
        <v>14</v>
      </c>
      <c r="L1753" s="246" t="s">
        <v>13347</v>
      </c>
      <c r="M1753" s="246" t="s">
        <v>12354</v>
      </c>
      <c r="N1753" s="246" t="s">
        <v>3268</v>
      </c>
      <c r="O1753" s="246" t="s">
        <v>12354</v>
      </c>
      <c r="P1753" s="246" t="s">
        <v>12354</v>
      </c>
      <c r="Q1753" s="246" t="s">
        <v>12354</v>
      </c>
      <c r="R1753" s="246" t="s">
        <v>14690</v>
      </c>
      <c r="S1753" s="246" t="s">
        <v>14727</v>
      </c>
      <c r="T1753" s="246" t="s">
        <v>14855</v>
      </c>
      <c r="U1753" s="246" t="s">
        <v>15600</v>
      </c>
    </row>
    <row r="1754" spans="1:21" ht="13.5" customHeight="1">
      <c r="A1754" s="125" t="s">
        <v>3270</v>
      </c>
      <c r="B1754" s="125" t="s">
        <v>10374</v>
      </c>
      <c r="C1754" s="246" t="s">
        <v>6365</v>
      </c>
      <c r="D1754" s="246" t="s">
        <v>209</v>
      </c>
      <c r="E1754" s="246" t="s">
        <v>6366</v>
      </c>
      <c r="F1754" s="246" t="s">
        <v>6367</v>
      </c>
      <c r="G1754" s="246" t="s">
        <v>9565</v>
      </c>
      <c r="H1754" s="247">
        <v>0</v>
      </c>
      <c r="I1754" s="246" t="s">
        <v>10374</v>
      </c>
      <c r="J1754" s="247">
        <v>143000</v>
      </c>
      <c r="K1754" s="247">
        <v>13</v>
      </c>
      <c r="L1754" s="246" t="s">
        <v>13346</v>
      </c>
      <c r="M1754" s="246" t="s">
        <v>12354</v>
      </c>
      <c r="N1754" s="246" t="s">
        <v>3270</v>
      </c>
      <c r="O1754" s="246" t="s">
        <v>12354</v>
      </c>
      <c r="P1754" s="246" t="s">
        <v>12354</v>
      </c>
      <c r="Q1754" s="246" t="s">
        <v>12354</v>
      </c>
      <c r="R1754" s="246" t="s">
        <v>14694</v>
      </c>
      <c r="S1754" s="246" t="s">
        <v>14718</v>
      </c>
      <c r="T1754" s="246" t="s">
        <v>15647</v>
      </c>
      <c r="U1754" s="246" t="s">
        <v>16127</v>
      </c>
    </row>
    <row r="1755" spans="1:21" ht="13.5" customHeight="1">
      <c r="A1755" s="125" t="s">
        <v>3271</v>
      </c>
      <c r="B1755" s="125" t="s">
        <v>10374</v>
      </c>
      <c r="C1755" s="246" t="s">
        <v>6362</v>
      </c>
      <c r="D1755" s="246" t="s">
        <v>209</v>
      </c>
      <c r="E1755" s="246" t="s">
        <v>6363</v>
      </c>
      <c r="F1755" s="246" t="s">
        <v>6364</v>
      </c>
      <c r="G1755" s="246" t="s">
        <v>9731</v>
      </c>
      <c r="H1755" s="247">
        <v>0</v>
      </c>
      <c r="I1755" s="246" t="s">
        <v>10374</v>
      </c>
      <c r="J1755" s="247">
        <v>143000</v>
      </c>
      <c r="K1755" s="247">
        <v>12</v>
      </c>
      <c r="L1755" s="246" t="s">
        <v>13345</v>
      </c>
      <c r="M1755" s="246" t="s">
        <v>12354</v>
      </c>
      <c r="N1755" s="246" t="s">
        <v>3271</v>
      </c>
      <c r="O1755" s="246" t="s">
        <v>12354</v>
      </c>
      <c r="P1755" s="246" t="s">
        <v>12354</v>
      </c>
      <c r="Q1755" s="246" t="s">
        <v>12354</v>
      </c>
      <c r="R1755" s="246" t="s">
        <v>14690</v>
      </c>
      <c r="S1755" s="246" t="s">
        <v>14727</v>
      </c>
      <c r="T1755" s="246" t="s">
        <v>16016</v>
      </c>
      <c r="U1755" s="246" t="s">
        <v>16183</v>
      </c>
    </row>
    <row r="1756" spans="1:21" ht="13.5" customHeight="1">
      <c r="A1756" s="125" t="s">
        <v>10831</v>
      </c>
      <c r="B1756" s="125" t="s">
        <v>10374</v>
      </c>
      <c r="C1756" s="246" t="s">
        <v>2883</v>
      </c>
      <c r="D1756" s="246" t="s">
        <v>209</v>
      </c>
      <c r="E1756" s="246" t="s">
        <v>11261</v>
      </c>
      <c r="F1756" s="246" t="s">
        <v>6361</v>
      </c>
      <c r="G1756" s="246" t="s">
        <v>9565</v>
      </c>
      <c r="H1756" s="247">
        <v>0</v>
      </c>
      <c r="I1756" s="246" t="s">
        <v>10374</v>
      </c>
      <c r="J1756" s="247">
        <v>143000</v>
      </c>
      <c r="K1756" s="247">
        <v>11</v>
      </c>
      <c r="L1756" s="246" t="s">
        <v>12740</v>
      </c>
      <c r="M1756" s="246" t="s">
        <v>12354</v>
      </c>
      <c r="N1756" s="246" t="s">
        <v>10831</v>
      </c>
      <c r="O1756" s="246" t="s">
        <v>12354</v>
      </c>
      <c r="P1756" s="246" t="s">
        <v>12354</v>
      </c>
      <c r="Q1756" s="246" t="s">
        <v>12354</v>
      </c>
      <c r="R1756" s="246" t="s">
        <v>14694</v>
      </c>
      <c r="S1756" s="246" t="s">
        <v>14718</v>
      </c>
      <c r="T1756" s="246" t="s">
        <v>15034</v>
      </c>
      <c r="U1756" s="246" t="s">
        <v>16181</v>
      </c>
    </row>
    <row r="1757" spans="1:21" ht="13.5" customHeight="1">
      <c r="A1757" s="125" t="s">
        <v>3273</v>
      </c>
      <c r="B1757" s="125" t="s">
        <v>10374</v>
      </c>
      <c r="C1757" s="246" t="s">
        <v>3274</v>
      </c>
      <c r="D1757" s="246" t="s">
        <v>209</v>
      </c>
      <c r="E1757" s="246" t="s">
        <v>6937</v>
      </c>
      <c r="F1757" s="246" t="s">
        <v>6938</v>
      </c>
      <c r="G1757" s="246" t="s">
        <v>9733</v>
      </c>
      <c r="H1757" s="247">
        <v>0</v>
      </c>
      <c r="I1757" s="246" t="s">
        <v>10374</v>
      </c>
      <c r="J1757" s="247">
        <v>143000</v>
      </c>
      <c r="K1757" s="247">
        <v>259</v>
      </c>
      <c r="L1757" s="246" t="s">
        <v>12923</v>
      </c>
      <c r="M1757" s="246" t="s">
        <v>12354</v>
      </c>
      <c r="N1757" s="246" t="s">
        <v>3273</v>
      </c>
      <c r="O1757" s="246" t="s">
        <v>12354</v>
      </c>
      <c r="P1757" s="246" t="s">
        <v>12354</v>
      </c>
      <c r="Q1757" s="246" t="s">
        <v>12354</v>
      </c>
      <c r="R1757" s="246" t="s">
        <v>14694</v>
      </c>
      <c r="S1757" s="246" t="s">
        <v>14727</v>
      </c>
      <c r="T1757" s="246" t="s">
        <v>16040</v>
      </c>
      <c r="U1757" s="246" t="s">
        <v>16290</v>
      </c>
    </row>
    <row r="1758" spans="1:21" ht="13.5" customHeight="1">
      <c r="A1758" s="125" t="s">
        <v>3275</v>
      </c>
      <c r="B1758" s="125" t="s">
        <v>10374</v>
      </c>
      <c r="C1758" s="246" t="s">
        <v>3276</v>
      </c>
      <c r="D1758" s="246" t="s">
        <v>96</v>
      </c>
      <c r="E1758" s="246" t="s">
        <v>6968</v>
      </c>
      <c r="F1758" s="246" t="s">
        <v>12354</v>
      </c>
      <c r="G1758" s="246" t="s">
        <v>9734</v>
      </c>
      <c r="H1758" s="247">
        <v>0</v>
      </c>
      <c r="I1758" s="246" t="s">
        <v>10374</v>
      </c>
      <c r="J1758" s="247">
        <v>143000</v>
      </c>
      <c r="K1758" s="247">
        <v>271</v>
      </c>
      <c r="L1758" s="246" t="s">
        <v>12761</v>
      </c>
      <c r="M1758" s="246" t="s">
        <v>12354</v>
      </c>
      <c r="N1758" s="246" t="s">
        <v>3275</v>
      </c>
      <c r="O1758" s="246" t="s">
        <v>12354</v>
      </c>
      <c r="P1758" s="246" t="s">
        <v>12354</v>
      </c>
      <c r="Q1758" s="246" t="s">
        <v>12354</v>
      </c>
      <c r="R1758" s="246" t="s">
        <v>14690</v>
      </c>
      <c r="S1758" s="246" t="s">
        <v>14727</v>
      </c>
      <c r="T1758" s="246" t="s">
        <v>15568</v>
      </c>
      <c r="U1758" s="246" t="s">
        <v>16227</v>
      </c>
    </row>
    <row r="1759" spans="1:21" ht="13.5" customHeight="1">
      <c r="A1759" s="125" t="s">
        <v>3277</v>
      </c>
      <c r="B1759" s="125" t="s">
        <v>10374</v>
      </c>
      <c r="C1759" s="246" t="s">
        <v>3278</v>
      </c>
      <c r="D1759" s="246" t="s">
        <v>88</v>
      </c>
      <c r="E1759" s="246" t="s">
        <v>6995</v>
      </c>
      <c r="F1759" s="246" t="s">
        <v>6996</v>
      </c>
      <c r="G1759" s="246" t="s">
        <v>9676</v>
      </c>
      <c r="H1759" s="247">
        <v>0</v>
      </c>
      <c r="I1759" s="246" t="s">
        <v>10374</v>
      </c>
      <c r="J1759" s="247">
        <v>143000</v>
      </c>
      <c r="K1759" s="247">
        <v>283</v>
      </c>
      <c r="L1759" s="246" t="s">
        <v>13515</v>
      </c>
      <c r="M1759" s="246" t="s">
        <v>12354</v>
      </c>
      <c r="N1759" s="246" t="s">
        <v>3277</v>
      </c>
      <c r="O1759" s="246" t="s">
        <v>12354</v>
      </c>
      <c r="P1759" s="246" t="s">
        <v>12354</v>
      </c>
      <c r="Q1759" s="246" t="s">
        <v>12354</v>
      </c>
      <c r="R1759" s="246" t="s">
        <v>14730</v>
      </c>
      <c r="S1759" s="246" t="s">
        <v>15391</v>
      </c>
      <c r="T1759" s="246" t="s">
        <v>14799</v>
      </c>
      <c r="U1759" s="246" t="s">
        <v>16211</v>
      </c>
    </row>
    <row r="1760" spans="1:21" ht="13.5" customHeight="1">
      <c r="A1760" s="125" t="s">
        <v>3279</v>
      </c>
      <c r="B1760" s="125" t="s">
        <v>10374</v>
      </c>
      <c r="C1760" s="246" t="s">
        <v>7142</v>
      </c>
      <c r="D1760" s="246" t="s">
        <v>963</v>
      </c>
      <c r="E1760" s="246" t="s">
        <v>7143</v>
      </c>
      <c r="F1760" s="246" t="s">
        <v>10774</v>
      </c>
      <c r="G1760" s="246" t="s">
        <v>9676</v>
      </c>
      <c r="H1760" s="247">
        <v>0</v>
      </c>
      <c r="I1760" s="246" t="s">
        <v>10374</v>
      </c>
      <c r="J1760" s="247">
        <v>143000</v>
      </c>
      <c r="K1760" s="247">
        <v>354</v>
      </c>
      <c r="L1760" s="246" t="s">
        <v>13122</v>
      </c>
      <c r="M1760" s="246" t="s">
        <v>12354</v>
      </c>
      <c r="N1760" s="246" t="s">
        <v>3279</v>
      </c>
      <c r="O1760" s="246" t="s">
        <v>12354</v>
      </c>
      <c r="P1760" s="246" t="s">
        <v>12354</v>
      </c>
      <c r="Q1760" s="246" t="s">
        <v>12354</v>
      </c>
      <c r="R1760" s="246" t="s">
        <v>14694</v>
      </c>
      <c r="S1760" s="246" t="s">
        <v>14718</v>
      </c>
      <c r="T1760" s="246" t="s">
        <v>14873</v>
      </c>
      <c r="U1760" s="246" t="s">
        <v>16211</v>
      </c>
    </row>
    <row r="1761" spans="1:21" ht="13.5" customHeight="1">
      <c r="A1761" s="125" t="s">
        <v>3280</v>
      </c>
      <c r="B1761" s="125" t="s">
        <v>10374</v>
      </c>
      <c r="C1761" s="246" t="s">
        <v>7178</v>
      </c>
      <c r="D1761" s="246" t="s">
        <v>88</v>
      </c>
      <c r="E1761" s="246" t="s">
        <v>7179</v>
      </c>
      <c r="F1761" s="246" t="s">
        <v>7180</v>
      </c>
      <c r="G1761" s="246" t="s">
        <v>9735</v>
      </c>
      <c r="H1761" s="247">
        <v>0</v>
      </c>
      <c r="I1761" s="246" t="s">
        <v>10374</v>
      </c>
      <c r="J1761" s="247">
        <v>143000</v>
      </c>
      <c r="K1761" s="247">
        <v>369</v>
      </c>
      <c r="L1761" s="246" t="s">
        <v>13559</v>
      </c>
      <c r="M1761" s="246" t="s">
        <v>12354</v>
      </c>
      <c r="N1761" s="246" t="s">
        <v>3280</v>
      </c>
      <c r="O1761" s="246" t="s">
        <v>12354</v>
      </c>
      <c r="P1761" s="246" t="s">
        <v>12354</v>
      </c>
      <c r="Q1761" s="246" t="s">
        <v>12354</v>
      </c>
      <c r="R1761" s="246" t="s">
        <v>14765</v>
      </c>
      <c r="S1761" s="246" t="s">
        <v>14815</v>
      </c>
      <c r="T1761" s="246" t="s">
        <v>15590</v>
      </c>
      <c r="U1761" s="246" t="s">
        <v>16269</v>
      </c>
    </row>
    <row r="1762" spans="1:21" ht="13.5" customHeight="1">
      <c r="A1762" s="125" t="s">
        <v>16581</v>
      </c>
      <c r="B1762" s="125" t="s">
        <v>10374</v>
      </c>
      <c r="C1762" s="246" t="s">
        <v>3272</v>
      </c>
      <c r="D1762" s="246" t="s">
        <v>975</v>
      </c>
      <c r="E1762" s="246" t="s">
        <v>6905</v>
      </c>
      <c r="F1762" s="246" t="s">
        <v>12354</v>
      </c>
      <c r="G1762" s="246" t="s">
        <v>9732</v>
      </c>
      <c r="H1762" s="247">
        <v>0</v>
      </c>
      <c r="I1762" s="246" t="s">
        <v>10374</v>
      </c>
      <c r="J1762" s="247">
        <v>143000</v>
      </c>
      <c r="K1762" s="247">
        <v>245</v>
      </c>
      <c r="L1762" s="246" t="s">
        <v>13491</v>
      </c>
      <c r="M1762" s="246" t="s">
        <v>12354</v>
      </c>
      <c r="N1762" s="246" t="s">
        <v>16581</v>
      </c>
      <c r="O1762" s="246" t="s">
        <v>12354</v>
      </c>
      <c r="P1762" s="246" t="s">
        <v>12354</v>
      </c>
      <c r="Q1762" s="246" t="s">
        <v>12354</v>
      </c>
      <c r="R1762" s="246" t="s">
        <v>14930</v>
      </c>
      <c r="S1762" s="246" t="s">
        <v>14776</v>
      </c>
      <c r="T1762" s="246" t="s">
        <v>16120</v>
      </c>
      <c r="U1762" s="246" t="s">
        <v>16202</v>
      </c>
    </row>
    <row r="1763" spans="1:21" ht="13.5" customHeight="1">
      <c r="A1763" s="125" t="s">
        <v>3281</v>
      </c>
      <c r="B1763" s="125" t="s">
        <v>10374</v>
      </c>
      <c r="C1763" s="246" t="s">
        <v>3282</v>
      </c>
      <c r="D1763" s="246" t="s">
        <v>143</v>
      </c>
      <c r="E1763" s="246" t="s">
        <v>6359</v>
      </c>
      <c r="F1763" s="246" t="s">
        <v>6360</v>
      </c>
      <c r="G1763" s="246" t="s">
        <v>9576</v>
      </c>
      <c r="H1763" s="247">
        <v>0</v>
      </c>
      <c r="I1763" s="246" t="s">
        <v>10374</v>
      </c>
      <c r="J1763" s="247">
        <v>143000</v>
      </c>
      <c r="K1763" s="247">
        <v>10</v>
      </c>
      <c r="L1763" s="246" t="s">
        <v>12974</v>
      </c>
      <c r="M1763" s="246" t="s">
        <v>12354</v>
      </c>
      <c r="N1763" s="246" t="s">
        <v>3281</v>
      </c>
      <c r="O1763" s="246" t="s">
        <v>12354</v>
      </c>
      <c r="P1763" s="246" t="s">
        <v>12354</v>
      </c>
      <c r="Q1763" s="246" t="s">
        <v>12354</v>
      </c>
      <c r="R1763" s="246" t="s">
        <v>14694</v>
      </c>
      <c r="S1763" s="246" t="s">
        <v>14718</v>
      </c>
      <c r="T1763" s="246" t="s">
        <v>14804</v>
      </c>
      <c r="U1763" s="246" t="s">
        <v>16195</v>
      </c>
    </row>
    <row r="1764" spans="1:21" ht="13.5" customHeight="1">
      <c r="A1764" s="125" t="s">
        <v>3283</v>
      </c>
      <c r="B1764" s="125" t="s">
        <v>10374</v>
      </c>
      <c r="C1764" s="246" t="s">
        <v>3284</v>
      </c>
      <c r="D1764" s="246" t="s">
        <v>82</v>
      </c>
      <c r="E1764" s="246" t="s">
        <v>6358</v>
      </c>
      <c r="F1764" s="246" t="s">
        <v>10775</v>
      </c>
      <c r="G1764" s="246" t="s">
        <v>9736</v>
      </c>
      <c r="H1764" s="247">
        <v>0</v>
      </c>
      <c r="I1764" s="246" t="s">
        <v>10374</v>
      </c>
      <c r="J1764" s="247">
        <v>143000</v>
      </c>
      <c r="K1764" s="247">
        <v>9</v>
      </c>
      <c r="L1764" s="246" t="s">
        <v>13344</v>
      </c>
      <c r="M1764" s="246" t="s">
        <v>12354</v>
      </c>
      <c r="N1764" s="246" t="s">
        <v>3283</v>
      </c>
      <c r="O1764" s="246" t="s">
        <v>12354</v>
      </c>
      <c r="P1764" s="246" t="s">
        <v>12354</v>
      </c>
      <c r="Q1764" s="246" t="s">
        <v>12354</v>
      </c>
      <c r="R1764" s="246" t="s">
        <v>14694</v>
      </c>
      <c r="S1764" s="246" t="s">
        <v>14820</v>
      </c>
      <c r="T1764" s="246" t="s">
        <v>15678</v>
      </c>
      <c r="U1764" s="246" t="s">
        <v>15010</v>
      </c>
    </row>
    <row r="1765" spans="1:21" ht="13.5" customHeight="1">
      <c r="A1765" s="125" t="s">
        <v>3285</v>
      </c>
      <c r="B1765" s="125" t="s">
        <v>10374</v>
      </c>
      <c r="C1765" s="246" t="s">
        <v>3286</v>
      </c>
      <c r="D1765" s="246" t="s">
        <v>184</v>
      </c>
      <c r="E1765" s="246" t="s">
        <v>6356</v>
      </c>
      <c r="F1765" s="246" t="s">
        <v>6357</v>
      </c>
      <c r="G1765" s="246" t="s">
        <v>9737</v>
      </c>
      <c r="H1765" s="247">
        <v>0</v>
      </c>
      <c r="I1765" s="246" t="s">
        <v>10374</v>
      </c>
      <c r="J1765" s="247">
        <v>143000</v>
      </c>
      <c r="K1765" s="247">
        <v>8</v>
      </c>
      <c r="L1765" s="246" t="s">
        <v>13343</v>
      </c>
      <c r="M1765" s="246" t="s">
        <v>12354</v>
      </c>
      <c r="N1765" s="246" t="s">
        <v>3285</v>
      </c>
      <c r="O1765" s="246" t="s">
        <v>12354</v>
      </c>
      <c r="P1765" s="246" t="s">
        <v>12354</v>
      </c>
      <c r="Q1765" s="246" t="s">
        <v>12354</v>
      </c>
      <c r="R1765" s="246" t="s">
        <v>14694</v>
      </c>
      <c r="S1765" s="246" t="s">
        <v>14727</v>
      </c>
      <c r="T1765" s="246" t="s">
        <v>15542</v>
      </c>
      <c r="U1765" s="246" t="s">
        <v>15357</v>
      </c>
    </row>
    <row r="1766" spans="1:21" ht="13.5" customHeight="1">
      <c r="A1766" s="125" t="s">
        <v>3287</v>
      </c>
      <c r="B1766" s="125" t="s">
        <v>10374</v>
      </c>
      <c r="C1766" s="246" t="s">
        <v>3288</v>
      </c>
      <c r="D1766" s="246" t="s">
        <v>1010</v>
      </c>
      <c r="E1766" s="246" t="s">
        <v>6354</v>
      </c>
      <c r="F1766" s="246" t="s">
        <v>6355</v>
      </c>
      <c r="G1766" s="246" t="s">
        <v>9736</v>
      </c>
      <c r="H1766" s="247">
        <v>0</v>
      </c>
      <c r="I1766" s="246" t="s">
        <v>10374</v>
      </c>
      <c r="J1766" s="247">
        <v>143000</v>
      </c>
      <c r="K1766" s="247">
        <v>7</v>
      </c>
      <c r="L1766" s="246" t="s">
        <v>13342</v>
      </c>
      <c r="M1766" s="246" t="s">
        <v>12354</v>
      </c>
      <c r="N1766" s="246" t="s">
        <v>3287</v>
      </c>
      <c r="O1766" s="246" t="s">
        <v>12354</v>
      </c>
      <c r="P1766" s="246" t="s">
        <v>12354</v>
      </c>
      <c r="Q1766" s="246" t="s">
        <v>12354</v>
      </c>
      <c r="R1766" s="246" t="s">
        <v>14694</v>
      </c>
      <c r="S1766" s="246" t="s">
        <v>14820</v>
      </c>
      <c r="T1766" s="246" t="s">
        <v>15678</v>
      </c>
      <c r="U1766" s="246" t="s">
        <v>15010</v>
      </c>
    </row>
    <row r="1767" spans="1:21" ht="13.5" customHeight="1">
      <c r="A1767" s="125" t="s">
        <v>10832</v>
      </c>
      <c r="B1767" s="125" t="s">
        <v>10374</v>
      </c>
      <c r="C1767" s="246" t="s">
        <v>2900</v>
      </c>
      <c r="D1767" s="246" t="s">
        <v>39</v>
      </c>
      <c r="E1767" s="246" t="s">
        <v>11262</v>
      </c>
      <c r="F1767" s="246" t="s">
        <v>6353</v>
      </c>
      <c r="G1767" s="246" t="s">
        <v>9576</v>
      </c>
      <c r="H1767" s="247">
        <v>0</v>
      </c>
      <c r="I1767" s="246" t="s">
        <v>10374</v>
      </c>
      <c r="J1767" s="247">
        <v>143000</v>
      </c>
      <c r="K1767" s="247">
        <v>6</v>
      </c>
      <c r="L1767" s="246" t="s">
        <v>13341</v>
      </c>
      <c r="M1767" s="246" t="s">
        <v>12354</v>
      </c>
      <c r="N1767" s="246" t="s">
        <v>10832</v>
      </c>
      <c r="O1767" s="246" t="s">
        <v>12354</v>
      </c>
      <c r="P1767" s="246" t="s">
        <v>12354</v>
      </c>
      <c r="Q1767" s="246" t="s">
        <v>12354</v>
      </c>
      <c r="R1767" s="246" t="s">
        <v>14694</v>
      </c>
      <c r="S1767" s="246" t="s">
        <v>14718</v>
      </c>
      <c r="T1767" s="246" t="s">
        <v>14804</v>
      </c>
      <c r="U1767" s="246" t="s">
        <v>16195</v>
      </c>
    </row>
    <row r="1768" spans="1:21" ht="13.5" customHeight="1">
      <c r="A1768" s="125" t="s">
        <v>3289</v>
      </c>
      <c r="B1768" s="125" t="s">
        <v>10374</v>
      </c>
      <c r="C1768" s="246" t="s">
        <v>3290</v>
      </c>
      <c r="D1768" s="246" t="s">
        <v>1002</v>
      </c>
      <c r="E1768" s="246" t="s">
        <v>6351</v>
      </c>
      <c r="F1768" s="246" t="s">
        <v>6352</v>
      </c>
      <c r="G1768" s="246" t="s">
        <v>9576</v>
      </c>
      <c r="H1768" s="247">
        <v>0</v>
      </c>
      <c r="I1768" s="246" t="s">
        <v>10374</v>
      </c>
      <c r="J1768" s="247">
        <v>143000</v>
      </c>
      <c r="K1768" s="247">
        <v>5</v>
      </c>
      <c r="L1768" s="246" t="s">
        <v>13085</v>
      </c>
      <c r="M1768" s="246" t="s">
        <v>12354</v>
      </c>
      <c r="N1768" s="246" t="s">
        <v>3289</v>
      </c>
      <c r="O1768" s="246" t="s">
        <v>12354</v>
      </c>
      <c r="P1768" s="246" t="s">
        <v>12354</v>
      </c>
      <c r="Q1768" s="246" t="s">
        <v>12354</v>
      </c>
      <c r="R1768" s="246" t="s">
        <v>14694</v>
      </c>
      <c r="S1768" s="246" t="s">
        <v>14718</v>
      </c>
      <c r="T1768" s="246" t="s">
        <v>14804</v>
      </c>
      <c r="U1768" s="246" t="s">
        <v>16195</v>
      </c>
    </row>
    <row r="1769" spans="1:21" ht="13.5" customHeight="1">
      <c r="A1769" s="125" t="s">
        <v>3291</v>
      </c>
      <c r="B1769" s="125" t="s">
        <v>10374</v>
      </c>
      <c r="C1769" s="246" t="s">
        <v>3292</v>
      </c>
      <c r="D1769" s="246" t="s">
        <v>1002</v>
      </c>
      <c r="E1769" s="246" t="s">
        <v>6349</v>
      </c>
      <c r="F1769" s="246" t="s">
        <v>6350</v>
      </c>
      <c r="G1769" s="246" t="s">
        <v>9738</v>
      </c>
      <c r="H1769" s="247">
        <v>0</v>
      </c>
      <c r="I1769" s="246" t="s">
        <v>10374</v>
      </c>
      <c r="J1769" s="247">
        <v>143000</v>
      </c>
      <c r="K1769" s="247">
        <v>4</v>
      </c>
      <c r="L1769" s="246" t="s">
        <v>13340</v>
      </c>
      <c r="M1769" s="246" t="s">
        <v>12354</v>
      </c>
      <c r="N1769" s="246" t="s">
        <v>3291</v>
      </c>
      <c r="O1769" s="246" t="s">
        <v>12354</v>
      </c>
      <c r="P1769" s="246" t="s">
        <v>12354</v>
      </c>
      <c r="Q1769" s="246" t="s">
        <v>12354</v>
      </c>
      <c r="R1769" s="246" t="s">
        <v>14690</v>
      </c>
      <c r="S1769" s="246" t="s">
        <v>14736</v>
      </c>
      <c r="T1769" s="246" t="s">
        <v>15816</v>
      </c>
      <c r="U1769" s="246" t="s">
        <v>15093</v>
      </c>
    </row>
    <row r="1770" spans="1:21" ht="13.5" customHeight="1">
      <c r="A1770" s="125" t="s">
        <v>3293</v>
      </c>
      <c r="B1770" s="125" t="s">
        <v>10374</v>
      </c>
      <c r="C1770" s="246" t="s">
        <v>3294</v>
      </c>
      <c r="D1770" s="246" t="s">
        <v>3295</v>
      </c>
      <c r="E1770" s="246" t="s">
        <v>6347</v>
      </c>
      <c r="F1770" s="246" t="s">
        <v>6348</v>
      </c>
      <c r="G1770" s="246" t="s">
        <v>9739</v>
      </c>
      <c r="H1770" s="247">
        <v>0</v>
      </c>
      <c r="I1770" s="246" t="s">
        <v>10374</v>
      </c>
      <c r="J1770" s="247">
        <v>143000</v>
      </c>
      <c r="K1770" s="247">
        <v>3</v>
      </c>
      <c r="L1770" s="246" t="s">
        <v>12748</v>
      </c>
      <c r="M1770" s="246" t="s">
        <v>12354</v>
      </c>
      <c r="N1770" s="246" t="s">
        <v>3293</v>
      </c>
      <c r="O1770" s="246" t="s">
        <v>12354</v>
      </c>
      <c r="P1770" s="246" t="s">
        <v>12354</v>
      </c>
      <c r="Q1770" s="246" t="s">
        <v>12354</v>
      </c>
      <c r="R1770" s="246" t="s">
        <v>14694</v>
      </c>
      <c r="S1770" s="246" t="s">
        <v>14718</v>
      </c>
      <c r="T1770" s="246" t="s">
        <v>15628</v>
      </c>
      <c r="U1770" s="246" t="s">
        <v>16291</v>
      </c>
    </row>
    <row r="1771" spans="1:21" ht="13.5" customHeight="1">
      <c r="A1771" s="125" t="s">
        <v>3296</v>
      </c>
      <c r="B1771" s="125" t="s">
        <v>10374</v>
      </c>
      <c r="C1771" s="246" t="s">
        <v>3297</v>
      </c>
      <c r="D1771" s="246" t="s">
        <v>39</v>
      </c>
      <c r="E1771" s="246" t="s">
        <v>6345</v>
      </c>
      <c r="F1771" s="246" t="s">
        <v>6346</v>
      </c>
      <c r="G1771" s="246" t="s">
        <v>9740</v>
      </c>
      <c r="H1771" s="247">
        <v>0</v>
      </c>
      <c r="I1771" s="246" t="s">
        <v>10374</v>
      </c>
      <c r="J1771" s="247">
        <v>143000</v>
      </c>
      <c r="K1771" s="247">
        <v>2</v>
      </c>
      <c r="L1771" s="246" t="s">
        <v>12822</v>
      </c>
      <c r="M1771" s="246" t="s">
        <v>12354</v>
      </c>
      <c r="N1771" s="246" t="s">
        <v>3296</v>
      </c>
      <c r="O1771" s="246" t="s">
        <v>12354</v>
      </c>
      <c r="P1771" s="246" t="s">
        <v>12354</v>
      </c>
      <c r="Q1771" s="246" t="s">
        <v>12354</v>
      </c>
      <c r="R1771" s="246" t="s">
        <v>14694</v>
      </c>
      <c r="S1771" s="246" t="s">
        <v>14727</v>
      </c>
      <c r="T1771" s="246" t="s">
        <v>16292</v>
      </c>
      <c r="U1771" s="246" t="s">
        <v>16293</v>
      </c>
    </row>
    <row r="1772" spans="1:21" ht="13.5" customHeight="1">
      <c r="A1772" s="125" t="s">
        <v>3298</v>
      </c>
      <c r="B1772" s="125" t="s">
        <v>10374</v>
      </c>
      <c r="C1772" s="246" t="s">
        <v>3299</v>
      </c>
      <c r="D1772" s="246" t="s">
        <v>1010</v>
      </c>
      <c r="E1772" s="246" t="s">
        <v>6343</v>
      </c>
      <c r="F1772" s="246" t="s">
        <v>6344</v>
      </c>
      <c r="G1772" s="246" t="s">
        <v>9741</v>
      </c>
      <c r="H1772" s="247">
        <v>0</v>
      </c>
      <c r="I1772" s="246" t="s">
        <v>10374</v>
      </c>
      <c r="J1772" s="247">
        <v>143000</v>
      </c>
      <c r="K1772" s="247">
        <v>1</v>
      </c>
      <c r="L1772" s="246" t="s">
        <v>13339</v>
      </c>
      <c r="M1772" s="246" t="s">
        <v>12354</v>
      </c>
      <c r="N1772" s="246" t="s">
        <v>3298</v>
      </c>
      <c r="O1772" s="246" t="s">
        <v>12354</v>
      </c>
      <c r="P1772" s="246" t="s">
        <v>12354</v>
      </c>
      <c r="Q1772" s="246" t="s">
        <v>12354</v>
      </c>
      <c r="R1772" s="246" t="s">
        <v>14694</v>
      </c>
      <c r="S1772" s="246" t="s">
        <v>14718</v>
      </c>
      <c r="T1772" s="246" t="s">
        <v>14804</v>
      </c>
      <c r="U1772" s="246" t="s">
        <v>16195</v>
      </c>
    </row>
    <row r="1773" spans="1:21" ht="13.5" customHeight="1">
      <c r="A1773" s="125" t="s">
        <v>3300</v>
      </c>
      <c r="B1773" s="125" t="s">
        <v>10374</v>
      </c>
      <c r="C1773" s="246" t="s">
        <v>6886</v>
      </c>
      <c r="D1773" s="246" t="s">
        <v>82</v>
      </c>
      <c r="E1773" s="246" t="s">
        <v>6887</v>
      </c>
      <c r="F1773" s="246" t="s">
        <v>6888</v>
      </c>
      <c r="G1773" s="246" t="s">
        <v>9676</v>
      </c>
      <c r="H1773" s="247">
        <v>0</v>
      </c>
      <c r="I1773" s="246" t="s">
        <v>10374</v>
      </c>
      <c r="J1773" s="247">
        <v>143000</v>
      </c>
      <c r="K1773" s="247">
        <v>238</v>
      </c>
      <c r="L1773" s="246" t="s">
        <v>12754</v>
      </c>
      <c r="M1773" s="246" t="s">
        <v>12354</v>
      </c>
      <c r="N1773" s="246" t="s">
        <v>3300</v>
      </c>
      <c r="O1773" s="246" t="s">
        <v>12354</v>
      </c>
      <c r="P1773" s="246" t="s">
        <v>12354</v>
      </c>
      <c r="Q1773" s="246" t="s">
        <v>12354</v>
      </c>
      <c r="R1773" s="246" t="s">
        <v>14690</v>
      </c>
      <c r="S1773" s="246" t="s">
        <v>14736</v>
      </c>
      <c r="T1773" s="246" t="s">
        <v>14894</v>
      </c>
      <c r="U1773" s="246" t="s">
        <v>16211</v>
      </c>
    </row>
    <row r="1774" spans="1:21" ht="13.5" customHeight="1">
      <c r="A1774" s="125" t="s">
        <v>3301</v>
      </c>
      <c r="B1774" s="125" t="s">
        <v>10374</v>
      </c>
      <c r="C1774" s="246" t="s">
        <v>3302</v>
      </c>
      <c r="D1774" s="246" t="s">
        <v>39</v>
      </c>
      <c r="E1774" s="246" t="s">
        <v>7025</v>
      </c>
      <c r="F1774" s="246" t="s">
        <v>7026</v>
      </c>
      <c r="G1774" s="246" t="s">
        <v>9742</v>
      </c>
      <c r="H1774" s="247">
        <v>0</v>
      </c>
      <c r="I1774" s="246" t="s">
        <v>10374</v>
      </c>
      <c r="J1774" s="247">
        <v>143000</v>
      </c>
      <c r="K1774" s="247">
        <v>295</v>
      </c>
      <c r="L1774" s="246" t="s">
        <v>12930</v>
      </c>
      <c r="M1774" s="246" t="s">
        <v>12354</v>
      </c>
      <c r="N1774" s="246" t="s">
        <v>3301</v>
      </c>
      <c r="O1774" s="246" t="s">
        <v>12354</v>
      </c>
      <c r="P1774" s="246" t="s">
        <v>12354</v>
      </c>
      <c r="Q1774" s="246" t="s">
        <v>12354</v>
      </c>
      <c r="R1774" s="246" t="s">
        <v>14694</v>
      </c>
      <c r="S1774" s="246" t="s">
        <v>14718</v>
      </c>
      <c r="T1774" s="246" t="s">
        <v>15270</v>
      </c>
      <c r="U1774" s="246" t="s">
        <v>14810</v>
      </c>
    </row>
    <row r="1775" spans="1:21" ht="13.5" customHeight="1">
      <c r="A1775" s="125" t="s">
        <v>3303</v>
      </c>
      <c r="B1775" s="125" t="s">
        <v>10374</v>
      </c>
      <c r="C1775" s="246" t="s">
        <v>3304</v>
      </c>
      <c r="D1775" s="246" t="s">
        <v>39</v>
      </c>
      <c r="E1775" s="246" t="s">
        <v>7030</v>
      </c>
      <c r="F1775" s="246" t="s">
        <v>7031</v>
      </c>
      <c r="G1775" s="246" t="s">
        <v>9743</v>
      </c>
      <c r="H1775" s="247">
        <v>0</v>
      </c>
      <c r="I1775" s="246" t="s">
        <v>10374</v>
      </c>
      <c r="J1775" s="247">
        <v>143000</v>
      </c>
      <c r="K1775" s="247">
        <v>297</v>
      </c>
      <c r="L1775" s="246" t="s">
        <v>12930</v>
      </c>
      <c r="M1775" s="246" t="s">
        <v>12354</v>
      </c>
      <c r="N1775" s="246" t="s">
        <v>3303</v>
      </c>
      <c r="O1775" s="246" t="s">
        <v>12354</v>
      </c>
      <c r="P1775" s="246" t="s">
        <v>12354</v>
      </c>
      <c r="Q1775" s="246" t="s">
        <v>12354</v>
      </c>
      <c r="R1775" s="246" t="s">
        <v>14690</v>
      </c>
      <c r="S1775" s="246" t="s">
        <v>14736</v>
      </c>
      <c r="T1775" s="246" t="s">
        <v>16294</v>
      </c>
      <c r="U1775" s="246" t="s">
        <v>16195</v>
      </c>
    </row>
    <row r="1776" spans="1:21" ht="13.5" customHeight="1">
      <c r="A1776" s="125" t="s">
        <v>3305</v>
      </c>
      <c r="B1776" s="125" t="s">
        <v>10374</v>
      </c>
      <c r="C1776" s="246" t="s">
        <v>7032</v>
      </c>
      <c r="D1776" s="246" t="s">
        <v>1002</v>
      </c>
      <c r="E1776" s="246" t="s">
        <v>7033</v>
      </c>
      <c r="F1776" s="246" t="s">
        <v>7034</v>
      </c>
      <c r="G1776" s="246" t="s">
        <v>9743</v>
      </c>
      <c r="H1776" s="247">
        <v>0</v>
      </c>
      <c r="I1776" s="246" t="s">
        <v>10374</v>
      </c>
      <c r="J1776" s="247">
        <v>143000</v>
      </c>
      <c r="K1776" s="247">
        <v>298</v>
      </c>
      <c r="L1776" s="246" t="s">
        <v>12930</v>
      </c>
      <c r="M1776" s="246" t="s">
        <v>12354</v>
      </c>
      <c r="N1776" s="246" t="s">
        <v>3305</v>
      </c>
      <c r="O1776" s="246" t="s">
        <v>12354</v>
      </c>
      <c r="P1776" s="246" t="s">
        <v>12354</v>
      </c>
      <c r="Q1776" s="246" t="s">
        <v>12354</v>
      </c>
      <c r="R1776" s="246" t="s">
        <v>14690</v>
      </c>
      <c r="S1776" s="246" t="s">
        <v>14736</v>
      </c>
      <c r="T1776" s="246" t="s">
        <v>16294</v>
      </c>
      <c r="U1776" s="246" t="s">
        <v>16195</v>
      </c>
    </row>
    <row r="1777" spans="1:21" ht="13.5" customHeight="1">
      <c r="A1777" s="125" t="s">
        <v>3306</v>
      </c>
      <c r="B1777" s="125" t="s">
        <v>10374</v>
      </c>
      <c r="C1777" s="246" t="s">
        <v>7049</v>
      </c>
      <c r="D1777" s="246" t="s">
        <v>1045</v>
      </c>
      <c r="E1777" s="246" t="s">
        <v>7050</v>
      </c>
      <c r="F1777" s="246" t="s">
        <v>7051</v>
      </c>
      <c r="G1777" s="246" t="s">
        <v>9744</v>
      </c>
      <c r="H1777" s="247">
        <v>0</v>
      </c>
      <c r="I1777" s="246" t="s">
        <v>10374</v>
      </c>
      <c r="J1777" s="247">
        <v>143000</v>
      </c>
      <c r="K1777" s="247">
        <v>306</v>
      </c>
      <c r="L1777" s="246" t="s">
        <v>13526</v>
      </c>
      <c r="M1777" s="246" t="s">
        <v>12354</v>
      </c>
      <c r="N1777" s="246" t="s">
        <v>3306</v>
      </c>
      <c r="O1777" s="246" t="s">
        <v>12354</v>
      </c>
      <c r="P1777" s="246" t="s">
        <v>12354</v>
      </c>
      <c r="Q1777" s="246" t="s">
        <v>12354</v>
      </c>
      <c r="R1777" s="246" t="s">
        <v>15872</v>
      </c>
      <c r="S1777" s="246" t="s">
        <v>14815</v>
      </c>
      <c r="T1777" s="246" t="s">
        <v>15318</v>
      </c>
      <c r="U1777" s="246" t="s">
        <v>16194</v>
      </c>
    </row>
    <row r="1778" spans="1:21" ht="13.5" customHeight="1">
      <c r="A1778" s="125" t="s">
        <v>3307</v>
      </c>
      <c r="B1778" s="125" t="s">
        <v>10374</v>
      </c>
      <c r="C1778" s="246" t="s">
        <v>7058</v>
      </c>
      <c r="D1778" s="246" t="s">
        <v>82</v>
      </c>
      <c r="E1778" s="246" t="s">
        <v>7059</v>
      </c>
      <c r="F1778" s="246" t="s">
        <v>7060</v>
      </c>
      <c r="G1778" s="246" t="s">
        <v>9734</v>
      </c>
      <c r="H1778" s="247">
        <v>0</v>
      </c>
      <c r="I1778" s="246" t="s">
        <v>10374</v>
      </c>
      <c r="J1778" s="247">
        <v>143000</v>
      </c>
      <c r="K1778" s="247">
        <v>310</v>
      </c>
      <c r="L1778" s="246" t="s">
        <v>12619</v>
      </c>
      <c r="M1778" s="246" t="s">
        <v>12354</v>
      </c>
      <c r="N1778" s="246" t="s">
        <v>3307</v>
      </c>
      <c r="O1778" s="246" t="s">
        <v>12354</v>
      </c>
      <c r="P1778" s="246" t="s">
        <v>12354</v>
      </c>
      <c r="Q1778" s="246" t="s">
        <v>12354</v>
      </c>
      <c r="R1778" s="246" t="s">
        <v>14690</v>
      </c>
      <c r="S1778" s="246" t="s">
        <v>14736</v>
      </c>
      <c r="T1778" s="246" t="s">
        <v>14777</v>
      </c>
      <c r="U1778" s="246" t="s">
        <v>16227</v>
      </c>
    </row>
    <row r="1779" spans="1:21" ht="13.5" customHeight="1">
      <c r="A1779" s="125" t="s">
        <v>3308</v>
      </c>
      <c r="B1779" s="125" t="s">
        <v>10374</v>
      </c>
      <c r="C1779" s="246" t="s">
        <v>3309</v>
      </c>
      <c r="D1779" s="246" t="s">
        <v>82</v>
      </c>
      <c r="E1779" s="246" t="s">
        <v>7099</v>
      </c>
      <c r="F1779" s="246" t="s">
        <v>7100</v>
      </c>
      <c r="G1779" s="246" t="s">
        <v>9745</v>
      </c>
      <c r="H1779" s="247">
        <v>0</v>
      </c>
      <c r="I1779" s="246" t="s">
        <v>10374</v>
      </c>
      <c r="J1779" s="247">
        <v>143000</v>
      </c>
      <c r="K1779" s="247">
        <v>331</v>
      </c>
      <c r="L1779" s="246" t="s">
        <v>13535</v>
      </c>
      <c r="M1779" s="246" t="s">
        <v>12354</v>
      </c>
      <c r="N1779" s="246" t="s">
        <v>3308</v>
      </c>
      <c r="O1779" s="246" t="s">
        <v>12354</v>
      </c>
      <c r="P1779" s="246" t="s">
        <v>12354</v>
      </c>
      <c r="Q1779" s="246" t="s">
        <v>12354</v>
      </c>
      <c r="R1779" s="246" t="s">
        <v>14690</v>
      </c>
      <c r="S1779" s="246" t="s">
        <v>14736</v>
      </c>
      <c r="T1779" s="246" t="s">
        <v>14714</v>
      </c>
      <c r="U1779" s="246" t="s">
        <v>16295</v>
      </c>
    </row>
    <row r="1780" spans="1:21" ht="13.5" customHeight="1">
      <c r="A1780" s="125" t="s">
        <v>3310</v>
      </c>
      <c r="B1780" s="125" t="s">
        <v>10374</v>
      </c>
      <c r="C1780" s="246" t="s">
        <v>3311</v>
      </c>
      <c r="D1780" s="246" t="s">
        <v>1002</v>
      </c>
      <c r="E1780" s="246" t="s">
        <v>7112</v>
      </c>
      <c r="F1780" s="246" t="s">
        <v>6083</v>
      </c>
      <c r="G1780" s="246" t="s">
        <v>9722</v>
      </c>
      <c r="H1780" s="247">
        <v>0</v>
      </c>
      <c r="I1780" s="246" t="s">
        <v>10374</v>
      </c>
      <c r="J1780" s="247">
        <v>143000</v>
      </c>
      <c r="K1780" s="247">
        <v>338</v>
      </c>
      <c r="L1780" s="246" t="s">
        <v>13538</v>
      </c>
      <c r="M1780" s="246" t="s">
        <v>12354</v>
      </c>
      <c r="N1780" s="246" t="s">
        <v>3310</v>
      </c>
      <c r="O1780" s="246" t="s">
        <v>12354</v>
      </c>
      <c r="P1780" s="246" t="s">
        <v>12354</v>
      </c>
      <c r="Q1780" s="246" t="s">
        <v>12354</v>
      </c>
      <c r="R1780" s="246" t="s">
        <v>14690</v>
      </c>
      <c r="S1780" s="246" t="s">
        <v>14721</v>
      </c>
      <c r="T1780" s="246" t="s">
        <v>16296</v>
      </c>
      <c r="U1780" s="246" t="s">
        <v>16193</v>
      </c>
    </row>
    <row r="1781" spans="1:21" ht="13.5" customHeight="1">
      <c r="A1781" s="125" t="s">
        <v>3312</v>
      </c>
      <c r="B1781" s="125" t="s">
        <v>10374</v>
      </c>
      <c r="C1781" s="246" t="s">
        <v>7155</v>
      </c>
      <c r="D1781" s="246" t="s">
        <v>1002</v>
      </c>
      <c r="E1781" s="246" t="s">
        <v>7156</v>
      </c>
      <c r="F1781" s="246" t="s">
        <v>7157</v>
      </c>
      <c r="G1781" s="246" t="s">
        <v>9711</v>
      </c>
      <c r="H1781" s="247">
        <v>0</v>
      </c>
      <c r="I1781" s="246" t="s">
        <v>10374</v>
      </c>
      <c r="J1781" s="247">
        <v>143000</v>
      </c>
      <c r="K1781" s="247">
        <v>360</v>
      </c>
      <c r="L1781" s="246" t="s">
        <v>13552</v>
      </c>
      <c r="M1781" s="246" t="s">
        <v>12354</v>
      </c>
      <c r="N1781" s="246" t="s">
        <v>3312</v>
      </c>
      <c r="O1781" s="246" t="s">
        <v>12354</v>
      </c>
      <c r="P1781" s="246" t="s">
        <v>12354</v>
      </c>
      <c r="Q1781" s="246" t="s">
        <v>12354</v>
      </c>
      <c r="R1781" s="246" t="s">
        <v>14814</v>
      </c>
      <c r="S1781" s="246" t="s">
        <v>14707</v>
      </c>
      <c r="T1781" s="246" t="s">
        <v>16297</v>
      </c>
      <c r="U1781" s="246" t="s">
        <v>16269</v>
      </c>
    </row>
    <row r="1782" spans="1:21" ht="13.5" customHeight="1">
      <c r="A1782" s="125" t="s">
        <v>3313</v>
      </c>
      <c r="B1782" s="125" t="s">
        <v>10374</v>
      </c>
      <c r="C1782" s="246" t="s">
        <v>7161</v>
      </c>
      <c r="D1782" s="246" t="s">
        <v>1002</v>
      </c>
      <c r="E1782" s="246" t="s">
        <v>7162</v>
      </c>
      <c r="F1782" s="246" t="s">
        <v>7163</v>
      </c>
      <c r="G1782" s="246" t="s">
        <v>9711</v>
      </c>
      <c r="H1782" s="247">
        <v>0</v>
      </c>
      <c r="I1782" s="246" t="s">
        <v>10374</v>
      </c>
      <c r="J1782" s="247">
        <v>143000</v>
      </c>
      <c r="K1782" s="247">
        <v>362</v>
      </c>
      <c r="L1782" s="246" t="s">
        <v>12845</v>
      </c>
      <c r="M1782" s="246" t="s">
        <v>12354</v>
      </c>
      <c r="N1782" s="246" t="s">
        <v>3313</v>
      </c>
      <c r="O1782" s="246" t="s">
        <v>12354</v>
      </c>
      <c r="P1782" s="246" t="s">
        <v>12354</v>
      </c>
      <c r="Q1782" s="246" t="s">
        <v>12354</v>
      </c>
      <c r="R1782" s="246" t="s">
        <v>14814</v>
      </c>
      <c r="S1782" s="246" t="s">
        <v>14707</v>
      </c>
      <c r="T1782" s="246" t="s">
        <v>16298</v>
      </c>
      <c r="U1782" s="246" t="s">
        <v>16269</v>
      </c>
    </row>
    <row r="1783" spans="1:21" ht="13.5" customHeight="1">
      <c r="A1783" s="125" t="s">
        <v>13678</v>
      </c>
      <c r="B1783" s="125" t="s">
        <v>10374</v>
      </c>
      <c r="C1783" s="246" t="s">
        <v>11822</v>
      </c>
      <c r="D1783" s="246" t="s">
        <v>3295</v>
      </c>
      <c r="E1783" s="246" t="s">
        <v>13679</v>
      </c>
      <c r="F1783" s="246" t="s">
        <v>11823</v>
      </c>
      <c r="G1783" s="246" t="s">
        <v>11824</v>
      </c>
      <c r="H1783" s="247">
        <v>0</v>
      </c>
      <c r="I1783" s="246" t="s">
        <v>10374</v>
      </c>
      <c r="J1783" s="247">
        <v>143000</v>
      </c>
      <c r="K1783" s="247">
        <v>549</v>
      </c>
      <c r="L1783" s="246" t="s">
        <v>12958</v>
      </c>
      <c r="M1783" s="246" t="s">
        <v>12354</v>
      </c>
      <c r="N1783" s="246" t="s">
        <v>13678</v>
      </c>
      <c r="O1783" s="246" t="s">
        <v>12354</v>
      </c>
      <c r="P1783" s="246" t="s">
        <v>12354</v>
      </c>
      <c r="Q1783" s="246" t="s">
        <v>12354</v>
      </c>
      <c r="R1783" s="246" t="s">
        <v>14694</v>
      </c>
      <c r="S1783" s="246" t="s">
        <v>14718</v>
      </c>
      <c r="T1783" s="246" t="s">
        <v>14903</v>
      </c>
      <c r="U1783" s="246" t="s">
        <v>16195</v>
      </c>
    </row>
    <row r="1784" spans="1:21" ht="13.5" customHeight="1">
      <c r="A1784" s="125" t="s">
        <v>3315</v>
      </c>
      <c r="B1784" s="125" t="s">
        <v>10374</v>
      </c>
      <c r="C1784" s="246" t="s">
        <v>6602</v>
      </c>
      <c r="D1784" s="246" t="s">
        <v>111</v>
      </c>
      <c r="E1784" s="246" t="s">
        <v>6603</v>
      </c>
      <c r="F1784" s="246" t="s">
        <v>6604</v>
      </c>
      <c r="G1784" s="246" t="s">
        <v>9746</v>
      </c>
      <c r="H1784" s="247">
        <v>0</v>
      </c>
      <c r="I1784" s="246" t="s">
        <v>10374</v>
      </c>
      <c r="J1784" s="247">
        <v>143000</v>
      </c>
      <c r="K1784" s="247">
        <v>116</v>
      </c>
      <c r="L1784" s="246" t="s">
        <v>13407</v>
      </c>
      <c r="M1784" s="246" t="s">
        <v>12354</v>
      </c>
      <c r="N1784" s="246" t="s">
        <v>3315</v>
      </c>
      <c r="O1784" s="246" t="s">
        <v>12354</v>
      </c>
      <c r="P1784" s="246" t="s">
        <v>12354</v>
      </c>
      <c r="Q1784" s="246" t="s">
        <v>12354</v>
      </c>
      <c r="R1784" s="246" t="s">
        <v>14730</v>
      </c>
      <c r="S1784" s="246" t="s">
        <v>14740</v>
      </c>
      <c r="T1784" s="246" t="s">
        <v>16171</v>
      </c>
      <c r="U1784" s="246" t="s">
        <v>14867</v>
      </c>
    </row>
    <row r="1785" spans="1:21" ht="13.5" customHeight="1">
      <c r="A1785" s="125" t="s">
        <v>3316</v>
      </c>
      <c r="B1785" s="125" t="s">
        <v>10374</v>
      </c>
      <c r="C1785" s="246" t="s">
        <v>6597</v>
      </c>
      <c r="D1785" s="246" t="s">
        <v>173</v>
      </c>
      <c r="E1785" s="246" t="s">
        <v>6598</v>
      </c>
      <c r="F1785" s="246" t="s">
        <v>6599</v>
      </c>
      <c r="G1785" s="246" t="s">
        <v>9746</v>
      </c>
      <c r="H1785" s="247">
        <v>0</v>
      </c>
      <c r="I1785" s="246" t="s">
        <v>10374</v>
      </c>
      <c r="J1785" s="247">
        <v>143000</v>
      </c>
      <c r="K1785" s="247">
        <v>114</v>
      </c>
      <c r="L1785" s="246" t="s">
        <v>13405</v>
      </c>
      <c r="M1785" s="246" t="s">
        <v>12354</v>
      </c>
      <c r="N1785" s="246" t="s">
        <v>3316</v>
      </c>
      <c r="O1785" s="246" t="s">
        <v>12354</v>
      </c>
      <c r="P1785" s="246" t="s">
        <v>12354</v>
      </c>
      <c r="Q1785" s="246" t="s">
        <v>12354</v>
      </c>
      <c r="R1785" s="246" t="s">
        <v>15251</v>
      </c>
      <c r="S1785" s="246" t="s">
        <v>14727</v>
      </c>
      <c r="T1785" s="246" t="s">
        <v>16168</v>
      </c>
      <c r="U1785" s="246" t="s">
        <v>15386</v>
      </c>
    </row>
    <row r="1786" spans="1:21" ht="13.5" customHeight="1">
      <c r="A1786" s="125" t="s">
        <v>3317</v>
      </c>
      <c r="B1786" s="125" t="s">
        <v>10374</v>
      </c>
      <c r="C1786" s="246" t="s">
        <v>3318</v>
      </c>
      <c r="D1786" s="246" t="s">
        <v>111</v>
      </c>
      <c r="E1786" s="246" t="s">
        <v>6593</v>
      </c>
      <c r="F1786" s="246" t="s">
        <v>6594</v>
      </c>
      <c r="G1786" s="246" t="s">
        <v>9592</v>
      </c>
      <c r="H1786" s="247">
        <v>0</v>
      </c>
      <c r="I1786" s="246" t="s">
        <v>10374</v>
      </c>
      <c r="J1786" s="247">
        <v>143000</v>
      </c>
      <c r="K1786" s="247">
        <v>112</v>
      </c>
      <c r="L1786" s="246" t="s">
        <v>13295</v>
      </c>
      <c r="M1786" s="246" t="s">
        <v>12354</v>
      </c>
      <c r="N1786" s="246" t="s">
        <v>3317</v>
      </c>
      <c r="O1786" s="246" t="s">
        <v>12354</v>
      </c>
      <c r="P1786" s="246" t="s">
        <v>12354</v>
      </c>
      <c r="Q1786" s="246" t="s">
        <v>12354</v>
      </c>
      <c r="R1786" s="246" t="s">
        <v>14690</v>
      </c>
      <c r="S1786" s="246" t="s">
        <v>15452</v>
      </c>
      <c r="T1786" s="246" t="s">
        <v>15957</v>
      </c>
      <c r="U1786" s="246" t="s">
        <v>16183</v>
      </c>
    </row>
    <row r="1787" spans="1:21" ht="13.5" customHeight="1">
      <c r="A1787" s="125" t="s">
        <v>3320</v>
      </c>
      <c r="B1787" s="125" t="s">
        <v>10374</v>
      </c>
      <c r="C1787" s="246" t="s">
        <v>3321</v>
      </c>
      <c r="D1787" s="246" t="s">
        <v>173</v>
      </c>
      <c r="E1787" s="246" t="s">
        <v>6589</v>
      </c>
      <c r="F1787" s="246" t="s">
        <v>6590</v>
      </c>
      <c r="G1787" s="246" t="s">
        <v>9669</v>
      </c>
      <c r="H1787" s="247">
        <v>0</v>
      </c>
      <c r="I1787" s="246" t="s">
        <v>10374</v>
      </c>
      <c r="J1787" s="247">
        <v>143000</v>
      </c>
      <c r="K1787" s="247">
        <v>110</v>
      </c>
      <c r="L1787" s="246" t="s">
        <v>13402</v>
      </c>
      <c r="M1787" s="246" t="s">
        <v>12354</v>
      </c>
      <c r="N1787" s="246" t="s">
        <v>3320</v>
      </c>
      <c r="O1787" s="246" t="s">
        <v>12354</v>
      </c>
      <c r="P1787" s="246" t="s">
        <v>12354</v>
      </c>
      <c r="Q1787" s="246" t="s">
        <v>12354</v>
      </c>
      <c r="R1787" s="246" t="s">
        <v>14694</v>
      </c>
      <c r="S1787" s="246" t="s">
        <v>14695</v>
      </c>
      <c r="T1787" s="246" t="s">
        <v>16034</v>
      </c>
      <c r="U1787" s="246" t="s">
        <v>16274</v>
      </c>
    </row>
    <row r="1788" spans="1:21" ht="13.5" customHeight="1">
      <c r="A1788" s="125" t="s">
        <v>3322</v>
      </c>
      <c r="B1788" s="125" t="s">
        <v>10374</v>
      </c>
      <c r="C1788" s="246" t="s">
        <v>3323</v>
      </c>
      <c r="D1788" s="246" t="s">
        <v>111</v>
      </c>
      <c r="E1788" s="246" t="s">
        <v>6587</v>
      </c>
      <c r="F1788" s="246" t="s">
        <v>6588</v>
      </c>
      <c r="G1788" s="246" t="s">
        <v>9632</v>
      </c>
      <c r="H1788" s="247">
        <v>0</v>
      </c>
      <c r="I1788" s="246" t="s">
        <v>10374</v>
      </c>
      <c r="J1788" s="247">
        <v>143000</v>
      </c>
      <c r="K1788" s="247">
        <v>109</v>
      </c>
      <c r="L1788" s="246" t="s">
        <v>13195</v>
      </c>
      <c r="M1788" s="246" t="s">
        <v>12354</v>
      </c>
      <c r="N1788" s="246" t="s">
        <v>3322</v>
      </c>
      <c r="O1788" s="246" t="s">
        <v>12354</v>
      </c>
      <c r="P1788" s="246" t="s">
        <v>12354</v>
      </c>
      <c r="Q1788" s="246" t="s">
        <v>12354</v>
      </c>
      <c r="R1788" s="246" t="s">
        <v>14690</v>
      </c>
      <c r="S1788" s="246" t="s">
        <v>14761</v>
      </c>
      <c r="T1788" s="246" t="s">
        <v>16066</v>
      </c>
      <c r="U1788" s="246" t="s">
        <v>16162</v>
      </c>
    </row>
    <row r="1789" spans="1:21" ht="13.5" customHeight="1">
      <c r="A1789" s="125" t="s">
        <v>3324</v>
      </c>
      <c r="B1789" s="125" t="s">
        <v>10374</v>
      </c>
      <c r="C1789" s="246" t="s">
        <v>3325</v>
      </c>
      <c r="D1789" s="246" t="s">
        <v>38</v>
      </c>
      <c r="E1789" s="246" t="s">
        <v>6585</v>
      </c>
      <c r="F1789" s="246" t="s">
        <v>6586</v>
      </c>
      <c r="G1789" s="246" t="s">
        <v>9748</v>
      </c>
      <c r="H1789" s="247">
        <v>0</v>
      </c>
      <c r="I1789" s="246" t="s">
        <v>10374</v>
      </c>
      <c r="J1789" s="247">
        <v>143000</v>
      </c>
      <c r="K1789" s="247">
        <v>108</v>
      </c>
      <c r="L1789" s="246" t="s">
        <v>12978</v>
      </c>
      <c r="M1789" s="246" t="s">
        <v>12354</v>
      </c>
      <c r="N1789" s="246" t="s">
        <v>3324</v>
      </c>
      <c r="O1789" s="246" t="s">
        <v>12354</v>
      </c>
      <c r="P1789" s="246" t="s">
        <v>12354</v>
      </c>
      <c r="Q1789" s="246" t="s">
        <v>12354</v>
      </c>
      <c r="R1789" s="246" t="s">
        <v>14694</v>
      </c>
      <c r="S1789" s="246" t="s">
        <v>14718</v>
      </c>
      <c r="T1789" s="246" t="s">
        <v>14882</v>
      </c>
      <c r="U1789" s="246" t="s">
        <v>16299</v>
      </c>
    </row>
    <row r="1790" spans="1:21" ht="13.5" customHeight="1">
      <c r="A1790" s="125" t="s">
        <v>3326</v>
      </c>
      <c r="B1790" s="125" t="s">
        <v>10374</v>
      </c>
      <c r="C1790" s="246" t="s">
        <v>3327</v>
      </c>
      <c r="D1790" s="246" t="s">
        <v>94</v>
      </c>
      <c r="E1790" s="246" t="s">
        <v>6583</v>
      </c>
      <c r="F1790" s="246" t="s">
        <v>6584</v>
      </c>
      <c r="G1790" s="246" t="s">
        <v>9587</v>
      </c>
      <c r="H1790" s="247">
        <v>0</v>
      </c>
      <c r="I1790" s="246" t="s">
        <v>10374</v>
      </c>
      <c r="J1790" s="247">
        <v>143000</v>
      </c>
      <c r="K1790" s="247">
        <v>107</v>
      </c>
      <c r="L1790" s="246" t="s">
        <v>13206</v>
      </c>
      <c r="M1790" s="246" t="s">
        <v>12354</v>
      </c>
      <c r="N1790" s="246" t="s">
        <v>3326</v>
      </c>
      <c r="O1790" s="246" t="s">
        <v>12354</v>
      </c>
      <c r="P1790" s="246" t="s">
        <v>12354</v>
      </c>
      <c r="Q1790" s="246" t="s">
        <v>12354</v>
      </c>
      <c r="R1790" s="246" t="s">
        <v>14694</v>
      </c>
      <c r="S1790" s="246" t="s">
        <v>14791</v>
      </c>
      <c r="T1790" s="246" t="s">
        <v>16047</v>
      </c>
      <c r="U1790" s="246" t="s">
        <v>16178</v>
      </c>
    </row>
    <row r="1791" spans="1:21" ht="13.5" customHeight="1">
      <c r="A1791" s="125" t="s">
        <v>3328</v>
      </c>
      <c r="B1791" s="125" t="s">
        <v>10374</v>
      </c>
      <c r="C1791" s="246" t="s">
        <v>3329</v>
      </c>
      <c r="D1791" s="246" t="s">
        <v>178</v>
      </c>
      <c r="E1791" s="246" t="s">
        <v>6580</v>
      </c>
      <c r="F1791" s="246" t="s">
        <v>6581</v>
      </c>
      <c r="G1791" s="246" t="s">
        <v>9749</v>
      </c>
      <c r="H1791" s="247">
        <v>0</v>
      </c>
      <c r="I1791" s="246" t="s">
        <v>10374</v>
      </c>
      <c r="J1791" s="247">
        <v>143000</v>
      </c>
      <c r="K1791" s="247">
        <v>105</v>
      </c>
      <c r="L1791" s="246" t="s">
        <v>13400</v>
      </c>
      <c r="M1791" s="246" t="s">
        <v>12354</v>
      </c>
      <c r="N1791" s="246" t="s">
        <v>3328</v>
      </c>
      <c r="O1791" s="246" t="s">
        <v>12354</v>
      </c>
      <c r="P1791" s="246" t="s">
        <v>12354</v>
      </c>
      <c r="Q1791" s="246" t="s">
        <v>12354</v>
      </c>
      <c r="R1791" s="246" t="s">
        <v>14690</v>
      </c>
      <c r="S1791" s="246" t="s">
        <v>14776</v>
      </c>
      <c r="T1791" s="246" t="s">
        <v>16015</v>
      </c>
      <c r="U1791" s="246" t="s">
        <v>15810</v>
      </c>
    </row>
    <row r="1792" spans="1:21" ht="13.5" customHeight="1">
      <c r="A1792" s="125" t="s">
        <v>3330</v>
      </c>
      <c r="B1792" s="125" t="s">
        <v>10374</v>
      </c>
      <c r="C1792" s="246" t="s">
        <v>6577</v>
      </c>
      <c r="D1792" s="246" t="s">
        <v>165</v>
      </c>
      <c r="E1792" s="246" t="s">
        <v>6578</v>
      </c>
      <c r="F1792" s="246" t="s">
        <v>6579</v>
      </c>
      <c r="G1792" s="246" t="s">
        <v>9600</v>
      </c>
      <c r="H1792" s="247">
        <v>0</v>
      </c>
      <c r="I1792" s="246" t="s">
        <v>10374</v>
      </c>
      <c r="J1792" s="247">
        <v>143000</v>
      </c>
      <c r="K1792" s="247">
        <v>104</v>
      </c>
      <c r="L1792" s="246" t="s">
        <v>13399</v>
      </c>
      <c r="M1792" s="246" t="s">
        <v>12354</v>
      </c>
      <c r="N1792" s="246" t="s">
        <v>3330</v>
      </c>
      <c r="O1792" s="246" t="s">
        <v>12354</v>
      </c>
      <c r="P1792" s="246" t="s">
        <v>12354</v>
      </c>
      <c r="Q1792" s="246" t="s">
        <v>12354</v>
      </c>
      <c r="R1792" s="246" t="s">
        <v>14773</v>
      </c>
      <c r="S1792" s="246" t="s">
        <v>14756</v>
      </c>
      <c r="T1792" s="246" t="s">
        <v>15951</v>
      </c>
      <c r="U1792" s="246" t="s">
        <v>16200</v>
      </c>
    </row>
    <row r="1793" spans="1:21" ht="13.5" customHeight="1">
      <c r="A1793" s="125" t="s">
        <v>3331</v>
      </c>
      <c r="B1793" s="125" t="s">
        <v>10374</v>
      </c>
      <c r="C1793" s="246" t="s">
        <v>6572</v>
      </c>
      <c r="D1793" s="246" t="s">
        <v>111</v>
      </c>
      <c r="E1793" s="246" t="s">
        <v>6573</v>
      </c>
      <c r="F1793" s="246" t="s">
        <v>6574</v>
      </c>
      <c r="G1793" s="246" t="s">
        <v>9601</v>
      </c>
      <c r="H1793" s="247">
        <v>0</v>
      </c>
      <c r="I1793" s="246" t="s">
        <v>10374</v>
      </c>
      <c r="J1793" s="247">
        <v>143000</v>
      </c>
      <c r="K1793" s="247">
        <v>102</v>
      </c>
      <c r="L1793" s="246" t="s">
        <v>13075</v>
      </c>
      <c r="M1793" s="246" t="s">
        <v>12354</v>
      </c>
      <c r="N1793" s="246" t="s">
        <v>3331</v>
      </c>
      <c r="O1793" s="246" t="s">
        <v>12354</v>
      </c>
      <c r="P1793" s="246" t="s">
        <v>12354</v>
      </c>
      <c r="Q1793" s="246" t="s">
        <v>12354</v>
      </c>
      <c r="R1793" s="246" t="s">
        <v>14690</v>
      </c>
      <c r="S1793" s="246" t="s">
        <v>14884</v>
      </c>
      <c r="T1793" s="246" t="s">
        <v>15221</v>
      </c>
      <c r="U1793" s="246" t="s">
        <v>16193</v>
      </c>
    </row>
    <row r="1794" spans="1:21" ht="13.5" customHeight="1">
      <c r="A1794" s="125" t="s">
        <v>3332</v>
      </c>
      <c r="B1794" s="125" t="s">
        <v>10374</v>
      </c>
      <c r="C1794" s="246" t="s">
        <v>6569</v>
      </c>
      <c r="D1794" s="246" t="s">
        <v>175</v>
      </c>
      <c r="E1794" s="246" t="s">
        <v>6570</v>
      </c>
      <c r="F1794" s="246" t="s">
        <v>6571</v>
      </c>
      <c r="G1794" s="246" t="s">
        <v>9684</v>
      </c>
      <c r="H1794" s="247">
        <v>0</v>
      </c>
      <c r="I1794" s="246" t="s">
        <v>10374</v>
      </c>
      <c r="J1794" s="247">
        <v>143000</v>
      </c>
      <c r="K1794" s="247">
        <v>101</v>
      </c>
      <c r="L1794" s="246" t="s">
        <v>13398</v>
      </c>
      <c r="M1794" s="246" t="s">
        <v>12354</v>
      </c>
      <c r="N1794" s="246" t="s">
        <v>3332</v>
      </c>
      <c r="O1794" s="246" t="s">
        <v>12354</v>
      </c>
      <c r="P1794" s="246" t="s">
        <v>12354</v>
      </c>
      <c r="Q1794" s="246" t="s">
        <v>12354</v>
      </c>
      <c r="R1794" s="246" t="s">
        <v>14694</v>
      </c>
      <c r="S1794" s="246" t="s">
        <v>14695</v>
      </c>
      <c r="T1794" s="246" t="s">
        <v>14762</v>
      </c>
      <c r="U1794" s="246" t="s">
        <v>16203</v>
      </c>
    </row>
    <row r="1795" spans="1:21" ht="13.5" customHeight="1">
      <c r="A1795" s="125" t="s">
        <v>3333</v>
      </c>
      <c r="B1795" s="125" t="s">
        <v>10374</v>
      </c>
      <c r="C1795" s="246" t="s">
        <v>6566</v>
      </c>
      <c r="D1795" s="246" t="s">
        <v>178</v>
      </c>
      <c r="E1795" s="246" t="s">
        <v>6567</v>
      </c>
      <c r="F1795" s="246" t="s">
        <v>6568</v>
      </c>
      <c r="G1795" s="246" t="s">
        <v>9750</v>
      </c>
      <c r="H1795" s="247">
        <v>0</v>
      </c>
      <c r="I1795" s="246" t="s">
        <v>10374</v>
      </c>
      <c r="J1795" s="247">
        <v>143000</v>
      </c>
      <c r="K1795" s="247">
        <v>100</v>
      </c>
      <c r="L1795" s="246" t="s">
        <v>13397</v>
      </c>
      <c r="M1795" s="246" t="s">
        <v>12354</v>
      </c>
      <c r="N1795" s="246" t="s">
        <v>3333</v>
      </c>
      <c r="O1795" s="246" t="s">
        <v>12354</v>
      </c>
      <c r="P1795" s="246" t="s">
        <v>12354</v>
      </c>
      <c r="Q1795" s="246" t="s">
        <v>12354</v>
      </c>
      <c r="R1795" s="246" t="s">
        <v>14694</v>
      </c>
      <c r="S1795" s="246" t="s">
        <v>14713</v>
      </c>
      <c r="T1795" s="246" t="s">
        <v>15276</v>
      </c>
      <c r="U1795" s="246" t="s">
        <v>15673</v>
      </c>
    </row>
    <row r="1796" spans="1:21" ht="13.5" customHeight="1">
      <c r="A1796" s="125" t="s">
        <v>3334</v>
      </c>
      <c r="B1796" s="125" t="s">
        <v>10374</v>
      </c>
      <c r="C1796" s="246" t="s">
        <v>6563</v>
      </c>
      <c r="D1796" s="246" t="s">
        <v>162</v>
      </c>
      <c r="E1796" s="246" t="s">
        <v>6564</v>
      </c>
      <c r="F1796" s="246" t="s">
        <v>6565</v>
      </c>
      <c r="G1796" s="246" t="s">
        <v>9610</v>
      </c>
      <c r="H1796" s="247">
        <v>0</v>
      </c>
      <c r="I1796" s="246" t="s">
        <v>10374</v>
      </c>
      <c r="J1796" s="247">
        <v>143000</v>
      </c>
      <c r="K1796" s="247">
        <v>99</v>
      </c>
      <c r="L1796" s="246" t="s">
        <v>13397</v>
      </c>
      <c r="M1796" s="246" t="s">
        <v>12354</v>
      </c>
      <c r="N1796" s="246" t="s">
        <v>3334</v>
      </c>
      <c r="O1796" s="246" t="s">
        <v>12354</v>
      </c>
      <c r="P1796" s="246" t="s">
        <v>12354</v>
      </c>
      <c r="Q1796" s="246" t="s">
        <v>12354</v>
      </c>
      <c r="R1796" s="246" t="s">
        <v>14694</v>
      </c>
      <c r="S1796" s="246" t="s">
        <v>14876</v>
      </c>
      <c r="T1796" s="246" t="s">
        <v>15139</v>
      </c>
      <c r="U1796" s="246" t="s">
        <v>16202</v>
      </c>
    </row>
    <row r="1797" spans="1:21" ht="13.5" customHeight="1">
      <c r="A1797" s="125" t="s">
        <v>3336</v>
      </c>
      <c r="B1797" s="125" t="s">
        <v>10374</v>
      </c>
      <c r="C1797" s="246" t="s">
        <v>3337</v>
      </c>
      <c r="D1797" s="246" t="s">
        <v>175</v>
      </c>
      <c r="E1797" s="246" t="s">
        <v>6559</v>
      </c>
      <c r="F1797" s="246" t="s">
        <v>6560</v>
      </c>
      <c r="G1797" s="246" t="s">
        <v>9751</v>
      </c>
      <c r="H1797" s="247">
        <v>0</v>
      </c>
      <c r="I1797" s="246" t="s">
        <v>10374</v>
      </c>
      <c r="J1797" s="247">
        <v>143000</v>
      </c>
      <c r="K1797" s="247">
        <v>97</v>
      </c>
      <c r="L1797" s="246" t="s">
        <v>13395</v>
      </c>
      <c r="M1797" s="246" t="s">
        <v>12354</v>
      </c>
      <c r="N1797" s="246" t="s">
        <v>3336</v>
      </c>
      <c r="O1797" s="246" t="s">
        <v>12354</v>
      </c>
      <c r="P1797" s="246" t="s">
        <v>12354</v>
      </c>
      <c r="Q1797" s="246" t="s">
        <v>12354</v>
      </c>
      <c r="R1797" s="246" t="s">
        <v>14690</v>
      </c>
      <c r="S1797" s="246" t="s">
        <v>15491</v>
      </c>
      <c r="T1797" s="246" t="s">
        <v>16300</v>
      </c>
      <c r="U1797" s="246" t="s">
        <v>16301</v>
      </c>
    </row>
    <row r="1798" spans="1:21" ht="13.5" customHeight="1">
      <c r="A1798" s="125" t="s">
        <v>3338</v>
      </c>
      <c r="B1798" s="125" t="s">
        <v>10374</v>
      </c>
      <c r="C1798" s="246" t="s">
        <v>6556</v>
      </c>
      <c r="D1798" s="246" t="s">
        <v>111</v>
      </c>
      <c r="E1798" s="246" t="s">
        <v>6557</v>
      </c>
      <c r="F1798" s="246" t="s">
        <v>6558</v>
      </c>
      <c r="G1798" s="246" t="s">
        <v>9748</v>
      </c>
      <c r="H1798" s="247">
        <v>0</v>
      </c>
      <c r="I1798" s="246" t="s">
        <v>10374</v>
      </c>
      <c r="J1798" s="247">
        <v>143000</v>
      </c>
      <c r="K1798" s="247">
        <v>96</v>
      </c>
      <c r="L1798" s="246" t="s">
        <v>12583</v>
      </c>
      <c r="M1798" s="246" t="s">
        <v>12354</v>
      </c>
      <c r="N1798" s="246" t="s">
        <v>3338</v>
      </c>
      <c r="O1798" s="246" t="s">
        <v>12354</v>
      </c>
      <c r="P1798" s="246" t="s">
        <v>12354</v>
      </c>
      <c r="Q1798" s="246" t="s">
        <v>12354</v>
      </c>
      <c r="R1798" s="246" t="s">
        <v>14694</v>
      </c>
      <c r="S1798" s="246" t="s">
        <v>14718</v>
      </c>
      <c r="T1798" s="246" t="s">
        <v>14882</v>
      </c>
      <c r="U1798" s="246" t="s">
        <v>16299</v>
      </c>
    </row>
    <row r="1799" spans="1:21" ht="13.5" customHeight="1">
      <c r="A1799" s="125" t="s">
        <v>3339</v>
      </c>
      <c r="B1799" s="125" t="s">
        <v>10374</v>
      </c>
      <c r="C1799" s="246" t="s">
        <v>3340</v>
      </c>
      <c r="D1799" s="246" t="s">
        <v>175</v>
      </c>
      <c r="E1799" s="246" t="s">
        <v>6554</v>
      </c>
      <c r="F1799" s="246" t="s">
        <v>6555</v>
      </c>
      <c r="G1799" s="246" t="s">
        <v>9679</v>
      </c>
      <c r="H1799" s="247">
        <v>0</v>
      </c>
      <c r="I1799" s="246" t="s">
        <v>10374</v>
      </c>
      <c r="J1799" s="247">
        <v>143000</v>
      </c>
      <c r="K1799" s="247">
        <v>95</v>
      </c>
      <c r="L1799" s="246" t="s">
        <v>13394</v>
      </c>
      <c r="M1799" s="246" t="s">
        <v>12354</v>
      </c>
      <c r="N1799" s="246" t="s">
        <v>3339</v>
      </c>
      <c r="O1799" s="246" t="s">
        <v>12354</v>
      </c>
      <c r="P1799" s="246" t="s">
        <v>12354</v>
      </c>
      <c r="Q1799" s="246" t="s">
        <v>12354</v>
      </c>
      <c r="R1799" s="246" t="s">
        <v>14694</v>
      </c>
      <c r="S1799" s="246" t="s">
        <v>14750</v>
      </c>
      <c r="T1799" s="246" t="s">
        <v>15794</v>
      </c>
      <c r="U1799" s="246" t="s">
        <v>15707</v>
      </c>
    </row>
    <row r="1800" spans="1:21" ht="13.5" customHeight="1">
      <c r="A1800" s="125" t="s">
        <v>3341</v>
      </c>
      <c r="B1800" s="125" t="s">
        <v>10374</v>
      </c>
      <c r="C1800" s="246" t="s">
        <v>6422</v>
      </c>
      <c r="D1800" s="246" t="s">
        <v>162</v>
      </c>
      <c r="E1800" s="246" t="s">
        <v>6423</v>
      </c>
      <c r="F1800" s="246" t="s">
        <v>6424</v>
      </c>
      <c r="G1800" s="246" t="s">
        <v>9610</v>
      </c>
      <c r="H1800" s="247">
        <v>0</v>
      </c>
      <c r="I1800" s="246" t="s">
        <v>10374</v>
      </c>
      <c r="J1800" s="247">
        <v>143000</v>
      </c>
      <c r="K1800" s="247">
        <v>35</v>
      </c>
      <c r="L1800" s="246" t="s">
        <v>13362</v>
      </c>
      <c r="M1800" s="246" t="s">
        <v>12354</v>
      </c>
      <c r="N1800" s="246" t="s">
        <v>3341</v>
      </c>
      <c r="O1800" s="246" t="s">
        <v>12354</v>
      </c>
      <c r="P1800" s="246" t="s">
        <v>12354</v>
      </c>
      <c r="Q1800" s="246" t="s">
        <v>12354</v>
      </c>
      <c r="R1800" s="246" t="s">
        <v>14694</v>
      </c>
      <c r="S1800" s="246" t="s">
        <v>14876</v>
      </c>
      <c r="T1800" s="246" t="s">
        <v>15139</v>
      </c>
      <c r="U1800" s="246" t="s">
        <v>16202</v>
      </c>
    </row>
    <row r="1801" spans="1:21" ht="13.5" customHeight="1">
      <c r="A1801" s="125" t="s">
        <v>3342</v>
      </c>
      <c r="B1801" s="125" t="s">
        <v>10374</v>
      </c>
      <c r="C1801" s="246" t="s">
        <v>6416</v>
      </c>
      <c r="D1801" s="246" t="s">
        <v>175</v>
      </c>
      <c r="E1801" s="246" t="s">
        <v>6417</v>
      </c>
      <c r="F1801" s="246" t="s">
        <v>6418</v>
      </c>
      <c r="G1801" s="246" t="s">
        <v>9681</v>
      </c>
      <c r="H1801" s="247">
        <v>0</v>
      </c>
      <c r="I1801" s="246" t="s">
        <v>10374</v>
      </c>
      <c r="J1801" s="247">
        <v>143000</v>
      </c>
      <c r="K1801" s="247">
        <v>33</v>
      </c>
      <c r="L1801" s="246" t="s">
        <v>13360</v>
      </c>
      <c r="M1801" s="246" t="s">
        <v>12354</v>
      </c>
      <c r="N1801" s="246" t="s">
        <v>3342</v>
      </c>
      <c r="O1801" s="246" t="s">
        <v>12354</v>
      </c>
      <c r="P1801" s="246" t="s">
        <v>12354</v>
      </c>
      <c r="Q1801" s="246" t="s">
        <v>12354</v>
      </c>
      <c r="R1801" s="246" t="s">
        <v>14694</v>
      </c>
      <c r="S1801" s="246" t="s">
        <v>15476</v>
      </c>
      <c r="T1801" s="246" t="s">
        <v>16302</v>
      </c>
      <c r="U1801" s="246" t="s">
        <v>16303</v>
      </c>
    </row>
    <row r="1802" spans="1:21" ht="13.5" customHeight="1">
      <c r="A1802" s="125" t="s">
        <v>3343</v>
      </c>
      <c r="B1802" s="125" t="s">
        <v>10374</v>
      </c>
      <c r="C1802" s="246" t="s">
        <v>3344</v>
      </c>
      <c r="D1802" s="246" t="s">
        <v>111</v>
      </c>
      <c r="E1802" s="246" t="s">
        <v>6414</v>
      </c>
      <c r="F1802" s="246" t="s">
        <v>6415</v>
      </c>
      <c r="G1802" s="246" t="s">
        <v>9726</v>
      </c>
      <c r="H1802" s="247">
        <v>0</v>
      </c>
      <c r="I1802" s="246" t="s">
        <v>10374</v>
      </c>
      <c r="J1802" s="247">
        <v>143000</v>
      </c>
      <c r="K1802" s="247">
        <v>32</v>
      </c>
      <c r="L1802" s="246" t="s">
        <v>13359</v>
      </c>
      <c r="M1802" s="246" t="s">
        <v>12354</v>
      </c>
      <c r="N1802" s="246" t="s">
        <v>3343</v>
      </c>
      <c r="O1802" s="246" t="s">
        <v>12354</v>
      </c>
      <c r="P1802" s="246" t="s">
        <v>12354</v>
      </c>
      <c r="Q1802" s="246" t="s">
        <v>12354</v>
      </c>
      <c r="R1802" s="246" t="s">
        <v>14690</v>
      </c>
      <c r="S1802" s="246" t="s">
        <v>14736</v>
      </c>
      <c r="T1802" s="246" t="s">
        <v>14990</v>
      </c>
      <c r="U1802" s="246" t="s">
        <v>16239</v>
      </c>
    </row>
    <row r="1803" spans="1:21" ht="13.5" customHeight="1">
      <c r="A1803" s="125" t="s">
        <v>3345</v>
      </c>
      <c r="B1803" s="125" t="s">
        <v>10374</v>
      </c>
      <c r="C1803" s="246" t="s">
        <v>6408</v>
      </c>
      <c r="D1803" s="246" t="s">
        <v>1155</v>
      </c>
      <c r="E1803" s="246" t="s">
        <v>6409</v>
      </c>
      <c r="F1803" s="246" t="s">
        <v>6410</v>
      </c>
      <c r="G1803" s="246" t="s">
        <v>9752</v>
      </c>
      <c r="H1803" s="247">
        <v>0</v>
      </c>
      <c r="I1803" s="246" t="s">
        <v>10374</v>
      </c>
      <c r="J1803" s="247">
        <v>143000</v>
      </c>
      <c r="K1803" s="247">
        <v>30</v>
      </c>
      <c r="L1803" s="246" t="s">
        <v>13358</v>
      </c>
      <c r="M1803" s="246" t="s">
        <v>12354</v>
      </c>
      <c r="N1803" s="246" t="s">
        <v>3345</v>
      </c>
      <c r="O1803" s="246" t="s">
        <v>12354</v>
      </c>
      <c r="P1803" s="246" t="s">
        <v>12354</v>
      </c>
      <c r="Q1803" s="246" t="s">
        <v>12354</v>
      </c>
      <c r="R1803" s="246" t="s">
        <v>14694</v>
      </c>
      <c r="S1803" s="246" t="s">
        <v>14721</v>
      </c>
      <c r="T1803" s="246" t="s">
        <v>15265</v>
      </c>
      <c r="U1803" s="246" t="s">
        <v>16197</v>
      </c>
    </row>
    <row r="1804" spans="1:21" ht="13.5" customHeight="1">
      <c r="A1804" s="125" t="s">
        <v>3346</v>
      </c>
      <c r="B1804" s="125" t="s">
        <v>10374</v>
      </c>
      <c r="C1804" s="246" t="s">
        <v>3347</v>
      </c>
      <c r="D1804" s="246" t="s">
        <v>129</v>
      </c>
      <c r="E1804" s="246" t="s">
        <v>6406</v>
      </c>
      <c r="F1804" s="246" t="s">
        <v>6407</v>
      </c>
      <c r="G1804" s="246" t="s">
        <v>9602</v>
      </c>
      <c r="H1804" s="247">
        <v>0</v>
      </c>
      <c r="I1804" s="246" t="s">
        <v>10374</v>
      </c>
      <c r="J1804" s="247">
        <v>143000</v>
      </c>
      <c r="K1804" s="247">
        <v>29</v>
      </c>
      <c r="L1804" s="246" t="s">
        <v>13357</v>
      </c>
      <c r="M1804" s="246" t="s">
        <v>12354</v>
      </c>
      <c r="N1804" s="246" t="s">
        <v>3346</v>
      </c>
      <c r="O1804" s="246" t="s">
        <v>12354</v>
      </c>
      <c r="P1804" s="246" t="s">
        <v>12354</v>
      </c>
      <c r="Q1804" s="246" t="s">
        <v>12354</v>
      </c>
      <c r="R1804" s="246" t="s">
        <v>14694</v>
      </c>
      <c r="S1804" s="246" t="s">
        <v>14701</v>
      </c>
      <c r="T1804" s="246" t="s">
        <v>15486</v>
      </c>
      <c r="U1804" s="246" t="s">
        <v>16194</v>
      </c>
    </row>
    <row r="1805" spans="1:21" ht="13.5" customHeight="1">
      <c r="A1805" s="125" t="s">
        <v>3348</v>
      </c>
      <c r="B1805" s="125" t="s">
        <v>10374</v>
      </c>
      <c r="C1805" s="246" t="s">
        <v>6899</v>
      </c>
      <c r="D1805" s="246" t="s">
        <v>178</v>
      </c>
      <c r="E1805" s="246" t="s">
        <v>6900</v>
      </c>
      <c r="F1805" s="246" t="s">
        <v>6901</v>
      </c>
      <c r="G1805" s="246" t="s">
        <v>9753</v>
      </c>
      <c r="H1805" s="247">
        <v>0</v>
      </c>
      <c r="I1805" s="246" t="s">
        <v>10374</v>
      </c>
      <c r="J1805" s="247">
        <v>143000</v>
      </c>
      <c r="K1805" s="247">
        <v>243</v>
      </c>
      <c r="L1805" s="246" t="s">
        <v>12918</v>
      </c>
      <c r="M1805" s="246" t="s">
        <v>12354</v>
      </c>
      <c r="N1805" s="246" t="s">
        <v>3348</v>
      </c>
      <c r="O1805" s="246" t="s">
        <v>12354</v>
      </c>
      <c r="P1805" s="246" t="s">
        <v>12354</v>
      </c>
      <c r="Q1805" s="246" t="s">
        <v>12354</v>
      </c>
      <c r="R1805" s="246" t="s">
        <v>14690</v>
      </c>
      <c r="S1805" s="246" t="s">
        <v>14701</v>
      </c>
      <c r="T1805" s="246" t="s">
        <v>15820</v>
      </c>
      <c r="U1805" s="246" t="s">
        <v>16304</v>
      </c>
    </row>
    <row r="1806" spans="1:21" ht="13.5" customHeight="1">
      <c r="A1806" s="125" t="s">
        <v>3349</v>
      </c>
      <c r="B1806" s="125" t="s">
        <v>10374</v>
      </c>
      <c r="C1806" s="246" t="s">
        <v>6911</v>
      </c>
      <c r="D1806" s="246" t="s">
        <v>94</v>
      </c>
      <c r="E1806" s="246" t="s">
        <v>6912</v>
      </c>
      <c r="F1806" s="246" t="s">
        <v>6913</v>
      </c>
      <c r="G1806" s="246" t="s">
        <v>9681</v>
      </c>
      <c r="H1806" s="247">
        <v>0</v>
      </c>
      <c r="I1806" s="246" t="s">
        <v>10374</v>
      </c>
      <c r="J1806" s="247">
        <v>143000</v>
      </c>
      <c r="K1806" s="247">
        <v>248</v>
      </c>
      <c r="L1806" s="246" t="s">
        <v>13493</v>
      </c>
      <c r="M1806" s="246" t="s">
        <v>12354</v>
      </c>
      <c r="N1806" s="246" t="s">
        <v>3349</v>
      </c>
      <c r="O1806" s="246" t="s">
        <v>12354</v>
      </c>
      <c r="P1806" s="246" t="s">
        <v>12354</v>
      </c>
      <c r="Q1806" s="246" t="s">
        <v>12354</v>
      </c>
      <c r="R1806" s="246" t="s">
        <v>14694</v>
      </c>
      <c r="S1806" s="246" t="s">
        <v>15476</v>
      </c>
      <c r="T1806" s="246" t="s">
        <v>15221</v>
      </c>
      <c r="U1806" s="246" t="s">
        <v>16163</v>
      </c>
    </row>
    <row r="1807" spans="1:21" ht="13.5" customHeight="1">
      <c r="A1807" s="125" t="s">
        <v>3350</v>
      </c>
      <c r="B1807" s="125" t="s">
        <v>10374</v>
      </c>
      <c r="C1807" s="246" t="s">
        <v>6919</v>
      </c>
      <c r="D1807" s="246" t="s">
        <v>175</v>
      </c>
      <c r="E1807" s="246" t="s">
        <v>6920</v>
      </c>
      <c r="F1807" s="246" t="s">
        <v>6921</v>
      </c>
      <c r="G1807" s="246" t="s">
        <v>9629</v>
      </c>
      <c r="H1807" s="247">
        <v>0</v>
      </c>
      <c r="I1807" s="246" t="s">
        <v>10374</v>
      </c>
      <c r="J1807" s="247">
        <v>143000</v>
      </c>
      <c r="K1807" s="247">
        <v>251</v>
      </c>
      <c r="L1807" s="246" t="s">
        <v>13496</v>
      </c>
      <c r="M1807" s="246" t="s">
        <v>12354</v>
      </c>
      <c r="N1807" s="246" t="s">
        <v>3350</v>
      </c>
      <c r="O1807" s="246" t="s">
        <v>12354</v>
      </c>
      <c r="P1807" s="246" t="s">
        <v>12354</v>
      </c>
      <c r="Q1807" s="246" t="s">
        <v>12354</v>
      </c>
      <c r="R1807" s="246" t="s">
        <v>14690</v>
      </c>
      <c r="S1807" s="246" t="s">
        <v>14844</v>
      </c>
      <c r="T1807" s="246" t="s">
        <v>15370</v>
      </c>
      <c r="U1807" s="246" t="s">
        <v>16215</v>
      </c>
    </row>
    <row r="1808" spans="1:21" ht="13.5" customHeight="1">
      <c r="A1808" s="125" t="s">
        <v>10833</v>
      </c>
      <c r="B1808" s="125" t="s">
        <v>10374</v>
      </c>
      <c r="C1808" s="246" t="s">
        <v>3117</v>
      </c>
      <c r="D1808" s="246" t="s">
        <v>178</v>
      </c>
      <c r="E1808" s="246" t="s">
        <v>11263</v>
      </c>
      <c r="F1808" s="246" t="s">
        <v>6924</v>
      </c>
      <c r="G1808" s="246" t="s">
        <v>11264</v>
      </c>
      <c r="H1808" s="247">
        <v>0</v>
      </c>
      <c r="I1808" s="246" t="s">
        <v>10374</v>
      </c>
      <c r="J1808" s="247">
        <v>143000</v>
      </c>
      <c r="K1808" s="247">
        <v>253</v>
      </c>
      <c r="L1808" s="246" t="s">
        <v>12385</v>
      </c>
      <c r="M1808" s="246" t="s">
        <v>12354</v>
      </c>
      <c r="N1808" s="246" t="s">
        <v>10833</v>
      </c>
      <c r="O1808" s="246" t="s">
        <v>12354</v>
      </c>
      <c r="P1808" s="246" t="s">
        <v>12354</v>
      </c>
      <c r="Q1808" s="246" t="s">
        <v>12354</v>
      </c>
      <c r="R1808" s="246" t="s">
        <v>14690</v>
      </c>
      <c r="S1808" s="246" t="s">
        <v>14713</v>
      </c>
      <c r="T1808" s="246" t="s">
        <v>16137</v>
      </c>
      <c r="U1808" s="246" t="s">
        <v>16305</v>
      </c>
    </row>
    <row r="1809" spans="1:21" ht="13.5" customHeight="1">
      <c r="A1809" s="125" t="s">
        <v>3351</v>
      </c>
      <c r="B1809" s="125" t="s">
        <v>10374</v>
      </c>
      <c r="C1809" s="246" t="s">
        <v>3352</v>
      </c>
      <c r="D1809" s="246" t="s">
        <v>94</v>
      </c>
      <c r="E1809" s="246" t="s">
        <v>6939</v>
      </c>
      <c r="F1809" s="246" t="s">
        <v>6940</v>
      </c>
      <c r="G1809" s="246" t="s">
        <v>9754</v>
      </c>
      <c r="H1809" s="247">
        <v>0</v>
      </c>
      <c r="I1809" s="246" t="s">
        <v>10374</v>
      </c>
      <c r="J1809" s="247">
        <v>143000</v>
      </c>
      <c r="K1809" s="247">
        <v>260</v>
      </c>
      <c r="L1809" s="246" t="s">
        <v>13499</v>
      </c>
      <c r="M1809" s="246" t="s">
        <v>12354</v>
      </c>
      <c r="N1809" s="246" t="s">
        <v>3351</v>
      </c>
      <c r="O1809" s="246" t="s">
        <v>12354</v>
      </c>
      <c r="P1809" s="246" t="s">
        <v>12354</v>
      </c>
      <c r="Q1809" s="246" t="s">
        <v>12354</v>
      </c>
      <c r="R1809" s="246" t="s">
        <v>14730</v>
      </c>
      <c r="S1809" s="246" t="s">
        <v>14820</v>
      </c>
      <c r="T1809" s="246" t="s">
        <v>15322</v>
      </c>
      <c r="U1809" s="246" t="s">
        <v>15382</v>
      </c>
    </row>
    <row r="1810" spans="1:21" ht="13.5" customHeight="1">
      <c r="A1810" s="125" t="s">
        <v>3353</v>
      </c>
      <c r="B1810" s="125" t="s">
        <v>10374</v>
      </c>
      <c r="C1810" s="246" t="s">
        <v>3354</v>
      </c>
      <c r="D1810" s="246" t="s">
        <v>94</v>
      </c>
      <c r="E1810" s="246" t="s">
        <v>6974</v>
      </c>
      <c r="F1810" s="246" t="s">
        <v>6975</v>
      </c>
      <c r="G1810" s="246" t="s">
        <v>9635</v>
      </c>
      <c r="H1810" s="247">
        <v>0</v>
      </c>
      <c r="I1810" s="246" t="s">
        <v>10374</v>
      </c>
      <c r="J1810" s="247">
        <v>143000</v>
      </c>
      <c r="K1810" s="247">
        <v>274</v>
      </c>
      <c r="L1810" s="246" t="s">
        <v>13508</v>
      </c>
      <c r="M1810" s="246" t="s">
        <v>12354</v>
      </c>
      <c r="N1810" s="246" t="s">
        <v>3353</v>
      </c>
      <c r="O1810" s="246" t="s">
        <v>12354</v>
      </c>
      <c r="P1810" s="246" t="s">
        <v>12354</v>
      </c>
      <c r="Q1810" s="246" t="s">
        <v>12354</v>
      </c>
      <c r="R1810" s="246" t="s">
        <v>14773</v>
      </c>
      <c r="S1810" s="246" t="s">
        <v>16217</v>
      </c>
      <c r="T1810" s="246" t="s">
        <v>15518</v>
      </c>
      <c r="U1810" s="246" t="s">
        <v>16218</v>
      </c>
    </row>
    <row r="1811" spans="1:21" ht="13.5" customHeight="1">
      <c r="A1811" s="125" t="s">
        <v>3355</v>
      </c>
      <c r="B1811" s="125" t="s">
        <v>10374</v>
      </c>
      <c r="C1811" s="246" t="s">
        <v>3356</v>
      </c>
      <c r="D1811" s="246" t="s">
        <v>94</v>
      </c>
      <c r="E1811" s="246" t="s">
        <v>6985</v>
      </c>
      <c r="F1811" s="246" t="s">
        <v>6986</v>
      </c>
      <c r="G1811" s="246" t="s">
        <v>9755</v>
      </c>
      <c r="H1811" s="247">
        <v>0</v>
      </c>
      <c r="I1811" s="246" t="s">
        <v>10374</v>
      </c>
      <c r="J1811" s="247">
        <v>143000</v>
      </c>
      <c r="K1811" s="247">
        <v>278</v>
      </c>
      <c r="L1811" s="246" t="s">
        <v>13512</v>
      </c>
      <c r="M1811" s="246" t="s">
        <v>12354</v>
      </c>
      <c r="N1811" s="246" t="s">
        <v>3355</v>
      </c>
      <c r="O1811" s="246" t="s">
        <v>12354</v>
      </c>
      <c r="P1811" s="246" t="s">
        <v>12354</v>
      </c>
      <c r="Q1811" s="246" t="s">
        <v>12354</v>
      </c>
      <c r="R1811" s="246" t="s">
        <v>14690</v>
      </c>
      <c r="S1811" s="246" t="s">
        <v>15332</v>
      </c>
      <c r="T1811" s="246" t="s">
        <v>16039</v>
      </c>
      <c r="U1811" s="246" t="s">
        <v>16306</v>
      </c>
    </row>
    <row r="1812" spans="1:21" ht="13.5" customHeight="1">
      <c r="A1812" s="125" t="s">
        <v>3357</v>
      </c>
      <c r="B1812" s="125" t="s">
        <v>10374</v>
      </c>
      <c r="C1812" s="246" t="s">
        <v>3358</v>
      </c>
      <c r="D1812" s="246" t="s">
        <v>151</v>
      </c>
      <c r="E1812" s="246" t="s">
        <v>7052</v>
      </c>
      <c r="F1812" s="246" t="s">
        <v>7053</v>
      </c>
      <c r="G1812" s="246" t="s">
        <v>9613</v>
      </c>
      <c r="H1812" s="247">
        <v>0</v>
      </c>
      <c r="I1812" s="246" t="s">
        <v>10374</v>
      </c>
      <c r="J1812" s="247">
        <v>143000</v>
      </c>
      <c r="K1812" s="247">
        <v>307</v>
      </c>
      <c r="L1812" s="246" t="s">
        <v>13527</v>
      </c>
      <c r="M1812" s="246" t="s">
        <v>12354</v>
      </c>
      <c r="N1812" s="246" t="s">
        <v>3357</v>
      </c>
      <c r="O1812" s="246" t="s">
        <v>12354</v>
      </c>
      <c r="P1812" s="246" t="s">
        <v>12354</v>
      </c>
      <c r="Q1812" s="246" t="s">
        <v>12354</v>
      </c>
      <c r="R1812" s="246" t="s">
        <v>14690</v>
      </c>
      <c r="S1812" s="246" t="s">
        <v>14936</v>
      </c>
      <c r="T1812" s="246" t="s">
        <v>15244</v>
      </c>
      <c r="U1812" s="246" t="s">
        <v>16195</v>
      </c>
    </row>
    <row r="1813" spans="1:21" ht="13.5" customHeight="1">
      <c r="A1813" s="125" t="s">
        <v>3359</v>
      </c>
      <c r="B1813" s="125" t="s">
        <v>10374</v>
      </c>
      <c r="C1813" s="246" t="s">
        <v>3360</v>
      </c>
      <c r="D1813" s="246" t="s">
        <v>94</v>
      </c>
      <c r="E1813" s="246" t="s">
        <v>7073</v>
      </c>
      <c r="F1813" s="246" t="s">
        <v>7074</v>
      </c>
      <c r="G1813" s="246" t="s">
        <v>9755</v>
      </c>
      <c r="H1813" s="247">
        <v>0</v>
      </c>
      <c r="I1813" s="246" t="s">
        <v>10374</v>
      </c>
      <c r="J1813" s="247">
        <v>143000</v>
      </c>
      <c r="K1813" s="247">
        <v>316</v>
      </c>
      <c r="L1813" s="246" t="s">
        <v>12620</v>
      </c>
      <c r="M1813" s="246" t="s">
        <v>12354</v>
      </c>
      <c r="N1813" s="246" t="s">
        <v>3359</v>
      </c>
      <c r="O1813" s="246" t="s">
        <v>12354</v>
      </c>
      <c r="P1813" s="246" t="s">
        <v>12354</v>
      </c>
      <c r="Q1813" s="246" t="s">
        <v>12354</v>
      </c>
      <c r="R1813" s="246" t="s">
        <v>14690</v>
      </c>
      <c r="S1813" s="246" t="s">
        <v>15332</v>
      </c>
      <c r="T1813" s="246" t="s">
        <v>16039</v>
      </c>
      <c r="U1813" s="246" t="s">
        <v>16306</v>
      </c>
    </row>
    <row r="1814" spans="1:21" ht="13.5" customHeight="1">
      <c r="A1814" s="125" t="s">
        <v>3361</v>
      </c>
      <c r="B1814" s="125" t="s">
        <v>10374</v>
      </c>
      <c r="C1814" s="246" t="s">
        <v>3362</v>
      </c>
      <c r="D1814" s="246" t="s">
        <v>178</v>
      </c>
      <c r="E1814" s="246" t="s">
        <v>7081</v>
      </c>
      <c r="F1814" s="246" t="s">
        <v>12354</v>
      </c>
      <c r="G1814" s="246" t="s">
        <v>9756</v>
      </c>
      <c r="H1814" s="247">
        <v>0</v>
      </c>
      <c r="I1814" s="246" t="s">
        <v>10374</v>
      </c>
      <c r="J1814" s="247">
        <v>143000</v>
      </c>
      <c r="K1814" s="247">
        <v>321</v>
      </c>
      <c r="L1814" s="246" t="s">
        <v>12622</v>
      </c>
      <c r="M1814" s="246" t="s">
        <v>12354</v>
      </c>
      <c r="N1814" s="246" t="s">
        <v>3361</v>
      </c>
      <c r="O1814" s="246" t="s">
        <v>12354</v>
      </c>
      <c r="P1814" s="246" t="s">
        <v>12354</v>
      </c>
      <c r="Q1814" s="246" t="s">
        <v>12354</v>
      </c>
      <c r="R1814" s="246" t="s">
        <v>14694</v>
      </c>
      <c r="S1814" s="246" t="s">
        <v>14778</v>
      </c>
      <c r="T1814" s="246" t="s">
        <v>16307</v>
      </c>
      <c r="U1814" s="246" t="s">
        <v>15386</v>
      </c>
    </row>
    <row r="1815" spans="1:21" ht="13.5" customHeight="1">
      <c r="A1815" s="125" t="s">
        <v>3363</v>
      </c>
      <c r="B1815" s="125" t="s">
        <v>10374</v>
      </c>
      <c r="C1815" s="246" t="s">
        <v>3364</v>
      </c>
      <c r="D1815" s="246" t="s">
        <v>1061</v>
      </c>
      <c r="E1815" s="246" t="s">
        <v>7103</v>
      </c>
      <c r="F1815" s="246" t="s">
        <v>7104</v>
      </c>
      <c r="G1815" s="246" t="s">
        <v>9757</v>
      </c>
      <c r="H1815" s="247">
        <v>0</v>
      </c>
      <c r="I1815" s="246" t="s">
        <v>10374</v>
      </c>
      <c r="J1815" s="247">
        <v>143000</v>
      </c>
      <c r="K1815" s="247">
        <v>333</v>
      </c>
      <c r="L1815" s="246" t="s">
        <v>12388</v>
      </c>
      <c r="M1815" s="246" t="s">
        <v>12354</v>
      </c>
      <c r="N1815" s="246" t="s">
        <v>3363</v>
      </c>
      <c r="O1815" s="246" t="s">
        <v>12354</v>
      </c>
      <c r="P1815" s="246" t="s">
        <v>12354</v>
      </c>
      <c r="Q1815" s="246" t="s">
        <v>12354</v>
      </c>
      <c r="R1815" s="246" t="s">
        <v>14694</v>
      </c>
      <c r="S1815" s="246" t="s">
        <v>14778</v>
      </c>
      <c r="T1815" s="246" t="s">
        <v>16280</v>
      </c>
      <c r="U1815" s="246" t="s">
        <v>16194</v>
      </c>
    </row>
    <row r="1816" spans="1:21" ht="13.5" customHeight="1">
      <c r="A1816" s="125" t="s">
        <v>3365</v>
      </c>
      <c r="B1816" s="125" t="s">
        <v>10374</v>
      </c>
      <c r="C1816" s="246" t="s">
        <v>7110</v>
      </c>
      <c r="D1816" s="246" t="s">
        <v>38</v>
      </c>
      <c r="E1816" s="246" t="s">
        <v>7111</v>
      </c>
      <c r="F1816" s="246" t="s">
        <v>12354</v>
      </c>
      <c r="G1816" s="246" t="s">
        <v>9758</v>
      </c>
      <c r="H1816" s="247">
        <v>0</v>
      </c>
      <c r="I1816" s="246" t="s">
        <v>10374</v>
      </c>
      <c r="J1816" s="247">
        <v>143000</v>
      </c>
      <c r="K1816" s="247">
        <v>337</v>
      </c>
      <c r="L1816" s="246" t="s">
        <v>13537</v>
      </c>
      <c r="M1816" s="246" t="s">
        <v>12354</v>
      </c>
      <c r="N1816" s="246" t="s">
        <v>3365</v>
      </c>
      <c r="O1816" s="246" t="s">
        <v>12354</v>
      </c>
      <c r="P1816" s="246" t="s">
        <v>12354</v>
      </c>
      <c r="Q1816" s="246" t="s">
        <v>12354</v>
      </c>
      <c r="R1816" s="246" t="s">
        <v>15456</v>
      </c>
      <c r="S1816" s="246" t="s">
        <v>14701</v>
      </c>
      <c r="T1816" s="246" t="s">
        <v>15880</v>
      </c>
      <c r="U1816" s="246" t="s">
        <v>16308</v>
      </c>
    </row>
    <row r="1817" spans="1:21" ht="13.5" customHeight="1">
      <c r="A1817" s="125" t="s">
        <v>3366</v>
      </c>
      <c r="B1817" s="125" t="s">
        <v>10374</v>
      </c>
      <c r="C1817" s="246" t="s">
        <v>7126</v>
      </c>
      <c r="D1817" s="246" t="s">
        <v>173</v>
      </c>
      <c r="E1817" s="246" t="s">
        <v>7127</v>
      </c>
      <c r="F1817" s="246" t="s">
        <v>7128</v>
      </c>
      <c r="G1817" s="246" t="s">
        <v>9759</v>
      </c>
      <c r="H1817" s="247">
        <v>0</v>
      </c>
      <c r="I1817" s="246" t="s">
        <v>10374</v>
      </c>
      <c r="J1817" s="247">
        <v>143000</v>
      </c>
      <c r="K1817" s="247">
        <v>345</v>
      </c>
      <c r="L1817" s="246" t="s">
        <v>13542</v>
      </c>
      <c r="M1817" s="246" t="s">
        <v>12354</v>
      </c>
      <c r="N1817" s="246" t="s">
        <v>3366</v>
      </c>
      <c r="O1817" s="246" t="s">
        <v>12354</v>
      </c>
      <c r="P1817" s="246" t="s">
        <v>12354</v>
      </c>
      <c r="Q1817" s="246" t="s">
        <v>12354</v>
      </c>
      <c r="R1817" s="246" t="s">
        <v>14694</v>
      </c>
      <c r="S1817" s="246" t="s">
        <v>14718</v>
      </c>
      <c r="T1817" s="246" t="s">
        <v>15121</v>
      </c>
      <c r="U1817" s="246" t="s">
        <v>15386</v>
      </c>
    </row>
    <row r="1818" spans="1:21" ht="13.5" customHeight="1">
      <c r="A1818" s="125" t="s">
        <v>3367</v>
      </c>
      <c r="B1818" s="125" t="s">
        <v>10374</v>
      </c>
      <c r="C1818" s="246" t="s">
        <v>3368</v>
      </c>
      <c r="D1818" s="246" t="s">
        <v>178</v>
      </c>
      <c r="E1818" s="246" t="s">
        <v>7129</v>
      </c>
      <c r="F1818" s="246" t="s">
        <v>12354</v>
      </c>
      <c r="G1818" s="246" t="s">
        <v>9760</v>
      </c>
      <c r="H1818" s="247">
        <v>0</v>
      </c>
      <c r="I1818" s="246" t="s">
        <v>10374</v>
      </c>
      <c r="J1818" s="247">
        <v>143000</v>
      </c>
      <c r="K1818" s="247">
        <v>347</v>
      </c>
      <c r="L1818" s="246" t="s">
        <v>12778</v>
      </c>
      <c r="M1818" s="246" t="s">
        <v>12354</v>
      </c>
      <c r="N1818" s="246" t="s">
        <v>3367</v>
      </c>
      <c r="O1818" s="246" t="s">
        <v>12354</v>
      </c>
      <c r="P1818" s="246" t="s">
        <v>12354</v>
      </c>
      <c r="Q1818" s="246" t="s">
        <v>12354</v>
      </c>
      <c r="R1818" s="246" t="s">
        <v>14690</v>
      </c>
      <c r="S1818" s="246" t="s">
        <v>15332</v>
      </c>
      <c r="T1818" s="246" t="s">
        <v>14921</v>
      </c>
      <c r="U1818" s="246" t="s">
        <v>14862</v>
      </c>
    </row>
    <row r="1819" spans="1:21" ht="13.5" customHeight="1">
      <c r="A1819" s="125" t="s">
        <v>3369</v>
      </c>
      <c r="B1819" s="125" t="s">
        <v>10374</v>
      </c>
      <c r="C1819" s="246" t="s">
        <v>7133</v>
      </c>
      <c r="D1819" s="246" t="s">
        <v>111</v>
      </c>
      <c r="E1819" s="246" t="s">
        <v>7134</v>
      </c>
      <c r="F1819" s="246" t="s">
        <v>12354</v>
      </c>
      <c r="G1819" s="246" t="s">
        <v>9610</v>
      </c>
      <c r="H1819" s="247">
        <v>0</v>
      </c>
      <c r="I1819" s="246" t="s">
        <v>10374</v>
      </c>
      <c r="J1819" s="247">
        <v>143000</v>
      </c>
      <c r="K1819" s="247">
        <v>350</v>
      </c>
      <c r="L1819" s="246" t="s">
        <v>13546</v>
      </c>
      <c r="M1819" s="246" t="s">
        <v>12354</v>
      </c>
      <c r="N1819" s="246" t="s">
        <v>3369</v>
      </c>
      <c r="O1819" s="246" t="s">
        <v>12354</v>
      </c>
      <c r="P1819" s="246" t="s">
        <v>12354</v>
      </c>
      <c r="Q1819" s="246" t="s">
        <v>12354</v>
      </c>
      <c r="R1819" s="246" t="s">
        <v>14694</v>
      </c>
      <c r="S1819" s="246" t="s">
        <v>14876</v>
      </c>
      <c r="T1819" s="246" t="s">
        <v>15139</v>
      </c>
      <c r="U1819" s="246" t="s">
        <v>16202</v>
      </c>
    </row>
    <row r="1820" spans="1:21" ht="13.5" customHeight="1">
      <c r="A1820" s="125" t="s">
        <v>3370</v>
      </c>
      <c r="B1820" s="125" t="s">
        <v>10374</v>
      </c>
      <c r="C1820" s="246" t="s">
        <v>7135</v>
      </c>
      <c r="D1820" s="246" t="s">
        <v>38</v>
      </c>
      <c r="E1820" s="246" t="s">
        <v>7136</v>
      </c>
      <c r="F1820" s="246" t="s">
        <v>7137</v>
      </c>
      <c r="G1820" s="246" t="s">
        <v>9761</v>
      </c>
      <c r="H1820" s="247">
        <v>0</v>
      </c>
      <c r="I1820" s="246" t="s">
        <v>10374</v>
      </c>
      <c r="J1820" s="247">
        <v>143000</v>
      </c>
      <c r="K1820" s="247">
        <v>351</v>
      </c>
      <c r="L1820" s="246" t="s">
        <v>13547</v>
      </c>
      <c r="M1820" s="246" t="s">
        <v>12354</v>
      </c>
      <c r="N1820" s="246" t="s">
        <v>3370</v>
      </c>
      <c r="O1820" s="246" t="s">
        <v>12354</v>
      </c>
      <c r="P1820" s="246" t="s">
        <v>12354</v>
      </c>
      <c r="Q1820" s="246" t="s">
        <v>12354</v>
      </c>
      <c r="R1820" s="246" t="s">
        <v>14694</v>
      </c>
      <c r="S1820" s="246" t="s">
        <v>14778</v>
      </c>
      <c r="T1820" s="246" t="s">
        <v>15249</v>
      </c>
      <c r="U1820" s="246" t="s">
        <v>16195</v>
      </c>
    </row>
    <row r="1821" spans="1:21" ht="13.5" customHeight="1">
      <c r="A1821" s="125" t="s">
        <v>3371</v>
      </c>
      <c r="B1821" s="125" t="s">
        <v>10374</v>
      </c>
      <c r="C1821" s="246" t="s">
        <v>3372</v>
      </c>
      <c r="D1821" s="246" t="s">
        <v>38</v>
      </c>
      <c r="E1821" s="246" t="s">
        <v>7174</v>
      </c>
      <c r="F1821" s="246" t="s">
        <v>12354</v>
      </c>
      <c r="G1821" s="246" t="s">
        <v>9751</v>
      </c>
      <c r="H1821" s="247">
        <v>0</v>
      </c>
      <c r="I1821" s="246" t="s">
        <v>10374</v>
      </c>
      <c r="J1821" s="247">
        <v>143000</v>
      </c>
      <c r="K1821" s="247">
        <v>367</v>
      </c>
      <c r="L1821" s="246" t="s">
        <v>13558</v>
      </c>
      <c r="M1821" s="246" t="s">
        <v>12354</v>
      </c>
      <c r="N1821" s="246" t="s">
        <v>3371</v>
      </c>
      <c r="O1821" s="246" t="s">
        <v>12354</v>
      </c>
      <c r="P1821" s="246" t="s">
        <v>12354</v>
      </c>
      <c r="Q1821" s="246" t="s">
        <v>12354</v>
      </c>
      <c r="R1821" s="246" t="s">
        <v>14690</v>
      </c>
      <c r="S1821" s="246" t="s">
        <v>15491</v>
      </c>
      <c r="T1821" s="246" t="s">
        <v>16300</v>
      </c>
      <c r="U1821" s="246" t="s">
        <v>16301</v>
      </c>
    </row>
    <row r="1822" spans="1:21" ht="13.5" customHeight="1">
      <c r="A1822" s="125" t="s">
        <v>3373</v>
      </c>
      <c r="B1822" s="125" t="s">
        <v>10374</v>
      </c>
      <c r="C1822" s="246" t="s">
        <v>3374</v>
      </c>
      <c r="D1822" s="246" t="s">
        <v>162</v>
      </c>
      <c r="E1822" s="246" t="s">
        <v>7183</v>
      </c>
      <c r="F1822" s="246" t="s">
        <v>12354</v>
      </c>
      <c r="G1822" s="246" t="s">
        <v>9762</v>
      </c>
      <c r="H1822" s="247">
        <v>0</v>
      </c>
      <c r="I1822" s="246" t="s">
        <v>10374</v>
      </c>
      <c r="J1822" s="247">
        <v>143000</v>
      </c>
      <c r="K1822" s="247">
        <v>371</v>
      </c>
      <c r="L1822" s="246" t="s">
        <v>13561</v>
      </c>
      <c r="M1822" s="246" t="s">
        <v>12354</v>
      </c>
      <c r="N1822" s="246" t="s">
        <v>3373</v>
      </c>
      <c r="O1822" s="246" t="s">
        <v>12354</v>
      </c>
      <c r="P1822" s="246" t="s">
        <v>12354</v>
      </c>
      <c r="Q1822" s="246" t="s">
        <v>12354</v>
      </c>
      <c r="R1822" s="246" t="s">
        <v>14690</v>
      </c>
      <c r="S1822" s="246" t="s">
        <v>14721</v>
      </c>
      <c r="T1822" s="246" t="s">
        <v>15009</v>
      </c>
      <c r="U1822" s="246" t="s">
        <v>16309</v>
      </c>
    </row>
    <row r="1823" spans="1:21" ht="13.5" customHeight="1">
      <c r="A1823" s="125" t="s">
        <v>13656</v>
      </c>
      <c r="B1823" s="125" t="s">
        <v>10374</v>
      </c>
      <c r="C1823" s="246" t="s">
        <v>11825</v>
      </c>
      <c r="D1823" s="246" t="s">
        <v>188</v>
      </c>
      <c r="E1823" s="246" t="s">
        <v>11826</v>
      </c>
      <c r="F1823" s="246" t="s">
        <v>12354</v>
      </c>
      <c r="G1823" s="246" t="s">
        <v>11807</v>
      </c>
      <c r="H1823" s="247">
        <v>0</v>
      </c>
      <c r="I1823" s="246" t="s">
        <v>10374</v>
      </c>
      <c r="J1823" s="247">
        <v>143000</v>
      </c>
      <c r="K1823" s="247">
        <v>531</v>
      </c>
      <c r="L1823" s="246" t="s">
        <v>13657</v>
      </c>
      <c r="M1823" s="246" t="s">
        <v>12354</v>
      </c>
      <c r="N1823" s="246" t="s">
        <v>13656</v>
      </c>
      <c r="O1823" s="246" t="s">
        <v>12354</v>
      </c>
      <c r="P1823" s="246" t="s">
        <v>12354</v>
      </c>
      <c r="Q1823" s="246" t="s">
        <v>12354</v>
      </c>
      <c r="R1823" s="246" t="s">
        <v>14690</v>
      </c>
      <c r="S1823" s="246" t="s">
        <v>14721</v>
      </c>
      <c r="T1823" s="246" t="s">
        <v>15807</v>
      </c>
      <c r="U1823" s="246" t="s">
        <v>16275</v>
      </c>
    </row>
    <row r="1824" spans="1:21" ht="13.5" customHeight="1">
      <c r="A1824" s="125" t="s">
        <v>13658</v>
      </c>
      <c r="B1824" s="125" t="s">
        <v>10374</v>
      </c>
      <c r="C1824" s="246" t="s">
        <v>11827</v>
      </c>
      <c r="D1824" s="246" t="s">
        <v>151</v>
      </c>
      <c r="E1824" s="246" t="s">
        <v>11828</v>
      </c>
      <c r="F1824" s="246" t="s">
        <v>12354</v>
      </c>
      <c r="G1824" s="246" t="s">
        <v>11807</v>
      </c>
      <c r="H1824" s="247">
        <v>0</v>
      </c>
      <c r="I1824" s="246" t="s">
        <v>10374</v>
      </c>
      <c r="J1824" s="247">
        <v>143000</v>
      </c>
      <c r="K1824" s="247">
        <v>532</v>
      </c>
      <c r="L1824" s="246" t="s">
        <v>13657</v>
      </c>
      <c r="M1824" s="246" t="s">
        <v>12354</v>
      </c>
      <c r="N1824" s="246" t="s">
        <v>13658</v>
      </c>
      <c r="O1824" s="246" t="s">
        <v>12354</v>
      </c>
      <c r="P1824" s="246" t="s">
        <v>12354</v>
      </c>
      <c r="Q1824" s="246" t="s">
        <v>12354</v>
      </c>
      <c r="R1824" s="246" t="s">
        <v>14690</v>
      </c>
      <c r="S1824" s="246" t="s">
        <v>14721</v>
      </c>
      <c r="T1824" s="246" t="s">
        <v>15807</v>
      </c>
      <c r="U1824" s="246" t="s">
        <v>16275</v>
      </c>
    </row>
    <row r="1825" spans="1:21" ht="13.5" customHeight="1">
      <c r="A1825" s="125" t="s">
        <v>3375</v>
      </c>
      <c r="B1825" s="125" t="s">
        <v>10374</v>
      </c>
      <c r="C1825" s="246" t="s">
        <v>3376</v>
      </c>
      <c r="D1825" s="246" t="s">
        <v>94</v>
      </c>
      <c r="E1825" s="246" t="s">
        <v>11829</v>
      </c>
      <c r="F1825" s="246" t="s">
        <v>12354</v>
      </c>
      <c r="G1825" s="246" t="s">
        <v>11830</v>
      </c>
      <c r="H1825" s="247">
        <v>0</v>
      </c>
      <c r="I1825" s="246" t="s">
        <v>10374</v>
      </c>
      <c r="J1825" s="247">
        <v>143000</v>
      </c>
      <c r="K1825" s="247">
        <v>533</v>
      </c>
      <c r="L1825" s="246" t="s">
        <v>13659</v>
      </c>
      <c r="M1825" s="246" t="s">
        <v>12354</v>
      </c>
      <c r="N1825" s="246" t="s">
        <v>3375</v>
      </c>
      <c r="O1825" s="246" t="s">
        <v>12354</v>
      </c>
      <c r="P1825" s="246" t="s">
        <v>12354</v>
      </c>
      <c r="Q1825" s="246" t="s">
        <v>12354</v>
      </c>
      <c r="R1825" s="246" t="s">
        <v>15134</v>
      </c>
      <c r="S1825" s="246" t="s">
        <v>15136</v>
      </c>
      <c r="T1825" s="246" t="s">
        <v>15820</v>
      </c>
      <c r="U1825" s="246" t="s">
        <v>16310</v>
      </c>
    </row>
    <row r="1826" spans="1:21" ht="13.5" customHeight="1">
      <c r="A1826" s="125" t="s">
        <v>16584</v>
      </c>
      <c r="B1826" s="125" t="s">
        <v>10374</v>
      </c>
      <c r="C1826" s="246" t="s">
        <v>3286</v>
      </c>
      <c r="D1826" s="246" t="s">
        <v>111</v>
      </c>
      <c r="E1826" s="246" t="s">
        <v>11819</v>
      </c>
      <c r="F1826" s="246" t="s">
        <v>11820</v>
      </c>
      <c r="G1826" s="246" t="s">
        <v>11821</v>
      </c>
      <c r="H1826" s="247">
        <v>0</v>
      </c>
      <c r="I1826" s="246" t="s">
        <v>10374</v>
      </c>
      <c r="J1826" s="247">
        <v>143000</v>
      </c>
      <c r="K1826" s="247">
        <v>539</v>
      </c>
      <c r="L1826" s="246" t="s">
        <v>13667</v>
      </c>
      <c r="M1826" s="246" t="s">
        <v>12354</v>
      </c>
      <c r="N1826" s="246" t="s">
        <v>3285</v>
      </c>
      <c r="O1826" s="246" t="s">
        <v>12354</v>
      </c>
      <c r="P1826" s="246" t="s">
        <v>12354</v>
      </c>
      <c r="Q1826" s="246" t="s">
        <v>12354</v>
      </c>
      <c r="R1826" s="246" t="s">
        <v>14694</v>
      </c>
      <c r="S1826" s="246" t="s">
        <v>14727</v>
      </c>
      <c r="T1826" s="246" t="s">
        <v>15542</v>
      </c>
      <c r="U1826" s="246" t="s">
        <v>15357</v>
      </c>
    </row>
    <row r="1827" spans="1:21" ht="13.5" customHeight="1">
      <c r="A1827" s="125" t="s">
        <v>13396</v>
      </c>
      <c r="B1827" s="125" t="s">
        <v>10374</v>
      </c>
      <c r="C1827" s="246" t="s">
        <v>3335</v>
      </c>
      <c r="D1827" s="246" t="s">
        <v>165</v>
      </c>
      <c r="E1827" s="246" t="s">
        <v>6561</v>
      </c>
      <c r="F1827" s="246" t="s">
        <v>6562</v>
      </c>
      <c r="G1827" s="246" t="s">
        <v>11831</v>
      </c>
      <c r="H1827" s="247">
        <v>0</v>
      </c>
      <c r="I1827" s="246" t="s">
        <v>10374</v>
      </c>
      <c r="J1827" s="247">
        <v>143000</v>
      </c>
      <c r="K1827" s="247">
        <v>98</v>
      </c>
      <c r="L1827" s="246" t="s">
        <v>13238</v>
      </c>
      <c r="M1827" s="246" t="s">
        <v>12354</v>
      </c>
      <c r="N1827" s="246" t="s">
        <v>13396</v>
      </c>
      <c r="O1827" s="246" t="s">
        <v>12354</v>
      </c>
      <c r="P1827" s="246" t="s">
        <v>12354</v>
      </c>
      <c r="Q1827" s="246" t="s">
        <v>12354</v>
      </c>
      <c r="R1827" s="246" t="s">
        <v>15272</v>
      </c>
      <c r="S1827" s="246" t="s">
        <v>14731</v>
      </c>
      <c r="T1827" s="246" t="s">
        <v>15857</v>
      </c>
      <c r="U1827" s="246" t="s">
        <v>16311</v>
      </c>
    </row>
    <row r="1828" spans="1:21" ht="13.5" customHeight="1">
      <c r="A1828" s="125" t="s">
        <v>13401</v>
      </c>
      <c r="B1828" s="125" t="s">
        <v>10374</v>
      </c>
      <c r="C1828" s="246" t="s">
        <v>11832</v>
      </c>
      <c r="D1828" s="246" t="s">
        <v>1061</v>
      </c>
      <c r="E1828" s="246" t="s">
        <v>6582</v>
      </c>
      <c r="F1828" s="246" t="s">
        <v>11833</v>
      </c>
      <c r="G1828" s="246" t="s">
        <v>9598</v>
      </c>
      <c r="H1828" s="247">
        <v>0</v>
      </c>
      <c r="I1828" s="246" t="s">
        <v>10374</v>
      </c>
      <c r="J1828" s="247">
        <v>143000</v>
      </c>
      <c r="K1828" s="247">
        <v>106</v>
      </c>
      <c r="L1828" s="246" t="s">
        <v>12379</v>
      </c>
      <c r="M1828" s="246" t="s">
        <v>12354</v>
      </c>
      <c r="N1828" s="246" t="s">
        <v>13401</v>
      </c>
      <c r="O1828" s="246" t="s">
        <v>12354</v>
      </c>
      <c r="P1828" s="246" t="s">
        <v>12354</v>
      </c>
      <c r="Q1828" s="246" t="s">
        <v>12354</v>
      </c>
      <c r="R1828" s="246" t="s">
        <v>14765</v>
      </c>
      <c r="S1828" s="246" t="s">
        <v>15332</v>
      </c>
      <c r="T1828" s="246" t="s">
        <v>15033</v>
      </c>
      <c r="U1828" s="246" t="s">
        <v>16312</v>
      </c>
    </row>
    <row r="1829" spans="1:21" ht="13.5" customHeight="1">
      <c r="A1829" s="125" t="s">
        <v>16579</v>
      </c>
      <c r="B1829" s="125" t="s">
        <v>10374</v>
      </c>
      <c r="C1829" s="246" t="s">
        <v>3314</v>
      </c>
      <c r="D1829" s="246" t="s">
        <v>38</v>
      </c>
      <c r="E1829" s="246" t="s">
        <v>6600</v>
      </c>
      <c r="F1829" s="246" t="s">
        <v>6601</v>
      </c>
      <c r="G1829" s="246" t="s">
        <v>9720</v>
      </c>
      <c r="H1829" s="247">
        <v>0</v>
      </c>
      <c r="I1829" s="246" t="s">
        <v>10374</v>
      </c>
      <c r="J1829" s="247">
        <v>143000</v>
      </c>
      <c r="K1829" s="247">
        <v>115</v>
      </c>
      <c r="L1829" s="246" t="s">
        <v>13406</v>
      </c>
      <c r="M1829" s="246" t="s">
        <v>12354</v>
      </c>
      <c r="N1829" s="246" t="s">
        <v>16579</v>
      </c>
      <c r="O1829" s="246" t="s">
        <v>12354</v>
      </c>
      <c r="P1829" s="246" t="s">
        <v>12354</v>
      </c>
      <c r="Q1829" s="246" t="s">
        <v>12354</v>
      </c>
      <c r="R1829" s="246" t="s">
        <v>12354</v>
      </c>
      <c r="S1829" s="246" t="s">
        <v>12354</v>
      </c>
      <c r="T1829" s="246" t="s">
        <v>12354</v>
      </c>
      <c r="U1829" s="246" t="s">
        <v>12354</v>
      </c>
    </row>
    <row r="1830" spans="1:21" ht="13.5" customHeight="1">
      <c r="A1830" s="125" t="s">
        <v>16578</v>
      </c>
      <c r="B1830" s="125" t="s">
        <v>10374</v>
      </c>
      <c r="C1830" s="246" t="s">
        <v>3319</v>
      </c>
      <c r="D1830" s="246" t="s">
        <v>38</v>
      </c>
      <c r="E1830" s="246" t="s">
        <v>6591</v>
      </c>
      <c r="F1830" s="246" t="s">
        <v>6592</v>
      </c>
      <c r="G1830" s="246" t="s">
        <v>9747</v>
      </c>
      <c r="H1830" s="247">
        <v>0</v>
      </c>
      <c r="I1830" s="246" t="s">
        <v>10374</v>
      </c>
      <c r="J1830" s="247">
        <v>143000</v>
      </c>
      <c r="K1830" s="247">
        <v>111</v>
      </c>
      <c r="L1830" s="246" t="s">
        <v>13403</v>
      </c>
      <c r="M1830" s="246" t="s">
        <v>12354</v>
      </c>
      <c r="N1830" s="246" t="s">
        <v>16578</v>
      </c>
      <c r="O1830" s="246" t="s">
        <v>12354</v>
      </c>
      <c r="P1830" s="246" t="s">
        <v>12354</v>
      </c>
      <c r="Q1830" s="246" t="s">
        <v>12354</v>
      </c>
      <c r="R1830" s="246" t="s">
        <v>12354</v>
      </c>
      <c r="S1830" s="246" t="s">
        <v>12354</v>
      </c>
      <c r="T1830" s="246" t="s">
        <v>12354</v>
      </c>
      <c r="U1830" s="246" t="s">
        <v>12354</v>
      </c>
    </row>
    <row r="1831" spans="1:21" ht="13.5" customHeight="1">
      <c r="A1831" s="125" t="s">
        <v>3378</v>
      </c>
      <c r="B1831" s="125" t="s">
        <v>10374</v>
      </c>
      <c r="C1831" s="246" t="s">
        <v>3379</v>
      </c>
      <c r="D1831" s="246" t="s">
        <v>206</v>
      </c>
      <c r="E1831" s="246" t="s">
        <v>6876</v>
      </c>
      <c r="F1831" s="246" t="s">
        <v>6877</v>
      </c>
      <c r="G1831" s="246" t="s">
        <v>9764</v>
      </c>
      <c r="H1831" s="247">
        <v>0</v>
      </c>
      <c r="I1831" s="246" t="s">
        <v>10374</v>
      </c>
      <c r="J1831" s="247">
        <v>143000</v>
      </c>
      <c r="K1831" s="247">
        <v>233</v>
      </c>
      <c r="L1831" s="246" t="s">
        <v>13486</v>
      </c>
      <c r="M1831" s="246" t="s">
        <v>12354</v>
      </c>
      <c r="N1831" s="246" t="s">
        <v>3378</v>
      </c>
      <c r="O1831" s="246" t="s">
        <v>12354</v>
      </c>
      <c r="P1831" s="246" t="s">
        <v>12354</v>
      </c>
      <c r="Q1831" s="246" t="s">
        <v>12354</v>
      </c>
      <c r="R1831" s="246" t="s">
        <v>14694</v>
      </c>
      <c r="S1831" s="246" t="s">
        <v>14844</v>
      </c>
      <c r="T1831" s="246" t="s">
        <v>15183</v>
      </c>
      <c r="U1831" s="246" t="s">
        <v>16056</v>
      </c>
    </row>
    <row r="1832" spans="1:21" ht="13.5" customHeight="1">
      <c r="A1832" s="125" t="s">
        <v>3380</v>
      </c>
      <c r="B1832" s="125" t="s">
        <v>10374</v>
      </c>
      <c r="C1832" s="246" t="s">
        <v>3381</v>
      </c>
      <c r="D1832" s="246" t="s">
        <v>1218</v>
      </c>
      <c r="E1832" s="246" t="s">
        <v>6880</v>
      </c>
      <c r="F1832" s="246" t="s">
        <v>6881</v>
      </c>
      <c r="G1832" s="246" t="s">
        <v>9569</v>
      </c>
      <c r="H1832" s="247">
        <v>0</v>
      </c>
      <c r="I1832" s="246" t="s">
        <v>10374</v>
      </c>
      <c r="J1832" s="247">
        <v>143000</v>
      </c>
      <c r="K1832" s="247">
        <v>235</v>
      </c>
      <c r="L1832" s="246" t="s">
        <v>13487</v>
      </c>
      <c r="M1832" s="246" t="s">
        <v>12354</v>
      </c>
      <c r="N1832" s="246" t="s">
        <v>3380</v>
      </c>
      <c r="O1832" s="246" t="s">
        <v>12354</v>
      </c>
      <c r="P1832" s="246" t="s">
        <v>12354</v>
      </c>
      <c r="Q1832" s="246" t="s">
        <v>12354</v>
      </c>
      <c r="R1832" s="246" t="s">
        <v>14694</v>
      </c>
      <c r="S1832" s="246" t="s">
        <v>14844</v>
      </c>
      <c r="T1832" s="246" t="s">
        <v>14866</v>
      </c>
      <c r="U1832" s="246" t="s">
        <v>15438</v>
      </c>
    </row>
    <row r="1833" spans="1:21" ht="13.5" customHeight="1">
      <c r="A1833" s="125" t="s">
        <v>3382</v>
      </c>
      <c r="B1833" s="125" t="s">
        <v>10374</v>
      </c>
      <c r="C1833" s="246" t="s">
        <v>3383</v>
      </c>
      <c r="D1833" s="246" t="s">
        <v>194</v>
      </c>
      <c r="E1833" s="246" t="s">
        <v>6868</v>
      </c>
      <c r="F1833" s="246" t="s">
        <v>6869</v>
      </c>
      <c r="G1833" s="246" t="s">
        <v>9686</v>
      </c>
      <c r="H1833" s="247">
        <v>0</v>
      </c>
      <c r="I1833" s="246" t="s">
        <v>10374</v>
      </c>
      <c r="J1833" s="247">
        <v>143000</v>
      </c>
      <c r="K1833" s="247">
        <v>229</v>
      </c>
      <c r="L1833" s="246" t="s">
        <v>13482</v>
      </c>
      <c r="M1833" s="246" t="s">
        <v>12354</v>
      </c>
      <c r="N1833" s="246" t="s">
        <v>3382</v>
      </c>
      <c r="O1833" s="246" t="s">
        <v>12354</v>
      </c>
      <c r="P1833" s="246" t="s">
        <v>12354</v>
      </c>
      <c r="Q1833" s="246" t="s">
        <v>12354</v>
      </c>
      <c r="R1833" s="246" t="s">
        <v>14690</v>
      </c>
      <c r="S1833" s="246" t="s">
        <v>14727</v>
      </c>
      <c r="T1833" s="246" t="s">
        <v>15116</v>
      </c>
      <c r="U1833" s="246" t="s">
        <v>16313</v>
      </c>
    </row>
    <row r="1834" spans="1:21" ht="13.5" customHeight="1">
      <c r="A1834" s="125" t="s">
        <v>3384</v>
      </c>
      <c r="B1834" s="125" t="s">
        <v>10374</v>
      </c>
      <c r="C1834" s="246" t="s">
        <v>6882</v>
      </c>
      <c r="D1834" s="246" t="s">
        <v>1203</v>
      </c>
      <c r="E1834" s="246" t="s">
        <v>6883</v>
      </c>
      <c r="F1834" s="246" t="s">
        <v>6884</v>
      </c>
      <c r="G1834" s="246" t="s">
        <v>9765</v>
      </c>
      <c r="H1834" s="247">
        <v>0</v>
      </c>
      <c r="I1834" s="246" t="s">
        <v>10374</v>
      </c>
      <c r="J1834" s="247">
        <v>143000</v>
      </c>
      <c r="K1834" s="247">
        <v>236</v>
      </c>
      <c r="L1834" s="246" t="s">
        <v>13262</v>
      </c>
      <c r="M1834" s="246" t="s">
        <v>12354</v>
      </c>
      <c r="N1834" s="246" t="s">
        <v>3384</v>
      </c>
      <c r="O1834" s="246" t="s">
        <v>12354</v>
      </c>
      <c r="P1834" s="246" t="s">
        <v>12354</v>
      </c>
      <c r="Q1834" s="246" t="s">
        <v>12354</v>
      </c>
      <c r="R1834" s="246" t="s">
        <v>14694</v>
      </c>
      <c r="S1834" s="246" t="s">
        <v>14818</v>
      </c>
      <c r="T1834" s="246" t="s">
        <v>15696</v>
      </c>
      <c r="U1834" s="246" t="s">
        <v>16182</v>
      </c>
    </row>
    <row r="1835" spans="1:21" ht="13.5" customHeight="1">
      <c r="A1835" s="125" t="s">
        <v>3385</v>
      </c>
      <c r="B1835" s="125" t="s">
        <v>10374</v>
      </c>
      <c r="C1835" s="246" t="s">
        <v>6865</v>
      </c>
      <c r="D1835" s="246" t="s">
        <v>194</v>
      </c>
      <c r="E1835" s="246" t="s">
        <v>6866</v>
      </c>
      <c r="F1835" s="246" t="s">
        <v>6867</v>
      </c>
      <c r="G1835" s="246" t="s">
        <v>9623</v>
      </c>
      <c r="H1835" s="247">
        <v>0</v>
      </c>
      <c r="I1835" s="246" t="s">
        <v>10374</v>
      </c>
      <c r="J1835" s="247">
        <v>143000</v>
      </c>
      <c r="K1835" s="247">
        <v>228</v>
      </c>
      <c r="L1835" s="246" t="s">
        <v>13481</v>
      </c>
      <c r="M1835" s="246" t="s">
        <v>12354</v>
      </c>
      <c r="N1835" s="246" t="s">
        <v>3385</v>
      </c>
      <c r="O1835" s="246" t="s">
        <v>12354</v>
      </c>
      <c r="P1835" s="246" t="s">
        <v>12354</v>
      </c>
      <c r="Q1835" s="246" t="s">
        <v>12354</v>
      </c>
      <c r="R1835" s="246" t="s">
        <v>15251</v>
      </c>
      <c r="S1835" s="246" t="s">
        <v>14727</v>
      </c>
      <c r="T1835" s="246" t="s">
        <v>16168</v>
      </c>
      <c r="U1835" s="246" t="s">
        <v>15386</v>
      </c>
    </row>
    <row r="1836" spans="1:21" ht="13.5" customHeight="1">
      <c r="A1836" s="125" t="s">
        <v>3386</v>
      </c>
      <c r="B1836" s="125" t="s">
        <v>10374</v>
      </c>
      <c r="C1836" s="246" t="s">
        <v>3387</v>
      </c>
      <c r="D1836" s="246" t="s">
        <v>1203</v>
      </c>
      <c r="E1836" s="246" t="s">
        <v>6863</v>
      </c>
      <c r="F1836" s="246" t="s">
        <v>6864</v>
      </c>
      <c r="G1836" s="246" t="s">
        <v>9766</v>
      </c>
      <c r="H1836" s="247">
        <v>0</v>
      </c>
      <c r="I1836" s="246" t="s">
        <v>10374</v>
      </c>
      <c r="J1836" s="247">
        <v>143000</v>
      </c>
      <c r="K1836" s="247">
        <v>227</v>
      </c>
      <c r="L1836" s="246" t="s">
        <v>13480</v>
      </c>
      <c r="M1836" s="246" t="s">
        <v>12354</v>
      </c>
      <c r="N1836" s="246" t="s">
        <v>3386</v>
      </c>
      <c r="O1836" s="246" t="s">
        <v>12354</v>
      </c>
      <c r="P1836" s="246" t="s">
        <v>12354</v>
      </c>
      <c r="Q1836" s="246" t="s">
        <v>12354</v>
      </c>
      <c r="R1836" s="246" t="s">
        <v>14694</v>
      </c>
      <c r="S1836" s="246" t="s">
        <v>14844</v>
      </c>
      <c r="T1836" s="246" t="s">
        <v>15971</v>
      </c>
      <c r="U1836" s="246" t="s">
        <v>14817</v>
      </c>
    </row>
    <row r="1837" spans="1:21" ht="13.5" customHeight="1">
      <c r="A1837" s="125" t="s">
        <v>3388</v>
      </c>
      <c r="B1837" s="125" t="s">
        <v>10374</v>
      </c>
      <c r="C1837" s="246" t="s">
        <v>3389</v>
      </c>
      <c r="D1837" s="246" t="s">
        <v>149</v>
      </c>
      <c r="E1837" s="246" t="s">
        <v>6878</v>
      </c>
      <c r="F1837" s="246" t="s">
        <v>6879</v>
      </c>
      <c r="G1837" s="246" t="s">
        <v>9767</v>
      </c>
      <c r="H1837" s="247">
        <v>0</v>
      </c>
      <c r="I1837" s="246" t="s">
        <v>10374</v>
      </c>
      <c r="J1837" s="247">
        <v>143000</v>
      </c>
      <c r="K1837" s="247">
        <v>234</v>
      </c>
      <c r="L1837" s="246" t="s">
        <v>13177</v>
      </c>
      <c r="M1837" s="246" t="s">
        <v>12354</v>
      </c>
      <c r="N1837" s="246" t="s">
        <v>3388</v>
      </c>
      <c r="O1837" s="246" t="s">
        <v>12354</v>
      </c>
      <c r="P1837" s="246" t="s">
        <v>12354</v>
      </c>
      <c r="Q1837" s="246" t="s">
        <v>12354</v>
      </c>
      <c r="R1837" s="246" t="s">
        <v>14730</v>
      </c>
      <c r="S1837" s="246" t="s">
        <v>16038</v>
      </c>
      <c r="T1837" s="246" t="s">
        <v>15202</v>
      </c>
      <c r="U1837" s="246" t="s">
        <v>15458</v>
      </c>
    </row>
    <row r="1838" spans="1:21" ht="13.5" customHeight="1">
      <c r="A1838" s="125" t="s">
        <v>3390</v>
      </c>
      <c r="B1838" s="125" t="s">
        <v>10374</v>
      </c>
      <c r="C1838" s="246" t="s">
        <v>6857</v>
      </c>
      <c r="D1838" s="246" t="s">
        <v>206</v>
      </c>
      <c r="E1838" s="246" t="s">
        <v>6858</v>
      </c>
      <c r="F1838" s="246" t="s">
        <v>6859</v>
      </c>
      <c r="G1838" s="246" t="s">
        <v>9768</v>
      </c>
      <c r="H1838" s="247">
        <v>0</v>
      </c>
      <c r="I1838" s="246" t="s">
        <v>10374</v>
      </c>
      <c r="J1838" s="247">
        <v>143000</v>
      </c>
      <c r="K1838" s="247">
        <v>225</v>
      </c>
      <c r="L1838" s="246" t="s">
        <v>13478</v>
      </c>
      <c r="M1838" s="246" t="s">
        <v>12354</v>
      </c>
      <c r="N1838" s="246" t="s">
        <v>3390</v>
      </c>
      <c r="O1838" s="246" t="s">
        <v>12354</v>
      </c>
      <c r="P1838" s="246" t="s">
        <v>12354</v>
      </c>
      <c r="Q1838" s="246" t="s">
        <v>12354</v>
      </c>
      <c r="R1838" s="246" t="s">
        <v>14694</v>
      </c>
      <c r="S1838" s="246" t="s">
        <v>14713</v>
      </c>
      <c r="T1838" s="246" t="s">
        <v>15946</v>
      </c>
      <c r="U1838" s="246" t="s">
        <v>16314</v>
      </c>
    </row>
    <row r="1839" spans="1:21" ht="13.5" customHeight="1">
      <c r="A1839" s="125" t="s">
        <v>3391</v>
      </c>
      <c r="B1839" s="125" t="s">
        <v>10374</v>
      </c>
      <c r="C1839" s="246" t="s">
        <v>6854</v>
      </c>
      <c r="D1839" s="246" t="s">
        <v>194</v>
      </c>
      <c r="E1839" s="246" t="s">
        <v>6855</v>
      </c>
      <c r="F1839" s="246" t="s">
        <v>6856</v>
      </c>
      <c r="G1839" s="246" t="s">
        <v>9769</v>
      </c>
      <c r="H1839" s="247">
        <v>0</v>
      </c>
      <c r="I1839" s="246" t="s">
        <v>10374</v>
      </c>
      <c r="J1839" s="247">
        <v>143000</v>
      </c>
      <c r="K1839" s="247">
        <v>224</v>
      </c>
      <c r="L1839" s="246" t="s">
        <v>13477</v>
      </c>
      <c r="M1839" s="246" t="s">
        <v>12354</v>
      </c>
      <c r="N1839" s="246" t="s">
        <v>3391</v>
      </c>
      <c r="O1839" s="246" t="s">
        <v>12354</v>
      </c>
      <c r="P1839" s="246" t="s">
        <v>12354</v>
      </c>
      <c r="Q1839" s="246" t="s">
        <v>12354</v>
      </c>
      <c r="R1839" s="246" t="s">
        <v>14690</v>
      </c>
      <c r="S1839" s="246" t="s">
        <v>14727</v>
      </c>
      <c r="T1839" s="246" t="s">
        <v>16315</v>
      </c>
      <c r="U1839" s="246" t="s">
        <v>16316</v>
      </c>
    </row>
    <row r="1840" spans="1:21" ht="13.5" customHeight="1">
      <c r="A1840" s="125" t="s">
        <v>3392</v>
      </c>
      <c r="B1840" s="125" t="s">
        <v>10374</v>
      </c>
      <c r="C1840" s="246" t="s">
        <v>6851</v>
      </c>
      <c r="D1840" s="246" t="s">
        <v>194</v>
      </c>
      <c r="E1840" s="246" t="s">
        <v>6852</v>
      </c>
      <c r="F1840" s="246" t="s">
        <v>6853</v>
      </c>
      <c r="G1840" s="246" t="s">
        <v>9770</v>
      </c>
      <c r="H1840" s="247">
        <v>0</v>
      </c>
      <c r="I1840" s="246" t="s">
        <v>10374</v>
      </c>
      <c r="J1840" s="247">
        <v>143000</v>
      </c>
      <c r="K1840" s="247">
        <v>223</v>
      </c>
      <c r="L1840" s="246" t="s">
        <v>13476</v>
      </c>
      <c r="M1840" s="246" t="s">
        <v>12354</v>
      </c>
      <c r="N1840" s="246" t="s">
        <v>3392</v>
      </c>
      <c r="O1840" s="246" t="s">
        <v>12354</v>
      </c>
      <c r="P1840" s="246" t="s">
        <v>12354</v>
      </c>
      <c r="Q1840" s="246" t="s">
        <v>12354</v>
      </c>
      <c r="R1840" s="246" t="s">
        <v>14690</v>
      </c>
      <c r="S1840" s="246" t="s">
        <v>14844</v>
      </c>
      <c r="T1840" s="246" t="s">
        <v>15695</v>
      </c>
      <c r="U1840" s="246" t="s">
        <v>14858</v>
      </c>
    </row>
    <row r="1841" spans="1:21" ht="13.5" customHeight="1">
      <c r="A1841" s="125" t="s">
        <v>3393</v>
      </c>
      <c r="B1841" s="125" t="s">
        <v>10374</v>
      </c>
      <c r="C1841" s="246" t="s">
        <v>3394</v>
      </c>
      <c r="D1841" s="246" t="s">
        <v>194</v>
      </c>
      <c r="E1841" s="246" t="s">
        <v>6847</v>
      </c>
      <c r="F1841" s="246" t="s">
        <v>6848</v>
      </c>
      <c r="G1841" s="246" t="s">
        <v>9771</v>
      </c>
      <c r="H1841" s="247">
        <v>0</v>
      </c>
      <c r="I1841" s="246" t="s">
        <v>10374</v>
      </c>
      <c r="J1841" s="247">
        <v>143000</v>
      </c>
      <c r="K1841" s="247">
        <v>221</v>
      </c>
      <c r="L1841" s="246" t="s">
        <v>13323</v>
      </c>
      <c r="M1841" s="246" t="s">
        <v>12354</v>
      </c>
      <c r="N1841" s="246" t="s">
        <v>3393</v>
      </c>
      <c r="O1841" s="246" t="s">
        <v>12354</v>
      </c>
      <c r="P1841" s="246" t="s">
        <v>12354</v>
      </c>
      <c r="Q1841" s="246" t="s">
        <v>12354</v>
      </c>
      <c r="R1841" s="246" t="s">
        <v>14694</v>
      </c>
      <c r="S1841" s="246" t="s">
        <v>14727</v>
      </c>
      <c r="T1841" s="246" t="s">
        <v>14824</v>
      </c>
      <c r="U1841" s="246" t="s">
        <v>16317</v>
      </c>
    </row>
    <row r="1842" spans="1:21" ht="13.5" customHeight="1">
      <c r="A1842" s="125" t="s">
        <v>3396</v>
      </c>
      <c r="B1842" s="125" t="s">
        <v>10374</v>
      </c>
      <c r="C1842" s="246" t="s">
        <v>3397</v>
      </c>
      <c r="D1842" s="246" t="s">
        <v>198</v>
      </c>
      <c r="E1842" s="246" t="s">
        <v>6845</v>
      </c>
      <c r="F1842" s="246" t="s">
        <v>6846</v>
      </c>
      <c r="G1842" s="246" t="s">
        <v>9772</v>
      </c>
      <c r="H1842" s="247">
        <v>0</v>
      </c>
      <c r="I1842" s="246" t="s">
        <v>10374</v>
      </c>
      <c r="J1842" s="247">
        <v>143000</v>
      </c>
      <c r="K1842" s="247">
        <v>220</v>
      </c>
      <c r="L1842" s="246" t="s">
        <v>12404</v>
      </c>
      <c r="M1842" s="246" t="s">
        <v>12354</v>
      </c>
      <c r="N1842" s="246" t="s">
        <v>3396</v>
      </c>
      <c r="O1842" s="246" t="s">
        <v>12354</v>
      </c>
      <c r="P1842" s="246" t="s">
        <v>12354</v>
      </c>
      <c r="Q1842" s="246" t="s">
        <v>12354</v>
      </c>
      <c r="R1842" s="246" t="s">
        <v>14690</v>
      </c>
      <c r="S1842" s="246" t="s">
        <v>14727</v>
      </c>
      <c r="T1842" s="246" t="s">
        <v>15786</v>
      </c>
      <c r="U1842" s="246" t="s">
        <v>16318</v>
      </c>
    </row>
    <row r="1843" spans="1:21" ht="13.5" customHeight="1">
      <c r="A1843" s="125" t="s">
        <v>3398</v>
      </c>
      <c r="B1843" s="125" t="s">
        <v>10374</v>
      </c>
      <c r="C1843" s="246" t="s">
        <v>3399</v>
      </c>
      <c r="D1843" s="246" t="s">
        <v>57</v>
      </c>
      <c r="E1843" s="246" t="s">
        <v>6843</v>
      </c>
      <c r="F1843" s="246" t="s">
        <v>6844</v>
      </c>
      <c r="G1843" s="246" t="s">
        <v>9773</v>
      </c>
      <c r="H1843" s="247">
        <v>0</v>
      </c>
      <c r="I1843" s="246" t="s">
        <v>10374</v>
      </c>
      <c r="J1843" s="247">
        <v>143000</v>
      </c>
      <c r="K1843" s="247">
        <v>219</v>
      </c>
      <c r="L1843" s="246" t="s">
        <v>12739</v>
      </c>
      <c r="M1843" s="246" t="s">
        <v>12354</v>
      </c>
      <c r="N1843" s="246" t="s">
        <v>3398</v>
      </c>
      <c r="O1843" s="246" t="s">
        <v>12354</v>
      </c>
      <c r="P1843" s="246" t="s">
        <v>12354</v>
      </c>
      <c r="Q1843" s="246" t="s">
        <v>12354</v>
      </c>
      <c r="R1843" s="246" t="s">
        <v>14690</v>
      </c>
      <c r="S1843" s="246" t="s">
        <v>14727</v>
      </c>
      <c r="T1843" s="246" t="s">
        <v>15282</v>
      </c>
      <c r="U1843" s="246" t="s">
        <v>14810</v>
      </c>
    </row>
    <row r="1844" spans="1:21" ht="13.5" customHeight="1">
      <c r="A1844" s="125" t="s">
        <v>3400</v>
      </c>
      <c r="B1844" s="125" t="s">
        <v>10374</v>
      </c>
      <c r="C1844" s="246" t="s">
        <v>6840</v>
      </c>
      <c r="D1844" s="246" t="s">
        <v>206</v>
      </c>
      <c r="E1844" s="246" t="s">
        <v>6841</v>
      </c>
      <c r="F1844" s="246" t="s">
        <v>6842</v>
      </c>
      <c r="G1844" s="246" t="s">
        <v>9765</v>
      </c>
      <c r="H1844" s="247">
        <v>0</v>
      </c>
      <c r="I1844" s="246" t="s">
        <v>10374</v>
      </c>
      <c r="J1844" s="247">
        <v>143000</v>
      </c>
      <c r="K1844" s="247">
        <v>218</v>
      </c>
      <c r="L1844" s="246" t="s">
        <v>13475</v>
      </c>
      <c r="M1844" s="246" t="s">
        <v>12354</v>
      </c>
      <c r="N1844" s="246" t="s">
        <v>3400</v>
      </c>
      <c r="O1844" s="246" t="s">
        <v>12354</v>
      </c>
      <c r="P1844" s="246" t="s">
        <v>12354</v>
      </c>
      <c r="Q1844" s="246" t="s">
        <v>12354</v>
      </c>
      <c r="R1844" s="246" t="s">
        <v>14694</v>
      </c>
      <c r="S1844" s="246" t="s">
        <v>14818</v>
      </c>
      <c r="T1844" s="246" t="s">
        <v>15696</v>
      </c>
      <c r="U1844" s="246" t="s">
        <v>16182</v>
      </c>
    </row>
    <row r="1845" spans="1:21" ht="13.5" customHeight="1">
      <c r="A1845" s="125" t="s">
        <v>3401</v>
      </c>
      <c r="B1845" s="125" t="s">
        <v>10374</v>
      </c>
      <c r="C1845" s="246" t="s">
        <v>3402</v>
      </c>
      <c r="D1845" s="246" t="s">
        <v>69</v>
      </c>
      <c r="E1845" s="246" t="s">
        <v>6838</v>
      </c>
      <c r="F1845" s="246" t="s">
        <v>6839</v>
      </c>
      <c r="G1845" s="246" t="s">
        <v>9774</v>
      </c>
      <c r="H1845" s="247">
        <v>0</v>
      </c>
      <c r="I1845" s="246" t="s">
        <v>10374</v>
      </c>
      <c r="J1845" s="247">
        <v>143000</v>
      </c>
      <c r="K1845" s="247">
        <v>217</v>
      </c>
      <c r="L1845" s="246" t="s">
        <v>12383</v>
      </c>
      <c r="M1845" s="246" t="s">
        <v>12354</v>
      </c>
      <c r="N1845" s="246" t="s">
        <v>3401</v>
      </c>
      <c r="O1845" s="246" t="s">
        <v>12354</v>
      </c>
      <c r="P1845" s="246" t="s">
        <v>12354</v>
      </c>
      <c r="Q1845" s="246" t="s">
        <v>12354</v>
      </c>
      <c r="R1845" s="246" t="s">
        <v>14690</v>
      </c>
      <c r="S1845" s="246" t="s">
        <v>14727</v>
      </c>
      <c r="T1845" s="246" t="s">
        <v>16319</v>
      </c>
      <c r="U1845" s="246" t="s">
        <v>16320</v>
      </c>
    </row>
    <row r="1846" spans="1:21" ht="13.5" customHeight="1">
      <c r="A1846" s="125" t="s">
        <v>10834</v>
      </c>
      <c r="B1846" s="125" t="s">
        <v>10374</v>
      </c>
      <c r="C1846" s="246" t="s">
        <v>2883</v>
      </c>
      <c r="D1846" s="246" t="s">
        <v>57</v>
      </c>
      <c r="E1846" s="246" t="s">
        <v>11265</v>
      </c>
      <c r="F1846" s="246" t="s">
        <v>6885</v>
      </c>
      <c r="G1846" s="246" t="s">
        <v>11266</v>
      </c>
      <c r="H1846" s="247">
        <v>0</v>
      </c>
      <c r="I1846" s="246" t="s">
        <v>10374</v>
      </c>
      <c r="J1846" s="247">
        <v>143000</v>
      </c>
      <c r="K1846" s="247">
        <v>237</v>
      </c>
      <c r="L1846" s="246" t="s">
        <v>13488</v>
      </c>
      <c r="M1846" s="246" t="s">
        <v>12354</v>
      </c>
      <c r="N1846" s="246" t="s">
        <v>10834</v>
      </c>
      <c r="O1846" s="246" t="s">
        <v>12354</v>
      </c>
      <c r="P1846" s="246" t="s">
        <v>12354</v>
      </c>
      <c r="Q1846" s="246" t="s">
        <v>12354</v>
      </c>
      <c r="R1846" s="246" t="s">
        <v>14694</v>
      </c>
      <c r="S1846" s="246" t="s">
        <v>14844</v>
      </c>
      <c r="T1846" s="246" t="s">
        <v>15308</v>
      </c>
      <c r="U1846" s="246" t="s">
        <v>16321</v>
      </c>
    </row>
    <row r="1847" spans="1:21" ht="13.5" customHeight="1">
      <c r="A1847" s="125" t="s">
        <v>3403</v>
      </c>
      <c r="B1847" s="125" t="s">
        <v>10374</v>
      </c>
      <c r="C1847" s="246" t="s">
        <v>6906</v>
      </c>
      <c r="D1847" s="246" t="s">
        <v>1203</v>
      </c>
      <c r="E1847" s="246" t="s">
        <v>6907</v>
      </c>
      <c r="F1847" s="246" t="s">
        <v>6908</v>
      </c>
      <c r="G1847" s="246" t="s">
        <v>9765</v>
      </c>
      <c r="H1847" s="247">
        <v>0</v>
      </c>
      <c r="I1847" s="246" t="s">
        <v>10374</v>
      </c>
      <c r="J1847" s="247">
        <v>143000</v>
      </c>
      <c r="K1847" s="247">
        <v>246</v>
      </c>
      <c r="L1847" s="246" t="s">
        <v>13492</v>
      </c>
      <c r="M1847" s="246" t="s">
        <v>12354</v>
      </c>
      <c r="N1847" s="246" t="s">
        <v>3403</v>
      </c>
      <c r="O1847" s="246" t="s">
        <v>12354</v>
      </c>
      <c r="P1847" s="246" t="s">
        <v>12354</v>
      </c>
      <c r="Q1847" s="246" t="s">
        <v>12354</v>
      </c>
      <c r="R1847" s="246" t="s">
        <v>14694</v>
      </c>
      <c r="S1847" s="246" t="s">
        <v>14818</v>
      </c>
      <c r="T1847" s="246" t="s">
        <v>15696</v>
      </c>
      <c r="U1847" s="246" t="s">
        <v>16182</v>
      </c>
    </row>
    <row r="1848" spans="1:21" ht="13.5" customHeight="1">
      <c r="A1848" s="125" t="s">
        <v>3404</v>
      </c>
      <c r="B1848" s="125" t="s">
        <v>10374</v>
      </c>
      <c r="C1848" s="246" t="s">
        <v>6925</v>
      </c>
      <c r="D1848" s="246" t="s">
        <v>1203</v>
      </c>
      <c r="E1848" s="246" t="s">
        <v>6926</v>
      </c>
      <c r="F1848" s="246" t="s">
        <v>6927</v>
      </c>
      <c r="G1848" s="246" t="s">
        <v>9770</v>
      </c>
      <c r="H1848" s="247">
        <v>0</v>
      </c>
      <c r="I1848" s="246" t="s">
        <v>10374</v>
      </c>
      <c r="J1848" s="247">
        <v>143000</v>
      </c>
      <c r="K1848" s="247">
        <v>254</v>
      </c>
      <c r="L1848" s="246" t="s">
        <v>12466</v>
      </c>
      <c r="M1848" s="246" t="s">
        <v>12354</v>
      </c>
      <c r="N1848" s="246" t="s">
        <v>3404</v>
      </c>
      <c r="O1848" s="246" t="s">
        <v>12354</v>
      </c>
      <c r="P1848" s="246" t="s">
        <v>12354</v>
      </c>
      <c r="Q1848" s="246" t="s">
        <v>12354</v>
      </c>
      <c r="R1848" s="246" t="s">
        <v>14690</v>
      </c>
      <c r="S1848" s="246" t="s">
        <v>14844</v>
      </c>
      <c r="T1848" s="246" t="s">
        <v>16016</v>
      </c>
      <c r="U1848" s="246" t="s">
        <v>16322</v>
      </c>
    </row>
    <row r="1849" spans="1:21" ht="13.5" customHeight="1">
      <c r="A1849" s="125" t="s">
        <v>3405</v>
      </c>
      <c r="B1849" s="125" t="s">
        <v>10374</v>
      </c>
      <c r="C1849" s="246" t="s">
        <v>6963</v>
      </c>
      <c r="D1849" s="246" t="s">
        <v>69</v>
      </c>
      <c r="E1849" s="246" t="s">
        <v>6964</v>
      </c>
      <c r="F1849" s="246" t="s">
        <v>6965</v>
      </c>
      <c r="G1849" s="246" t="s">
        <v>9775</v>
      </c>
      <c r="H1849" s="247">
        <v>0</v>
      </c>
      <c r="I1849" s="246" t="s">
        <v>10374</v>
      </c>
      <c r="J1849" s="247">
        <v>143000</v>
      </c>
      <c r="K1849" s="247">
        <v>269</v>
      </c>
      <c r="L1849" s="246" t="s">
        <v>13502</v>
      </c>
      <c r="M1849" s="246" t="s">
        <v>12354</v>
      </c>
      <c r="N1849" s="246" t="s">
        <v>3405</v>
      </c>
      <c r="O1849" s="246" t="s">
        <v>12354</v>
      </c>
      <c r="P1849" s="246" t="s">
        <v>12354</v>
      </c>
      <c r="Q1849" s="246" t="s">
        <v>12354</v>
      </c>
      <c r="R1849" s="246" t="s">
        <v>14690</v>
      </c>
      <c r="S1849" s="246" t="s">
        <v>14727</v>
      </c>
      <c r="T1849" s="246" t="s">
        <v>15219</v>
      </c>
      <c r="U1849" s="246" t="s">
        <v>16323</v>
      </c>
    </row>
    <row r="1850" spans="1:21" ht="13.5" customHeight="1">
      <c r="A1850" s="125" t="s">
        <v>3406</v>
      </c>
      <c r="B1850" s="125" t="s">
        <v>10374</v>
      </c>
      <c r="C1850" s="246" t="s">
        <v>6960</v>
      </c>
      <c r="D1850" s="246" t="s">
        <v>1214</v>
      </c>
      <c r="E1850" s="246" t="s">
        <v>6961</v>
      </c>
      <c r="F1850" s="246" t="s">
        <v>6962</v>
      </c>
      <c r="G1850" s="246" t="s">
        <v>9775</v>
      </c>
      <c r="H1850" s="247">
        <v>0</v>
      </c>
      <c r="I1850" s="246" t="s">
        <v>10374</v>
      </c>
      <c r="J1850" s="247">
        <v>143000</v>
      </c>
      <c r="K1850" s="247">
        <v>268</v>
      </c>
      <c r="L1850" s="246" t="s">
        <v>13502</v>
      </c>
      <c r="M1850" s="246" t="s">
        <v>12354</v>
      </c>
      <c r="N1850" s="246" t="s">
        <v>3406</v>
      </c>
      <c r="O1850" s="246" t="s">
        <v>12354</v>
      </c>
      <c r="P1850" s="246" t="s">
        <v>12354</v>
      </c>
      <c r="Q1850" s="246" t="s">
        <v>12354</v>
      </c>
      <c r="R1850" s="246" t="s">
        <v>14690</v>
      </c>
      <c r="S1850" s="246" t="s">
        <v>14727</v>
      </c>
      <c r="T1850" s="246" t="s">
        <v>15219</v>
      </c>
      <c r="U1850" s="246" t="s">
        <v>16323</v>
      </c>
    </row>
    <row r="1851" spans="1:21" ht="13.5" customHeight="1">
      <c r="A1851" s="125" t="s">
        <v>3407</v>
      </c>
      <c r="B1851" s="125" t="s">
        <v>10374</v>
      </c>
      <c r="C1851" s="246" t="s">
        <v>6957</v>
      </c>
      <c r="D1851" s="246" t="s">
        <v>1259</v>
      </c>
      <c r="E1851" s="246" t="s">
        <v>6958</v>
      </c>
      <c r="F1851" s="246" t="s">
        <v>6959</v>
      </c>
      <c r="G1851" s="246" t="s">
        <v>9776</v>
      </c>
      <c r="H1851" s="247">
        <v>0</v>
      </c>
      <c r="I1851" s="246" t="s">
        <v>10374</v>
      </c>
      <c r="J1851" s="247">
        <v>143000</v>
      </c>
      <c r="K1851" s="247">
        <v>267</v>
      </c>
      <c r="L1851" s="246" t="s">
        <v>13505</v>
      </c>
      <c r="M1851" s="246" t="s">
        <v>12354</v>
      </c>
      <c r="N1851" s="246" t="s">
        <v>3407</v>
      </c>
      <c r="O1851" s="246" t="s">
        <v>12354</v>
      </c>
      <c r="P1851" s="246" t="s">
        <v>12354</v>
      </c>
      <c r="Q1851" s="246" t="s">
        <v>12354</v>
      </c>
      <c r="R1851" s="246" t="s">
        <v>14730</v>
      </c>
      <c r="S1851" s="246" t="s">
        <v>16038</v>
      </c>
      <c r="T1851" s="246" t="s">
        <v>16324</v>
      </c>
      <c r="U1851" s="246" t="s">
        <v>16325</v>
      </c>
    </row>
    <row r="1852" spans="1:21" ht="13.5" customHeight="1">
      <c r="A1852" s="125" t="s">
        <v>3408</v>
      </c>
      <c r="B1852" s="125" t="s">
        <v>10374</v>
      </c>
      <c r="C1852" s="246" t="s">
        <v>3409</v>
      </c>
      <c r="D1852" s="246" t="s">
        <v>57</v>
      </c>
      <c r="E1852" s="246" t="s">
        <v>6966</v>
      </c>
      <c r="F1852" s="246" t="s">
        <v>6967</v>
      </c>
      <c r="G1852" s="246" t="s">
        <v>3409</v>
      </c>
      <c r="H1852" s="247">
        <v>0</v>
      </c>
      <c r="I1852" s="246" t="s">
        <v>10374</v>
      </c>
      <c r="J1852" s="247">
        <v>143000</v>
      </c>
      <c r="K1852" s="247">
        <v>270</v>
      </c>
      <c r="L1852" s="246" t="s">
        <v>13506</v>
      </c>
      <c r="M1852" s="246" t="s">
        <v>12354</v>
      </c>
      <c r="N1852" s="246" t="s">
        <v>3408</v>
      </c>
      <c r="O1852" s="246" t="s">
        <v>12354</v>
      </c>
      <c r="P1852" s="246" t="s">
        <v>12354</v>
      </c>
      <c r="Q1852" s="246" t="s">
        <v>12354</v>
      </c>
      <c r="R1852" s="246" t="s">
        <v>14690</v>
      </c>
      <c r="S1852" s="246" t="s">
        <v>14727</v>
      </c>
      <c r="T1852" s="246" t="s">
        <v>16140</v>
      </c>
      <c r="U1852" s="246" t="s">
        <v>16326</v>
      </c>
    </row>
    <row r="1853" spans="1:21" ht="13.5" customHeight="1">
      <c r="A1853" s="125" t="s">
        <v>3410</v>
      </c>
      <c r="B1853" s="125" t="s">
        <v>10374</v>
      </c>
      <c r="C1853" s="246" t="s">
        <v>6997</v>
      </c>
      <c r="D1853" s="246" t="s">
        <v>57</v>
      </c>
      <c r="E1853" s="246" t="s">
        <v>6998</v>
      </c>
      <c r="F1853" s="246" t="s">
        <v>6999</v>
      </c>
      <c r="G1853" s="246" t="s">
        <v>9777</v>
      </c>
      <c r="H1853" s="247">
        <v>0</v>
      </c>
      <c r="I1853" s="246" t="s">
        <v>10374</v>
      </c>
      <c r="J1853" s="247">
        <v>143000</v>
      </c>
      <c r="K1853" s="247">
        <v>284</v>
      </c>
      <c r="L1853" s="246" t="s">
        <v>13516</v>
      </c>
      <c r="M1853" s="246" t="s">
        <v>12354</v>
      </c>
      <c r="N1853" s="246" t="s">
        <v>3410</v>
      </c>
      <c r="O1853" s="246" t="s">
        <v>12354</v>
      </c>
      <c r="P1853" s="246" t="s">
        <v>12354</v>
      </c>
      <c r="Q1853" s="246" t="s">
        <v>12354</v>
      </c>
      <c r="R1853" s="246" t="s">
        <v>14694</v>
      </c>
      <c r="S1853" s="246" t="s">
        <v>14727</v>
      </c>
      <c r="T1853" s="246" t="s">
        <v>15696</v>
      </c>
      <c r="U1853" s="246" t="s">
        <v>16327</v>
      </c>
    </row>
    <row r="1854" spans="1:21" ht="13.5" customHeight="1">
      <c r="A1854" s="125" t="s">
        <v>3411</v>
      </c>
      <c r="B1854" s="125" t="s">
        <v>10374</v>
      </c>
      <c r="C1854" s="246" t="s">
        <v>3412</v>
      </c>
      <c r="D1854" s="246" t="s">
        <v>69</v>
      </c>
      <c r="E1854" s="246" t="s">
        <v>7065</v>
      </c>
      <c r="F1854" s="246" t="s">
        <v>7066</v>
      </c>
      <c r="G1854" s="246" t="s">
        <v>9778</v>
      </c>
      <c r="H1854" s="247">
        <v>0</v>
      </c>
      <c r="I1854" s="246" t="s">
        <v>10374</v>
      </c>
      <c r="J1854" s="247">
        <v>143000</v>
      </c>
      <c r="K1854" s="247">
        <v>313</v>
      </c>
      <c r="L1854" s="246" t="s">
        <v>13528</v>
      </c>
      <c r="M1854" s="246" t="s">
        <v>12354</v>
      </c>
      <c r="N1854" s="246" t="s">
        <v>3411</v>
      </c>
      <c r="O1854" s="246" t="s">
        <v>12354</v>
      </c>
      <c r="P1854" s="246" t="s">
        <v>12354</v>
      </c>
      <c r="Q1854" s="246" t="s">
        <v>12354</v>
      </c>
      <c r="R1854" s="246" t="s">
        <v>14690</v>
      </c>
      <c r="S1854" s="246" t="s">
        <v>14727</v>
      </c>
      <c r="T1854" s="246" t="s">
        <v>15285</v>
      </c>
      <c r="U1854" s="246" t="s">
        <v>16328</v>
      </c>
    </row>
    <row r="1855" spans="1:21" ht="13.5" customHeight="1">
      <c r="A1855" s="125" t="s">
        <v>3413</v>
      </c>
      <c r="B1855" s="125" t="s">
        <v>10374</v>
      </c>
      <c r="C1855" s="246" t="s">
        <v>3414</v>
      </c>
      <c r="D1855" s="246" t="s">
        <v>119</v>
      </c>
      <c r="E1855" s="246" t="s">
        <v>7078</v>
      </c>
      <c r="F1855" s="246" t="s">
        <v>7079</v>
      </c>
      <c r="G1855" s="246" t="s">
        <v>9779</v>
      </c>
      <c r="H1855" s="247">
        <v>0</v>
      </c>
      <c r="I1855" s="246" t="s">
        <v>10374</v>
      </c>
      <c r="J1855" s="247">
        <v>143000</v>
      </c>
      <c r="K1855" s="247">
        <v>319</v>
      </c>
      <c r="L1855" s="246" t="s">
        <v>13531</v>
      </c>
      <c r="M1855" s="246" t="s">
        <v>12354</v>
      </c>
      <c r="N1855" s="246" t="s">
        <v>3413</v>
      </c>
      <c r="O1855" s="246" t="s">
        <v>12354</v>
      </c>
      <c r="P1855" s="246" t="s">
        <v>12354</v>
      </c>
      <c r="Q1855" s="246" t="s">
        <v>12354</v>
      </c>
      <c r="R1855" s="246" t="s">
        <v>14690</v>
      </c>
      <c r="S1855" s="246" t="s">
        <v>14844</v>
      </c>
      <c r="T1855" s="246" t="s">
        <v>15737</v>
      </c>
      <c r="U1855" s="246" t="s">
        <v>16329</v>
      </c>
    </row>
    <row r="1856" spans="1:21" ht="13.5" customHeight="1">
      <c r="A1856" s="125" t="s">
        <v>3415</v>
      </c>
      <c r="B1856" s="125" t="s">
        <v>10374</v>
      </c>
      <c r="C1856" s="246" t="s">
        <v>7118</v>
      </c>
      <c r="D1856" s="246" t="s">
        <v>206</v>
      </c>
      <c r="E1856" s="246" t="s">
        <v>7119</v>
      </c>
      <c r="F1856" s="246" t="s">
        <v>7120</v>
      </c>
      <c r="G1856" s="246" t="s">
        <v>9770</v>
      </c>
      <c r="H1856" s="247">
        <v>0</v>
      </c>
      <c r="I1856" s="246" t="s">
        <v>10374</v>
      </c>
      <c r="J1856" s="247">
        <v>143000</v>
      </c>
      <c r="K1856" s="247">
        <v>341</v>
      </c>
      <c r="L1856" s="246" t="s">
        <v>12777</v>
      </c>
      <c r="M1856" s="246" t="s">
        <v>12354</v>
      </c>
      <c r="N1856" s="246" t="s">
        <v>3415</v>
      </c>
      <c r="O1856" s="246" t="s">
        <v>12354</v>
      </c>
      <c r="P1856" s="246" t="s">
        <v>12354</v>
      </c>
      <c r="Q1856" s="246" t="s">
        <v>12354</v>
      </c>
      <c r="R1856" s="246" t="s">
        <v>14690</v>
      </c>
      <c r="S1856" s="246" t="s">
        <v>14844</v>
      </c>
      <c r="T1856" s="246" t="s">
        <v>16330</v>
      </c>
      <c r="U1856" s="246" t="s">
        <v>16331</v>
      </c>
    </row>
    <row r="1857" spans="1:21" ht="13.5" customHeight="1">
      <c r="A1857" s="125" t="s">
        <v>3416</v>
      </c>
      <c r="B1857" s="125" t="s">
        <v>10374</v>
      </c>
      <c r="C1857" s="246" t="s">
        <v>3417</v>
      </c>
      <c r="D1857" s="246" t="s">
        <v>206</v>
      </c>
      <c r="E1857" s="246" t="s">
        <v>7144</v>
      </c>
      <c r="F1857" s="246" t="s">
        <v>7145</v>
      </c>
      <c r="G1857" s="246" t="s">
        <v>9780</v>
      </c>
      <c r="H1857" s="247">
        <v>0</v>
      </c>
      <c r="I1857" s="246" t="s">
        <v>10374</v>
      </c>
      <c r="J1857" s="247">
        <v>143000</v>
      </c>
      <c r="K1857" s="247">
        <v>355</v>
      </c>
      <c r="L1857" s="246" t="s">
        <v>12779</v>
      </c>
      <c r="M1857" s="246" t="s">
        <v>12354</v>
      </c>
      <c r="N1857" s="246" t="s">
        <v>3416</v>
      </c>
      <c r="O1857" s="246" t="s">
        <v>12354</v>
      </c>
      <c r="P1857" s="246" t="s">
        <v>12354</v>
      </c>
      <c r="Q1857" s="246" t="s">
        <v>12354</v>
      </c>
      <c r="R1857" s="246" t="s">
        <v>14690</v>
      </c>
      <c r="S1857" s="246" t="s">
        <v>14844</v>
      </c>
      <c r="T1857" s="246" t="s">
        <v>15628</v>
      </c>
      <c r="U1857" s="246" t="s">
        <v>15506</v>
      </c>
    </row>
    <row r="1858" spans="1:21" ht="13.5" customHeight="1">
      <c r="A1858" s="125" t="s">
        <v>13660</v>
      </c>
      <c r="B1858" s="125" t="s">
        <v>10374</v>
      </c>
      <c r="C1858" s="246" t="s">
        <v>11834</v>
      </c>
      <c r="D1858" s="246" t="s">
        <v>57</v>
      </c>
      <c r="E1858" s="246" t="s">
        <v>11835</v>
      </c>
      <c r="F1858" s="246" t="s">
        <v>12354</v>
      </c>
      <c r="G1858" s="246" t="s">
        <v>9596</v>
      </c>
      <c r="H1858" s="247">
        <v>0</v>
      </c>
      <c r="I1858" s="246" t="s">
        <v>10374</v>
      </c>
      <c r="J1858" s="247">
        <v>143000</v>
      </c>
      <c r="K1858" s="247">
        <v>534</v>
      </c>
      <c r="L1858" s="246" t="s">
        <v>13661</v>
      </c>
      <c r="M1858" s="246" t="s">
        <v>12354</v>
      </c>
      <c r="N1858" s="246" t="s">
        <v>13660</v>
      </c>
      <c r="O1858" s="246" t="s">
        <v>12354</v>
      </c>
      <c r="P1858" s="246" t="s">
        <v>12354</v>
      </c>
      <c r="Q1858" s="246" t="s">
        <v>12354</v>
      </c>
      <c r="R1858" s="246" t="s">
        <v>14765</v>
      </c>
      <c r="S1858" s="246" t="s">
        <v>16185</v>
      </c>
      <c r="T1858" s="246" t="s">
        <v>15224</v>
      </c>
      <c r="U1858" s="246" t="s">
        <v>16186</v>
      </c>
    </row>
    <row r="1859" spans="1:21" ht="13.5" customHeight="1">
      <c r="A1859" s="125" t="s">
        <v>13672</v>
      </c>
      <c r="B1859" s="125" t="s">
        <v>10374</v>
      </c>
      <c r="C1859" s="246" t="s">
        <v>11836</v>
      </c>
      <c r="D1859" s="246" t="s">
        <v>1203</v>
      </c>
      <c r="E1859" s="246" t="s">
        <v>11837</v>
      </c>
      <c r="F1859" s="246" t="s">
        <v>11838</v>
      </c>
      <c r="G1859" s="246" t="s">
        <v>9765</v>
      </c>
      <c r="H1859" s="247">
        <v>0</v>
      </c>
      <c r="I1859" s="246" t="s">
        <v>10374</v>
      </c>
      <c r="J1859" s="247">
        <v>143000</v>
      </c>
      <c r="K1859" s="247">
        <v>543</v>
      </c>
      <c r="L1859" s="246" t="s">
        <v>12937</v>
      </c>
      <c r="M1859" s="246" t="s">
        <v>12354</v>
      </c>
      <c r="N1859" s="246" t="s">
        <v>13672</v>
      </c>
      <c r="O1859" s="246" t="s">
        <v>12354</v>
      </c>
      <c r="P1859" s="246" t="s">
        <v>12354</v>
      </c>
      <c r="Q1859" s="246" t="s">
        <v>12354</v>
      </c>
      <c r="R1859" s="246" t="s">
        <v>14694</v>
      </c>
      <c r="S1859" s="246" t="s">
        <v>14818</v>
      </c>
      <c r="T1859" s="246" t="s">
        <v>15696</v>
      </c>
      <c r="U1859" s="246" t="s">
        <v>16182</v>
      </c>
    </row>
    <row r="1860" spans="1:21" ht="13.5" customHeight="1">
      <c r="A1860" s="125" t="s">
        <v>13673</v>
      </c>
      <c r="B1860" s="125" t="s">
        <v>10374</v>
      </c>
      <c r="C1860" s="246" t="s">
        <v>11839</v>
      </c>
      <c r="D1860" s="246" t="s">
        <v>194</v>
      </c>
      <c r="E1860" s="246" t="s">
        <v>11840</v>
      </c>
      <c r="F1860" s="246" t="s">
        <v>11841</v>
      </c>
      <c r="G1860" s="246" t="s">
        <v>9765</v>
      </c>
      <c r="H1860" s="247">
        <v>0</v>
      </c>
      <c r="I1860" s="246" t="s">
        <v>10374</v>
      </c>
      <c r="J1860" s="247">
        <v>143000</v>
      </c>
      <c r="K1860" s="247">
        <v>544</v>
      </c>
      <c r="L1860" s="246" t="s">
        <v>12937</v>
      </c>
      <c r="M1860" s="246" t="s">
        <v>12354</v>
      </c>
      <c r="N1860" s="246" t="s">
        <v>13673</v>
      </c>
      <c r="O1860" s="246" t="s">
        <v>12354</v>
      </c>
      <c r="P1860" s="246" t="s">
        <v>12354</v>
      </c>
      <c r="Q1860" s="246" t="s">
        <v>12354</v>
      </c>
      <c r="R1860" s="246" t="s">
        <v>14694</v>
      </c>
      <c r="S1860" s="246" t="s">
        <v>14818</v>
      </c>
      <c r="T1860" s="246" t="s">
        <v>15696</v>
      </c>
      <c r="U1860" s="246" t="s">
        <v>16182</v>
      </c>
    </row>
    <row r="1861" spans="1:21" ht="13.5" customHeight="1">
      <c r="A1861" s="125" t="s">
        <v>13675</v>
      </c>
      <c r="B1861" s="125" t="s">
        <v>10374</v>
      </c>
      <c r="C1861" s="246" t="s">
        <v>11842</v>
      </c>
      <c r="D1861" s="246" t="s">
        <v>11445</v>
      </c>
      <c r="E1861" s="246" t="s">
        <v>11843</v>
      </c>
      <c r="F1861" s="246" t="s">
        <v>11844</v>
      </c>
      <c r="G1861" s="246" t="s">
        <v>11845</v>
      </c>
      <c r="H1861" s="247">
        <v>0</v>
      </c>
      <c r="I1861" s="246" t="s">
        <v>10374</v>
      </c>
      <c r="J1861" s="247">
        <v>143000</v>
      </c>
      <c r="K1861" s="247">
        <v>546</v>
      </c>
      <c r="L1861" s="246" t="s">
        <v>12484</v>
      </c>
      <c r="M1861" s="246" t="s">
        <v>12354</v>
      </c>
      <c r="N1861" s="246" t="s">
        <v>13675</v>
      </c>
      <c r="O1861" s="246" t="s">
        <v>12354</v>
      </c>
      <c r="P1861" s="246" t="s">
        <v>12354</v>
      </c>
      <c r="Q1861" s="246" t="s">
        <v>12354</v>
      </c>
      <c r="R1861" s="246" t="s">
        <v>14730</v>
      </c>
      <c r="S1861" s="246" t="s">
        <v>16078</v>
      </c>
      <c r="T1861" s="246" t="s">
        <v>16324</v>
      </c>
      <c r="U1861" s="246" t="s">
        <v>16327</v>
      </c>
    </row>
    <row r="1862" spans="1:21" ht="13.5" customHeight="1">
      <c r="A1862" s="125" t="s">
        <v>16580</v>
      </c>
      <c r="B1862" s="125" t="s">
        <v>10374</v>
      </c>
      <c r="C1862" s="246" t="s">
        <v>3395</v>
      </c>
      <c r="D1862" s="246" t="s">
        <v>69</v>
      </c>
      <c r="E1862" s="246" t="s">
        <v>6849</v>
      </c>
      <c r="F1862" s="246" t="s">
        <v>6850</v>
      </c>
      <c r="G1862" s="246" t="s">
        <v>9771</v>
      </c>
      <c r="H1862" s="247">
        <v>0</v>
      </c>
      <c r="I1862" s="246" t="s">
        <v>10374</v>
      </c>
      <c r="J1862" s="247">
        <v>143000</v>
      </c>
      <c r="K1862" s="247">
        <v>222</v>
      </c>
      <c r="L1862" s="246" t="s">
        <v>13323</v>
      </c>
      <c r="M1862" s="246" t="s">
        <v>12354</v>
      </c>
      <c r="N1862" s="246" t="s">
        <v>16580</v>
      </c>
      <c r="O1862" s="246" t="s">
        <v>12354</v>
      </c>
      <c r="P1862" s="246" t="s">
        <v>12354</v>
      </c>
      <c r="Q1862" s="246" t="s">
        <v>12354</v>
      </c>
      <c r="R1862" s="246" t="s">
        <v>12354</v>
      </c>
      <c r="S1862" s="246" t="s">
        <v>12354</v>
      </c>
      <c r="T1862" s="246" t="s">
        <v>12354</v>
      </c>
      <c r="U1862" s="246" t="s">
        <v>12354</v>
      </c>
    </row>
    <row r="1863" spans="1:21" ht="13.5" customHeight="1">
      <c r="A1863" s="125" t="s">
        <v>3418</v>
      </c>
      <c r="B1863" s="125" t="s">
        <v>10374</v>
      </c>
      <c r="C1863" s="246" t="s">
        <v>3419</v>
      </c>
      <c r="D1863" s="246" t="s">
        <v>219</v>
      </c>
      <c r="E1863" s="246" t="s">
        <v>6482</v>
      </c>
      <c r="F1863" s="246" t="s">
        <v>6483</v>
      </c>
      <c r="G1863" s="246" t="s">
        <v>9679</v>
      </c>
      <c r="H1863" s="247">
        <v>0</v>
      </c>
      <c r="I1863" s="246" t="s">
        <v>10374</v>
      </c>
      <c r="J1863" s="247">
        <v>143000</v>
      </c>
      <c r="K1863" s="247">
        <v>62</v>
      </c>
      <c r="L1863" s="246" t="s">
        <v>13373</v>
      </c>
      <c r="M1863" s="246" t="s">
        <v>12354</v>
      </c>
      <c r="N1863" s="246" t="s">
        <v>3418</v>
      </c>
      <c r="O1863" s="246" t="s">
        <v>12354</v>
      </c>
      <c r="P1863" s="246" t="s">
        <v>12354</v>
      </c>
      <c r="Q1863" s="246" t="s">
        <v>12354</v>
      </c>
      <c r="R1863" s="246" t="s">
        <v>14694</v>
      </c>
      <c r="S1863" s="246" t="s">
        <v>14750</v>
      </c>
      <c r="T1863" s="246" t="s">
        <v>15794</v>
      </c>
      <c r="U1863" s="246" t="s">
        <v>15707</v>
      </c>
    </row>
    <row r="1864" spans="1:21" ht="13.5" customHeight="1">
      <c r="A1864" s="125" t="s">
        <v>10835</v>
      </c>
      <c r="B1864" s="125" t="s">
        <v>10374</v>
      </c>
      <c r="C1864" s="246" t="s">
        <v>3230</v>
      </c>
      <c r="D1864" s="246" t="s">
        <v>1289</v>
      </c>
      <c r="E1864" s="246" t="s">
        <v>11267</v>
      </c>
      <c r="F1864" s="246" t="s">
        <v>6484</v>
      </c>
      <c r="G1864" s="246" t="s">
        <v>11268</v>
      </c>
      <c r="H1864" s="247">
        <v>0</v>
      </c>
      <c r="I1864" s="246" t="s">
        <v>10374</v>
      </c>
      <c r="J1864" s="247">
        <v>143000</v>
      </c>
      <c r="K1864" s="247">
        <v>63</v>
      </c>
      <c r="L1864" s="246" t="s">
        <v>13374</v>
      </c>
      <c r="M1864" s="246" t="s">
        <v>12354</v>
      </c>
      <c r="N1864" s="246" t="s">
        <v>10835</v>
      </c>
      <c r="O1864" s="246" t="s">
        <v>12354</v>
      </c>
      <c r="P1864" s="246" t="s">
        <v>12354</v>
      </c>
      <c r="Q1864" s="246" t="s">
        <v>12354</v>
      </c>
      <c r="R1864" s="246" t="s">
        <v>14690</v>
      </c>
      <c r="S1864" s="246" t="s">
        <v>14727</v>
      </c>
      <c r="T1864" s="246" t="s">
        <v>14918</v>
      </c>
      <c r="U1864" s="246" t="s">
        <v>16195</v>
      </c>
    </row>
    <row r="1865" spans="1:21" ht="13.5" customHeight="1">
      <c r="A1865" s="125" t="s">
        <v>3420</v>
      </c>
      <c r="B1865" s="125" t="s">
        <v>10374</v>
      </c>
      <c r="C1865" s="246" t="s">
        <v>3421</v>
      </c>
      <c r="D1865" s="246" t="s">
        <v>134</v>
      </c>
      <c r="E1865" s="246" t="s">
        <v>6545</v>
      </c>
      <c r="F1865" s="246" t="s">
        <v>6546</v>
      </c>
      <c r="G1865" s="246" t="s">
        <v>9689</v>
      </c>
      <c r="H1865" s="247">
        <v>0</v>
      </c>
      <c r="I1865" s="246" t="s">
        <v>10374</v>
      </c>
      <c r="J1865" s="247">
        <v>143000</v>
      </c>
      <c r="K1865" s="247">
        <v>91</v>
      </c>
      <c r="L1865" s="246" t="s">
        <v>13392</v>
      </c>
      <c r="M1865" s="246" t="s">
        <v>12354</v>
      </c>
      <c r="N1865" s="246" t="s">
        <v>3420</v>
      </c>
      <c r="O1865" s="246" t="s">
        <v>12354</v>
      </c>
      <c r="P1865" s="246" t="s">
        <v>12354</v>
      </c>
      <c r="Q1865" s="246" t="s">
        <v>12354</v>
      </c>
      <c r="R1865" s="246" t="s">
        <v>14690</v>
      </c>
      <c r="S1865" s="246" t="s">
        <v>15491</v>
      </c>
      <c r="T1865" s="246" t="s">
        <v>15326</v>
      </c>
      <c r="U1865" s="246" t="s">
        <v>15858</v>
      </c>
    </row>
    <row r="1866" spans="1:21" ht="13.5" customHeight="1">
      <c r="A1866" s="125" t="s">
        <v>3422</v>
      </c>
      <c r="B1866" s="125" t="s">
        <v>10374</v>
      </c>
      <c r="C1866" s="246" t="s">
        <v>6514</v>
      </c>
      <c r="D1866" s="246" t="s">
        <v>134</v>
      </c>
      <c r="E1866" s="246" t="s">
        <v>6515</v>
      </c>
      <c r="F1866" s="246" t="s">
        <v>6516</v>
      </c>
      <c r="G1866" s="246" t="s">
        <v>9781</v>
      </c>
      <c r="H1866" s="247">
        <v>0</v>
      </c>
      <c r="I1866" s="246" t="s">
        <v>10374</v>
      </c>
      <c r="J1866" s="247">
        <v>143000</v>
      </c>
      <c r="K1866" s="247">
        <v>76</v>
      </c>
      <c r="L1866" s="246" t="s">
        <v>12554</v>
      </c>
      <c r="M1866" s="246" t="s">
        <v>12354</v>
      </c>
      <c r="N1866" s="246" t="s">
        <v>3422</v>
      </c>
      <c r="O1866" s="246" t="s">
        <v>12354</v>
      </c>
      <c r="P1866" s="246" t="s">
        <v>12354</v>
      </c>
      <c r="Q1866" s="246" t="s">
        <v>12354</v>
      </c>
      <c r="R1866" s="246" t="s">
        <v>14690</v>
      </c>
      <c r="S1866" s="246" t="s">
        <v>14884</v>
      </c>
      <c r="T1866" s="246" t="s">
        <v>15313</v>
      </c>
      <c r="U1866" s="246" t="s">
        <v>16332</v>
      </c>
    </row>
    <row r="1867" spans="1:21" ht="13.5" customHeight="1">
      <c r="A1867" s="125" t="s">
        <v>3423</v>
      </c>
      <c r="B1867" s="125" t="s">
        <v>10374</v>
      </c>
      <c r="C1867" s="246" t="s">
        <v>6496</v>
      </c>
      <c r="D1867" s="246" t="s">
        <v>107</v>
      </c>
      <c r="E1867" s="246" t="s">
        <v>6497</v>
      </c>
      <c r="F1867" s="246" t="s">
        <v>6498</v>
      </c>
      <c r="G1867" s="246" t="s">
        <v>9782</v>
      </c>
      <c r="H1867" s="247">
        <v>0</v>
      </c>
      <c r="I1867" s="246" t="s">
        <v>10374</v>
      </c>
      <c r="J1867" s="247">
        <v>143000</v>
      </c>
      <c r="K1867" s="247">
        <v>69</v>
      </c>
      <c r="L1867" s="246" t="s">
        <v>13378</v>
      </c>
      <c r="M1867" s="246" t="s">
        <v>12354</v>
      </c>
      <c r="N1867" s="246" t="s">
        <v>3423</v>
      </c>
      <c r="O1867" s="246" t="s">
        <v>12354</v>
      </c>
      <c r="P1867" s="246" t="s">
        <v>12354</v>
      </c>
      <c r="Q1867" s="246" t="s">
        <v>12354</v>
      </c>
      <c r="R1867" s="246" t="s">
        <v>14690</v>
      </c>
      <c r="S1867" s="246" t="s">
        <v>14794</v>
      </c>
      <c r="T1867" s="246" t="s">
        <v>15774</v>
      </c>
      <c r="U1867" s="246" t="s">
        <v>15386</v>
      </c>
    </row>
    <row r="1868" spans="1:21" ht="13.5" customHeight="1">
      <c r="A1868" s="125" t="s">
        <v>10836</v>
      </c>
      <c r="B1868" s="125" t="s">
        <v>10374</v>
      </c>
      <c r="C1868" s="246" t="s">
        <v>3377</v>
      </c>
      <c r="D1868" s="246" t="s">
        <v>107</v>
      </c>
      <c r="E1868" s="246" t="s">
        <v>6445</v>
      </c>
      <c r="F1868" s="246" t="s">
        <v>6446</v>
      </c>
      <c r="G1868" s="246" t="s">
        <v>9763</v>
      </c>
      <c r="H1868" s="247">
        <v>0</v>
      </c>
      <c r="I1868" s="246" t="s">
        <v>10374</v>
      </c>
      <c r="J1868" s="247">
        <v>143000</v>
      </c>
      <c r="K1868" s="247">
        <v>45</v>
      </c>
      <c r="L1868" s="246" t="s">
        <v>13364</v>
      </c>
      <c r="M1868" s="246" t="s">
        <v>12354</v>
      </c>
      <c r="N1868" s="246" t="s">
        <v>10836</v>
      </c>
      <c r="O1868" s="246" t="s">
        <v>12354</v>
      </c>
      <c r="P1868" s="246" t="s">
        <v>12354</v>
      </c>
      <c r="Q1868" s="246" t="s">
        <v>12354</v>
      </c>
      <c r="R1868" s="246" t="s">
        <v>14690</v>
      </c>
      <c r="S1868" s="246" t="s">
        <v>14794</v>
      </c>
      <c r="T1868" s="246" t="s">
        <v>15964</v>
      </c>
      <c r="U1868" s="246" t="s">
        <v>15463</v>
      </c>
    </row>
    <row r="1869" spans="1:21" ht="13.5" customHeight="1">
      <c r="A1869" s="125" t="s">
        <v>3424</v>
      </c>
      <c r="B1869" s="125" t="s">
        <v>10374</v>
      </c>
      <c r="C1869" s="246" t="s">
        <v>3425</v>
      </c>
      <c r="D1869" s="246" t="s">
        <v>134</v>
      </c>
      <c r="E1869" s="246" t="s">
        <v>6443</v>
      </c>
      <c r="F1869" s="246" t="s">
        <v>6444</v>
      </c>
      <c r="G1869" s="246" t="s">
        <v>9773</v>
      </c>
      <c r="H1869" s="247">
        <v>0</v>
      </c>
      <c r="I1869" s="246" t="s">
        <v>10374</v>
      </c>
      <c r="J1869" s="247">
        <v>143000</v>
      </c>
      <c r="K1869" s="247">
        <v>44</v>
      </c>
      <c r="L1869" s="246" t="s">
        <v>13363</v>
      </c>
      <c r="M1869" s="246" t="s">
        <v>12354</v>
      </c>
      <c r="N1869" s="246" t="s">
        <v>3424</v>
      </c>
      <c r="O1869" s="246" t="s">
        <v>12354</v>
      </c>
      <c r="P1869" s="246" t="s">
        <v>12354</v>
      </c>
      <c r="Q1869" s="246" t="s">
        <v>12354</v>
      </c>
      <c r="R1869" s="246" t="s">
        <v>14690</v>
      </c>
      <c r="S1869" s="246" t="s">
        <v>14794</v>
      </c>
      <c r="T1869" s="246" t="s">
        <v>16333</v>
      </c>
      <c r="U1869" s="246" t="s">
        <v>16056</v>
      </c>
    </row>
    <row r="1870" spans="1:21" ht="13.5" customHeight="1">
      <c r="A1870" s="125" t="s">
        <v>3426</v>
      </c>
      <c r="B1870" s="125" t="s">
        <v>10374</v>
      </c>
      <c r="C1870" s="246" t="s">
        <v>6440</v>
      </c>
      <c r="D1870" s="246" t="s">
        <v>213</v>
      </c>
      <c r="E1870" s="246" t="s">
        <v>6441</v>
      </c>
      <c r="F1870" s="246" t="s">
        <v>6442</v>
      </c>
      <c r="G1870" s="246" t="s">
        <v>9783</v>
      </c>
      <c r="H1870" s="247">
        <v>0</v>
      </c>
      <c r="I1870" s="246" t="s">
        <v>10374</v>
      </c>
      <c r="J1870" s="247">
        <v>143000</v>
      </c>
      <c r="K1870" s="247">
        <v>43</v>
      </c>
      <c r="L1870" s="246" t="s">
        <v>12738</v>
      </c>
      <c r="M1870" s="246" t="s">
        <v>12354</v>
      </c>
      <c r="N1870" s="246" t="s">
        <v>3426</v>
      </c>
      <c r="O1870" s="246" t="s">
        <v>12354</v>
      </c>
      <c r="P1870" s="246" t="s">
        <v>12354</v>
      </c>
      <c r="Q1870" s="246" t="s">
        <v>12354</v>
      </c>
      <c r="R1870" s="246" t="s">
        <v>14690</v>
      </c>
      <c r="S1870" s="246" t="s">
        <v>14761</v>
      </c>
      <c r="T1870" s="246" t="s">
        <v>15660</v>
      </c>
      <c r="U1870" s="246" t="s">
        <v>15386</v>
      </c>
    </row>
    <row r="1871" spans="1:21" ht="13.5" customHeight="1">
      <c r="A1871" s="125" t="s">
        <v>3427</v>
      </c>
      <c r="B1871" s="125" t="s">
        <v>10374</v>
      </c>
      <c r="C1871" s="246" t="s">
        <v>3428</v>
      </c>
      <c r="D1871" s="246" t="s">
        <v>107</v>
      </c>
      <c r="E1871" s="246" t="s">
        <v>6428</v>
      </c>
      <c r="F1871" s="246" t="s">
        <v>6429</v>
      </c>
      <c r="G1871" s="246" t="s">
        <v>9784</v>
      </c>
      <c r="H1871" s="247">
        <v>0</v>
      </c>
      <c r="I1871" s="246" t="s">
        <v>10374</v>
      </c>
      <c r="J1871" s="247">
        <v>143000</v>
      </c>
      <c r="K1871" s="247">
        <v>37</v>
      </c>
      <c r="L1871" s="246" t="s">
        <v>12418</v>
      </c>
      <c r="M1871" s="246" t="s">
        <v>12354</v>
      </c>
      <c r="N1871" s="246" t="s">
        <v>3427</v>
      </c>
      <c r="O1871" s="246" t="s">
        <v>12354</v>
      </c>
      <c r="P1871" s="246" t="s">
        <v>12354</v>
      </c>
      <c r="Q1871" s="246" t="s">
        <v>12354</v>
      </c>
      <c r="R1871" s="246" t="s">
        <v>14694</v>
      </c>
      <c r="S1871" s="246" t="s">
        <v>14718</v>
      </c>
      <c r="T1871" s="246" t="s">
        <v>16334</v>
      </c>
      <c r="U1871" s="246" t="s">
        <v>16335</v>
      </c>
    </row>
    <row r="1872" spans="1:21" ht="13.5" customHeight="1">
      <c r="A1872" s="125" t="s">
        <v>3429</v>
      </c>
      <c r="B1872" s="125" t="s">
        <v>10374</v>
      </c>
      <c r="C1872" s="246" t="s">
        <v>6403</v>
      </c>
      <c r="D1872" s="246" t="s">
        <v>1299</v>
      </c>
      <c r="E1872" s="246" t="s">
        <v>6404</v>
      </c>
      <c r="F1872" s="246" t="s">
        <v>6405</v>
      </c>
      <c r="G1872" s="246" t="s">
        <v>9785</v>
      </c>
      <c r="H1872" s="247">
        <v>0</v>
      </c>
      <c r="I1872" s="246" t="s">
        <v>10374</v>
      </c>
      <c r="J1872" s="247">
        <v>143000</v>
      </c>
      <c r="K1872" s="247">
        <v>28</v>
      </c>
      <c r="L1872" s="246" t="s">
        <v>13356</v>
      </c>
      <c r="M1872" s="246" t="s">
        <v>12354</v>
      </c>
      <c r="N1872" s="246" t="s">
        <v>3429</v>
      </c>
      <c r="O1872" s="246" t="s">
        <v>12354</v>
      </c>
      <c r="P1872" s="246" t="s">
        <v>12354</v>
      </c>
      <c r="Q1872" s="246" t="s">
        <v>12354</v>
      </c>
      <c r="R1872" s="246" t="s">
        <v>14690</v>
      </c>
      <c r="S1872" s="246" t="s">
        <v>14727</v>
      </c>
      <c r="T1872" s="246" t="s">
        <v>15082</v>
      </c>
      <c r="U1872" s="246" t="s">
        <v>14726</v>
      </c>
    </row>
    <row r="1873" spans="1:21" ht="13.5" customHeight="1">
      <c r="A1873" s="125" t="s">
        <v>3430</v>
      </c>
      <c r="B1873" s="125" t="s">
        <v>10374</v>
      </c>
      <c r="C1873" s="246" t="s">
        <v>3431</v>
      </c>
      <c r="D1873" s="246" t="s">
        <v>90</v>
      </c>
      <c r="E1873" s="246" t="s">
        <v>6398</v>
      </c>
      <c r="F1873" s="246" t="s">
        <v>6399</v>
      </c>
      <c r="G1873" s="246" t="s">
        <v>9786</v>
      </c>
      <c r="H1873" s="247">
        <v>0</v>
      </c>
      <c r="I1873" s="246" t="s">
        <v>10374</v>
      </c>
      <c r="J1873" s="247">
        <v>143000</v>
      </c>
      <c r="K1873" s="247">
        <v>26</v>
      </c>
      <c r="L1873" s="246" t="s">
        <v>13101</v>
      </c>
      <c r="M1873" s="246" t="s">
        <v>12354</v>
      </c>
      <c r="N1873" s="246" t="s">
        <v>3430</v>
      </c>
      <c r="O1873" s="246" t="s">
        <v>12354</v>
      </c>
      <c r="P1873" s="246" t="s">
        <v>12354</v>
      </c>
      <c r="Q1873" s="246" t="s">
        <v>12354</v>
      </c>
      <c r="R1873" s="246" t="s">
        <v>14694</v>
      </c>
      <c r="S1873" s="246" t="s">
        <v>14718</v>
      </c>
      <c r="T1873" s="246" t="s">
        <v>15065</v>
      </c>
      <c r="U1873" s="246" t="s">
        <v>16336</v>
      </c>
    </row>
    <row r="1874" spans="1:21" ht="13.5" customHeight="1">
      <c r="A1874" s="125" t="s">
        <v>3432</v>
      </c>
      <c r="B1874" s="125" t="s">
        <v>10374</v>
      </c>
      <c r="C1874" s="246" t="s">
        <v>3433</v>
      </c>
      <c r="D1874" s="246" t="s">
        <v>213</v>
      </c>
      <c r="E1874" s="246" t="s">
        <v>6391</v>
      </c>
      <c r="F1874" s="246" t="s">
        <v>6392</v>
      </c>
      <c r="G1874" s="246" t="s">
        <v>9787</v>
      </c>
      <c r="H1874" s="247">
        <v>0</v>
      </c>
      <c r="I1874" s="246" t="s">
        <v>10374</v>
      </c>
      <c r="J1874" s="247">
        <v>143000</v>
      </c>
      <c r="K1874" s="247">
        <v>23</v>
      </c>
      <c r="L1874" s="246" t="s">
        <v>13352</v>
      </c>
      <c r="M1874" s="246" t="s">
        <v>12354</v>
      </c>
      <c r="N1874" s="246" t="s">
        <v>3432</v>
      </c>
      <c r="O1874" s="246" t="s">
        <v>12354</v>
      </c>
      <c r="P1874" s="246" t="s">
        <v>12354</v>
      </c>
      <c r="Q1874" s="246" t="s">
        <v>12354</v>
      </c>
      <c r="R1874" s="246" t="s">
        <v>14730</v>
      </c>
      <c r="S1874" s="246" t="s">
        <v>14701</v>
      </c>
      <c r="T1874" s="246" t="s">
        <v>16337</v>
      </c>
      <c r="U1874" s="246" t="s">
        <v>15047</v>
      </c>
    </row>
    <row r="1875" spans="1:21" ht="13.5" customHeight="1">
      <c r="A1875" s="125" t="s">
        <v>3434</v>
      </c>
      <c r="B1875" s="125" t="s">
        <v>10374</v>
      </c>
      <c r="C1875" s="246" t="s">
        <v>3435</v>
      </c>
      <c r="D1875" s="246" t="s">
        <v>219</v>
      </c>
      <c r="E1875" s="246" t="s">
        <v>6922</v>
      </c>
      <c r="F1875" s="246" t="s">
        <v>6923</v>
      </c>
      <c r="G1875" s="246" t="s">
        <v>9629</v>
      </c>
      <c r="H1875" s="247">
        <v>0</v>
      </c>
      <c r="I1875" s="246" t="s">
        <v>10374</v>
      </c>
      <c r="J1875" s="247">
        <v>143000</v>
      </c>
      <c r="K1875" s="247">
        <v>252</v>
      </c>
      <c r="L1875" s="246" t="s">
        <v>13496</v>
      </c>
      <c r="M1875" s="246" t="s">
        <v>12354</v>
      </c>
      <c r="N1875" s="246" t="s">
        <v>3434</v>
      </c>
      <c r="O1875" s="246" t="s">
        <v>12354</v>
      </c>
      <c r="P1875" s="246" t="s">
        <v>12354</v>
      </c>
      <c r="Q1875" s="246" t="s">
        <v>12354</v>
      </c>
      <c r="R1875" s="246" t="s">
        <v>14690</v>
      </c>
      <c r="S1875" s="246" t="s">
        <v>14844</v>
      </c>
      <c r="T1875" s="246" t="s">
        <v>15752</v>
      </c>
      <c r="U1875" s="246" t="s">
        <v>16215</v>
      </c>
    </row>
    <row r="1876" spans="1:21" ht="13.5" customHeight="1">
      <c r="A1876" s="125" t="s">
        <v>3436</v>
      </c>
      <c r="B1876" s="125" t="s">
        <v>10374</v>
      </c>
      <c r="C1876" s="246" t="s">
        <v>6928</v>
      </c>
      <c r="D1876" s="246" t="s">
        <v>1278</v>
      </c>
      <c r="E1876" s="246" t="s">
        <v>6929</v>
      </c>
      <c r="F1876" s="246" t="s">
        <v>6930</v>
      </c>
      <c r="G1876" s="246" t="s">
        <v>9610</v>
      </c>
      <c r="H1876" s="247">
        <v>0</v>
      </c>
      <c r="I1876" s="246" t="s">
        <v>10374</v>
      </c>
      <c r="J1876" s="247">
        <v>143000</v>
      </c>
      <c r="K1876" s="247">
        <v>255</v>
      </c>
      <c r="L1876" s="246" t="s">
        <v>13326</v>
      </c>
      <c r="M1876" s="246" t="s">
        <v>12354</v>
      </c>
      <c r="N1876" s="246" t="s">
        <v>3436</v>
      </c>
      <c r="O1876" s="246" t="s">
        <v>12354</v>
      </c>
      <c r="P1876" s="246" t="s">
        <v>12354</v>
      </c>
      <c r="Q1876" s="246" t="s">
        <v>12354</v>
      </c>
      <c r="R1876" s="246" t="s">
        <v>14694</v>
      </c>
      <c r="S1876" s="246" t="s">
        <v>14876</v>
      </c>
      <c r="T1876" s="246" t="s">
        <v>15139</v>
      </c>
      <c r="U1876" s="246" t="s">
        <v>16202</v>
      </c>
    </row>
    <row r="1877" spans="1:21" ht="13.5" customHeight="1">
      <c r="A1877" s="125" t="s">
        <v>3437</v>
      </c>
      <c r="B1877" s="125" t="s">
        <v>10374</v>
      </c>
      <c r="C1877" s="246" t="s">
        <v>3438</v>
      </c>
      <c r="D1877" s="246" t="s">
        <v>1281</v>
      </c>
      <c r="E1877" s="246" t="s">
        <v>6949</v>
      </c>
      <c r="F1877" s="246" t="s">
        <v>6950</v>
      </c>
      <c r="G1877" s="246" t="s">
        <v>9788</v>
      </c>
      <c r="H1877" s="247">
        <v>0</v>
      </c>
      <c r="I1877" s="246" t="s">
        <v>10374</v>
      </c>
      <c r="J1877" s="247">
        <v>143000</v>
      </c>
      <c r="K1877" s="247">
        <v>264</v>
      </c>
      <c r="L1877" s="246" t="s">
        <v>13503</v>
      </c>
      <c r="M1877" s="246" t="s">
        <v>12354</v>
      </c>
      <c r="N1877" s="246" t="s">
        <v>3437</v>
      </c>
      <c r="O1877" s="246" t="s">
        <v>12354</v>
      </c>
      <c r="P1877" s="246" t="s">
        <v>12354</v>
      </c>
      <c r="Q1877" s="246" t="s">
        <v>12354</v>
      </c>
      <c r="R1877" s="246" t="s">
        <v>14690</v>
      </c>
      <c r="S1877" s="246" t="s">
        <v>14727</v>
      </c>
      <c r="T1877" s="246" t="s">
        <v>16338</v>
      </c>
      <c r="U1877" s="246" t="s">
        <v>15359</v>
      </c>
    </row>
    <row r="1878" spans="1:21" ht="13.5" customHeight="1">
      <c r="A1878" s="125" t="s">
        <v>3439</v>
      </c>
      <c r="B1878" s="125" t="s">
        <v>10374</v>
      </c>
      <c r="C1878" s="246" t="s">
        <v>7013</v>
      </c>
      <c r="D1878" s="246" t="s">
        <v>195</v>
      </c>
      <c r="E1878" s="246" t="s">
        <v>7014</v>
      </c>
      <c r="F1878" s="246" t="s">
        <v>7015</v>
      </c>
      <c r="G1878" s="246" t="s">
        <v>9788</v>
      </c>
      <c r="H1878" s="247">
        <v>0</v>
      </c>
      <c r="I1878" s="246" t="s">
        <v>10374</v>
      </c>
      <c r="J1878" s="247">
        <v>143000</v>
      </c>
      <c r="K1878" s="247">
        <v>290</v>
      </c>
      <c r="L1878" s="246" t="s">
        <v>12610</v>
      </c>
      <c r="M1878" s="246" t="s">
        <v>12354</v>
      </c>
      <c r="N1878" s="246" t="s">
        <v>3439</v>
      </c>
      <c r="O1878" s="246" t="s">
        <v>12354</v>
      </c>
      <c r="P1878" s="246" t="s">
        <v>12354</v>
      </c>
      <c r="Q1878" s="246" t="s">
        <v>12354</v>
      </c>
      <c r="R1878" s="246" t="s">
        <v>14690</v>
      </c>
      <c r="S1878" s="246" t="s">
        <v>14727</v>
      </c>
      <c r="T1878" s="246" t="s">
        <v>15513</v>
      </c>
      <c r="U1878" s="246" t="s">
        <v>15785</v>
      </c>
    </row>
    <row r="1879" spans="1:21" ht="13.5" customHeight="1">
      <c r="A1879" s="125" t="s">
        <v>3440</v>
      </c>
      <c r="B1879" s="125" t="s">
        <v>10374</v>
      </c>
      <c r="C1879" s="246" t="s">
        <v>7096</v>
      </c>
      <c r="D1879" s="246" t="s">
        <v>213</v>
      </c>
      <c r="E1879" s="246" t="s">
        <v>7097</v>
      </c>
      <c r="F1879" s="246" t="s">
        <v>12354</v>
      </c>
      <c r="G1879" s="246" t="s">
        <v>9711</v>
      </c>
      <c r="H1879" s="247">
        <v>0</v>
      </c>
      <c r="I1879" s="246" t="s">
        <v>10374</v>
      </c>
      <c r="J1879" s="247">
        <v>143000</v>
      </c>
      <c r="K1879" s="247">
        <v>329</v>
      </c>
      <c r="L1879" s="246" t="s">
        <v>13534</v>
      </c>
      <c r="M1879" s="246" t="s">
        <v>12354</v>
      </c>
      <c r="N1879" s="246" t="s">
        <v>3440</v>
      </c>
      <c r="O1879" s="246" t="s">
        <v>12354</v>
      </c>
      <c r="P1879" s="246" t="s">
        <v>12354</v>
      </c>
      <c r="Q1879" s="246" t="s">
        <v>12354</v>
      </c>
      <c r="R1879" s="246" t="s">
        <v>14814</v>
      </c>
      <c r="S1879" s="246" t="s">
        <v>14707</v>
      </c>
      <c r="T1879" s="246" t="s">
        <v>14948</v>
      </c>
      <c r="U1879" s="246" t="s">
        <v>16269</v>
      </c>
    </row>
    <row r="1880" spans="1:21" ht="13.5" customHeight="1">
      <c r="A1880" s="125" t="s">
        <v>13387</v>
      </c>
      <c r="B1880" s="125" t="s">
        <v>10374</v>
      </c>
      <c r="C1880" s="246" t="s">
        <v>11846</v>
      </c>
      <c r="D1880" s="246" t="s">
        <v>1281</v>
      </c>
      <c r="E1880" s="246" t="s">
        <v>13676</v>
      </c>
      <c r="F1880" s="246" t="s">
        <v>6528</v>
      </c>
      <c r="G1880" s="246" t="s">
        <v>11847</v>
      </c>
      <c r="H1880" s="247">
        <v>0</v>
      </c>
      <c r="I1880" s="246" t="s">
        <v>10374</v>
      </c>
      <c r="J1880" s="247">
        <v>143000</v>
      </c>
      <c r="K1880" s="247">
        <v>547</v>
      </c>
      <c r="L1880" s="246" t="s">
        <v>12484</v>
      </c>
      <c r="M1880" s="246" t="s">
        <v>12354</v>
      </c>
      <c r="N1880" s="246" t="s">
        <v>13387</v>
      </c>
      <c r="O1880" s="246" t="s">
        <v>12354</v>
      </c>
      <c r="P1880" s="246" t="s">
        <v>12354</v>
      </c>
      <c r="Q1880" s="246" t="s">
        <v>12354</v>
      </c>
      <c r="R1880" s="246" t="s">
        <v>14690</v>
      </c>
      <c r="S1880" s="246" t="s">
        <v>14761</v>
      </c>
      <c r="T1880" s="246" t="s">
        <v>15660</v>
      </c>
      <c r="U1880" s="246" t="s">
        <v>15386</v>
      </c>
    </row>
    <row r="1881" spans="1:21" ht="13.5" customHeight="1">
      <c r="A1881" s="125" t="s">
        <v>3441</v>
      </c>
      <c r="B1881" s="125" t="s">
        <v>10374</v>
      </c>
      <c r="C1881" s="246" t="s">
        <v>3442</v>
      </c>
      <c r="D1881" s="246" t="s">
        <v>146</v>
      </c>
      <c r="E1881" s="246" t="s">
        <v>6476</v>
      </c>
      <c r="F1881" s="246" t="s">
        <v>6477</v>
      </c>
      <c r="G1881" s="246" t="s">
        <v>9694</v>
      </c>
      <c r="H1881" s="247">
        <v>0</v>
      </c>
      <c r="I1881" s="246" t="s">
        <v>10374</v>
      </c>
      <c r="J1881" s="247">
        <v>143000</v>
      </c>
      <c r="K1881" s="247">
        <v>59</v>
      </c>
      <c r="L1881" s="246" t="s">
        <v>13371</v>
      </c>
      <c r="M1881" s="246" t="s">
        <v>12354</v>
      </c>
      <c r="N1881" s="246" t="s">
        <v>3441</v>
      </c>
      <c r="O1881" s="246" t="s">
        <v>12354</v>
      </c>
      <c r="P1881" s="246" t="s">
        <v>12354</v>
      </c>
      <c r="Q1881" s="246" t="s">
        <v>12354</v>
      </c>
      <c r="R1881" s="246" t="s">
        <v>14690</v>
      </c>
      <c r="S1881" s="246" t="s">
        <v>14724</v>
      </c>
      <c r="T1881" s="246" t="s">
        <v>16257</v>
      </c>
      <c r="U1881" s="246" t="s">
        <v>16173</v>
      </c>
    </row>
    <row r="1882" spans="1:21" ht="13.5" customHeight="1">
      <c r="A1882" s="125" t="s">
        <v>3443</v>
      </c>
      <c r="B1882" s="125" t="s">
        <v>10374</v>
      </c>
      <c r="C1882" s="246" t="s">
        <v>3444</v>
      </c>
      <c r="D1882" s="246" t="s">
        <v>47</v>
      </c>
      <c r="E1882" s="246" t="s">
        <v>6531</v>
      </c>
      <c r="F1882" s="246" t="s">
        <v>6532</v>
      </c>
      <c r="G1882" s="246" t="s">
        <v>9789</v>
      </c>
      <c r="H1882" s="247">
        <v>0</v>
      </c>
      <c r="I1882" s="246" t="s">
        <v>10374</v>
      </c>
      <c r="J1882" s="247">
        <v>143000</v>
      </c>
      <c r="K1882" s="247">
        <v>84</v>
      </c>
      <c r="L1882" s="246" t="s">
        <v>13388</v>
      </c>
      <c r="M1882" s="246" t="s">
        <v>12354</v>
      </c>
      <c r="N1882" s="246" t="s">
        <v>3443</v>
      </c>
      <c r="O1882" s="246" t="s">
        <v>12354</v>
      </c>
      <c r="P1882" s="246" t="s">
        <v>12354</v>
      </c>
      <c r="Q1882" s="246" t="s">
        <v>12354</v>
      </c>
      <c r="R1882" s="246" t="s">
        <v>14690</v>
      </c>
      <c r="S1882" s="246" t="s">
        <v>14724</v>
      </c>
      <c r="T1882" s="246" t="s">
        <v>15538</v>
      </c>
      <c r="U1882" s="246" t="s">
        <v>14915</v>
      </c>
    </row>
    <row r="1883" spans="1:21" ht="13.5" customHeight="1">
      <c r="A1883" s="125" t="s">
        <v>3445</v>
      </c>
      <c r="B1883" s="125" t="s">
        <v>10374</v>
      </c>
      <c r="C1883" s="246" t="s">
        <v>3446</v>
      </c>
      <c r="D1883" s="246" t="s">
        <v>2614</v>
      </c>
      <c r="E1883" s="246" t="s">
        <v>6474</v>
      </c>
      <c r="F1883" s="246" t="s">
        <v>6475</v>
      </c>
      <c r="G1883" s="246" t="s">
        <v>9790</v>
      </c>
      <c r="H1883" s="247">
        <v>0</v>
      </c>
      <c r="I1883" s="246" t="s">
        <v>10374</v>
      </c>
      <c r="J1883" s="247">
        <v>143000</v>
      </c>
      <c r="K1883" s="247">
        <v>58</v>
      </c>
      <c r="L1883" s="246" t="s">
        <v>13050</v>
      </c>
      <c r="M1883" s="246" t="s">
        <v>12354</v>
      </c>
      <c r="N1883" s="246" t="s">
        <v>3445</v>
      </c>
      <c r="O1883" s="246" t="s">
        <v>12354</v>
      </c>
      <c r="P1883" s="246" t="s">
        <v>12354</v>
      </c>
      <c r="Q1883" s="246" t="s">
        <v>12354</v>
      </c>
      <c r="R1883" s="246" t="s">
        <v>14694</v>
      </c>
      <c r="S1883" s="246" t="s">
        <v>15041</v>
      </c>
      <c r="T1883" s="246" t="s">
        <v>15327</v>
      </c>
      <c r="U1883" s="246" t="s">
        <v>16098</v>
      </c>
    </row>
    <row r="1884" spans="1:21" ht="13.5" customHeight="1">
      <c r="A1884" s="125" t="s">
        <v>3447</v>
      </c>
      <c r="B1884" s="125" t="s">
        <v>10374</v>
      </c>
      <c r="C1884" s="246" t="s">
        <v>3448</v>
      </c>
      <c r="D1884" s="246" t="s">
        <v>1370</v>
      </c>
      <c r="E1884" s="246" t="s">
        <v>6547</v>
      </c>
      <c r="F1884" s="246" t="s">
        <v>6548</v>
      </c>
      <c r="G1884" s="246" t="s">
        <v>9720</v>
      </c>
      <c r="H1884" s="247">
        <v>0</v>
      </c>
      <c r="I1884" s="246" t="s">
        <v>10374</v>
      </c>
      <c r="J1884" s="247">
        <v>143000</v>
      </c>
      <c r="K1884" s="247">
        <v>92</v>
      </c>
      <c r="L1884" s="246" t="s">
        <v>13393</v>
      </c>
      <c r="M1884" s="246" t="s">
        <v>12354</v>
      </c>
      <c r="N1884" s="246" t="s">
        <v>3447</v>
      </c>
      <c r="O1884" s="246" t="s">
        <v>12354</v>
      </c>
      <c r="P1884" s="246" t="s">
        <v>12354</v>
      </c>
      <c r="Q1884" s="246" t="s">
        <v>12354</v>
      </c>
      <c r="R1884" s="246" t="s">
        <v>14694</v>
      </c>
      <c r="S1884" s="246" t="s">
        <v>14778</v>
      </c>
      <c r="T1884" s="246" t="s">
        <v>16280</v>
      </c>
      <c r="U1884" s="246" t="s">
        <v>16194</v>
      </c>
    </row>
    <row r="1885" spans="1:21" ht="13.5" customHeight="1">
      <c r="A1885" s="125" t="s">
        <v>3449</v>
      </c>
      <c r="B1885" s="125" t="s">
        <v>10374</v>
      </c>
      <c r="C1885" s="246" t="s">
        <v>3450</v>
      </c>
      <c r="D1885" s="246" t="s">
        <v>146</v>
      </c>
      <c r="E1885" s="246" t="s">
        <v>6543</v>
      </c>
      <c r="F1885" s="246" t="s">
        <v>6544</v>
      </c>
      <c r="G1885" s="246" t="s">
        <v>9791</v>
      </c>
      <c r="H1885" s="247">
        <v>0</v>
      </c>
      <c r="I1885" s="246" t="s">
        <v>10374</v>
      </c>
      <c r="J1885" s="247">
        <v>143000</v>
      </c>
      <c r="K1885" s="247">
        <v>90</v>
      </c>
      <c r="L1885" s="246" t="s">
        <v>12891</v>
      </c>
      <c r="M1885" s="246" t="s">
        <v>12354</v>
      </c>
      <c r="N1885" s="246" t="s">
        <v>3449</v>
      </c>
      <c r="O1885" s="246" t="s">
        <v>12354</v>
      </c>
      <c r="P1885" s="246" t="s">
        <v>12354</v>
      </c>
      <c r="Q1885" s="246" t="s">
        <v>12354</v>
      </c>
      <c r="R1885" s="246" t="s">
        <v>14690</v>
      </c>
      <c r="S1885" s="246" t="s">
        <v>14724</v>
      </c>
      <c r="T1885" s="246" t="s">
        <v>16339</v>
      </c>
      <c r="U1885" s="246" t="s">
        <v>16340</v>
      </c>
    </row>
    <row r="1886" spans="1:21" ht="13.5" customHeight="1">
      <c r="A1886" s="125" t="s">
        <v>3451</v>
      </c>
      <c r="B1886" s="125" t="s">
        <v>10374</v>
      </c>
      <c r="C1886" s="246" t="s">
        <v>6517</v>
      </c>
      <c r="D1886" s="246" t="s">
        <v>146</v>
      </c>
      <c r="E1886" s="246" t="s">
        <v>6518</v>
      </c>
      <c r="F1886" s="246" t="s">
        <v>6519</v>
      </c>
      <c r="G1886" s="246" t="s">
        <v>9792</v>
      </c>
      <c r="H1886" s="247">
        <v>0</v>
      </c>
      <c r="I1886" s="246" t="s">
        <v>10374</v>
      </c>
      <c r="J1886" s="247">
        <v>143000</v>
      </c>
      <c r="K1886" s="247">
        <v>77</v>
      </c>
      <c r="L1886" s="246" t="s">
        <v>13384</v>
      </c>
      <c r="M1886" s="246" t="s">
        <v>12354</v>
      </c>
      <c r="N1886" s="246" t="s">
        <v>3451</v>
      </c>
      <c r="O1886" s="246" t="s">
        <v>12354</v>
      </c>
      <c r="P1886" s="246" t="s">
        <v>12354</v>
      </c>
      <c r="Q1886" s="246" t="s">
        <v>12354</v>
      </c>
      <c r="R1886" s="246" t="s">
        <v>14694</v>
      </c>
      <c r="S1886" s="246" t="s">
        <v>14794</v>
      </c>
      <c r="T1886" s="246" t="s">
        <v>15697</v>
      </c>
      <c r="U1886" s="246" t="s">
        <v>16341</v>
      </c>
    </row>
    <row r="1887" spans="1:21" ht="13.5" customHeight="1">
      <c r="A1887" s="125" t="s">
        <v>3452</v>
      </c>
      <c r="B1887" s="125" t="s">
        <v>10374</v>
      </c>
      <c r="C1887" s="246" t="s">
        <v>3453</v>
      </c>
      <c r="D1887" s="246" t="s">
        <v>146</v>
      </c>
      <c r="E1887" s="246" t="s">
        <v>6470</v>
      </c>
      <c r="F1887" s="246" t="s">
        <v>6471</v>
      </c>
      <c r="G1887" s="246" t="s">
        <v>9793</v>
      </c>
      <c r="H1887" s="247">
        <v>0</v>
      </c>
      <c r="I1887" s="246" t="s">
        <v>10374</v>
      </c>
      <c r="J1887" s="247">
        <v>143000</v>
      </c>
      <c r="K1887" s="247">
        <v>56</v>
      </c>
      <c r="L1887" s="246" t="s">
        <v>13370</v>
      </c>
      <c r="M1887" s="246" t="s">
        <v>12354</v>
      </c>
      <c r="N1887" s="246" t="s">
        <v>3452</v>
      </c>
      <c r="O1887" s="246" t="s">
        <v>12354</v>
      </c>
      <c r="P1887" s="246" t="s">
        <v>12354</v>
      </c>
      <c r="Q1887" s="246" t="s">
        <v>12354</v>
      </c>
      <c r="R1887" s="246" t="s">
        <v>14694</v>
      </c>
      <c r="S1887" s="246" t="s">
        <v>14876</v>
      </c>
      <c r="T1887" s="246" t="s">
        <v>14955</v>
      </c>
      <c r="U1887" s="246" t="s">
        <v>14817</v>
      </c>
    </row>
    <row r="1888" spans="1:21" ht="13.5" customHeight="1">
      <c r="A1888" s="125" t="s">
        <v>3454</v>
      </c>
      <c r="B1888" s="125" t="s">
        <v>10374</v>
      </c>
      <c r="C1888" s="246" t="s">
        <v>3455</v>
      </c>
      <c r="D1888" s="246" t="s">
        <v>1362</v>
      </c>
      <c r="E1888" s="246" t="s">
        <v>6537</v>
      </c>
      <c r="F1888" s="246" t="s">
        <v>6538</v>
      </c>
      <c r="G1888" s="246" t="s">
        <v>9716</v>
      </c>
      <c r="H1888" s="247">
        <v>0</v>
      </c>
      <c r="I1888" s="246" t="s">
        <v>10374</v>
      </c>
      <c r="J1888" s="247">
        <v>143000</v>
      </c>
      <c r="K1888" s="247">
        <v>87</v>
      </c>
      <c r="L1888" s="246" t="s">
        <v>12564</v>
      </c>
      <c r="M1888" s="246" t="s">
        <v>12354</v>
      </c>
      <c r="N1888" s="246" t="s">
        <v>3454</v>
      </c>
      <c r="O1888" s="246" t="s">
        <v>12354</v>
      </c>
      <c r="P1888" s="246" t="s">
        <v>12354</v>
      </c>
      <c r="Q1888" s="246" t="s">
        <v>12354</v>
      </c>
      <c r="R1888" s="246" t="s">
        <v>14730</v>
      </c>
      <c r="S1888" s="246" t="s">
        <v>14834</v>
      </c>
      <c r="T1888" s="246" t="s">
        <v>16273</v>
      </c>
      <c r="U1888" s="246" t="s">
        <v>14938</v>
      </c>
    </row>
    <row r="1889" spans="1:21" ht="13.5" customHeight="1">
      <c r="A1889" s="125" t="s">
        <v>3456</v>
      </c>
      <c r="B1889" s="125" t="s">
        <v>10374</v>
      </c>
      <c r="C1889" s="246" t="s">
        <v>3457</v>
      </c>
      <c r="D1889" s="246" t="s">
        <v>146</v>
      </c>
      <c r="E1889" s="246" t="s">
        <v>6522</v>
      </c>
      <c r="F1889" s="246" t="s">
        <v>6523</v>
      </c>
      <c r="G1889" s="246" t="s">
        <v>9794</v>
      </c>
      <c r="H1889" s="247">
        <v>0</v>
      </c>
      <c r="I1889" s="246" t="s">
        <v>10374</v>
      </c>
      <c r="J1889" s="247">
        <v>143000</v>
      </c>
      <c r="K1889" s="247">
        <v>79</v>
      </c>
      <c r="L1889" s="246" t="s">
        <v>13070</v>
      </c>
      <c r="M1889" s="246" t="s">
        <v>12354</v>
      </c>
      <c r="N1889" s="246" t="s">
        <v>3456</v>
      </c>
      <c r="O1889" s="246" t="s">
        <v>12354</v>
      </c>
      <c r="P1889" s="246" t="s">
        <v>12354</v>
      </c>
      <c r="Q1889" s="246" t="s">
        <v>12354</v>
      </c>
      <c r="R1889" s="246" t="s">
        <v>14730</v>
      </c>
      <c r="S1889" s="246" t="s">
        <v>15491</v>
      </c>
      <c r="T1889" s="246" t="s">
        <v>15889</v>
      </c>
      <c r="U1889" s="246" t="s">
        <v>16342</v>
      </c>
    </row>
    <row r="1890" spans="1:21" ht="13.5" customHeight="1">
      <c r="A1890" s="125" t="s">
        <v>3458</v>
      </c>
      <c r="B1890" s="125" t="s">
        <v>10374</v>
      </c>
      <c r="C1890" s="246" t="s">
        <v>6456</v>
      </c>
      <c r="D1890" s="246" t="s">
        <v>146</v>
      </c>
      <c r="E1890" s="246" t="s">
        <v>6457</v>
      </c>
      <c r="F1890" s="246" t="s">
        <v>6458</v>
      </c>
      <c r="G1890" s="246" t="s">
        <v>9565</v>
      </c>
      <c r="H1890" s="247">
        <v>0</v>
      </c>
      <c r="I1890" s="246" t="s">
        <v>10374</v>
      </c>
      <c r="J1890" s="247">
        <v>143000</v>
      </c>
      <c r="K1890" s="247">
        <v>51</v>
      </c>
      <c r="L1890" s="246" t="s">
        <v>13367</v>
      </c>
      <c r="M1890" s="246" t="s">
        <v>12354</v>
      </c>
      <c r="N1890" s="246" t="s">
        <v>3458</v>
      </c>
      <c r="O1890" s="246" t="s">
        <v>12354</v>
      </c>
      <c r="P1890" s="246" t="s">
        <v>12354</v>
      </c>
      <c r="Q1890" s="246" t="s">
        <v>12354</v>
      </c>
      <c r="R1890" s="246" t="s">
        <v>14694</v>
      </c>
      <c r="S1890" s="246" t="s">
        <v>14718</v>
      </c>
      <c r="T1890" s="246" t="s">
        <v>15034</v>
      </c>
      <c r="U1890" s="246" t="s">
        <v>16127</v>
      </c>
    </row>
    <row r="1891" spans="1:21" ht="13.5" customHeight="1">
      <c r="A1891" s="125" t="s">
        <v>3459</v>
      </c>
      <c r="B1891" s="125" t="s">
        <v>10374</v>
      </c>
      <c r="C1891" s="246" t="s">
        <v>3460</v>
      </c>
      <c r="D1891" s="246" t="s">
        <v>47</v>
      </c>
      <c r="E1891" s="246" t="s">
        <v>6454</v>
      </c>
      <c r="F1891" s="246" t="s">
        <v>6455</v>
      </c>
      <c r="G1891" s="246" t="s">
        <v>9795</v>
      </c>
      <c r="H1891" s="247">
        <v>0</v>
      </c>
      <c r="I1891" s="246" t="s">
        <v>10374</v>
      </c>
      <c r="J1891" s="247">
        <v>143000</v>
      </c>
      <c r="K1891" s="247">
        <v>50</v>
      </c>
      <c r="L1891" s="246" t="s">
        <v>13366</v>
      </c>
      <c r="M1891" s="246" t="s">
        <v>12354</v>
      </c>
      <c r="N1891" s="246" t="s">
        <v>3459</v>
      </c>
      <c r="O1891" s="246" t="s">
        <v>12354</v>
      </c>
      <c r="P1891" s="246" t="s">
        <v>12354</v>
      </c>
      <c r="Q1891" s="246" t="s">
        <v>12354</v>
      </c>
      <c r="R1891" s="246" t="s">
        <v>14773</v>
      </c>
      <c r="S1891" s="246" t="s">
        <v>14774</v>
      </c>
      <c r="T1891" s="246" t="s">
        <v>15625</v>
      </c>
      <c r="U1891" s="246" t="s">
        <v>15070</v>
      </c>
    </row>
    <row r="1892" spans="1:21" ht="13.5" customHeight="1">
      <c r="A1892" s="125" t="s">
        <v>3461</v>
      </c>
      <c r="B1892" s="125" t="s">
        <v>10374</v>
      </c>
      <c r="C1892" s="246" t="s">
        <v>6447</v>
      </c>
      <c r="D1892" s="246" t="s">
        <v>1373</v>
      </c>
      <c r="E1892" s="246" t="s">
        <v>6448</v>
      </c>
      <c r="F1892" s="246" t="s">
        <v>6449</v>
      </c>
      <c r="G1892" s="246" t="s">
        <v>9752</v>
      </c>
      <c r="H1892" s="247">
        <v>0</v>
      </c>
      <c r="I1892" s="246" t="s">
        <v>10374</v>
      </c>
      <c r="J1892" s="247">
        <v>143000</v>
      </c>
      <c r="K1892" s="247">
        <v>47</v>
      </c>
      <c r="L1892" s="246" t="s">
        <v>12463</v>
      </c>
      <c r="M1892" s="246" t="s">
        <v>12354</v>
      </c>
      <c r="N1892" s="246" t="s">
        <v>3461</v>
      </c>
      <c r="O1892" s="246" t="s">
        <v>12354</v>
      </c>
      <c r="P1892" s="246" t="s">
        <v>12354</v>
      </c>
      <c r="Q1892" s="246" t="s">
        <v>12354</v>
      </c>
      <c r="R1892" s="246" t="s">
        <v>14694</v>
      </c>
      <c r="S1892" s="246" t="s">
        <v>14721</v>
      </c>
      <c r="T1892" s="246" t="s">
        <v>15265</v>
      </c>
      <c r="U1892" s="246" t="s">
        <v>16197</v>
      </c>
    </row>
    <row r="1893" spans="1:21" ht="13.5" customHeight="1">
      <c r="A1893" s="125" t="s">
        <v>3462</v>
      </c>
      <c r="B1893" s="125" t="s">
        <v>10374</v>
      </c>
      <c r="C1893" s="246" t="s">
        <v>6419</v>
      </c>
      <c r="D1893" s="246" t="s">
        <v>193</v>
      </c>
      <c r="E1893" s="246" t="s">
        <v>6420</v>
      </c>
      <c r="F1893" s="246" t="s">
        <v>6421</v>
      </c>
      <c r="G1893" s="246" t="s">
        <v>9716</v>
      </c>
      <c r="H1893" s="247">
        <v>0</v>
      </c>
      <c r="I1893" s="246" t="s">
        <v>10374</v>
      </c>
      <c r="J1893" s="247">
        <v>143000</v>
      </c>
      <c r="K1893" s="247">
        <v>34</v>
      </c>
      <c r="L1893" s="246" t="s">
        <v>13361</v>
      </c>
      <c r="M1893" s="246" t="s">
        <v>12354</v>
      </c>
      <c r="N1893" s="246" t="s">
        <v>3462</v>
      </c>
      <c r="O1893" s="246" t="s">
        <v>12354</v>
      </c>
      <c r="P1893" s="246" t="s">
        <v>12354</v>
      </c>
      <c r="Q1893" s="246" t="s">
        <v>12354</v>
      </c>
      <c r="R1893" s="246" t="s">
        <v>14730</v>
      </c>
      <c r="S1893" s="246" t="s">
        <v>14834</v>
      </c>
      <c r="T1893" s="246" t="s">
        <v>16273</v>
      </c>
      <c r="U1893" s="246" t="s">
        <v>14938</v>
      </c>
    </row>
    <row r="1894" spans="1:21" ht="13.5" customHeight="1">
      <c r="A1894" s="125" t="s">
        <v>3463</v>
      </c>
      <c r="B1894" s="125" t="s">
        <v>10374</v>
      </c>
      <c r="C1894" s="246" t="s">
        <v>6411</v>
      </c>
      <c r="D1894" s="246" t="s">
        <v>73</v>
      </c>
      <c r="E1894" s="246" t="s">
        <v>6412</v>
      </c>
      <c r="F1894" s="246" t="s">
        <v>6413</v>
      </c>
      <c r="G1894" s="246" t="s">
        <v>9600</v>
      </c>
      <c r="H1894" s="247">
        <v>0</v>
      </c>
      <c r="I1894" s="246" t="s">
        <v>10374</v>
      </c>
      <c r="J1894" s="247">
        <v>143000</v>
      </c>
      <c r="K1894" s="247">
        <v>31</v>
      </c>
      <c r="L1894" s="246" t="s">
        <v>12742</v>
      </c>
      <c r="M1894" s="246" t="s">
        <v>12354</v>
      </c>
      <c r="N1894" s="246" t="s">
        <v>3463</v>
      </c>
      <c r="O1894" s="246" t="s">
        <v>12354</v>
      </c>
      <c r="P1894" s="246" t="s">
        <v>12354</v>
      </c>
      <c r="Q1894" s="246" t="s">
        <v>12354</v>
      </c>
      <c r="R1894" s="246" t="s">
        <v>14773</v>
      </c>
      <c r="S1894" s="246" t="s">
        <v>14756</v>
      </c>
      <c r="T1894" s="246" t="s">
        <v>15983</v>
      </c>
      <c r="U1894" s="246" t="s">
        <v>16200</v>
      </c>
    </row>
    <row r="1895" spans="1:21" ht="13.5" customHeight="1">
      <c r="A1895" s="125" t="s">
        <v>3464</v>
      </c>
      <c r="B1895" s="125" t="s">
        <v>10374</v>
      </c>
      <c r="C1895" s="246" t="s">
        <v>3465</v>
      </c>
      <c r="D1895" s="246" t="s">
        <v>1370</v>
      </c>
      <c r="E1895" s="246" t="s">
        <v>7003</v>
      </c>
      <c r="F1895" s="246" t="s">
        <v>7004</v>
      </c>
      <c r="G1895" s="246" t="s">
        <v>9796</v>
      </c>
      <c r="H1895" s="247">
        <v>0</v>
      </c>
      <c r="I1895" s="246" t="s">
        <v>10374</v>
      </c>
      <c r="J1895" s="247">
        <v>143000</v>
      </c>
      <c r="K1895" s="247">
        <v>286</v>
      </c>
      <c r="L1895" s="246" t="s">
        <v>12926</v>
      </c>
      <c r="M1895" s="246" t="s">
        <v>12354</v>
      </c>
      <c r="N1895" s="246" t="s">
        <v>3464</v>
      </c>
      <c r="O1895" s="246" t="s">
        <v>12354</v>
      </c>
      <c r="P1895" s="246" t="s">
        <v>12354</v>
      </c>
      <c r="Q1895" s="246" t="s">
        <v>12354</v>
      </c>
      <c r="R1895" s="246" t="s">
        <v>14694</v>
      </c>
      <c r="S1895" s="246" t="s">
        <v>14844</v>
      </c>
      <c r="T1895" s="246" t="s">
        <v>15723</v>
      </c>
      <c r="U1895" s="246" t="s">
        <v>16343</v>
      </c>
    </row>
    <row r="1896" spans="1:21" ht="13.5" customHeight="1">
      <c r="A1896" s="125" t="s">
        <v>3466</v>
      </c>
      <c r="B1896" s="125" t="s">
        <v>10374</v>
      </c>
      <c r="C1896" s="246" t="s">
        <v>7035</v>
      </c>
      <c r="D1896" s="246" t="s">
        <v>2614</v>
      </c>
      <c r="E1896" s="246" t="s">
        <v>7036</v>
      </c>
      <c r="F1896" s="246" t="s">
        <v>7037</v>
      </c>
      <c r="G1896" s="246" t="s">
        <v>9797</v>
      </c>
      <c r="H1896" s="247">
        <v>0</v>
      </c>
      <c r="I1896" s="246" t="s">
        <v>10374</v>
      </c>
      <c r="J1896" s="247">
        <v>143000</v>
      </c>
      <c r="K1896" s="247">
        <v>299</v>
      </c>
      <c r="L1896" s="246" t="s">
        <v>12930</v>
      </c>
      <c r="M1896" s="246" t="s">
        <v>12354</v>
      </c>
      <c r="N1896" s="246" t="s">
        <v>3466</v>
      </c>
      <c r="O1896" s="246" t="s">
        <v>12354</v>
      </c>
      <c r="P1896" s="246" t="s">
        <v>12354</v>
      </c>
      <c r="Q1896" s="246" t="s">
        <v>12354</v>
      </c>
      <c r="R1896" s="246" t="s">
        <v>14694</v>
      </c>
      <c r="S1896" s="246" t="s">
        <v>14707</v>
      </c>
      <c r="T1896" s="246" t="s">
        <v>16344</v>
      </c>
      <c r="U1896" s="246" t="s">
        <v>15241</v>
      </c>
    </row>
    <row r="1897" spans="1:21" ht="13.5" customHeight="1">
      <c r="A1897" s="125" t="s">
        <v>3467</v>
      </c>
      <c r="B1897" s="125" t="s">
        <v>10374</v>
      </c>
      <c r="C1897" s="246" t="s">
        <v>3468</v>
      </c>
      <c r="D1897" s="246" t="s">
        <v>1388</v>
      </c>
      <c r="E1897" s="246" t="s">
        <v>7061</v>
      </c>
      <c r="F1897" s="246" t="s">
        <v>7062</v>
      </c>
      <c r="G1897" s="246" t="s">
        <v>9635</v>
      </c>
      <c r="H1897" s="247">
        <v>0</v>
      </c>
      <c r="I1897" s="246" t="s">
        <v>10374</v>
      </c>
      <c r="J1897" s="247">
        <v>143000</v>
      </c>
      <c r="K1897" s="247">
        <v>311</v>
      </c>
      <c r="L1897" s="246" t="s">
        <v>12771</v>
      </c>
      <c r="M1897" s="246" t="s">
        <v>12354</v>
      </c>
      <c r="N1897" s="246" t="s">
        <v>3467</v>
      </c>
      <c r="O1897" s="246" t="s">
        <v>12354</v>
      </c>
      <c r="P1897" s="246" t="s">
        <v>12354</v>
      </c>
      <c r="Q1897" s="246" t="s">
        <v>12354</v>
      </c>
      <c r="R1897" s="246" t="s">
        <v>14773</v>
      </c>
      <c r="S1897" s="246" t="s">
        <v>16217</v>
      </c>
      <c r="T1897" s="246" t="s">
        <v>15518</v>
      </c>
      <c r="U1897" s="246" t="s">
        <v>16218</v>
      </c>
    </row>
    <row r="1898" spans="1:21" ht="13.5" customHeight="1">
      <c r="A1898" s="125" t="s">
        <v>3469</v>
      </c>
      <c r="B1898" s="125" t="s">
        <v>10374</v>
      </c>
      <c r="C1898" s="246" t="s">
        <v>3470</v>
      </c>
      <c r="D1898" s="246" t="s">
        <v>146</v>
      </c>
      <c r="E1898" s="246" t="s">
        <v>7075</v>
      </c>
      <c r="F1898" s="246" t="s">
        <v>7076</v>
      </c>
      <c r="G1898" s="246" t="s">
        <v>9798</v>
      </c>
      <c r="H1898" s="247">
        <v>0</v>
      </c>
      <c r="I1898" s="246" t="s">
        <v>10374</v>
      </c>
      <c r="J1898" s="247">
        <v>143000</v>
      </c>
      <c r="K1898" s="247">
        <v>317</v>
      </c>
      <c r="L1898" s="246" t="s">
        <v>13529</v>
      </c>
      <c r="M1898" s="246" t="s">
        <v>12354</v>
      </c>
      <c r="N1898" s="246" t="s">
        <v>3469</v>
      </c>
      <c r="O1898" s="246" t="s">
        <v>12354</v>
      </c>
      <c r="P1898" s="246" t="s">
        <v>12354</v>
      </c>
      <c r="Q1898" s="246" t="s">
        <v>12354</v>
      </c>
      <c r="R1898" s="246" t="s">
        <v>14730</v>
      </c>
      <c r="S1898" s="246" t="s">
        <v>15491</v>
      </c>
      <c r="T1898" s="246" t="s">
        <v>16345</v>
      </c>
      <c r="U1898" s="246" t="s">
        <v>14945</v>
      </c>
    </row>
    <row r="1899" spans="1:21" ht="13.5" customHeight="1">
      <c r="A1899" s="125" t="s">
        <v>3471</v>
      </c>
      <c r="B1899" s="125" t="s">
        <v>10374</v>
      </c>
      <c r="C1899" s="246" t="s">
        <v>3472</v>
      </c>
      <c r="D1899" s="246" t="s">
        <v>1395</v>
      </c>
      <c r="E1899" s="246" t="s">
        <v>7087</v>
      </c>
      <c r="F1899" s="246" t="s">
        <v>12354</v>
      </c>
      <c r="G1899" s="246" t="s">
        <v>9799</v>
      </c>
      <c r="H1899" s="247">
        <v>0</v>
      </c>
      <c r="I1899" s="246" t="s">
        <v>10374</v>
      </c>
      <c r="J1899" s="247">
        <v>143000</v>
      </c>
      <c r="K1899" s="247">
        <v>324</v>
      </c>
      <c r="L1899" s="246" t="s">
        <v>13533</v>
      </c>
      <c r="M1899" s="246" t="s">
        <v>12354</v>
      </c>
      <c r="N1899" s="246" t="s">
        <v>3471</v>
      </c>
      <c r="O1899" s="246" t="s">
        <v>12354</v>
      </c>
      <c r="P1899" s="246" t="s">
        <v>12354</v>
      </c>
      <c r="Q1899" s="246" t="s">
        <v>12354</v>
      </c>
      <c r="R1899" s="246" t="s">
        <v>14730</v>
      </c>
      <c r="S1899" s="246" t="s">
        <v>15004</v>
      </c>
      <c r="T1899" s="246" t="s">
        <v>16346</v>
      </c>
      <c r="U1899" s="246" t="s">
        <v>14932</v>
      </c>
    </row>
    <row r="1900" spans="1:21" ht="13.5" customHeight="1">
      <c r="A1900" s="125" t="s">
        <v>3473</v>
      </c>
      <c r="B1900" s="125" t="s">
        <v>10374</v>
      </c>
      <c r="C1900" s="246" t="s">
        <v>3474</v>
      </c>
      <c r="D1900" s="246" t="s">
        <v>181</v>
      </c>
      <c r="E1900" s="246" t="s">
        <v>7098</v>
      </c>
      <c r="F1900" s="246" t="s">
        <v>12354</v>
      </c>
      <c r="G1900" s="246" t="s">
        <v>9800</v>
      </c>
      <c r="H1900" s="247">
        <v>0</v>
      </c>
      <c r="I1900" s="246" t="s">
        <v>10374</v>
      </c>
      <c r="J1900" s="247">
        <v>143000</v>
      </c>
      <c r="K1900" s="247">
        <v>330</v>
      </c>
      <c r="L1900" s="246" t="s">
        <v>12625</v>
      </c>
      <c r="M1900" s="246" t="s">
        <v>12354</v>
      </c>
      <c r="N1900" s="246" t="s">
        <v>3473</v>
      </c>
      <c r="O1900" s="246" t="s">
        <v>12354</v>
      </c>
      <c r="P1900" s="246" t="s">
        <v>12354</v>
      </c>
      <c r="Q1900" s="246" t="s">
        <v>12354</v>
      </c>
      <c r="R1900" s="246" t="s">
        <v>14694</v>
      </c>
      <c r="S1900" s="246" t="s">
        <v>14844</v>
      </c>
      <c r="T1900" s="246" t="s">
        <v>16132</v>
      </c>
      <c r="U1900" s="246" t="s">
        <v>16212</v>
      </c>
    </row>
    <row r="1901" spans="1:21" ht="13.5" customHeight="1">
      <c r="A1901" s="125" t="s">
        <v>3477</v>
      </c>
      <c r="B1901" s="125" t="s">
        <v>10374</v>
      </c>
      <c r="C1901" s="246" t="s">
        <v>7146</v>
      </c>
      <c r="D1901" s="246" t="s">
        <v>47</v>
      </c>
      <c r="E1901" s="246" t="s">
        <v>7147</v>
      </c>
      <c r="F1901" s="246" t="s">
        <v>12354</v>
      </c>
      <c r="G1901" s="246" t="s">
        <v>9657</v>
      </c>
      <c r="H1901" s="247">
        <v>0</v>
      </c>
      <c r="I1901" s="246" t="s">
        <v>10374</v>
      </c>
      <c r="J1901" s="247">
        <v>143000</v>
      </c>
      <c r="K1901" s="247">
        <v>356</v>
      </c>
      <c r="L1901" s="246" t="s">
        <v>13550</v>
      </c>
      <c r="M1901" s="246" t="s">
        <v>12354</v>
      </c>
      <c r="N1901" s="246" t="s">
        <v>3477</v>
      </c>
      <c r="O1901" s="246" t="s">
        <v>12354</v>
      </c>
      <c r="P1901" s="246" t="s">
        <v>12354</v>
      </c>
      <c r="Q1901" s="246" t="s">
        <v>12354</v>
      </c>
      <c r="R1901" s="246" t="s">
        <v>15644</v>
      </c>
      <c r="S1901" s="246" t="s">
        <v>14818</v>
      </c>
      <c r="T1901" s="246" t="s">
        <v>16132</v>
      </c>
      <c r="U1901" s="246" t="s">
        <v>16173</v>
      </c>
    </row>
    <row r="1902" spans="1:21" ht="13.5" customHeight="1">
      <c r="A1902" s="125" t="s">
        <v>3478</v>
      </c>
      <c r="B1902" s="125" t="s">
        <v>10374</v>
      </c>
      <c r="C1902" s="246" t="s">
        <v>7158</v>
      </c>
      <c r="D1902" s="246" t="s">
        <v>1403</v>
      </c>
      <c r="E1902" s="246" t="s">
        <v>7159</v>
      </c>
      <c r="F1902" s="246" t="s">
        <v>7160</v>
      </c>
      <c r="G1902" s="246" t="s">
        <v>9752</v>
      </c>
      <c r="H1902" s="247">
        <v>0</v>
      </c>
      <c r="I1902" s="246" t="s">
        <v>10374</v>
      </c>
      <c r="J1902" s="247">
        <v>143000</v>
      </c>
      <c r="K1902" s="247">
        <v>361</v>
      </c>
      <c r="L1902" s="246" t="s">
        <v>13553</v>
      </c>
      <c r="M1902" s="246" t="s">
        <v>12354</v>
      </c>
      <c r="N1902" s="246" t="s">
        <v>3478</v>
      </c>
      <c r="O1902" s="246" t="s">
        <v>12354</v>
      </c>
      <c r="P1902" s="246" t="s">
        <v>12354</v>
      </c>
      <c r="Q1902" s="246" t="s">
        <v>12354</v>
      </c>
      <c r="R1902" s="246" t="s">
        <v>14694</v>
      </c>
      <c r="S1902" s="246" t="s">
        <v>14721</v>
      </c>
      <c r="T1902" s="246" t="s">
        <v>15265</v>
      </c>
      <c r="U1902" s="246" t="s">
        <v>16197</v>
      </c>
    </row>
    <row r="1903" spans="1:21" ht="13.5" customHeight="1">
      <c r="A1903" s="125" t="s">
        <v>13543</v>
      </c>
      <c r="B1903" s="125" t="s">
        <v>10374</v>
      </c>
      <c r="C1903" s="246" t="s">
        <v>3476</v>
      </c>
      <c r="D1903" s="246" t="s">
        <v>146</v>
      </c>
      <c r="E1903" s="246" t="s">
        <v>13677</v>
      </c>
      <c r="F1903" s="246" t="s">
        <v>11848</v>
      </c>
      <c r="G1903" s="246" t="s">
        <v>11849</v>
      </c>
      <c r="H1903" s="247">
        <v>0</v>
      </c>
      <c r="I1903" s="246" t="s">
        <v>10374</v>
      </c>
      <c r="J1903" s="247">
        <v>143000</v>
      </c>
      <c r="K1903" s="247">
        <v>548</v>
      </c>
      <c r="L1903" s="246" t="s">
        <v>12484</v>
      </c>
      <c r="M1903" s="246" t="s">
        <v>12354</v>
      </c>
      <c r="N1903" s="246" t="s">
        <v>13543</v>
      </c>
      <c r="O1903" s="246" t="s">
        <v>12354</v>
      </c>
      <c r="P1903" s="246" t="s">
        <v>12354</v>
      </c>
      <c r="Q1903" s="246" t="s">
        <v>12354</v>
      </c>
      <c r="R1903" s="246" t="s">
        <v>14694</v>
      </c>
      <c r="S1903" s="246" t="s">
        <v>14718</v>
      </c>
      <c r="T1903" s="246" t="s">
        <v>14783</v>
      </c>
      <c r="U1903" s="246" t="s">
        <v>16347</v>
      </c>
    </row>
    <row r="1904" spans="1:21" ht="13.5" customHeight="1">
      <c r="A1904" s="125" t="s">
        <v>13541</v>
      </c>
      <c r="B1904" s="125" t="s">
        <v>10374</v>
      </c>
      <c r="C1904" s="246" t="s">
        <v>3475</v>
      </c>
      <c r="D1904" s="246" t="s">
        <v>1344</v>
      </c>
      <c r="E1904" s="246" t="s">
        <v>11850</v>
      </c>
      <c r="F1904" s="246" t="s">
        <v>11851</v>
      </c>
      <c r="G1904" s="246" t="s">
        <v>9694</v>
      </c>
      <c r="H1904" s="247">
        <v>0</v>
      </c>
      <c r="I1904" s="246" t="s">
        <v>10374</v>
      </c>
      <c r="J1904" s="247">
        <v>143000</v>
      </c>
      <c r="K1904" s="247">
        <v>344</v>
      </c>
      <c r="L1904" s="246" t="s">
        <v>13238</v>
      </c>
      <c r="M1904" s="246" t="s">
        <v>12354</v>
      </c>
      <c r="N1904" s="246" t="s">
        <v>13541</v>
      </c>
      <c r="O1904" s="246" t="s">
        <v>12354</v>
      </c>
      <c r="P1904" s="246" t="s">
        <v>12354</v>
      </c>
      <c r="Q1904" s="246" t="s">
        <v>12354</v>
      </c>
      <c r="R1904" s="246" t="s">
        <v>14694</v>
      </c>
      <c r="S1904" s="246" t="s">
        <v>14718</v>
      </c>
      <c r="T1904" s="246" t="s">
        <v>16278</v>
      </c>
      <c r="U1904" s="246" t="s">
        <v>16173</v>
      </c>
    </row>
    <row r="1905" spans="1:21" ht="13.5" customHeight="1">
      <c r="A1905" s="125" t="s">
        <v>3479</v>
      </c>
      <c r="B1905" s="125" t="s">
        <v>10374</v>
      </c>
      <c r="C1905" s="246" t="s">
        <v>3480</v>
      </c>
      <c r="D1905" s="246" t="s">
        <v>204</v>
      </c>
      <c r="E1905" s="246" t="s">
        <v>6524</v>
      </c>
      <c r="F1905" s="246" t="s">
        <v>6525</v>
      </c>
      <c r="G1905" s="246" t="s">
        <v>9666</v>
      </c>
      <c r="H1905" s="247">
        <v>0</v>
      </c>
      <c r="I1905" s="246" t="s">
        <v>10374</v>
      </c>
      <c r="J1905" s="247">
        <v>143000</v>
      </c>
      <c r="K1905" s="247">
        <v>80</v>
      </c>
      <c r="L1905" s="246" t="s">
        <v>13269</v>
      </c>
      <c r="M1905" s="246" t="s">
        <v>12354</v>
      </c>
      <c r="N1905" s="246" t="s">
        <v>3479</v>
      </c>
      <c r="O1905" s="246" t="s">
        <v>12354</v>
      </c>
      <c r="P1905" s="246" t="s">
        <v>12354</v>
      </c>
      <c r="Q1905" s="246" t="s">
        <v>12354</v>
      </c>
      <c r="R1905" s="246" t="s">
        <v>15649</v>
      </c>
      <c r="S1905" s="246" t="s">
        <v>14868</v>
      </c>
      <c r="T1905" s="246" t="s">
        <v>15547</v>
      </c>
      <c r="U1905" s="246" t="s">
        <v>16157</v>
      </c>
    </row>
    <row r="1906" spans="1:21" ht="13.5" customHeight="1">
      <c r="A1906" s="125" t="s">
        <v>3481</v>
      </c>
      <c r="B1906" s="125" t="s">
        <v>10374</v>
      </c>
      <c r="C1906" s="246" t="s">
        <v>3482</v>
      </c>
      <c r="D1906" s="246" t="s">
        <v>1418</v>
      </c>
      <c r="E1906" s="246" t="s">
        <v>6499</v>
      </c>
      <c r="F1906" s="246" t="s">
        <v>6500</v>
      </c>
      <c r="G1906" s="246" t="s">
        <v>9801</v>
      </c>
      <c r="H1906" s="247">
        <v>0</v>
      </c>
      <c r="I1906" s="246" t="s">
        <v>10374</v>
      </c>
      <c r="J1906" s="247">
        <v>143000</v>
      </c>
      <c r="K1906" s="247">
        <v>70</v>
      </c>
      <c r="L1906" s="246" t="s">
        <v>13379</v>
      </c>
      <c r="M1906" s="246" t="s">
        <v>12354</v>
      </c>
      <c r="N1906" s="246" t="s">
        <v>3481</v>
      </c>
      <c r="O1906" s="246" t="s">
        <v>12354</v>
      </c>
      <c r="P1906" s="246" t="s">
        <v>12354</v>
      </c>
      <c r="Q1906" s="246" t="s">
        <v>12354</v>
      </c>
      <c r="R1906" s="246" t="s">
        <v>14690</v>
      </c>
      <c r="S1906" s="246" t="s">
        <v>14750</v>
      </c>
      <c r="T1906" s="246" t="s">
        <v>15851</v>
      </c>
      <c r="U1906" s="246" t="s">
        <v>15600</v>
      </c>
    </row>
    <row r="1907" spans="1:21" ht="13.5" customHeight="1">
      <c r="A1907" s="125" t="s">
        <v>6501</v>
      </c>
      <c r="B1907" s="125" t="s">
        <v>10374</v>
      </c>
      <c r="C1907" s="246" t="s">
        <v>6502</v>
      </c>
      <c r="D1907" s="246" t="s">
        <v>1427</v>
      </c>
      <c r="E1907" s="246" t="s">
        <v>6503</v>
      </c>
      <c r="F1907" s="246" t="s">
        <v>6504</v>
      </c>
      <c r="G1907" s="246" t="s">
        <v>9802</v>
      </c>
      <c r="H1907" s="247">
        <v>0</v>
      </c>
      <c r="I1907" s="246" t="s">
        <v>10374</v>
      </c>
      <c r="J1907" s="247">
        <v>143000</v>
      </c>
      <c r="K1907" s="247">
        <v>71</v>
      </c>
      <c r="L1907" s="246" t="s">
        <v>13380</v>
      </c>
      <c r="M1907" s="246" t="s">
        <v>12354</v>
      </c>
      <c r="N1907" s="246" t="s">
        <v>6501</v>
      </c>
      <c r="O1907" s="246" t="s">
        <v>12354</v>
      </c>
      <c r="P1907" s="246" t="s">
        <v>12354</v>
      </c>
      <c r="Q1907" s="246" t="s">
        <v>12354</v>
      </c>
      <c r="R1907" s="246" t="s">
        <v>12354</v>
      </c>
      <c r="S1907" s="246" t="s">
        <v>12354</v>
      </c>
      <c r="T1907" s="246" t="s">
        <v>12354</v>
      </c>
      <c r="U1907" s="246" t="s">
        <v>12354</v>
      </c>
    </row>
    <row r="1908" spans="1:21" ht="13.5" customHeight="1">
      <c r="A1908" s="125" t="s">
        <v>3483</v>
      </c>
      <c r="B1908" s="125" t="s">
        <v>10374</v>
      </c>
      <c r="C1908" s="246" t="s">
        <v>3484</v>
      </c>
      <c r="D1908" s="246" t="s">
        <v>6549</v>
      </c>
      <c r="E1908" s="246" t="s">
        <v>6550</v>
      </c>
      <c r="F1908" s="246" t="s">
        <v>6551</v>
      </c>
      <c r="G1908" s="246" t="s">
        <v>9803</v>
      </c>
      <c r="H1908" s="247">
        <v>0</v>
      </c>
      <c r="I1908" s="246" t="s">
        <v>10374</v>
      </c>
      <c r="J1908" s="247">
        <v>143000</v>
      </c>
      <c r="K1908" s="247">
        <v>93</v>
      </c>
      <c r="L1908" s="246" t="s">
        <v>12726</v>
      </c>
      <c r="M1908" s="246" t="s">
        <v>12354</v>
      </c>
      <c r="N1908" s="246" t="s">
        <v>3483</v>
      </c>
      <c r="O1908" s="246" t="s">
        <v>12354</v>
      </c>
      <c r="P1908" s="246" t="s">
        <v>12354</v>
      </c>
      <c r="Q1908" s="246" t="s">
        <v>12354</v>
      </c>
      <c r="R1908" s="246" t="s">
        <v>14690</v>
      </c>
      <c r="S1908" s="246" t="s">
        <v>14736</v>
      </c>
      <c r="T1908" s="246" t="s">
        <v>15609</v>
      </c>
      <c r="U1908" s="246" t="s">
        <v>15342</v>
      </c>
    </row>
    <row r="1909" spans="1:21" ht="13.5" customHeight="1">
      <c r="A1909" s="125" t="s">
        <v>3485</v>
      </c>
      <c r="B1909" s="125" t="s">
        <v>10374</v>
      </c>
      <c r="C1909" s="246" t="s">
        <v>3486</v>
      </c>
      <c r="D1909" s="246" t="s">
        <v>4502</v>
      </c>
      <c r="E1909" s="246" t="s">
        <v>6438</v>
      </c>
      <c r="F1909" s="246" t="s">
        <v>6439</v>
      </c>
      <c r="G1909" s="246" t="s">
        <v>9804</v>
      </c>
      <c r="H1909" s="247">
        <v>0</v>
      </c>
      <c r="I1909" s="246" t="s">
        <v>10374</v>
      </c>
      <c r="J1909" s="247">
        <v>143000</v>
      </c>
      <c r="K1909" s="247">
        <v>42</v>
      </c>
      <c r="L1909" s="246" t="s">
        <v>13323</v>
      </c>
      <c r="M1909" s="246" t="s">
        <v>12354</v>
      </c>
      <c r="N1909" s="246" t="s">
        <v>3485</v>
      </c>
      <c r="O1909" s="246" t="s">
        <v>12354</v>
      </c>
      <c r="P1909" s="246" t="s">
        <v>12354</v>
      </c>
      <c r="Q1909" s="246" t="s">
        <v>12354</v>
      </c>
      <c r="R1909" s="246" t="s">
        <v>14694</v>
      </c>
      <c r="S1909" s="246" t="s">
        <v>14784</v>
      </c>
      <c r="T1909" s="246" t="s">
        <v>14866</v>
      </c>
      <c r="U1909" s="246" t="s">
        <v>15446</v>
      </c>
    </row>
    <row r="1910" spans="1:21" ht="13.5" customHeight="1">
      <c r="A1910" s="125" t="s">
        <v>10837</v>
      </c>
      <c r="B1910" s="125" t="s">
        <v>10374</v>
      </c>
      <c r="C1910" s="246" t="s">
        <v>3276</v>
      </c>
      <c r="D1910" s="246" t="s">
        <v>1418</v>
      </c>
      <c r="E1910" s="246" t="s">
        <v>11269</v>
      </c>
      <c r="F1910" s="246" t="s">
        <v>6434</v>
      </c>
      <c r="G1910" s="246" t="s">
        <v>11270</v>
      </c>
      <c r="H1910" s="247">
        <v>0</v>
      </c>
      <c r="I1910" s="246" t="s">
        <v>10374</v>
      </c>
      <c r="J1910" s="247">
        <v>143000</v>
      </c>
      <c r="K1910" s="247">
        <v>40</v>
      </c>
      <c r="L1910" s="246" t="s">
        <v>12404</v>
      </c>
      <c r="M1910" s="246" t="s">
        <v>12354</v>
      </c>
      <c r="N1910" s="246" t="s">
        <v>10837</v>
      </c>
      <c r="O1910" s="246" t="s">
        <v>12354</v>
      </c>
      <c r="P1910" s="246" t="s">
        <v>12354</v>
      </c>
      <c r="Q1910" s="246" t="s">
        <v>12354</v>
      </c>
      <c r="R1910" s="246" t="s">
        <v>14694</v>
      </c>
      <c r="S1910" s="246" t="s">
        <v>14929</v>
      </c>
      <c r="T1910" s="246" t="s">
        <v>15116</v>
      </c>
      <c r="U1910" s="246" t="s">
        <v>16348</v>
      </c>
    </row>
    <row r="1911" spans="1:21" ht="13.5" customHeight="1">
      <c r="A1911" s="125" t="s">
        <v>3487</v>
      </c>
      <c r="B1911" s="125" t="s">
        <v>10374</v>
      </c>
      <c r="C1911" s="246" t="s">
        <v>6435</v>
      </c>
      <c r="D1911" s="246" t="s">
        <v>1418</v>
      </c>
      <c r="E1911" s="246" t="s">
        <v>6436</v>
      </c>
      <c r="F1911" s="246" t="s">
        <v>6437</v>
      </c>
      <c r="G1911" s="246" t="s">
        <v>9596</v>
      </c>
      <c r="H1911" s="247">
        <v>0</v>
      </c>
      <c r="I1911" s="246" t="s">
        <v>10374</v>
      </c>
      <c r="J1911" s="247">
        <v>143000</v>
      </c>
      <c r="K1911" s="247">
        <v>41</v>
      </c>
      <c r="L1911" s="246" t="s">
        <v>12807</v>
      </c>
      <c r="M1911" s="246" t="s">
        <v>12354</v>
      </c>
      <c r="N1911" s="246" t="s">
        <v>3487</v>
      </c>
      <c r="O1911" s="246" t="s">
        <v>12354</v>
      </c>
      <c r="P1911" s="246" t="s">
        <v>12354</v>
      </c>
      <c r="Q1911" s="246" t="s">
        <v>12354</v>
      </c>
      <c r="R1911" s="246" t="s">
        <v>14765</v>
      </c>
      <c r="S1911" s="246" t="s">
        <v>16185</v>
      </c>
      <c r="T1911" s="246" t="s">
        <v>14935</v>
      </c>
      <c r="U1911" s="246" t="s">
        <v>16186</v>
      </c>
    </row>
    <row r="1912" spans="1:21" ht="13.5" customHeight="1">
      <c r="A1912" s="125" t="s">
        <v>3488</v>
      </c>
      <c r="B1912" s="125" t="s">
        <v>10374</v>
      </c>
      <c r="C1912" s="246" t="s">
        <v>3489</v>
      </c>
      <c r="D1912" s="246" t="s">
        <v>1427</v>
      </c>
      <c r="E1912" s="246" t="s">
        <v>6891</v>
      </c>
      <c r="F1912" s="246" t="s">
        <v>6892</v>
      </c>
      <c r="G1912" s="246" t="s">
        <v>9805</v>
      </c>
      <c r="H1912" s="247">
        <v>0</v>
      </c>
      <c r="I1912" s="246" t="s">
        <v>10374</v>
      </c>
      <c r="J1912" s="247">
        <v>143000</v>
      </c>
      <c r="K1912" s="247">
        <v>240</v>
      </c>
      <c r="L1912" s="246" t="s">
        <v>13489</v>
      </c>
      <c r="M1912" s="246" t="s">
        <v>12354</v>
      </c>
      <c r="N1912" s="246" t="s">
        <v>3488</v>
      </c>
      <c r="O1912" s="246" t="s">
        <v>12354</v>
      </c>
      <c r="P1912" s="246" t="s">
        <v>12354</v>
      </c>
      <c r="Q1912" s="246" t="s">
        <v>12354</v>
      </c>
      <c r="R1912" s="246" t="s">
        <v>14694</v>
      </c>
      <c r="S1912" s="246" t="s">
        <v>14727</v>
      </c>
      <c r="T1912" s="246" t="s">
        <v>15863</v>
      </c>
      <c r="U1912" s="246" t="s">
        <v>16202</v>
      </c>
    </row>
    <row r="1913" spans="1:21" ht="13.5" customHeight="1">
      <c r="A1913" s="125" t="s">
        <v>3490</v>
      </c>
      <c r="B1913" s="125" t="s">
        <v>10374</v>
      </c>
      <c r="C1913" s="246" t="s">
        <v>3491</v>
      </c>
      <c r="D1913" s="246" t="s">
        <v>1435</v>
      </c>
      <c r="E1913" s="246" t="s">
        <v>6872</v>
      </c>
      <c r="F1913" s="246" t="s">
        <v>6873</v>
      </c>
      <c r="G1913" s="246" t="s">
        <v>9806</v>
      </c>
      <c r="H1913" s="247">
        <v>0</v>
      </c>
      <c r="I1913" s="246" t="s">
        <v>10374</v>
      </c>
      <c r="J1913" s="247">
        <v>143000</v>
      </c>
      <c r="K1913" s="247">
        <v>231</v>
      </c>
      <c r="L1913" s="246" t="s">
        <v>13484</v>
      </c>
      <c r="M1913" s="246" t="s">
        <v>12354</v>
      </c>
      <c r="N1913" s="246" t="s">
        <v>3490</v>
      </c>
      <c r="O1913" s="246" t="s">
        <v>12354</v>
      </c>
      <c r="P1913" s="246" t="s">
        <v>12354</v>
      </c>
      <c r="Q1913" s="246" t="s">
        <v>12354</v>
      </c>
      <c r="R1913" s="246" t="s">
        <v>14730</v>
      </c>
      <c r="S1913" s="246" t="s">
        <v>15613</v>
      </c>
      <c r="T1913" s="246" t="s">
        <v>14752</v>
      </c>
      <c r="U1913" s="246" t="s">
        <v>15595</v>
      </c>
    </row>
    <row r="1914" spans="1:21" ht="13.5" customHeight="1">
      <c r="A1914" s="125" t="s">
        <v>3492</v>
      </c>
      <c r="B1914" s="125" t="s">
        <v>10374</v>
      </c>
      <c r="C1914" s="246" t="s">
        <v>3493</v>
      </c>
      <c r="D1914" s="246" t="s">
        <v>1447</v>
      </c>
      <c r="E1914" s="246" t="s">
        <v>6870</v>
      </c>
      <c r="F1914" s="246" t="s">
        <v>6871</v>
      </c>
      <c r="G1914" s="246" t="s">
        <v>9687</v>
      </c>
      <c r="H1914" s="247">
        <v>0</v>
      </c>
      <c r="I1914" s="246" t="s">
        <v>10374</v>
      </c>
      <c r="J1914" s="247">
        <v>143000</v>
      </c>
      <c r="K1914" s="247">
        <v>230</v>
      </c>
      <c r="L1914" s="246" t="s">
        <v>13483</v>
      </c>
      <c r="M1914" s="246" t="s">
        <v>12354</v>
      </c>
      <c r="N1914" s="246" t="s">
        <v>3492</v>
      </c>
      <c r="O1914" s="246" t="s">
        <v>12354</v>
      </c>
      <c r="P1914" s="246" t="s">
        <v>12354</v>
      </c>
      <c r="Q1914" s="246" t="s">
        <v>12354</v>
      </c>
      <c r="R1914" s="246" t="s">
        <v>14694</v>
      </c>
      <c r="S1914" s="246" t="s">
        <v>14710</v>
      </c>
      <c r="T1914" s="246" t="s">
        <v>16255</v>
      </c>
      <c r="U1914" s="246" t="s">
        <v>16223</v>
      </c>
    </row>
    <row r="1915" spans="1:21" ht="13.5" customHeight="1">
      <c r="A1915" s="125" t="s">
        <v>3494</v>
      </c>
      <c r="B1915" s="125" t="s">
        <v>10374</v>
      </c>
      <c r="C1915" s="246" t="s">
        <v>3495</v>
      </c>
      <c r="D1915" s="246" t="s">
        <v>1450</v>
      </c>
      <c r="E1915" s="246" t="s">
        <v>6874</v>
      </c>
      <c r="F1915" s="246" t="s">
        <v>6875</v>
      </c>
      <c r="G1915" s="246" t="s">
        <v>9807</v>
      </c>
      <c r="H1915" s="247">
        <v>0</v>
      </c>
      <c r="I1915" s="246" t="s">
        <v>10374</v>
      </c>
      <c r="J1915" s="247">
        <v>143000</v>
      </c>
      <c r="K1915" s="247">
        <v>232</v>
      </c>
      <c r="L1915" s="246" t="s">
        <v>13485</v>
      </c>
      <c r="M1915" s="246" t="s">
        <v>12354</v>
      </c>
      <c r="N1915" s="246" t="s">
        <v>3494</v>
      </c>
      <c r="O1915" s="246" t="s">
        <v>12354</v>
      </c>
      <c r="P1915" s="246" t="s">
        <v>12354</v>
      </c>
      <c r="Q1915" s="246" t="s">
        <v>12354</v>
      </c>
      <c r="R1915" s="246" t="s">
        <v>14697</v>
      </c>
      <c r="S1915" s="246" t="s">
        <v>16349</v>
      </c>
      <c r="T1915" s="246" t="s">
        <v>16031</v>
      </c>
      <c r="U1915" s="246" t="s">
        <v>16056</v>
      </c>
    </row>
    <row r="1916" spans="1:21" ht="13.5" customHeight="1">
      <c r="A1916" s="125" t="s">
        <v>3496</v>
      </c>
      <c r="B1916" s="125" t="s">
        <v>10374</v>
      </c>
      <c r="C1916" s="246" t="s">
        <v>3497</v>
      </c>
      <c r="D1916" s="246" t="s">
        <v>67</v>
      </c>
      <c r="E1916" s="246" t="s">
        <v>6737</v>
      </c>
      <c r="F1916" s="246" t="s">
        <v>6738</v>
      </c>
      <c r="G1916" s="246" t="s">
        <v>9808</v>
      </c>
      <c r="H1916" s="247">
        <v>0</v>
      </c>
      <c r="I1916" s="246" t="s">
        <v>10374</v>
      </c>
      <c r="J1916" s="247">
        <v>143000</v>
      </c>
      <c r="K1916" s="247">
        <v>175</v>
      </c>
      <c r="L1916" s="246" t="s">
        <v>12540</v>
      </c>
      <c r="M1916" s="246" t="s">
        <v>12354</v>
      </c>
      <c r="N1916" s="246" t="s">
        <v>3496</v>
      </c>
      <c r="O1916" s="246" t="s">
        <v>12354</v>
      </c>
      <c r="P1916" s="246" t="s">
        <v>12354</v>
      </c>
      <c r="Q1916" s="246" t="s">
        <v>12354</v>
      </c>
      <c r="R1916" s="246" t="s">
        <v>14694</v>
      </c>
      <c r="S1916" s="246" t="s">
        <v>14718</v>
      </c>
      <c r="T1916" s="246" t="s">
        <v>15270</v>
      </c>
      <c r="U1916" s="246" t="s">
        <v>16350</v>
      </c>
    </row>
    <row r="1917" spans="1:21" ht="13.5" customHeight="1">
      <c r="A1917" s="125" t="s">
        <v>3498</v>
      </c>
      <c r="B1917" s="125" t="s">
        <v>10374</v>
      </c>
      <c r="C1917" s="246" t="s">
        <v>3499</v>
      </c>
      <c r="D1917" s="246" t="s">
        <v>67</v>
      </c>
      <c r="E1917" s="246" t="s">
        <v>6735</v>
      </c>
      <c r="F1917" s="246" t="s">
        <v>6736</v>
      </c>
      <c r="G1917" s="246" t="s">
        <v>9809</v>
      </c>
      <c r="H1917" s="247">
        <v>0</v>
      </c>
      <c r="I1917" s="246" t="s">
        <v>10374</v>
      </c>
      <c r="J1917" s="247">
        <v>143000</v>
      </c>
      <c r="K1917" s="247">
        <v>174</v>
      </c>
      <c r="L1917" s="246" t="s">
        <v>12380</v>
      </c>
      <c r="M1917" s="246" t="s">
        <v>12354</v>
      </c>
      <c r="N1917" s="246" t="s">
        <v>3498</v>
      </c>
      <c r="O1917" s="246" t="s">
        <v>12354</v>
      </c>
      <c r="P1917" s="246" t="s">
        <v>12354</v>
      </c>
      <c r="Q1917" s="246" t="s">
        <v>12354</v>
      </c>
      <c r="R1917" s="246" t="s">
        <v>14694</v>
      </c>
      <c r="S1917" s="246" t="s">
        <v>14718</v>
      </c>
      <c r="T1917" s="246" t="s">
        <v>15457</v>
      </c>
      <c r="U1917" s="246" t="s">
        <v>15645</v>
      </c>
    </row>
    <row r="1918" spans="1:21" ht="13.5" customHeight="1">
      <c r="A1918" s="125" t="s">
        <v>10838</v>
      </c>
      <c r="B1918" s="125" t="s">
        <v>10374</v>
      </c>
      <c r="C1918" s="246" t="s">
        <v>3208</v>
      </c>
      <c r="D1918" s="246" t="s">
        <v>1453</v>
      </c>
      <c r="E1918" s="246" t="s">
        <v>11271</v>
      </c>
      <c r="F1918" s="246" t="s">
        <v>6791</v>
      </c>
      <c r="G1918" s="246" t="s">
        <v>9709</v>
      </c>
      <c r="H1918" s="247">
        <v>0</v>
      </c>
      <c r="I1918" s="246" t="s">
        <v>10374</v>
      </c>
      <c r="J1918" s="247">
        <v>143000</v>
      </c>
      <c r="K1918" s="247">
        <v>197</v>
      </c>
      <c r="L1918" s="246" t="s">
        <v>13057</v>
      </c>
      <c r="M1918" s="246" t="s">
        <v>12354</v>
      </c>
      <c r="N1918" s="246" t="s">
        <v>10838</v>
      </c>
      <c r="O1918" s="246" t="s">
        <v>12354</v>
      </c>
      <c r="P1918" s="246" t="s">
        <v>12354</v>
      </c>
      <c r="Q1918" s="246" t="s">
        <v>12354</v>
      </c>
      <c r="R1918" s="246" t="s">
        <v>14690</v>
      </c>
      <c r="S1918" s="246" t="s">
        <v>14718</v>
      </c>
      <c r="T1918" s="246" t="s">
        <v>15688</v>
      </c>
      <c r="U1918" s="246" t="s">
        <v>15832</v>
      </c>
    </row>
    <row r="1919" spans="1:21" ht="13.5" customHeight="1">
      <c r="A1919" s="125" t="s">
        <v>3500</v>
      </c>
      <c r="B1919" s="125" t="s">
        <v>10374</v>
      </c>
      <c r="C1919" s="246" t="s">
        <v>6860</v>
      </c>
      <c r="D1919" s="246" t="s">
        <v>1447</v>
      </c>
      <c r="E1919" s="246" t="s">
        <v>6861</v>
      </c>
      <c r="F1919" s="246" t="s">
        <v>6862</v>
      </c>
      <c r="G1919" s="246" t="s">
        <v>9765</v>
      </c>
      <c r="H1919" s="247">
        <v>0</v>
      </c>
      <c r="I1919" s="246" t="s">
        <v>10374</v>
      </c>
      <c r="J1919" s="247">
        <v>143000</v>
      </c>
      <c r="K1919" s="247">
        <v>226</v>
      </c>
      <c r="L1919" s="246" t="s">
        <v>13479</v>
      </c>
      <c r="M1919" s="246" t="s">
        <v>12354</v>
      </c>
      <c r="N1919" s="246" t="s">
        <v>3500</v>
      </c>
      <c r="O1919" s="246" t="s">
        <v>12354</v>
      </c>
      <c r="P1919" s="246" t="s">
        <v>12354</v>
      </c>
      <c r="Q1919" s="246" t="s">
        <v>12354</v>
      </c>
      <c r="R1919" s="246" t="s">
        <v>14694</v>
      </c>
      <c r="S1919" s="246" t="s">
        <v>14818</v>
      </c>
      <c r="T1919" s="246" t="s">
        <v>15696</v>
      </c>
      <c r="U1919" s="246" t="s">
        <v>16182</v>
      </c>
    </row>
    <row r="1920" spans="1:21" ht="13.5" customHeight="1">
      <c r="A1920" s="125" t="s">
        <v>3501</v>
      </c>
      <c r="B1920" s="125" t="s">
        <v>10374</v>
      </c>
      <c r="C1920" s="246" t="s">
        <v>3502</v>
      </c>
      <c r="D1920" s="246" t="s">
        <v>67</v>
      </c>
      <c r="E1920" s="246" t="s">
        <v>6632</v>
      </c>
      <c r="F1920" s="246" t="s">
        <v>6633</v>
      </c>
      <c r="G1920" s="246" t="s">
        <v>9810</v>
      </c>
      <c r="H1920" s="247">
        <v>0</v>
      </c>
      <c r="I1920" s="246" t="s">
        <v>10374</v>
      </c>
      <c r="J1920" s="247">
        <v>143000</v>
      </c>
      <c r="K1920" s="247">
        <v>127</v>
      </c>
      <c r="L1920" s="246" t="s">
        <v>13412</v>
      </c>
      <c r="M1920" s="246" t="s">
        <v>12354</v>
      </c>
      <c r="N1920" s="246" t="s">
        <v>3501</v>
      </c>
      <c r="O1920" s="246" t="s">
        <v>12354</v>
      </c>
      <c r="P1920" s="246" t="s">
        <v>12354</v>
      </c>
      <c r="Q1920" s="246" t="s">
        <v>12354</v>
      </c>
      <c r="R1920" s="246" t="s">
        <v>14690</v>
      </c>
      <c r="S1920" s="246" t="s">
        <v>14707</v>
      </c>
      <c r="T1920" s="246" t="s">
        <v>15696</v>
      </c>
      <c r="U1920" s="246" t="s">
        <v>16351</v>
      </c>
    </row>
    <row r="1921" spans="1:21" ht="13.5" customHeight="1">
      <c r="A1921" s="125" t="s">
        <v>3503</v>
      </c>
      <c r="B1921" s="125" t="s">
        <v>10374</v>
      </c>
      <c r="C1921" s="246" t="s">
        <v>6934</v>
      </c>
      <c r="D1921" s="246" t="s">
        <v>67</v>
      </c>
      <c r="E1921" s="246" t="s">
        <v>6935</v>
      </c>
      <c r="F1921" s="246" t="s">
        <v>6936</v>
      </c>
      <c r="G1921" s="246" t="s">
        <v>9645</v>
      </c>
      <c r="H1921" s="247">
        <v>0</v>
      </c>
      <c r="I1921" s="246" t="s">
        <v>10374</v>
      </c>
      <c r="J1921" s="247">
        <v>143000</v>
      </c>
      <c r="K1921" s="247">
        <v>258</v>
      </c>
      <c r="L1921" s="246" t="s">
        <v>13498</v>
      </c>
      <c r="M1921" s="246" t="s">
        <v>12354</v>
      </c>
      <c r="N1921" s="246" t="s">
        <v>3503</v>
      </c>
      <c r="O1921" s="246" t="s">
        <v>12354</v>
      </c>
      <c r="P1921" s="246" t="s">
        <v>12354</v>
      </c>
      <c r="Q1921" s="246" t="s">
        <v>12354</v>
      </c>
      <c r="R1921" s="246" t="s">
        <v>14694</v>
      </c>
      <c r="S1921" s="246" t="s">
        <v>14718</v>
      </c>
      <c r="T1921" s="246" t="s">
        <v>15841</v>
      </c>
      <c r="U1921" s="246" t="s">
        <v>16186</v>
      </c>
    </row>
    <row r="1922" spans="1:21" ht="13.5" customHeight="1">
      <c r="A1922" s="125" t="s">
        <v>3504</v>
      </c>
      <c r="B1922" s="125" t="s">
        <v>10374</v>
      </c>
      <c r="C1922" s="246" t="s">
        <v>3505</v>
      </c>
      <c r="D1922" s="246" t="s">
        <v>1468</v>
      </c>
      <c r="E1922" s="246" t="s">
        <v>6969</v>
      </c>
      <c r="F1922" s="246" t="s">
        <v>6970</v>
      </c>
      <c r="G1922" s="246" t="s">
        <v>9811</v>
      </c>
      <c r="H1922" s="247">
        <v>0</v>
      </c>
      <c r="I1922" s="246" t="s">
        <v>10374</v>
      </c>
      <c r="J1922" s="247">
        <v>143000</v>
      </c>
      <c r="K1922" s="247">
        <v>272</v>
      </c>
      <c r="L1922" s="246" t="s">
        <v>13507</v>
      </c>
      <c r="M1922" s="246" t="s">
        <v>12354</v>
      </c>
      <c r="N1922" s="246" t="s">
        <v>3504</v>
      </c>
      <c r="O1922" s="246" t="s">
        <v>12354</v>
      </c>
      <c r="P1922" s="246" t="s">
        <v>12354</v>
      </c>
      <c r="Q1922" s="246" t="s">
        <v>12354</v>
      </c>
      <c r="R1922" s="246" t="s">
        <v>14730</v>
      </c>
      <c r="S1922" s="246" t="s">
        <v>15491</v>
      </c>
      <c r="T1922" s="246" t="s">
        <v>15817</v>
      </c>
      <c r="U1922" s="246" t="s">
        <v>15376</v>
      </c>
    </row>
    <row r="1923" spans="1:21" ht="13.5" customHeight="1">
      <c r="A1923" s="125" t="s">
        <v>3506</v>
      </c>
      <c r="B1923" s="125" t="s">
        <v>10374</v>
      </c>
      <c r="C1923" s="246" t="s">
        <v>6971</v>
      </c>
      <c r="D1923" s="246" t="s">
        <v>3507</v>
      </c>
      <c r="E1923" s="246" t="s">
        <v>6972</v>
      </c>
      <c r="F1923" s="246" t="s">
        <v>6973</v>
      </c>
      <c r="G1923" s="246" t="s">
        <v>6971</v>
      </c>
      <c r="H1923" s="247">
        <v>0</v>
      </c>
      <c r="I1923" s="246" t="s">
        <v>10374</v>
      </c>
      <c r="J1923" s="247">
        <v>143000</v>
      </c>
      <c r="K1923" s="247">
        <v>273</v>
      </c>
      <c r="L1923" s="246" t="s">
        <v>13507</v>
      </c>
      <c r="M1923" s="246" t="s">
        <v>12354</v>
      </c>
      <c r="N1923" s="246" t="s">
        <v>3506</v>
      </c>
      <c r="O1923" s="246" t="s">
        <v>12354</v>
      </c>
      <c r="P1923" s="246" t="s">
        <v>12354</v>
      </c>
      <c r="Q1923" s="246" t="s">
        <v>12354</v>
      </c>
      <c r="R1923" s="246" t="s">
        <v>14690</v>
      </c>
      <c r="S1923" s="246" t="s">
        <v>14727</v>
      </c>
      <c r="T1923" s="246" t="s">
        <v>15710</v>
      </c>
      <c r="U1923" s="246" t="s">
        <v>16195</v>
      </c>
    </row>
    <row r="1924" spans="1:21" ht="13.5" customHeight="1">
      <c r="A1924" s="125" t="s">
        <v>3508</v>
      </c>
      <c r="B1924" s="125" t="s">
        <v>10374</v>
      </c>
      <c r="C1924" s="246" t="s">
        <v>3509</v>
      </c>
      <c r="D1924" s="246" t="s">
        <v>52</v>
      </c>
      <c r="E1924" s="246" t="s">
        <v>6989</v>
      </c>
      <c r="F1924" s="246" t="s">
        <v>6990</v>
      </c>
      <c r="G1924" s="246" t="s">
        <v>9628</v>
      </c>
      <c r="H1924" s="247">
        <v>0</v>
      </c>
      <c r="I1924" s="246" t="s">
        <v>10374</v>
      </c>
      <c r="J1924" s="247">
        <v>143000</v>
      </c>
      <c r="K1924" s="247">
        <v>280</v>
      </c>
      <c r="L1924" s="246" t="s">
        <v>13513</v>
      </c>
      <c r="M1924" s="246" t="s">
        <v>12354</v>
      </c>
      <c r="N1924" s="246" t="s">
        <v>3508</v>
      </c>
      <c r="O1924" s="246" t="s">
        <v>12354</v>
      </c>
      <c r="P1924" s="246" t="s">
        <v>12354</v>
      </c>
      <c r="Q1924" s="246" t="s">
        <v>12354</v>
      </c>
      <c r="R1924" s="246" t="s">
        <v>14694</v>
      </c>
      <c r="S1924" s="246" t="s">
        <v>14701</v>
      </c>
      <c r="T1924" s="246" t="s">
        <v>15408</v>
      </c>
      <c r="U1924" s="246" t="s">
        <v>16214</v>
      </c>
    </row>
    <row r="1925" spans="1:21" ht="13.5" customHeight="1">
      <c r="A1925" s="125" t="s">
        <v>3510</v>
      </c>
      <c r="B1925" s="125" t="s">
        <v>10374</v>
      </c>
      <c r="C1925" s="246" t="s">
        <v>7027</v>
      </c>
      <c r="D1925" s="246" t="s">
        <v>1447</v>
      </c>
      <c r="E1925" s="246" t="s">
        <v>7028</v>
      </c>
      <c r="F1925" s="246" t="s">
        <v>7029</v>
      </c>
      <c r="G1925" s="246" t="s">
        <v>9676</v>
      </c>
      <c r="H1925" s="247">
        <v>0</v>
      </c>
      <c r="I1925" s="246" t="s">
        <v>10374</v>
      </c>
      <c r="J1925" s="247">
        <v>143000</v>
      </c>
      <c r="K1925" s="247">
        <v>296</v>
      </c>
      <c r="L1925" s="246" t="s">
        <v>13522</v>
      </c>
      <c r="M1925" s="246" t="s">
        <v>12354</v>
      </c>
      <c r="N1925" s="246" t="s">
        <v>3510</v>
      </c>
      <c r="O1925" s="246" t="s">
        <v>12354</v>
      </c>
      <c r="P1925" s="246" t="s">
        <v>12354</v>
      </c>
      <c r="Q1925" s="246" t="s">
        <v>12354</v>
      </c>
      <c r="R1925" s="246" t="s">
        <v>14694</v>
      </c>
      <c r="S1925" s="246" t="s">
        <v>14736</v>
      </c>
      <c r="T1925" s="246" t="s">
        <v>15886</v>
      </c>
      <c r="U1925" s="246" t="s">
        <v>16211</v>
      </c>
    </row>
    <row r="1926" spans="1:21" ht="13.5" customHeight="1">
      <c r="A1926" s="125" t="s">
        <v>3511</v>
      </c>
      <c r="B1926" s="125" t="s">
        <v>10374</v>
      </c>
      <c r="C1926" s="246" t="s">
        <v>7138</v>
      </c>
      <c r="D1926" s="246" t="s">
        <v>1435</v>
      </c>
      <c r="E1926" s="246" t="s">
        <v>7139</v>
      </c>
      <c r="F1926" s="246" t="s">
        <v>10776</v>
      </c>
      <c r="G1926" s="246" t="s">
        <v>9676</v>
      </c>
      <c r="H1926" s="247">
        <v>0</v>
      </c>
      <c r="I1926" s="246" t="s">
        <v>10374</v>
      </c>
      <c r="J1926" s="247">
        <v>143000</v>
      </c>
      <c r="K1926" s="247">
        <v>352</v>
      </c>
      <c r="L1926" s="246" t="s">
        <v>13548</v>
      </c>
      <c r="M1926" s="246" t="s">
        <v>12354</v>
      </c>
      <c r="N1926" s="246" t="s">
        <v>3511</v>
      </c>
      <c r="O1926" s="246" t="s">
        <v>12354</v>
      </c>
      <c r="P1926" s="246" t="s">
        <v>12354</v>
      </c>
      <c r="Q1926" s="246" t="s">
        <v>12354</v>
      </c>
      <c r="R1926" s="246" t="s">
        <v>14730</v>
      </c>
      <c r="S1926" s="246" t="s">
        <v>15613</v>
      </c>
      <c r="T1926" s="246" t="s">
        <v>16352</v>
      </c>
      <c r="U1926" s="246" t="s">
        <v>16211</v>
      </c>
    </row>
    <row r="1927" spans="1:21" ht="13.5" customHeight="1">
      <c r="A1927" s="125" t="s">
        <v>3512</v>
      </c>
      <c r="B1927" s="125" t="s">
        <v>10374</v>
      </c>
      <c r="C1927" s="246" t="s">
        <v>7172</v>
      </c>
      <c r="D1927" s="246" t="s">
        <v>105</v>
      </c>
      <c r="E1927" s="246" t="s">
        <v>7173</v>
      </c>
      <c r="F1927" s="246" t="s">
        <v>12354</v>
      </c>
      <c r="G1927" s="246" t="s">
        <v>9777</v>
      </c>
      <c r="H1927" s="247">
        <v>0</v>
      </c>
      <c r="I1927" s="246" t="s">
        <v>10374</v>
      </c>
      <c r="J1927" s="247">
        <v>143000</v>
      </c>
      <c r="K1927" s="247">
        <v>366</v>
      </c>
      <c r="L1927" s="246" t="s">
        <v>13557</v>
      </c>
      <c r="M1927" s="246" t="s">
        <v>12354</v>
      </c>
      <c r="N1927" s="246" t="s">
        <v>3512</v>
      </c>
      <c r="O1927" s="246" t="s">
        <v>12354</v>
      </c>
      <c r="P1927" s="246" t="s">
        <v>12354</v>
      </c>
      <c r="Q1927" s="246" t="s">
        <v>12354</v>
      </c>
      <c r="R1927" s="246" t="s">
        <v>14730</v>
      </c>
      <c r="S1927" s="246" t="s">
        <v>16078</v>
      </c>
      <c r="T1927" s="246" t="s">
        <v>16324</v>
      </c>
      <c r="U1927" s="246" t="s">
        <v>16327</v>
      </c>
    </row>
    <row r="1928" spans="1:21" ht="13.5" customHeight="1">
      <c r="A1928" s="125" t="s">
        <v>13664</v>
      </c>
      <c r="B1928" s="125" t="s">
        <v>10374</v>
      </c>
      <c r="C1928" s="246" t="s">
        <v>11852</v>
      </c>
      <c r="D1928" s="246" t="s">
        <v>1453</v>
      </c>
      <c r="E1928" s="246" t="s">
        <v>11853</v>
      </c>
      <c r="F1928" s="246" t="s">
        <v>11854</v>
      </c>
      <c r="G1928" s="246" t="s">
        <v>9569</v>
      </c>
      <c r="H1928" s="247">
        <v>0</v>
      </c>
      <c r="I1928" s="246" t="s">
        <v>10374</v>
      </c>
      <c r="J1928" s="247">
        <v>143000</v>
      </c>
      <c r="K1928" s="247">
        <v>536</v>
      </c>
      <c r="L1928" s="246" t="s">
        <v>13665</v>
      </c>
      <c r="M1928" s="246" t="s">
        <v>12354</v>
      </c>
      <c r="N1928" s="246" t="s">
        <v>13664</v>
      </c>
      <c r="O1928" s="246" t="s">
        <v>12354</v>
      </c>
      <c r="P1928" s="246" t="s">
        <v>12354</v>
      </c>
      <c r="Q1928" s="246" t="s">
        <v>12354</v>
      </c>
      <c r="R1928" s="246" t="s">
        <v>14694</v>
      </c>
      <c r="S1928" s="246" t="s">
        <v>14844</v>
      </c>
      <c r="T1928" s="246" t="s">
        <v>14866</v>
      </c>
      <c r="U1928" s="246" t="s">
        <v>15438</v>
      </c>
    </row>
    <row r="1929" spans="1:21" ht="13.5" customHeight="1">
      <c r="A1929" s="125" t="s">
        <v>3513</v>
      </c>
      <c r="B1929" s="125" t="s">
        <v>10374</v>
      </c>
      <c r="C1929" s="246" t="s">
        <v>3514</v>
      </c>
      <c r="D1929" s="246" t="s">
        <v>80</v>
      </c>
      <c r="E1929" s="246" t="s">
        <v>6785</v>
      </c>
      <c r="F1929" s="246" t="s">
        <v>6786</v>
      </c>
      <c r="G1929" s="246" t="s">
        <v>9687</v>
      </c>
      <c r="H1929" s="247">
        <v>0</v>
      </c>
      <c r="I1929" s="246" t="s">
        <v>10374</v>
      </c>
      <c r="J1929" s="247">
        <v>143000</v>
      </c>
      <c r="K1929" s="247">
        <v>195</v>
      </c>
      <c r="L1929" s="246" t="s">
        <v>13458</v>
      </c>
      <c r="M1929" s="246" t="s">
        <v>12354</v>
      </c>
      <c r="N1929" s="246" t="s">
        <v>3513</v>
      </c>
      <c r="O1929" s="246" t="s">
        <v>12354</v>
      </c>
      <c r="P1929" s="246" t="s">
        <v>12354</v>
      </c>
      <c r="Q1929" s="246" t="s">
        <v>12354</v>
      </c>
      <c r="R1929" s="246" t="s">
        <v>14694</v>
      </c>
      <c r="S1929" s="246" t="s">
        <v>14710</v>
      </c>
      <c r="T1929" s="246" t="s">
        <v>16255</v>
      </c>
      <c r="U1929" s="246" t="s">
        <v>16223</v>
      </c>
    </row>
    <row r="1930" spans="1:21" ht="13.5" customHeight="1">
      <c r="A1930" s="125" t="s">
        <v>3515</v>
      </c>
      <c r="B1930" s="125" t="s">
        <v>10374</v>
      </c>
      <c r="C1930" s="246" t="s">
        <v>3516</v>
      </c>
      <c r="D1930" s="246" t="s">
        <v>1582</v>
      </c>
      <c r="E1930" s="246" t="s">
        <v>6490</v>
      </c>
      <c r="F1930" s="246" t="s">
        <v>6491</v>
      </c>
      <c r="G1930" s="246" t="s">
        <v>9586</v>
      </c>
      <c r="H1930" s="247">
        <v>0</v>
      </c>
      <c r="I1930" s="246" t="s">
        <v>10374</v>
      </c>
      <c r="J1930" s="247">
        <v>143000</v>
      </c>
      <c r="K1930" s="247">
        <v>66</v>
      </c>
      <c r="L1930" s="246" t="s">
        <v>13377</v>
      </c>
      <c r="M1930" s="246" t="s">
        <v>12354</v>
      </c>
      <c r="N1930" s="246" t="s">
        <v>3515</v>
      </c>
      <c r="O1930" s="246" t="s">
        <v>12354</v>
      </c>
      <c r="P1930" s="246" t="s">
        <v>12354</v>
      </c>
      <c r="Q1930" s="246" t="s">
        <v>12354</v>
      </c>
      <c r="R1930" s="246" t="s">
        <v>14690</v>
      </c>
      <c r="S1930" s="246" t="s">
        <v>14736</v>
      </c>
      <c r="T1930" s="246" t="s">
        <v>16083</v>
      </c>
      <c r="U1930" s="246" t="s">
        <v>16353</v>
      </c>
    </row>
    <row r="1931" spans="1:21" ht="13.5" customHeight="1">
      <c r="A1931" s="125" t="s">
        <v>3517</v>
      </c>
      <c r="B1931" s="125" t="s">
        <v>10374</v>
      </c>
      <c r="C1931" s="246" t="s">
        <v>3518</v>
      </c>
      <c r="D1931" s="246" t="s">
        <v>1498</v>
      </c>
      <c r="E1931" s="246" t="s">
        <v>6689</v>
      </c>
      <c r="F1931" s="246" t="s">
        <v>6690</v>
      </c>
      <c r="G1931" s="246" t="s">
        <v>9812</v>
      </c>
      <c r="H1931" s="247">
        <v>0</v>
      </c>
      <c r="I1931" s="246" t="s">
        <v>10374</v>
      </c>
      <c r="J1931" s="247">
        <v>143000</v>
      </c>
      <c r="K1931" s="247">
        <v>152</v>
      </c>
      <c r="L1931" s="246" t="s">
        <v>13426</v>
      </c>
      <c r="M1931" s="246" t="s">
        <v>12354</v>
      </c>
      <c r="N1931" s="246" t="s">
        <v>3517</v>
      </c>
      <c r="O1931" s="246" t="s">
        <v>12354</v>
      </c>
      <c r="P1931" s="246" t="s">
        <v>12354</v>
      </c>
      <c r="Q1931" s="246" t="s">
        <v>12354</v>
      </c>
      <c r="R1931" s="246" t="s">
        <v>15251</v>
      </c>
      <c r="S1931" s="246" t="s">
        <v>14876</v>
      </c>
      <c r="T1931" s="246" t="s">
        <v>15257</v>
      </c>
      <c r="U1931" s="246" t="s">
        <v>16154</v>
      </c>
    </row>
    <row r="1932" spans="1:21" ht="13.5" customHeight="1">
      <c r="A1932" s="125" t="s">
        <v>3519</v>
      </c>
      <c r="B1932" s="125" t="s">
        <v>10374</v>
      </c>
      <c r="C1932" s="246" t="s">
        <v>3520</v>
      </c>
      <c r="D1932" s="246" t="s">
        <v>124</v>
      </c>
      <c r="E1932" s="246" t="s">
        <v>6480</v>
      </c>
      <c r="F1932" s="246" t="s">
        <v>6481</v>
      </c>
      <c r="G1932" s="246" t="s">
        <v>9793</v>
      </c>
      <c r="H1932" s="247">
        <v>0</v>
      </c>
      <c r="I1932" s="246" t="s">
        <v>10374</v>
      </c>
      <c r="J1932" s="247">
        <v>143000</v>
      </c>
      <c r="K1932" s="247">
        <v>61</v>
      </c>
      <c r="L1932" s="246" t="s">
        <v>12857</v>
      </c>
      <c r="M1932" s="246" t="s">
        <v>12354</v>
      </c>
      <c r="N1932" s="246" t="s">
        <v>3519</v>
      </c>
      <c r="O1932" s="246" t="s">
        <v>12354</v>
      </c>
      <c r="P1932" s="246" t="s">
        <v>12354</v>
      </c>
      <c r="Q1932" s="246" t="s">
        <v>12354</v>
      </c>
      <c r="R1932" s="246" t="s">
        <v>14690</v>
      </c>
      <c r="S1932" s="246" t="s">
        <v>14761</v>
      </c>
      <c r="T1932" s="246" t="s">
        <v>14914</v>
      </c>
      <c r="U1932" s="246" t="s">
        <v>14817</v>
      </c>
    </row>
    <row r="1933" spans="1:21" ht="13.5" customHeight="1">
      <c r="A1933" s="125" t="s">
        <v>3521</v>
      </c>
      <c r="B1933" s="125" t="s">
        <v>10374</v>
      </c>
      <c r="C1933" s="246" t="s">
        <v>6666</v>
      </c>
      <c r="D1933" s="246" t="s">
        <v>78</v>
      </c>
      <c r="E1933" s="246" t="s">
        <v>6667</v>
      </c>
      <c r="F1933" s="246" t="s">
        <v>6668</v>
      </c>
      <c r="G1933" s="246" t="s">
        <v>9623</v>
      </c>
      <c r="H1933" s="247">
        <v>0</v>
      </c>
      <c r="I1933" s="246" t="s">
        <v>10374</v>
      </c>
      <c r="J1933" s="247">
        <v>143000</v>
      </c>
      <c r="K1933" s="247">
        <v>141</v>
      </c>
      <c r="L1933" s="246" t="s">
        <v>13418</v>
      </c>
      <c r="M1933" s="246" t="s">
        <v>12354</v>
      </c>
      <c r="N1933" s="246" t="s">
        <v>3521</v>
      </c>
      <c r="O1933" s="246" t="s">
        <v>12354</v>
      </c>
      <c r="P1933" s="246" t="s">
        <v>12354</v>
      </c>
      <c r="Q1933" s="246" t="s">
        <v>12354</v>
      </c>
      <c r="R1933" s="246" t="s">
        <v>15251</v>
      </c>
      <c r="S1933" s="246" t="s">
        <v>14727</v>
      </c>
      <c r="T1933" s="246" t="s">
        <v>16168</v>
      </c>
      <c r="U1933" s="246" t="s">
        <v>15386</v>
      </c>
    </row>
    <row r="1934" spans="1:21" ht="13.5" customHeight="1">
      <c r="A1934" s="125" t="s">
        <v>3522</v>
      </c>
      <c r="B1934" s="125" t="s">
        <v>10374</v>
      </c>
      <c r="C1934" s="246" t="s">
        <v>3523</v>
      </c>
      <c r="D1934" s="246" t="s">
        <v>101</v>
      </c>
      <c r="E1934" s="246" t="s">
        <v>6552</v>
      </c>
      <c r="F1934" s="246" t="s">
        <v>6553</v>
      </c>
      <c r="G1934" s="246" t="s">
        <v>9814</v>
      </c>
      <c r="H1934" s="247">
        <v>0</v>
      </c>
      <c r="I1934" s="246" t="s">
        <v>10374</v>
      </c>
      <c r="J1934" s="247">
        <v>143000</v>
      </c>
      <c r="K1934" s="247">
        <v>94</v>
      </c>
      <c r="L1934" s="246" t="s">
        <v>12797</v>
      </c>
      <c r="M1934" s="246" t="s">
        <v>12354</v>
      </c>
      <c r="N1934" s="246" t="s">
        <v>3522</v>
      </c>
      <c r="O1934" s="246" t="s">
        <v>12354</v>
      </c>
      <c r="P1934" s="246" t="s">
        <v>12354</v>
      </c>
      <c r="Q1934" s="246" t="s">
        <v>12354</v>
      </c>
      <c r="R1934" s="246" t="s">
        <v>14730</v>
      </c>
      <c r="S1934" s="246" t="s">
        <v>14868</v>
      </c>
      <c r="T1934" s="246" t="s">
        <v>15448</v>
      </c>
      <c r="U1934" s="246" t="s">
        <v>16354</v>
      </c>
    </row>
    <row r="1935" spans="1:21" ht="13.5" customHeight="1">
      <c r="A1935" s="125" t="s">
        <v>3524</v>
      </c>
      <c r="B1935" s="125" t="s">
        <v>10374</v>
      </c>
      <c r="C1935" s="246" t="s">
        <v>3525</v>
      </c>
      <c r="D1935" s="246" t="s">
        <v>1521</v>
      </c>
      <c r="E1935" s="246" t="s">
        <v>6533</v>
      </c>
      <c r="F1935" s="246" t="s">
        <v>6534</v>
      </c>
      <c r="G1935" s="246" t="s">
        <v>9815</v>
      </c>
      <c r="H1935" s="247">
        <v>0</v>
      </c>
      <c r="I1935" s="246" t="s">
        <v>10374</v>
      </c>
      <c r="J1935" s="247">
        <v>143000</v>
      </c>
      <c r="K1935" s="247">
        <v>85</v>
      </c>
      <c r="L1935" s="246" t="s">
        <v>13389</v>
      </c>
      <c r="M1935" s="246" t="s">
        <v>12354</v>
      </c>
      <c r="N1935" s="246" t="s">
        <v>3524</v>
      </c>
      <c r="O1935" s="246" t="s">
        <v>12354</v>
      </c>
      <c r="P1935" s="246" t="s">
        <v>12354</v>
      </c>
      <c r="Q1935" s="246" t="s">
        <v>12354</v>
      </c>
      <c r="R1935" s="246" t="s">
        <v>14694</v>
      </c>
      <c r="S1935" s="246" t="s">
        <v>14736</v>
      </c>
      <c r="T1935" s="246" t="s">
        <v>15730</v>
      </c>
      <c r="U1935" s="246" t="s">
        <v>16149</v>
      </c>
    </row>
    <row r="1936" spans="1:21" ht="13.5" customHeight="1">
      <c r="A1936" s="125" t="s">
        <v>3526</v>
      </c>
      <c r="B1936" s="125" t="s">
        <v>10374</v>
      </c>
      <c r="C1936" s="246" t="s">
        <v>6743</v>
      </c>
      <c r="D1936" s="246" t="s">
        <v>1548</v>
      </c>
      <c r="E1936" s="246" t="s">
        <v>6744</v>
      </c>
      <c r="F1936" s="246" t="s">
        <v>6745</v>
      </c>
      <c r="G1936" s="246" t="s">
        <v>9671</v>
      </c>
      <c r="H1936" s="247">
        <v>0</v>
      </c>
      <c r="I1936" s="246" t="s">
        <v>10374</v>
      </c>
      <c r="J1936" s="247">
        <v>143000</v>
      </c>
      <c r="K1936" s="247">
        <v>178</v>
      </c>
      <c r="L1936" s="246" t="s">
        <v>12536</v>
      </c>
      <c r="M1936" s="246" t="s">
        <v>12354</v>
      </c>
      <c r="N1936" s="246" t="s">
        <v>3526</v>
      </c>
      <c r="O1936" s="246" t="s">
        <v>12354</v>
      </c>
      <c r="P1936" s="246" t="s">
        <v>12354</v>
      </c>
      <c r="Q1936" s="246" t="s">
        <v>12354</v>
      </c>
      <c r="R1936" s="246" t="s">
        <v>14730</v>
      </c>
      <c r="S1936" s="246" t="s">
        <v>14944</v>
      </c>
      <c r="T1936" s="246" t="s">
        <v>15712</v>
      </c>
      <c r="U1936" s="246" t="s">
        <v>16212</v>
      </c>
    </row>
    <row r="1937" spans="1:21" ht="13.5" customHeight="1">
      <c r="A1937" s="125" t="s">
        <v>3527</v>
      </c>
      <c r="B1937" s="125" t="s">
        <v>10374</v>
      </c>
      <c r="C1937" s="246" t="s">
        <v>3528</v>
      </c>
      <c r="D1937" s="246" t="s">
        <v>1483</v>
      </c>
      <c r="E1937" s="246" t="s">
        <v>6739</v>
      </c>
      <c r="F1937" s="246" t="s">
        <v>6740</v>
      </c>
      <c r="G1937" s="246" t="s">
        <v>9816</v>
      </c>
      <c r="H1937" s="247">
        <v>0</v>
      </c>
      <c r="I1937" s="246" t="s">
        <v>10374</v>
      </c>
      <c r="J1937" s="247">
        <v>143000</v>
      </c>
      <c r="K1937" s="247">
        <v>176</v>
      </c>
      <c r="L1937" s="246" t="s">
        <v>12539</v>
      </c>
      <c r="M1937" s="246" t="s">
        <v>12354</v>
      </c>
      <c r="N1937" s="246" t="s">
        <v>3527</v>
      </c>
      <c r="O1937" s="246" t="s">
        <v>12354</v>
      </c>
      <c r="P1937" s="246" t="s">
        <v>12354</v>
      </c>
      <c r="Q1937" s="246" t="s">
        <v>12354</v>
      </c>
      <c r="R1937" s="246" t="s">
        <v>14690</v>
      </c>
      <c r="S1937" s="246" t="s">
        <v>14884</v>
      </c>
      <c r="T1937" s="246" t="s">
        <v>15160</v>
      </c>
      <c r="U1937" s="246" t="s">
        <v>16355</v>
      </c>
    </row>
    <row r="1938" spans="1:21" ht="13.5" customHeight="1">
      <c r="A1938" s="125" t="s">
        <v>3529</v>
      </c>
      <c r="B1938" s="125" t="s">
        <v>10374</v>
      </c>
      <c r="C1938" s="246" t="s">
        <v>3530</v>
      </c>
      <c r="D1938" s="246" t="s">
        <v>104</v>
      </c>
      <c r="E1938" s="246" t="s">
        <v>6535</v>
      </c>
      <c r="F1938" s="246" t="s">
        <v>6536</v>
      </c>
      <c r="G1938" s="246" t="s">
        <v>9654</v>
      </c>
      <c r="H1938" s="247">
        <v>0</v>
      </c>
      <c r="I1938" s="246" t="s">
        <v>10374</v>
      </c>
      <c r="J1938" s="247">
        <v>143000</v>
      </c>
      <c r="K1938" s="247">
        <v>86</v>
      </c>
      <c r="L1938" s="246" t="s">
        <v>13390</v>
      </c>
      <c r="M1938" s="246" t="s">
        <v>12354</v>
      </c>
      <c r="N1938" s="246" t="s">
        <v>3529</v>
      </c>
      <c r="O1938" s="246" t="s">
        <v>12354</v>
      </c>
      <c r="P1938" s="246" t="s">
        <v>12354</v>
      </c>
      <c r="Q1938" s="246" t="s">
        <v>12354</v>
      </c>
      <c r="R1938" s="246" t="s">
        <v>14694</v>
      </c>
      <c r="S1938" s="246" t="s">
        <v>14695</v>
      </c>
      <c r="T1938" s="246" t="s">
        <v>15123</v>
      </c>
      <c r="U1938" s="246" t="s">
        <v>16356</v>
      </c>
    </row>
    <row r="1939" spans="1:21" ht="13.5" customHeight="1">
      <c r="A1939" s="125" t="s">
        <v>3531</v>
      </c>
      <c r="B1939" s="125" t="s">
        <v>10374</v>
      </c>
      <c r="C1939" s="246" t="s">
        <v>6539</v>
      </c>
      <c r="D1939" s="246" t="s">
        <v>1534</v>
      </c>
      <c r="E1939" s="246" t="s">
        <v>6540</v>
      </c>
      <c r="F1939" s="246" t="s">
        <v>6541</v>
      </c>
      <c r="G1939" s="246" t="s">
        <v>9659</v>
      </c>
      <c r="H1939" s="247">
        <v>0</v>
      </c>
      <c r="I1939" s="246" t="s">
        <v>10374</v>
      </c>
      <c r="J1939" s="247">
        <v>143000</v>
      </c>
      <c r="K1939" s="247">
        <v>88</v>
      </c>
      <c r="L1939" s="246" t="s">
        <v>13391</v>
      </c>
      <c r="M1939" s="246" t="s">
        <v>12354</v>
      </c>
      <c r="N1939" s="246" t="s">
        <v>3531</v>
      </c>
      <c r="O1939" s="246" t="s">
        <v>12354</v>
      </c>
      <c r="P1939" s="246" t="s">
        <v>12354</v>
      </c>
      <c r="Q1939" s="246" t="s">
        <v>12354</v>
      </c>
      <c r="R1939" s="246" t="s">
        <v>14694</v>
      </c>
      <c r="S1939" s="246" t="s">
        <v>14736</v>
      </c>
      <c r="T1939" s="246" t="s">
        <v>15268</v>
      </c>
      <c r="U1939" s="246" t="s">
        <v>16357</v>
      </c>
    </row>
    <row r="1940" spans="1:21" ht="13.5" customHeight="1">
      <c r="A1940" s="125" t="s">
        <v>3532</v>
      </c>
      <c r="B1940" s="125" t="s">
        <v>10374</v>
      </c>
      <c r="C1940" s="246" t="s">
        <v>3533</v>
      </c>
      <c r="D1940" s="246" t="s">
        <v>1629</v>
      </c>
      <c r="E1940" s="246" t="s">
        <v>6526</v>
      </c>
      <c r="F1940" s="246" t="s">
        <v>6527</v>
      </c>
      <c r="G1940" s="246" t="s">
        <v>9718</v>
      </c>
      <c r="H1940" s="247">
        <v>0</v>
      </c>
      <c r="I1940" s="246" t="s">
        <v>10374</v>
      </c>
      <c r="J1940" s="247">
        <v>143000</v>
      </c>
      <c r="K1940" s="247">
        <v>81</v>
      </c>
      <c r="L1940" s="246" t="s">
        <v>13386</v>
      </c>
      <c r="M1940" s="246" t="s">
        <v>12354</v>
      </c>
      <c r="N1940" s="246" t="s">
        <v>3532</v>
      </c>
      <c r="O1940" s="246" t="s">
        <v>12354</v>
      </c>
      <c r="P1940" s="246" t="s">
        <v>12354</v>
      </c>
      <c r="Q1940" s="246" t="s">
        <v>12354</v>
      </c>
      <c r="R1940" s="246" t="s">
        <v>14694</v>
      </c>
      <c r="S1940" s="246" t="s">
        <v>15348</v>
      </c>
      <c r="T1940" s="246" t="s">
        <v>16279</v>
      </c>
      <c r="U1940" s="246" t="s">
        <v>14938</v>
      </c>
    </row>
    <row r="1941" spans="1:21" ht="13.5" customHeight="1">
      <c r="A1941" s="125" t="s">
        <v>3534</v>
      </c>
      <c r="B1941" s="125" t="s">
        <v>10374</v>
      </c>
      <c r="C1941" s="246" t="s">
        <v>3535</v>
      </c>
      <c r="D1941" s="246" t="s">
        <v>1521</v>
      </c>
      <c r="E1941" s="246" t="s">
        <v>6520</v>
      </c>
      <c r="F1941" s="246" t="s">
        <v>6521</v>
      </c>
      <c r="G1941" s="246" t="s">
        <v>9817</v>
      </c>
      <c r="H1941" s="247">
        <v>0</v>
      </c>
      <c r="I1941" s="246" t="s">
        <v>10374</v>
      </c>
      <c r="J1941" s="247">
        <v>143000</v>
      </c>
      <c r="K1941" s="247">
        <v>78</v>
      </c>
      <c r="L1941" s="246" t="s">
        <v>13385</v>
      </c>
      <c r="M1941" s="246" t="s">
        <v>12354</v>
      </c>
      <c r="N1941" s="246" t="s">
        <v>3534</v>
      </c>
      <c r="O1941" s="246" t="s">
        <v>12354</v>
      </c>
      <c r="P1941" s="246" t="s">
        <v>12354</v>
      </c>
      <c r="Q1941" s="246" t="s">
        <v>12354</v>
      </c>
      <c r="R1941" s="246" t="s">
        <v>14690</v>
      </c>
      <c r="S1941" s="246" t="s">
        <v>14736</v>
      </c>
      <c r="T1941" s="246" t="s">
        <v>14990</v>
      </c>
      <c r="U1941" s="246" t="s">
        <v>16239</v>
      </c>
    </row>
    <row r="1942" spans="1:21" ht="13.5" customHeight="1">
      <c r="A1942" s="125" t="s">
        <v>3536</v>
      </c>
      <c r="B1942" s="125" t="s">
        <v>10374</v>
      </c>
      <c r="C1942" s="246" t="s">
        <v>3537</v>
      </c>
      <c r="D1942" s="246" t="s">
        <v>124</v>
      </c>
      <c r="E1942" s="246" t="s">
        <v>6472</v>
      </c>
      <c r="F1942" s="246" t="s">
        <v>6473</v>
      </c>
      <c r="G1942" s="246" t="s">
        <v>9818</v>
      </c>
      <c r="H1942" s="247">
        <v>0</v>
      </c>
      <c r="I1942" s="246" t="s">
        <v>10374</v>
      </c>
      <c r="J1942" s="247">
        <v>143000</v>
      </c>
      <c r="K1942" s="247">
        <v>57</v>
      </c>
      <c r="L1942" s="246" t="s">
        <v>12559</v>
      </c>
      <c r="M1942" s="246" t="s">
        <v>12354</v>
      </c>
      <c r="N1942" s="246" t="s">
        <v>3536</v>
      </c>
      <c r="O1942" s="246" t="s">
        <v>12354</v>
      </c>
      <c r="P1942" s="246" t="s">
        <v>12354</v>
      </c>
      <c r="Q1942" s="246" t="s">
        <v>12354</v>
      </c>
      <c r="R1942" s="246" t="s">
        <v>14690</v>
      </c>
      <c r="S1942" s="246" t="s">
        <v>14791</v>
      </c>
      <c r="T1942" s="246" t="s">
        <v>15679</v>
      </c>
      <c r="U1942" s="246" t="s">
        <v>15637</v>
      </c>
    </row>
    <row r="1943" spans="1:21" ht="13.5" customHeight="1">
      <c r="A1943" s="125" t="s">
        <v>3538</v>
      </c>
      <c r="B1943" s="125" t="s">
        <v>10374</v>
      </c>
      <c r="C1943" s="246" t="s">
        <v>3539</v>
      </c>
      <c r="D1943" s="246" t="s">
        <v>1483</v>
      </c>
      <c r="E1943" s="246" t="s">
        <v>6787</v>
      </c>
      <c r="F1943" s="246" t="s">
        <v>6788</v>
      </c>
      <c r="G1943" s="246" t="s">
        <v>9641</v>
      </c>
      <c r="H1943" s="247">
        <v>0</v>
      </c>
      <c r="I1943" s="246" t="s">
        <v>10374</v>
      </c>
      <c r="J1943" s="247">
        <v>143000</v>
      </c>
      <c r="K1943" s="247">
        <v>196</v>
      </c>
      <c r="L1943" s="246" t="s">
        <v>13459</v>
      </c>
      <c r="M1943" s="246" t="s">
        <v>12354</v>
      </c>
      <c r="N1943" s="246" t="s">
        <v>3538</v>
      </c>
      <c r="O1943" s="246" t="s">
        <v>12354</v>
      </c>
      <c r="P1943" s="246" t="s">
        <v>12354</v>
      </c>
      <c r="Q1943" s="246" t="s">
        <v>12354</v>
      </c>
      <c r="R1943" s="246" t="s">
        <v>14694</v>
      </c>
      <c r="S1943" s="246" t="s">
        <v>14771</v>
      </c>
      <c r="T1943" s="246" t="s">
        <v>16358</v>
      </c>
      <c r="U1943" s="246" t="s">
        <v>16221</v>
      </c>
    </row>
    <row r="1944" spans="1:21" ht="13.5" customHeight="1">
      <c r="A1944" s="125" t="s">
        <v>3540</v>
      </c>
      <c r="B1944" s="125" t="s">
        <v>10374</v>
      </c>
      <c r="C1944" s="246" t="s">
        <v>3541</v>
      </c>
      <c r="D1944" s="246" t="s">
        <v>137</v>
      </c>
      <c r="E1944" s="246" t="s">
        <v>6746</v>
      </c>
      <c r="F1944" s="246" t="s">
        <v>6747</v>
      </c>
      <c r="G1944" s="246" t="s">
        <v>9796</v>
      </c>
      <c r="H1944" s="247">
        <v>0</v>
      </c>
      <c r="I1944" s="246" t="s">
        <v>10374</v>
      </c>
      <c r="J1944" s="247">
        <v>143000</v>
      </c>
      <c r="K1944" s="247">
        <v>179</v>
      </c>
      <c r="L1944" s="246" t="s">
        <v>13444</v>
      </c>
      <c r="M1944" s="246" t="s">
        <v>12354</v>
      </c>
      <c r="N1944" s="246" t="s">
        <v>3540</v>
      </c>
      <c r="O1944" s="246" t="s">
        <v>12354</v>
      </c>
      <c r="P1944" s="246" t="s">
        <v>12354</v>
      </c>
      <c r="Q1944" s="246" t="s">
        <v>12354</v>
      </c>
      <c r="R1944" s="246" t="s">
        <v>14694</v>
      </c>
      <c r="S1944" s="246" t="s">
        <v>14718</v>
      </c>
      <c r="T1944" s="246" t="s">
        <v>16271</v>
      </c>
      <c r="U1944" s="246" t="s">
        <v>16343</v>
      </c>
    </row>
    <row r="1945" spans="1:21" ht="13.5" customHeight="1">
      <c r="A1945" s="125" t="s">
        <v>3542</v>
      </c>
      <c r="B1945" s="125" t="s">
        <v>10374</v>
      </c>
      <c r="C1945" s="246" t="s">
        <v>3543</v>
      </c>
      <c r="D1945" s="246" t="s">
        <v>1559</v>
      </c>
      <c r="E1945" s="246" t="s">
        <v>6730</v>
      </c>
      <c r="F1945" s="246" t="s">
        <v>6731</v>
      </c>
      <c r="G1945" s="246" t="s">
        <v>9663</v>
      </c>
      <c r="H1945" s="247">
        <v>0</v>
      </c>
      <c r="I1945" s="246" t="s">
        <v>10374</v>
      </c>
      <c r="J1945" s="247">
        <v>143000</v>
      </c>
      <c r="K1945" s="247">
        <v>172</v>
      </c>
      <c r="L1945" s="246" t="s">
        <v>13441</v>
      </c>
      <c r="M1945" s="246" t="s">
        <v>12354</v>
      </c>
      <c r="N1945" s="246" t="s">
        <v>3542</v>
      </c>
      <c r="O1945" s="246" t="s">
        <v>12354</v>
      </c>
      <c r="P1945" s="246" t="s">
        <v>12354</v>
      </c>
      <c r="Q1945" s="246" t="s">
        <v>12354</v>
      </c>
      <c r="R1945" s="246" t="s">
        <v>14694</v>
      </c>
      <c r="S1945" s="246" t="s">
        <v>14750</v>
      </c>
      <c r="T1945" s="246" t="s">
        <v>15352</v>
      </c>
      <c r="U1945" s="246" t="s">
        <v>16195</v>
      </c>
    </row>
    <row r="1946" spans="1:21" ht="13.5" customHeight="1">
      <c r="A1946" s="125" t="s">
        <v>3544</v>
      </c>
      <c r="B1946" s="125" t="s">
        <v>10374</v>
      </c>
      <c r="C1946" s="246" t="s">
        <v>3545</v>
      </c>
      <c r="D1946" s="246" t="s">
        <v>63</v>
      </c>
      <c r="E1946" s="246" t="s">
        <v>6724</v>
      </c>
      <c r="F1946" s="246" t="s">
        <v>6725</v>
      </c>
      <c r="G1946" s="246" t="s">
        <v>9673</v>
      </c>
      <c r="H1946" s="247">
        <v>0</v>
      </c>
      <c r="I1946" s="246" t="s">
        <v>10374</v>
      </c>
      <c r="J1946" s="247">
        <v>143000</v>
      </c>
      <c r="K1946" s="247">
        <v>169</v>
      </c>
      <c r="L1946" s="246" t="s">
        <v>13438</v>
      </c>
      <c r="M1946" s="246" t="s">
        <v>12354</v>
      </c>
      <c r="N1946" s="246" t="s">
        <v>3544</v>
      </c>
      <c r="O1946" s="246" t="s">
        <v>12354</v>
      </c>
      <c r="P1946" s="246" t="s">
        <v>12354</v>
      </c>
      <c r="Q1946" s="246" t="s">
        <v>12354</v>
      </c>
      <c r="R1946" s="246" t="s">
        <v>14694</v>
      </c>
      <c r="S1946" s="246" t="s">
        <v>14771</v>
      </c>
      <c r="T1946" s="246" t="s">
        <v>16244</v>
      </c>
      <c r="U1946" s="246" t="s">
        <v>15423</v>
      </c>
    </row>
    <row r="1947" spans="1:21" ht="13.5" customHeight="1">
      <c r="A1947" s="125" t="s">
        <v>3546</v>
      </c>
      <c r="B1947" s="125" t="s">
        <v>10374</v>
      </c>
      <c r="C1947" s="246" t="s">
        <v>6711</v>
      </c>
      <c r="D1947" s="246" t="s">
        <v>1483</v>
      </c>
      <c r="E1947" s="246" t="s">
        <v>6712</v>
      </c>
      <c r="F1947" s="246" t="s">
        <v>6713</v>
      </c>
      <c r="G1947" s="246" t="s">
        <v>9623</v>
      </c>
      <c r="H1947" s="247">
        <v>0</v>
      </c>
      <c r="I1947" s="246" t="s">
        <v>10374</v>
      </c>
      <c r="J1947" s="247">
        <v>143000</v>
      </c>
      <c r="K1947" s="247">
        <v>162</v>
      </c>
      <c r="L1947" s="246" t="s">
        <v>12841</v>
      </c>
      <c r="M1947" s="246" t="s">
        <v>12354</v>
      </c>
      <c r="N1947" s="246" t="s">
        <v>3546</v>
      </c>
      <c r="O1947" s="246" t="s">
        <v>12354</v>
      </c>
      <c r="P1947" s="246" t="s">
        <v>12354</v>
      </c>
      <c r="Q1947" s="246" t="s">
        <v>12354</v>
      </c>
      <c r="R1947" s="246" t="s">
        <v>14690</v>
      </c>
      <c r="S1947" s="246" t="s">
        <v>14734</v>
      </c>
      <c r="T1947" s="246" t="s">
        <v>16179</v>
      </c>
      <c r="U1947" s="246" t="s">
        <v>15386</v>
      </c>
    </row>
    <row r="1948" spans="1:21" ht="13.5" customHeight="1">
      <c r="A1948" s="125" t="s">
        <v>3547</v>
      </c>
      <c r="B1948" s="125" t="s">
        <v>10374</v>
      </c>
      <c r="C1948" s="246" t="s">
        <v>6461</v>
      </c>
      <c r="D1948" s="246" t="s">
        <v>124</v>
      </c>
      <c r="E1948" s="246" t="s">
        <v>6462</v>
      </c>
      <c r="F1948" s="246" t="s">
        <v>6463</v>
      </c>
      <c r="G1948" s="246" t="s">
        <v>9746</v>
      </c>
      <c r="H1948" s="247">
        <v>0</v>
      </c>
      <c r="I1948" s="246" t="s">
        <v>10374</v>
      </c>
      <c r="J1948" s="247">
        <v>143000</v>
      </c>
      <c r="K1948" s="247">
        <v>53</v>
      </c>
      <c r="L1948" s="246" t="s">
        <v>13369</v>
      </c>
      <c r="M1948" s="246" t="s">
        <v>12354</v>
      </c>
      <c r="N1948" s="246" t="s">
        <v>3547</v>
      </c>
      <c r="O1948" s="246" t="s">
        <v>12354</v>
      </c>
      <c r="P1948" s="246" t="s">
        <v>12354</v>
      </c>
      <c r="Q1948" s="246" t="s">
        <v>12354</v>
      </c>
      <c r="R1948" s="246" t="s">
        <v>14690</v>
      </c>
      <c r="S1948" s="246" t="s">
        <v>14734</v>
      </c>
      <c r="T1948" s="246" t="s">
        <v>16179</v>
      </c>
      <c r="U1948" s="246" t="s">
        <v>15386</v>
      </c>
    </row>
    <row r="1949" spans="1:21" ht="13.5" customHeight="1">
      <c r="A1949" s="125" t="s">
        <v>3548</v>
      </c>
      <c r="B1949" s="125" t="s">
        <v>10374</v>
      </c>
      <c r="C1949" s="246" t="s">
        <v>3549</v>
      </c>
      <c r="D1949" s="246" t="s">
        <v>1502</v>
      </c>
      <c r="E1949" s="246" t="s">
        <v>6459</v>
      </c>
      <c r="F1949" s="246" t="s">
        <v>6460</v>
      </c>
      <c r="G1949" s="246" t="s">
        <v>9819</v>
      </c>
      <c r="H1949" s="247">
        <v>0</v>
      </c>
      <c r="I1949" s="246" t="s">
        <v>10374</v>
      </c>
      <c r="J1949" s="247">
        <v>143000</v>
      </c>
      <c r="K1949" s="247">
        <v>52</v>
      </c>
      <c r="L1949" s="246" t="s">
        <v>13368</v>
      </c>
      <c r="M1949" s="246" t="s">
        <v>12354</v>
      </c>
      <c r="N1949" s="246" t="s">
        <v>3548</v>
      </c>
      <c r="O1949" s="246" t="s">
        <v>12354</v>
      </c>
      <c r="P1949" s="246" t="s">
        <v>12354</v>
      </c>
      <c r="Q1949" s="246" t="s">
        <v>12354</v>
      </c>
      <c r="R1949" s="246" t="s">
        <v>14694</v>
      </c>
      <c r="S1949" s="246" t="s">
        <v>14736</v>
      </c>
      <c r="T1949" s="246" t="s">
        <v>14699</v>
      </c>
      <c r="U1949" s="246" t="s">
        <v>16231</v>
      </c>
    </row>
    <row r="1950" spans="1:21" ht="13.5" customHeight="1">
      <c r="A1950" s="125" t="s">
        <v>3550</v>
      </c>
      <c r="B1950" s="125" t="s">
        <v>10374</v>
      </c>
      <c r="C1950" s="246" t="s">
        <v>6673</v>
      </c>
      <c r="D1950" s="246" t="s">
        <v>1556</v>
      </c>
      <c r="E1950" s="246" t="s">
        <v>6674</v>
      </c>
      <c r="F1950" s="246" t="s">
        <v>6675</v>
      </c>
      <c r="G1950" s="246" t="s">
        <v>9610</v>
      </c>
      <c r="H1950" s="247">
        <v>0</v>
      </c>
      <c r="I1950" s="246" t="s">
        <v>10374</v>
      </c>
      <c r="J1950" s="247">
        <v>143000</v>
      </c>
      <c r="K1950" s="247">
        <v>144</v>
      </c>
      <c r="L1950" s="246" t="s">
        <v>13420</v>
      </c>
      <c r="M1950" s="246" t="s">
        <v>12354</v>
      </c>
      <c r="N1950" s="246" t="s">
        <v>3550</v>
      </c>
      <c r="O1950" s="246" t="s">
        <v>12354</v>
      </c>
      <c r="P1950" s="246" t="s">
        <v>12354</v>
      </c>
      <c r="Q1950" s="246" t="s">
        <v>12354</v>
      </c>
      <c r="R1950" s="246" t="s">
        <v>14694</v>
      </c>
      <c r="S1950" s="246" t="s">
        <v>14876</v>
      </c>
      <c r="T1950" s="246" t="s">
        <v>15139</v>
      </c>
      <c r="U1950" s="246" t="s">
        <v>16202</v>
      </c>
    </row>
    <row r="1951" spans="1:21" ht="13.5" customHeight="1">
      <c r="A1951" s="125" t="s">
        <v>3551</v>
      </c>
      <c r="B1951" s="125" t="s">
        <v>10374</v>
      </c>
      <c r="C1951" s="246" t="s">
        <v>6651</v>
      </c>
      <c r="D1951" s="246" t="s">
        <v>1544</v>
      </c>
      <c r="E1951" s="246" t="s">
        <v>6652</v>
      </c>
      <c r="F1951" s="246" t="s">
        <v>6653</v>
      </c>
      <c r="G1951" s="246" t="s">
        <v>9675</v>
      </c>
      <c r="H1951" s="247">
        <v>0</v>
      </c>
      <c r="I1951" s="246" t="s">
        <v>10374</v>
      </c>
      <c r="J1951" s="247">
        <v>143000</v>
      </c>
      <c r="K1951" s="247">
        <v>135</v>
      </c>
      <c r="L1951" s="246" t="s">
        <v>13416</v>
      </c>
      <c r="M1951" s="246" t="s">
        <v>12354</v>
      </c>
      <c r="N1951" s="246" t="s">
        <v>3551</v>
      </c>
      <c r="O1951" s="246" t="s">
        <v>12354</v>
      </c>
      <c r="P1951" s="246" t="s">
        <v>12354</v>
      </c>
      <c r="Q1951" s="246" t="s">
        <v>12354</v>
      </c>
      <c r="R1951" s="246" t="s">
        <v>14690</v>
      </c>
      <c r="S1951" s="246" t="s">
        <v>14844</v>
      </c>
      <c r="T1951" s="246" t="s">
        <v>15951</v>
      </c>
      <c r="U1951" s="246" t="s">
        <v>16248</v>
      </c>
    </row>
    <row r="1952" spans="1:21" ht="13.5" customHeight="1">
      <c r="A1952" s="125" t="s">
        <v>3552</v>
      </c>
      <c r="B1952" s="125" t="s">
        <v>10374</v>
      </c>
      <c r="C1952" s="246" t="s">
        <v>3553</v>
      </c>
      <c r="D1952" s="246" t="s">
        <v>1582</v>
      </c>
      <c r="E1952" s="246" t="s">
        <v>6450</v>
      </c>
      <c r="F1952" s="246" t="s">
        <v>6451</v>
      </c>
      <c r="G1952" s="246" t="s">
        <v>9718</v>
      </c>
      <c r="H1952" s="247">
        <v>0</v>
      </c>
      <c r="I1952" s="246" t="s">
        <v>10374</v>
      </c>
      <c r="J1952" s="247">
        <v>143000</v>
      </c>
      <c r="K1952" s="247">
        <v>48</v>
      </c>
      <c r="L1952" s="246" t="s">
        <v>13085</v>
      </c>
      <c r="M1952" s="246" t="s">
        <v>12354</v>
      </c>
      <c r="N1952" s="246" t="s">
        <v>3552</v>
      </c>
      <c r="O1952" s="246" t="s">
        <v>12354</v>
      </c>
      <c r="P1952" s="246" t="s">
        <v>12354</v>
      </c>
      <c r="Q1952" s="246" t="s">
        <v>12354</v>
      </c>
      <c r="R1952" s="246" t="s">
        <v>14694</v>
      </c>
      <c r="S1952" s="246" t="s">
        <v>15348</v>
      </c>
      <c r="T1952" s="246" t="s">
        <v>15755</v>
      </c>
      <c r="U1952" s="246" t="s">
        <v>14938</v>
      </c>
    </row>
    <row r="1953" spans="1:21" ht="13.5" customHeight="1">
      <c r="A1953" s="125" t="s">
        <v>3554</v>
      </c>
      <c r="B1953" s="125" t="s">
        <v>10374</v>
      </c>
      <c r="C1953" s="246" t="s">
        <v>3555</v>
      </c>
      <c r="D1953" s="246" t="s">
        <v>2730</v>
      </c>
      <c r="E1953" s="246" t="s">
        <v>6649</v>
      </c>
      <c r="F1953" s="246" t="s">
        <v>6650</v>
      </c>
      <c r="G1953" s="246" t="s">
        <v>9820</v>
      </c>
      <c r="H1953" s="247">
        <v>0</v>
      </c>
      <c r="I1953" s="246" t="s">
        <v>10374</v>
      </c>
      <c r="J1953" s="247">
        <v>143000</v>
      </c>
      <c r="K1953" s="247">
        <v>134</v>
      </c>
      <c r="L1953" s="246" t="s">
        <v>12736</v>
      </c>
      <c r="M1953" s="246" t="s">
        <v>12354</v>
      </c>
      <c r="N1953" s="246" t="s">
        <v>3554</v>
      </c>
      <c r="O1953" s="246" t="s">
        <v>12354</v>
      </c>
      <c r="P1953" s="246" t="s">
        <v>12354</v>
      </c>
      <c r="Q1953" s="246" t="s">
        <v>12354</v>
      </c>
      <c r="R1953" s="246" t="s">
        <v>14690</v>
      </c>
      <c r="S1953" s="246" t="s">
        <v>14727</v>
      </c>
      <c r="T1953" s="246" t="s">
        <v>15974</v>
      </c>
      <c r="U1953" s="246" t="s">
        <v>15868</v>
      </c>
    </row>
    <row r="1954" spans="1:21" ht="13.5" customHeight="1">
      <c r="A1954" s="125" t="s">
        <v>3556</v>
      </c>
      <c r="B1954" s="125" t="s">
        <v>10374</v>
      </c>
      <c r="C1954" s="246" t="s">
        <v>6430</v>
      </c>
      <c r="D1954" s="246" t="s">
        <v>1562</v>
      </c>
      <c r="E1954" s="246" t="s">
        <v>6431</v>
      </c>
      <c r="F1954" s="246" t="s">
        <v>6432</v>
      </c>
      <c r="G1954" s="246" t="s">
        <v>9821</v>
      </c>
      <c r="H1954" s="247">
        <v>0</v>
      </c>
      <c r="I1954" s="246" t="s">
        <v>10374</v>
      </c>
      <c r="J1954" s="247">
        <v>143000</v>
      </c>
      <c r="K1954" s="247">
        <v>38</v>
      </c>
      <c r="L1954" s="246" t="s">
        <v>12740</v>
      </c>
      <c r="M1954" s="246" t="s">
        <v>12354</v>
      </c>
      <c r="N1954" s="246" t="s">
        <v>3556</v>
      </c>
      <c r="O1954" s="246" t="s">
        <v>12354</v>
      </c>
      <c r="P1954" s="246" t="s">
        <v>12354</v>
      </c>
      <c r="Q1954" s="246" t="s">
        <v>12354</v>
      </c>
      <c r="R1954" s="246" t="s">
        <v>14730</v>
      </c>
      <c r="S1954" s="246" t="s">
        <v>14740</v>
      </c>
      <c r="T1954" s="246" t="s">
        <v>16220</v>
      </c>
      <c r="U1954" s="246" t="s">
        <v>16262</v>
      </c>
    </row>
    <row r="1955" spans="1:21" ht="13.5" customHeight="1">
      <c r="A1955" s="125" t="s">
        <v>3557</v>
      </c>
      <c r="B1955" s="125" t="s">
        <v>10374</v>
      </c>
      <c r="C1955" s="246" t="s">
        <v>6629</v>
      </c>
      <c r="D1955" s="246" t="s">
        <v>102</v>
      </c>
      <c r="E1955" s="246" t="s">
        <v>6630</v>
      </c>
      <c r="F1955" s="246" t="s">
        <v>6631</v>
      </c>
      <c r="G1955" s="246" t="s">
        <v>9822</v>
      </c>
      <c r="H1955" s="247">
        <v>0</v>
      </c>
      <c r="I1955" s="246" t="s">
        <v>10374</v>
      </c>
      <c r="J1955" s="247">
        <v>143000</v>
      </c>
      <c r="K1955" s="247">
        <v>126</v>
      </c>
      <c r="L1955" s="246" t="s">
        <v>12702</v>
      </c>
      <c r="M1955" s="246" t="s">
        <v>12354</v>
      </c>
      <c r="N1955" s="246" t="s">
        <v>3557</v>
      </c>
      <c r="O1955" s="246" t="s">
        <v>12354</v>
      </c>
      <c r="P1955" s="246" t="s">
        <v>12354</v>
      </c>
      <c r="Q1955" s="246" t="s">
        <v>12354</v>
      </c>
      <c r="R1955" s="246" t="s">
        <v>14694</v>
      </c>
      <c r="S1955" s="246" t="s">
        <v>14791</v>
      </c>
      <c r="T1955" s="246" t="s">
        <v>15328</v>
      </c>
      <c r="U1955" s="246" t="s">
        <v>16359</v>
      </c>
    </row>
    <row r="1956" spans="1:21" ht="13.5" customHeight="1">
      <c r="A1956" s="125" t="s">
        <v>3558</v>
      </c>
      <c r="B1956" s="125" t="s">
        <v>10374</v>
      </c>
      <c r="C1956" s="246" t="s">
        <v>6626</v>
      </c>
      <c r="D1956" s="246" t="s">
        <v>1572</v>
      </c>
      <c r="E1956" s="246" t="s">
        <v>6627</v>
      </c>
      <c r="F1956" s="246" t="s">
        <v>6628</v>
      </c>
      <c r="G1956" s="246" t="s">
        <v>9623</v>
      </c>
      <c r="H1956" s="247">
        <v>0</v>
      </c>
      <c r="I1956" s="246" t="s">
        <v>10374</v>
      </c>
      <c r="J1956" s="247">
        <v>143000</v>
      </c>
      <c r="K1956" s="247">
        <v>125</v>
      </c>
      <c r="L1956" s="246" t="s">
        <v>13411</v>
      </c>
      <c r="M1956" s="246" t="s">
        <v>12354</v>
      </c>
      <c r="N1956" s="246" t="s">
        <v>3558</v>
      </c>
      <c r="O1956" s="246" t="s">
        <v>12354</v>
      </c>
      <c r="P1956" s="246" t="s">
        <v>12354</v>
      </c>
      <c r="Q1956" s="246" t="s">
        <v>12354</v>
      </c>
      <c r="R1956" s="246" t="s">
        <v>14690</v>
      </c>
      <c r="S1956" s="246" t="s">
        <v>14734</v>
      </c>
      <c r="T1956" s="246" t="s">
        <v>16179</v>
      </c>
      <c r="U1956" s="246" t="s">
        <v>15386</v>
      </c>
    </row>
    <row r="1957" spans="1:21" ht="13.5" customHeight="1">
      <c r="A1957" s="125" t="s">
        <v>3559</v>
      </c>
      <c r="B1957" s="125" t="s">
        <v>10374</v>
      </c>
      <c r="C1957" s="246" t="s">
        <v>3560</v>
      </c>
      <c r="D1957" s="246" t="s">
        <v>145</v>
      </c>
      <c r="E1957" s="246" t="s">
        <v>6624</v>
      </c>
      <c r="F1957" s="246" t="s">
        <v>6625</v>
      </c>
      <c r="G1957" s="246" t="s">
        <v>9823</v>
      </c>
      <c r="H1957" s="247">
        <v>0</v>
      </c>
      <c r="I1957" s="246" t="s">
        <v>10374</v>
      </c>
      <c r="J1957" s="247">
        <v>143000</v>
      </c>
      <c r="K1957" s="247">
        <v>124</v>
      </c>
      <c r="L1957" s="246" t="s">
        <v>12914</v>
      </c>
      <c r="M1957" s="246" t="s">
        <v>12354</v>
      </c>
      <c r="N1957" s="246" t="s">
        <v>3559</v>
      </c>
      <c r="O1957" s="246" t="s">
        <v>12354</v>
      </c>
      <c r="P1957" s="246" t="s">
        <v>12354</v>
      </c>
      <c r="Q1957" s="246" t="s">
        <v>12354</v>
      </c>
      <c r="R1957" s="246" t="s">
        <v>14694</v>
      </c>
      <c r="S1957" s="246" t="s">
        <v>14710</v>
      </c>
      <c r="T1957" s="246" t="s">
        <v>16121</v>
      </c>
      <c r="U1957" s="246" t="s">
        <v>16360</v>
      </c>
    </row>
    <row r="1958" spans="1:21" ht="13.5" customHeight="1">
      <c r="A1958" s="125" t="s">
        <v>3561</v>
      </c>
      <c r="B1958" s="125" t="s">
        <v>10374</v>
      </c>
      <c r="C1958" s="246" t="s">
        <v>6615</v>
      </c>
      <c r="D1958" s="246" t="s">
        <v>1559</v>
      </c>
      <c r="E1958" s="246" t="s">
        <v>6616</v>
      </c>
      <c r="F1958" s="246" t="s">
        <v>6617</v>
      </c>
      <c r="G1958" s="246" t="s">
        <v>9596</v>
      </c>
      <c r="H1958" s="247">
        <v>0</v>
      </c>
      <c r="I1958" s="246" t="s">
        <v>10374</v>
      </c>
      <c r="J1958" s="247">
        <v>143000</v>
      </c>
      <c r="K1958" s="247">
        <v>121</v>
      </c>
      <c r="L1958" s="246" t="s">
        <v>13352</v>
      </c>
      <c r="M1958" s="246" t="s">
        <v>12354</v>
      </c>
      <c r="N1958" s="246" t="s">
        <v>3561</v>
      </c>
      <c r="O1958" s="246" t="s">
        <v>12354</v>
      </c>
      <c r="P1958" s="246" t="s">
        <v>12354</v>
      </c>
      <c r="Q1958" s="246" t="s">
        <v>12354</v>
      </c>
      <c r="R1958" s="246" t="s">
        <v>14765</v>
      </c>
      <c r="S1958" s="246" t="s">
        <v>16185</v>
      </c>
      <c r="T1958" s="246" t="s">
        <v>15602</v>
      </c>
      <c r="U1958" s="246" t="s">
        <v>16186</v>
      </c>
    </row>
    <row r="1959" spans="1:21" ht="13.5" customHeight="1">
      <c r="A1959" s="125" t="s">
        <v>3562</v>
      </c>
      <c r="B1959" s="125" t="s">
        <v>10374</v>
      </c>
      <c r="C1959" s="246" t="s">
        <v>6612</v>
      </c>
      <c r="D1959" s="246" t="s">
        <v>2764</v>
      </c>
      <c r="E1959" s="246" t="s">
        <v>6613</v>
      </c>
      <c r="F1959" s="246" t="s">
        <v>6614</v>
      </c>
      <c r="G1959" s="246" t="s">
        <v>9636</v>
      </c>
      <c r="H1959" s="247">
        <v>0</v>
      </c>
      <c r="I1959" s="246" t="s">
        <v>10374</v>
      </c>
      <c r="J1959" s="247">
        <v>143000</v>
      </c>
      <c r="K1959" s="247">
        <v>120</v>
      </c>
      <c r="L1959" s="246" t="s">
        <v>13409</v>
      </c>
      <c r="M1959" s="246" t="s">
        <v>12354</v>
      </c>
      <c r="N1959" s="246" t="s">
        <v>3562</v>
      </c>
      <c r="O1959" s="246" t="s">
        <v>12354</v>
      </c>
      <c r="P1959" s="246" t="s">
        <v>12354</v>
      </c>
      <c r="Q1959" s="246" t="s">
        <v>12354</v>
      </c>
      <c r="R1959" s="246" t="s">
        <v>14773</v>
      </c>
      <c r="S1959" s="246" t="s">
        <v>14774</v>
      </c>
      <c r="T1959" s="246" t="s">
        <v>15709</v>
      </c>
      <c r="U1959" s="246" t="s">
        <v>16361</v>
      </c>
    </row>
    <row r="1960" spans="1:21" ht="13.5" customHeight="1">
      <c r="A1960" s="125" t="s">
        <v>3563</v>
      </c>
      <c r="B1960" s="125" t="s">
        <v>10374</v>
      </c>
      <c r="C1960" s="246" t="s">
        <v>6385</v>
      </c>
      <c r="D1960" s="246" t="s">
        <v>1582</v>
      </c>
      <c r="E1960" s="246" t="s">
        <v>6386</v>
      </c>
      <c r="F1960" s="246" t="s">
        <v>6387</v>
      </c>
      <c r="G1960" s="246" t="s">
        <v>9610</v>
      </c>
      <c r="H1960" s="247">
        <v>0</v>
      </c>
      <c r="I1960" s="246" t="s">
        <v>10374</v>
      </c>
      <c r="J1960" s="247">
        <v>143000</v>
      </c>
      <c r="K1960" s="247">
        <v>21</v>
      </c>
      <c r="L1960" s="246" t="s">
        <v>13350</v>
      </c>
      <c r="M1960" s="246" t="s">
        <v>12354</v>
      </c>
      <c r="N1960" s="246" t="s">
        <v>3563</v>
      </c>
      <c r="O1960" s="246" t="s">
        <v>12354</v>
      </c>
      <c r="P1960" s="246" t="s">
        <v>12354</v>
      </c>
      <c r="Q1960" s="246" t="s">
        <v>12354</v>
      </c>
      <c r="R1960" s="246" t="s">
        <v>14694</v>
      </c>
      <c r="S1960" s="246" t="s">
        <v>14876</v>
      </c>
      <c r="T1960" s="246" t="s">
        <v>15139</v>
      </c>
      <c r="U1960" s="246" t="s">
        <v>16202</v>
      </c>
    </row>
    <row r="1961" spans="1:21" ht="13.5" customHeight="1">
      <c r="A1961" s="125" t="s">
        <v>3564</v>
      </c>
      <c r="B1961" s="125" t="s">
        <v>10374</v>
      </c>
      <c r="C1961" s="246" t="s">
        <v>6914</v>
      </c>
      <c r="D1961" s="246" t="s">
        <v>1593</v>
      </c>
      <c r="E1961" s="246" t="s">
        <v>6915</v>
      </c>
      <c r="F1961" s="246" t="s">
        <v>6916</v>
      </c>
      <c r="G1961" s="246" t="s">
        <v>9623</v>
      </c>
      <c r="H1961" s="247">
        <v>0</v>
      </c>
      <c r="I1961" s="246" t="s">
        <v>10374</v>
      </c>
      <c r="J1961" s="247">
        <v>143000</v>
      </c>
      <c r="K1961" s="247">
        <v>249</v>
      </c>
      <c r="L1961" s="246" t="s">
        <v>13494</v>
      </c>
      <c r="M1961" s="246" t="s">
        <v>12354</v>
      </c>
      <c r="N1961" s="246" t="s">
        <v>3564</v>
      </c>
      <c r="O1961" s="246" t="s">
        <v>12354</v>
      </c>
      <c r="P1961" s="246" t="s">
        <v>12354</v>
      </c>
      <c r="Q1961" s="246" t="s">
        <v>12354</v>
      </c>
      <c r="R1961" s="246" t="s">
        <v>14690</v>
      </c>
      <c r="S1961" s="246" t="s">
        <v>14734</v>
      </c>
      <c r="T1961" s="246" t="s">
        <v>16179</v>
      </c>
      <c r="U1961" s="246" t="s">
        <v>15386</v>
      </c>
    </row>
    <row r="1962" spans="1:21" ht="13.5" customHeight="1">
      <c r="A1962" s="125" t="s">
        <v>3565</v>
      </c>
      <c r="B1962" s="125" t="s">
        <v>10374</v>
      </c>
      <c r="C1962" s="246" t="s">
        <v>3566</v>
      </c>
      <c r="D1962" s="246" t="s">
        <v>1593</v>
      </c>
      <c r="E1962" s="246" t="s">
        <v>6917</v>
      </c>
      <c r="F1962" s="246" t="s">
        <v>6918</v>
      </c>
      <c r="G1962" s="246" t="s">
        <v>9598</v>
      </c>
      <c r="H1962" s="247">
        <v>0</v>
      </c>
      <c r="I1962" s="246" t="s">
        <v>10374</v>
      </c>
      <c r="J1962" s="247">
        <v>143000</v>
      </c>
      <c r="K1962" s="247">
        <v>250</v>
      </c>
      <c r="L1962" s="246" t="s">
        <v>13495</v>
      </c>
      <c r="M1962" s="246" t="s">
        <v>12354</v>
      </c>
      <c r="N1962" s="246" t="s">
        <v>3565</v>
      </c>
      <c r="O1962" s="246" t="s">
        <v>12354</v>
      </c>
      <c r="P1962" s="246" t="s">
        <v>12354</v>
      </c>
      <c r="Q1962" s="246" t="s">
        <v>12354</v>
      </c>
      <c r="R1962" s="246" t="s">
        <v>14814</v>
      </c>
      <c r="S1962" s="246" t="s">
        <v>14745</v>
      </c>
      <c r="T1962" s="246" t="s">
        <v>15252</v>
      </c>
      <c r="U1962" s="246" t="s">
        <v>16190</v>
      </c>
    </row>
    <row r="1963" spans="1:21" ht="13.5" customHeight="1">
      <c r="A1963" s="125" t="s">
        <v>3567</v>
      </c>
      <c r="B1963" s="125" t="s">
        <v>10374</v>
      </c>
      <c r="C1963" s="246" t="s">
        <v>3568</v>
      </c>
      <c r="D1963" s="246" t="s">
        <v>1565</v>
      </c>
      <c r="E1963" s="246" t="s">
        <v>6993</v>
      </c>
      <c r="F1963" s="246" t="s">
        <v>6994</v>
      </c>
      <c r="G1963" s="246" t="s">
        <v>9824</v>
      </c>
      <c r="H1963" s="247">
        <v>0</v>
      </c>
      <c r="I1963" s="246" t="s">
        <v>10374</v>
      </c>
      <c r="J1963" s="247">
        <v>143000</v>
      </c>
      <c r="K1963" s="247">
        <v>282</v>
      </c>
      <c r="L1963" s="246" t="s">
        <v>13514</v>
      </c>
      <c r="M1963" s="246" t="s">
        <v>12354</v>
      </c>
      <c r="N1963" s="246" t="s">
        <v>3567</v>
      </c>
      <c r="O1963" s="246" t="s">
        <v>12354</v>
      </c>
      <c r="P1963" s="246" t="s">
        <v>12354</v>
      </c>
      <c r="Q1963" s="246" t="s">
        <v>12354</v>
      </c>
      <c r="R1963" s="246" t="s">
        <v>14730</v>
      </c>
      <c r="S1963" s="246" t="s">
        <v>14868</v>
      </c>
      <c r="T1963" s="246" t="s">
        <v>15272</v>
      </c>
      <c r="U1963" s="246" t="s">
        <v>15497</v>
      </c>
    </row>
    <row r="1964" spans="1:21" ht="13.5" customHeight="1">
      <c r="A1964" s="125" t="s">
        <v>3569</v>
      </c>
      <c r="B1964" s="125" t="s">
        <v>10374</v>
      </c>
      <c r="C1964" s="246" t="s">
        <v>3570</v>
      </c>
      <c r="D1964" s="246" t="s">
        <v>1630</v>
      </c>
      <c r="E1964" s="246" t="s">
        <v>7011</v>
      </c>
      <c r="F1964" s="246" t="s">
        <v>7012</v>
      </c>
      <c r="G1964" s="246" t="s">
        <v>9825</v>
      </c>
      <c r="H1964" s="247">
        <v>0</v>
      </c>
      <c r="I1964" s="246" t="s">
        <v>10374</v>
      </c>
      <c r="J1964" s="247">
        <v>143000</v>
      </c>
      <c r="K1964" s="247">
        <v>289</v>
      </c>
      <c r="L1964" s="246" t="s">
        <v>13519</v>
      </c>
      <c r="M1964" s="246" t="s">
        <v>12354</v>
      </c>
      <c r="N1964" s="246" t="s">
        <v>3569</v>
      </c>
      <c r="O1964" s="246" t="s">
        <v>12354</v>
      </c>
      <c r="P1964" s="246" t="s">
        <v>12354</v>
      </c>
      <c r="Q1964" s="246" t="s">
        <v>12354</v>
      </c>
      <c r="R1964" s="246" t="s">
        <v>14694</v>
      </c>
      <c r="S1964" s="246" t="s">
        <v>14820</v>
      </c>
      <c r="T1964" s="246" t="s">
        <v>15286</v>
      </c>
      <c r="U1964" s="246" t="s">
        <v>16173</v>
      </c>
    </row>
    <row r="1965" spans="1:21" ht="13.5" customHeight="1">
      <c r="A1965" s="125" t="s">
        <v>3571</v>
      </c>
      <c r="B1965" s="125" t="s">
        <v>10374</v>
      </c>
      <c r="C1965" s="246" t="s">
        <v>3572</v>
      </c>
      <c r="D1965" s="246" t="s">
        <v>1539</v>
      </c>
      <c r="E1965" s="246" t="s">
        <v>7018</v>
      </c>
      <c r="F1965" s="246" t="s">
        <v>7019</v>
      </c>
      <c r="G1965" s="246" t="s">
        <v>9566</v>
      </c>
      <c r="H1965" s="247">
        <v>0</v>
      </c>
      <c r="I1965" s="246" t="s">
        <v>10374</v>
      </c>
      <c r="J1965" s="247">
        <v>143000</v>
      </c>
      <c r="K1965" s="247">
        <v>292</v>
      </c>
      <c r="L1965" s="246" t="s">
        <v>12468</v>
      </c>
      <c r="M1965" s="246" t="s">
        <v>12354</v>
      </c>
      <c r="N1965" s="246" t="s">
        <v>3571</v>
      </c>
      <c r="O1965" s="246" t="s">
        <v>12354</v>
      </c>
      <c r="P1965" s="246" t="s">
        <v>12354</v>
      </c>
      <c r="Q1965" s="246" t="s">
        <v>12354</v>
      </c>
      <c r="R1965" s="246" t="s">
        <v>15649</v>
      </c>
      <c r="S1965" s="246" t="s">
        <v>14868</v>
      </c>
      <c r="T1965" s="246" t="s">
        <v>15547</v>
      </c>
      <c r="U1965" s="246" t="s">
        <v>16157</v>
      </c>
    </row>
    <row r="1966" spans="1:21" ht="13.5" customHeight="1">
      <c r="A1966" s="125" t="s">
        <v>3573</v>
      </c>
      <c r="B1966" s="125" t="s">
        <v>10374</v>
      </c>
      <c r="C1966" s="246" t="s">
        <v>7046</v>
      </c>
      <c r="D1966" s="246" t="s">
        <v>63</v>
      </c>
      <c r="E1966" s="246" t="s">
        <v>7047</v>
      </c>
      <c r="F1966" s="246" t="s">
        <v>7048</v>
      </c>
      <c r="G1966" s="246" t="s">
        <v>9826</v>
      </c>
      <c r="H1966" s="247">
        <v>0</v>
      </c>
      <c r="I1966" s="246" t="s">
        <v>10374</v>
      </c>
      <c r="J1966" s="247">
        <v>143000</v>
      </c>
      <c r="K1966" s="247">
        <v>305</v>
      </c>
      <c r="L1966" s="246" t="s">
        <v>13525</v>
      </c>
      <c r="M1966" s="246" t="s">
        <v>12354</v>
      </c>
      <c r="N1966" s="246" t="s">
        <v>3573</v>
      </c>
      <c r="O1966" s="246" t="s">
        <v>12354</v>
      </c>
      <c r="P1966" s="246" t="s">
        <v>12354</v>
      </c>
      <c r="Q1966" s="246" t="s">
        <v>12354</v>
      </c>
      <c r="R1966" s="246" t="s">
        <v>14730</v>
      </c>
      <c r="S1966" s="246" t="s">
        <v>14820</v>
      </c>
      <c r="T1966" s="246" t="s">
        <v>14692</v>
      </c>
      <c r="U1966" s="246" t="s">
        <v>16156</v>
      </c>
    </row>
    <row r="1967" spans="1:21" ht="13.5" customHeight="1">
      <c r="A1967" s="125" t="s">
        <v>3574</v>
      </c>
      <c r="B1967" s="125" t="s">
        <v>10374</v>
      </c>
      <c r="C1967" s="246" t="s">
        <v>7067</v>
      </c>
      <c r="D1967" s="246" t="s">
        <v>1593</v>
      </c>
      <c r="E1967" s="246" t="s">
        <v>7068</v>
      </c>
      <c r="F1967" s="246" t="s">
        <v>7069</v>
      </c>
      <c r="G1967" s="246" t="s">
        <v>9612</v>
      </c>
      <c r="H1967" s="247">
        <v>0</v>
      </c>
      <c r="I1967" s="246" t="s">
        <v>10374</v>
      </c>
      <c r="J1967" s="247">
        <v>143000</v>
      </c>
      <c r="K1967" s="247">
        <v>314</v>
      </c>
      <c r="L1967" s="246" t="s">
        <v>12932</v>
      </c>
      <c r="M1967" s="246" t="s">
        <v>12354</v>
      </c>
      <c r="N1967" s="246" t="s">
        <v>3574</v>
      </c>
      <c r="O1967" s="246" t="s">
        <v>12354</v>
      </c>
      <c r="P1967" s="246" t="s">
        <v>12354</v>
      </c>
      <c r="Q1967" s="246" t="s">
        <v>12354</v>
      </c>
      <c r="R1967" s="246" t="s">
        <v>14694</v>
      </c>
      <c r="S1967" s="246" t="s">
        <v>14695</v>
      </c>
      <c r="T1967" s="246" t="s">
        <v>14762</v>
      </c>
      <c r="U1967" s="246" t="s">
        <v>16203</v>
      </c>
    </row>
    <row r="1968" spans="1:21" ht="13.5" customHeight="1">
      <c r="A1968" s="125" t="s">
        <v>3575</v>
      </c>
      <c r="B1968" s="125" t="s">
        <v>10374</v>
      </c>
      <c r="C1968" s="246" t="s">
        <v>3576</v>
      </c>
      <c r="D1968" s="246" t="s">
        <v>1485</v>
      </c>
      <c r="E1968" s="246" t="s">
        <v>7092</v>
      </c>
      <c r="F1968" s="246" t="s">
        <v>7093</v>
      </c>
      <c r="G1968" s="246" t="s">
        <v>9711</v>
      </c>
      <c r="H1968" s="247">
        <v>0</v>
      </c>
      <c r="I1968" s="246" t="s">
        <v>10374</v>
      </c>
      <c r="J1968" s="247">
        <v>143000</v>
      </c>
      <c r="K1968" s="247">
        <v>327</v>
      </c>
      <c r="L1968" s="246" t="s">
        <v>12917</v>
      </c>
      <c r="M1968" s="246" t="s">
        <v>12354</v>
      </c>
      <c r="N1968" s="246" t="s">
        <v>3575</v>
      </c>
      <c r="O1968" s="246" t="s">
        <v>12354</v>
      </c>
      <c r="P1968" s="246" t="s">
        <v>12354</v>
      </c>
      <c r="Q1968" s="246" t="s">
        <v>12354</v>
      </c>
      <c r="R1968" s="246" t="s">
        <v>14814</v>
      </c>
      <c r="S1968" s="246" t="s">
        <v>14707</v>
      </c>
      <c r="T1968" s="246" t="s">
        <v>16089</v>
      </c>
      <c r="U1968" s="246" t="s">
        <v>16269</v>
      </c>
    </row>
    <row r="1969" spans="1:21" ht="13.5" customHeight="1">
      <c r="A1969" s="125" t="s">
        <v>3577</v>
      </c>
      <c r="B1969" s="125" t="s">
        <v>10374</v>
      </c>
      <c r="C1969" s="246" t="s">
        <v>3578</v>
      </c>
      <c r="D1969" s="246" t="s">
        <v>60</v>
      </c>
      <c r="E1969" s="246" t="s">
        <v>7105</v>
      </c>
      <c r="F1969" s="246" t="s">
        <v>7106</v>
      </c>
      <c r="G1969" s="246" t="s">
        <v>9713</v>
      </c>
      <c r="H1969" s="247">
        <v>0</v>
      </c>
      <c r="I1969" s="246" t="s">
        <v>10374</v>
      </c>
      <c r="J1969" s="247">
        <v>143000</v>
      </c>
      <c r="K1969" s="247">
        <v>334</v>
      </c>
      <c r="L1969" s="246" t="s">
        <v>13536</v>
      </c>
      <c r="M1969" s="246" t="s">
        <v>12354</v>
      </c>
      <c r="N1969" s="246" t="s">
        <v>3577</v>
      </c>
      <c r="O1969" s="246" t="s">
        <v>12354</v>
      </c>
      <c r="P1969" s="246" t="s">
        <v>12354</v>
      </c>
      <c r="Q1969" s="246" t="s">
        <v>12354</v>
      </c>
      <c r="R1969" s="246" t="s">
        <v>14690</v>
      </c>
      <c r="S1969" s="246" t="s">
        <v>14756</v>
      </c>
      <c r="T1969" s="246" t="s">
        <v>15096</v>
      </c>
      <c r="U1969" s="246" t="s">
        <v>16098</v>
      </c>
    </row>
    <row r="1970" spans="1:21" ht="13.5" customHeight="1">
      <c r="A1970" s="125" t="s">
        <v>10839</v>
      </c>
      <c r="B1970" s="125" t="s">
        <v>10374</v>
      </c>
      <c r="C1970" s="246" t="s">
        <v>3358</v>
      </c>
      <c r="D1970" s="246" t="s">
        <v>1575</v>
      </c>
      <c r="E1970" s="246" t="s">
        <v>11272</v>
      </c>
      <c r="F1970" s="246" t="s">
        <v>7109</v>
      </c>
      <c r="G1970" s="246" t="s">
        <v>11273</v>
      </c>
      <c r="H1970" s="247">
        <v>0</v>
      </c>
      <c r="I1970" s="246" t="s">
        <v>10374</v>
      </c>
      <c r="J1970" s="247">
        <v>143000</v>
      </c>
      <c r="K1970" s="247">
        <v>336</v>
      </c>
      <c r="L1970" s="246" t="s">
        <v>12626</v>
      </c>
      <c r="M1970" s="246" t="s">
        <v>12354</v>
      </c>
      <c r="N1970" s="246" t="s">
        <v>10839</v>
      </c>
      <c r="O1970" s="246" t="s">
        <v>12354</v>
      </c>
      <c r="P1970" s="246" t="s">
        <v>12354</v>
      </c>
      <c r="Q1970" s="246" t="s">
        <v>12354</v>
      </c>
      <c r="R1970" s="246" t="s">
        <v>15456</v>
      </c>
      <c r="S1970" s="246" t="s">
        <v>14818</v>
      </c>
      <c r="T1970" s="246" t="s">
        <v>15277</v>
      </c>
      <c r="U1970" s="246" t="s">
        <v>16286</v>
      </c>
    </row>
    <row r="1971" spans="1:21" ht="13.5" customHeight="1">
      <c r="A1971" s="125" t="s">
        <v>3579</v>
      </c>
      <c r="B1971" s="125" t="s">
        <v>10374</v>
      </c>
      <c r="C1971" s="246" t="s">
        <v>7124</v>
      </c>
      <c r="D1971" s="246" t="s">
        <v>101</v>
      </c>
      <c r="E1971" s="246" t="s">
        <v>7125</v>
      </c>
      <c r="F1971" s="246" t="s">
        <v>12354</v>
      </c>
      <c r="G1971" s="246" t="s">
        <v>9827</v>
      </c>
      <c r="H1971" s="247">
        <v>0</v>
      </c>
      <c r="I1971" s="246" t="s">
        <v>10374</v>
      </c>
      <c r="J1971" s="247">
        <v>143000</v>
      </c>
      <c r="K1971" s="247">
        <v>343</v>
      </c>
      <c r="L1971" s="246" t="s">
        <v>13540</v>
      </c>
      <c r="M1971" s="246" t="s">
        <v>12354</v>
      </c>
      <c r="N1971" s="246" t="s">
        <v>3579</v>
      </c>
      <c r="O1971" s="246" t="s">
        <v>12354</v>
      </c>
      <c r="P1971" s="246" t="s">
        <v>12354</v>
      </c>
      <c r="Q1971" s="246" t="s">
        <v>12354</v>
      </c>
      <c r="R1971" s="246" t="s">
        <v>14694</v>
      </c>
      <c r="S1971" s="246" t="s">
        <v>14704</v>
      </c>
      <c r="T1971" s="246" t="s">
        <v>15737</v>
      </c>
      <c r="U1971" s="246" t="s">
        <v>16362</v>
      </c>
    </row>
    <row r="1972" spans="1:21" ht="13.5" customHeight="1">
      <c r="A1972" s="125" t="s">
        <v>3580</v>
      </c>
      <c r="B1972" s="125" t="s">
        <v>10374</v>
      </c>
      <c r="C1972" s="246" t="s">
        <v>3581</v>
      </c>
      <c r="D1972" s="246" t="s">
        <v>78</v>
      </c>
      <c r="E1972" s="246" t="s">
        <v>7153</v>
      </c>
      <c r="F1972" s="246" t="s">
        <v>7154</v>
      </c>
      <c r="G1972" s="246" t="s">
        <v>9676</v>
      </c>
      <c r="H1972" s="247">
        <v>0</v>
      </c>
      <c r="I1972" s="246" t="s">
        <v>10374</v>
      </c>
      <c r="J1972" s="247">
        <v>143000</v>
      </c>
      <c r="K1972" s="247">
        <v>359</v>
      </c>
      <c r="L1972" s="246" t="s">
        <v>13123</v>
      </c>
      <c r="M1972" s="246" t="s">
        <v>12354</v>
      </c>
      <c r="N1972" s="246" t="s">
        <v>3580</v>
      </c>
      <c r="O1972" s="246" t="s">
        <v>12354</v>
      </c>
      <c r="P1972" s="246" t="s">
        <v>12354</v>
      </c>
      <c r="Q1972" s="246" t="s">
        <v>12354</v>
      </c>
      <c r="R1972" s="246" t="s">
        <v>14694</v>
      </c>
      <c r="S1972" s="246" t="s">
        <v>14750</v>
      </c>
      <c r="T1972" s="246" t="s">
        <v>16363</v>
      </c>
      <c r="U1972" s="246" t="s">
        <v>16211</v>
      </c>
    </row>
    <row r="1973" spans="1:21" ht="13.5" customHeight="1">
      <c r="A1973" s="125" t="s">
        <v>3582</v>
      </c>
      <c r="B1973" s="125" t="s">
        <v>10374</v>
      </c>
      <c r="C1973" s="246" t="s">
        <v>7169</v>
      </c>
      <c r="D1973" s="246" t="s">
        <v>1626</v>
      </c>
      <c r="E1973" s="246" t="s">
        <v>7170</v>
      </c>
      <c r="F1973" s="246" t="s">
        <v>7171</v>
      </c>
      <c r="G1973" s="246" t="s">
        <v>9636</v>
      </c>
      <c r="H1973" s="247">
        <v>0</v>
      </c>
      <c r="I1973" s="246" t="s">
        <v>10374</v>
      </c>
      <c r="J1973" s="247">
        <v>143000</v>
      </c>
      <c r="K1973" s="247">
        <v>365</v>
      </c>
      <c r="L1973" s="246" t="s">
        <v>13556</v>
      </c>
      <c r="M1973" s="246" t="s">
        <v>12354</v>
      </c>
      <c r="N1973" s="246" t="s">
        <v>3582</v>
      </c>
      <c r="O1973" s="246" t="s">
        <v>12354</v>
      </c>
      <c r="P1973" s="246" t="s">
        <v>12354</v>
      </c>
      <c r="Q1973" s="246" t="s">
        <v>12354</v>
      </c>
      <c r="R1973" s="246" t="s">
        <v>14690</v>
      </c>
      <c r="S1973" s="246" t="s">
        <v>14844</v>
      </c>
      <c r="T1973" s="246" t="s">
        <v>15299</v>
      </c>
      <c r="U1973" s="246" t="s">
        <v>16219</v>
      </c>
    </row>
    <row r="1974" spans="1:21" ht="13.5" customHeight="1">
      <c r="A1974" s="125" t="s">
        <v>3583</v>
      </c>
      <c r="B1974" s="125" t="s">
        <v>10374</v>
      </c>
      <c r="C1974" s="246" t="s">
        <v>3584</v>
      </c>
      <c r="D1974" s="246" t="s">
        <v>137</v>
      </c>
      <c r="E1974" s="246" t="s">
        <v>7184</v>
      </c>
      <c r="F1974" s="246" t="s">
        <v>7185</v>
      </c>
      <c r="G1974" s="246" t="s">
        <v>9828</v>
      </c>
      <c r="H1974" s="247">
        <v>0</v>
      </c>
      <c r="I1974" s="246" t="s">
        <v>10374</v>
      </c>
      <c r="J1974" s="247">
        <v>143000</v>
      </c>
      <c r="K1974" s="247">
        <v>372</v>
      </c>
      <c r="L1974" s="246" t="s">
        <v>13562</v>
      </c>
      <c r="M1974" s="246" t="s">
        <v>12354</v>
      </c>
      <c r="N1974" s="246" t="s">
        <v>3583</v>
      </c>
      <c r="O1974" s="246" t="s">
        <v>12354</v>
      </c>
      <c r="P1974" s="246" t="s">
        <v>12354</v>
      </c>
      <c r="Q1974" s="246" t="s">
        <v>12354</v>
      </c>
      <c r="R1974" s="246" t="s">
        <v>14690</v>
      </c>
      <c r="S1974" s="246" t="s">
        <v>14818</v>
      </c>
      <c r="T1974" s="246" t="s">
        <v>16364</v>
      </c>
      <c r="U1974" s="246" t="s">
        <v>16365</v>
      </c>
    </row>
    <row r="1975" spans="1:21" ht="13.5" customHeight="1">
      <c r="A1975" s="125" t="s">
        <v>13652</v>
      </c>
      <c r="B1975" s="125" t="s">
        <v>10374</v>
      </c>
      <c r="C1975" s="246" t="s">
        <v>11855</v>
      </c>
      <c r="D1975" s="246" t="s">
        <v>1629</v>
      </c>
      <c r="E1975" s="246" t="s">
        <v>11856</v>
      </c>
      <c r="F1975" s="246" t="s">
        <v>12354</v>
      </c>
      <c r="G1975" s="246" t="s">
        <v>9752</v>
      </c>
      <c r="H1975" s="247">
        <v>0</v>
      </c>
      <c r="I1975" s="246" t="s">
        <v>10374</v>
      </c>
      <c r="J1975" s="247">
        <v>143000</v>
      </c>
      <c r="K1975" s="247">
        <v>529</v>
      </c>
      <c r="L1975" s="246" t="s">
        <v>13653</v>
      </c>
      <c r="M1975" s="246" t="s">
        <v>12354</v>
      </c>
      <c r="N1975" s="246" t="s">
        <v>13652</v>
      </c>
      <c r="O1975" s="246" t="s">
        <v>12354</v>
      </c>
      <c r="P1975" s="246" t="s">
        <v>12354</v>
      </c>
      <c r="Q1975" s="246" t="s">
        <v>12354</v>
      </c>
      <c r="R1975" s="246" t="s">
        <v>14694</v>
      </c>
      <c r="S1975" s="246" t="s">
        <v>14721</v>
      </c>
      <c r="T1975" s="246" t="s">
        <v>15265</v>
      </c>
      <c r="U1975" s="246" t="s">
        <v>16197</v>
      </c>
    </row>
    <row r="1976" spans="1:21" ht="13.5" customHeight="1">
      <c r="A1976" s="125" t="s">
        <v>3585</v>
      </c>
      <c r="B1976" s="125" t="s">
        <v>10374</v>
      </c>
      <c r="C1976" s="246" t="s">
        <v>6485</v>
      </c>
      <c r="D1976" s="246" t="s">
        <v>171</v>
      </c>
      <c r="E1976" s="246" t="s">
        <v>6486</v>
      </c>
      <c r="F1976" s="246" t="s">
        <v>6487</v>
      </c>
      <c r="G1976" s="246" t="s">
        <v>9710</v>
      </c>
      <c r="H1976" s="247">
        <v>0</v>
      </c>
      <c r="I1976" s="246" t="s">
        <v>10374</v>
      </c>
      <c r="J1976" s="247">
        <v>143000</v>
      </c>
      <c r="K1976" s="247">
        <v>64</v>
      </c>
      <c r="L1976" s="246" t="s">
        <v>13375</v>
      </c>
      <c r="M1976" s="246" t="s">
        <v>12354</v>
      </c>
      <c r="N1976" s="246" t="s">
        <v>3585</v>
      </c>
      <c r="O1976" s="246" t="s">
        <v>12354</v>
      </c>
      <c r="P1976" s="246" t="s">
        <v>12354</v>
      </c>
      <c r="Q1976" s="246" t="s">
        <v>12354</v>
      </c>
      <c r="R1976" s="246" t="s">
        <v>14690</v>
      </c>
      <c r="S1976" s="246" t="s">
        <v>15332</v>
      </c>
      <c r="T1976" s="246" t="s">
        <v>15405</v>
      </c>
      <c r="U1976" s="246" t="s">
        <v>14886</v>
      </c>
    </row>
    <row r="1977" spans="1:21" ht="13.5" customHeight="1">
      <c r="A1977" s="125" t="s">
        <v>3586</v>
      </c>
      <c r="B1977" s="125" t="s">
        <v>10374</v>
      </c>
      <c r="C1977" s="246" t="s">
        <v>3587</v>
      </c>
      <c r="D1977" s="246" t="s">
        <v>133</v>
      </c>
      <c r="E1977" s="246" t="s">
        <v>6478</v>
      </c>
      <c r="F1977" s="246" t="s">
        <v>6479</v>
      </c>
      <c r="G1977" s="246" t="s">
        <v>9829</v>
      </c>
      <c r="H1977" s="247">
        <v>0</v>
      </c>
      <c r="I1977" s="246" t="s">
        <v>10374</v>
      </c>
      <c r="J1977" s="247">
        <v>143000</v>
      </c>
      <c r="K1977" s="247">
        <v>60</v>
      </c>
      <c r="L1977" s="246" t="s">
        <v>13372</v>
      </c>
      <c r="M1977" s="246" t="s">
        <v>12354</v>
      </c>
      <c r="N1977" s="246" t="s">
        <v>3586</v>
      </c>
      <c r="O1977" s="246" t="s">
        <v>12354</v>
      </c>
      <c r="P1977" s="246" t="s">
        <v>12354</v>
      </c>
      <c r="Q1977" s="246" t="s">
        <v>12354</v>
      </c>
      <c r="R1977" s="246" t="s">
        <v>14730</v>
      </c>
      <c r="S1977" s="246" t="s">
        <v>14834</v>
      </c>
      <c r="T1977" s="246" t="s">
        <v>16366</v>
      </c>
      <c r="U1977" s="246" t="s">
        <v>15230</v>
      </c>
    </row>
    <row r="1978" spans="1:21" ht="13.5" customHeight="1">
      <c r="A1978" s="125" t="s">
        <v>3588</v>
      </c>
      <c r="B1978" s="125" t="s">
        <v>10374</v>
      </c>
      <c r="C1978" s="246" t="s">
        <v>3589</v>
      </c>
      <c r="D1978" s="246" t="s">
        <v>1768</v>
      </c>
      <c r="E1978" s="246" t="s">
        <v>6595</v>
      </c>
      <c r="F1978" s="246" t="s">
        <v>6596</v>
      </c>
      <c r="G1978" s="246" t="s">
        <v>9830</v>
      </c>
      <c r="H1978" s="247">
        <v>0</v>
      </c>
      <c r="I1978" s="246" t="s">
        <v>10374</v>
      </c>
      <c r="J1978" s="247">
        <v>143000</v>
      </c>
      <c r="K1978" s="247">
        <v>113</v>
      </c>
      <c r="L1978" s="246" t="s">
        <v>13404</v>
      </c>
      <c r="M1978" s="246" t="s">
        <v>12354</v>
      </c>
      <c r="N1978" s="246" t="s">
        <v>3588</v>
      </c>
      <c r="O1978" s="246" t="s">
        <v>12354</v>
      </c>
      <c r="P1978" s="246" t="s">
        <v>12354</v>
      </c>
      <c r="Q1978" s="246" t="s">
        <v>12354</v>
      </c>
      <c r="R1978" s="246" t="s">
        <v>14690</v>
      </c>
      <c r="S1978" s="246" t="s">
        <v>14718</v>
      </c>
      <c r="T1978" s="246" t="s">
        <v>16034</v>
      </c>
      <c r="U1978" s="246" t="s">
        <v>16367</v>
      </c>
    </row>
    <row r="1979" spans="1:21" ht="13.5" customHeight="1">
      <c r="A1979" s="125" t="s">
        <v>3590</v>
      </c>
      <c r="B1979" s="125" t="s">
        <v>10374</v>
      </c>
      <c r="C1979" s="246" t="s">
        <v>3591</v>
      </c>
      <c r="D1979" s="246" t="s">
        <v>49</v>
      </c>
      <c r="E1979" s="246" t="s">
        <v>6529</v>
      </c>
      <c r="F1979" s="246" t="s">
        <v>6530</v>
      </c>
      <c r="G1979" s="246" t="s">
        <v>9716</v>
      </c>
      <c r="H1979" s="247">
        <v>0</v>
      </c>
      <c r="I1979" s="246" t="s">
        <v>10374</v>
      </c>
      <c r="J1979" s="247">
        <v>143000</v>
      </c>
      <c r="K1979" s="247">
        <v>83</v>
      </c>
      <c r="L1979" s="246" t="s">
        <v>12417</v>
      </c>
      <c r="M1979" s="246" t="s">
        <v>12354</v>
      </c>
      <c r="N1979" s="246" t="s">
        <v>3590</v>
      </c>
      <c r="O1979" s="246" t="s">
        <v>12354</v>
      </c>
      <c r="P1979" s="246" t="s">
        <v>12354</v>
      </c>
      <c r="Q1979" s="246" t="s">
        <v>12354</v>
      </c>
      <c r="R1979" s="246" t="s">
        <v>14730</v>
      </c>
      <c r="S1979" s="246" t="s">
        <v>14834</v>
      </c>
      <c r="T1979" s="246" t="s">
        <v>16273</v>
      </c>
      <c r="U1979" s="246" t="s">
        <v>14938</v>
      </c>
    </row>
    <row r="1980" spans="1:21" ht="13.5" customHeight="1">
      <c r="A1980" s="125" t="s">
        <v>10840</v>
      </c>
      <c r="B1980" s="125" t="s">
        <v>10374</v>
      </c>
      <c r="C1980" s="246" t="s">
        <v>3518</v>
      </c>
      <c r="D1980" s="246" t="s">
        <v>1639</v>
      </c>
      <c r="E1980" s="246" t="s">
        <v>11274</v>
      </c>
      <c r="F1980" s="246" t="s">
        <v>6542</v>
      </c>
      <c r="G1980" s="246" t="s">
        <v>9813</v>
      </c>
      <c r="H1980" s="247">
        <v>0</v>
      </c>
      <c r="I1980" s="246" t="s">
        <v>10374</v>
      </c>
      <c r="J1980" s="247">
        <v>143000</v>
      </c>
      <c r="K1980" s="247">
        <v>89</v>
      </c>
      <c r="L1980" s="246" t="s">
        <v>12554</v>
      </c>
      <c r="M1980" s="246" t="s">
        <v>12354</v>
      </c>
      <c r="N1980" s="246" t="s">
        <v>10840</v>
      </c>
      <c r="O1980" s="246" t="s">
        <v>12354</v>
      </c>
      <c r="P1980" s="246" t="s">
        <v>12354</v>
      </c>
      <c r="Q1980" s="246" t="s">
        <v>12354</v>
      </c>
      <c r="R1980" s="246" t="s">
        <v>14690</v>
      </c>
      <c r="S1980" s="246" t="s">
        <v>14691</v>
      </c>
      <c r="T1980" s="246" t="s">
        <v>15043</v>
      </c>
      <c r="U1980" s="246" t="s">
        <v>15417</v>
      </c>
    </row>
    <row r="1981" spans="1:21" ht="13.5" customHeight="1">
      <c r="A1981" s="125" t="s">
        <v>3592</v>
      </c>
      <c r="B1981" s="125" t="s">
        <v>10374</v>
      </c>
      <c r="C1981" s="246" t="s">
        <v>6509</v>
      </c>
      <c r="D1981" s="246" t="s">
        <v>1639</v>
      </c>
      <c r="E1981" s="246" t="s">
        <v>6510</v>
      </c>
      <c r="F1981" s="246" t="s">
        <v>6511</v>
      </c>
      <c r="G1981" s="246" t="s">
        <v>9746</v>
      </c>
      <c r="H1981" s="247">
        <v>0</v>
      </c>
      <c r="I1981" s="246" t="s">
        <v>10374</v>
      </c>
      <c r="J1981" s="247">
        <v>143000</v>
      </c>
      <c r="K1981" s="247">
        <v>74</v>
      </c>
      <c r="L1981" s="246" t="s">
        <v>13383</v>
      </c>
      <c r="M1981" s="246" t="s">
        <v>12354</v>
      </c>
      <c r="N1981" s="246" t="s">
        <v>3592</v>
      </c>
      <c r="O1981" s="246" t="s">
        <v>12354</v>
      </c>
      <c r="P1981" s="246" t="s">
        <v>12354</v>
      </c>
      <c r="Q1981" s="246" t="s">
        <v>12354</v>
      </c>
      <c r="R1981" s="246" t="s">
        <v>14690</v>
      </c>
      <c r="S1981" s="246" t="s">
        <v>14734</v>
      </c>
      <c r="T1981" s="246" t="s">
        <v>16179</v>
      </c>
      <c r="U1981" s="246" t="s">
        <v>15386</v>
      </c>
    </row>
    <row r="1982" spans="1:21" ht="13.5" customHeight="1">
      <c r="A1982" s="125" t="s">
        <v>3593</v>
      </c>
      <c r="B1982" s="125" t="s">
        <v>10374</v>
      </c>
      <c r="C1982" s="246" t="s">
        <v>3594</v>
      </c>
      <c r="D1982" s="246" t="s">
        <v>1639</v>
      </c>
      <c r="E1982" s="246" t="s">
        <v>6512</v>
      </c>
      <c r="F1982" s="246" t="s">
        <v>6513</v>
      </c>
      <c r="G1982" s="246" t="s">
        <v>9813</v>
      </c>
      <c r="H1982" s="247">
        <v>0</v>
      </c>
      <c r="I1982" s="246" t="s">
        <v>10374</v>
      </c>
      <c r="J1982" s="247">
        <v>143000</v>
      </c>
      <c r="K1982" s="247">
        <v>75</v>
      </c>
      <c r="L1982" s="246" t="s">
        <v>13206</v>
      </c>
      <c r="M1982" s="246" t="s">
        <v>12354</v>
      </c>
      <c r="N1982" s="246" t="s">
        <v>3593</v>
      </c>
      <c r="O1982" s="246" t="s">
        <v>12354</v>
      </c>
      <c r="P1982" s="246" t="s">
        <v>12354</v>
      </c>
      <c r="Q1982" s="246" t="s">
        <v>12354</v>
      </c>
      <c r="R1982" s="246" t="s">
        <v>14694</v>
      </c>
      <c r="S1982" s="246" t="s">
        <v>14771</v>
      </c>
      <c r="T1982" s="246" t="s">
        <v>16169</v>
      </c>
      <c r="U1982" s="246" t="s">
        <v>15757</v>
      </c>
    </row>
    <row r="1983" spans="1:21" ht="13.5" customHeight="1">
      <c r="A1983" s="125" t="s">
        <v>3595</v>
      </c>
      <c r="B1983" s="125" t="s">
        <v>10374</v>
      </c>
      <c r="C1983" s="246" t="s">
        <v>3596</v>
      </c>
      <c r="D1983" s="246" t="s">
        <v>1677</v>
      </c>
      <c r="E1983" s="246" t="s">
        <v>6507</v>
      </c>
      <c r="F1983" s="246" t="s">
        <v>6508</v>
      </c>
      <c r="G1983" s="246" t="s">
        <v>9831</v>
      </c>
      <c r="H1983" s="247">
        <v>0</v>
      </c>
      <c r="I1983" s="246" t="s">
        <v>10374</v>
      </c>
      <c r="J1983" s="247">
        <v>143000</v>
      </c>
      <c r="K1983" s="247">
        <v>73</v>
      </c>
      <c r="L1983" s="246" t="s">
        <v>13382</v>
      </c>
      <c r="M1983" s="246" t="s">
        <v>12354</v>
      </c>
      <c r="N1983" s="246" t="s">
        <v>3595</v>
      </c>
      <c r="O1983" s="246" t="s">
        <v>12354</v>
      </c>
      <c r="P1983" s="246" t="s">
        <v>12354</v>
      </c>
      <c r="Q1983" s="246" t="s">
        <v>12354</v>
      </c>
      <c r="R1983" s="246" t="s">
        <v>14694</v>
      </c>
      <c r="S1983" s="246" t="s">
        <v>14704</v>
      </c>
      <c r="T1983" s="246" t="s">
        <v>14955</v>
      </c>
      <c r="U1983" s="246" t="s">
        <v>16368</v>
      </c>
    </row>
    <row r="1984" spans="1:21" ht="13.5" customHeight="1">
      <c r="A1984" s="125" t="s">
        <v>3597</v>
      </c>
      <c r="B1984" s="125" t="s">
        <v>10374</v>
      </c>
      <c r="C1984" s="246" t="s">
        <v>3598</v>
      </c>
      <c r="D1984" s="246" t="s">
        <v>182</v>
      </c>
      <c r="E1984" s="246" t="s">
        <v>6505</v>
      </c>
      <c r="F1984" s="246" t="s">
        <v>6506</v>
      </c>
      <c r="G1984" s="246" t="s">
        <v>9832</v>
      </c>
      <c r="H1984" s="247">
        <v>0</v>
      </c>
      <c r="I1984" s="246" t="s">
        <v>10374</v>
      </c>
      <c r="J1984" s="247">
        <v>143000</v>
      </c>
      <c r="K1984" s="247">
        <v>72</v>
      </c>
      <c r="L1984" s="246" t="s">
        <v>13381</v>
      </c>
      <c r="M1984" s="246" t="s">
        <v>12354</v>
      </c>
      <c r="N1984" s="246" t="s">
        <v>3597</v>
      </c>
      <c r="O1984" s="246" t="s">
        <v>12354</v>
      </c>
      <c r="P1984" s="246" t="s">
        <v>12354</v>
      </c>
      <c r="Q1984" s="246" t="s">
        <v>12354</v>
      </c>
      <c r="R1984" s="246" t="s">
        <v>14690</v>
      </c>
      <c r="S1984" s="246" t="s">
        <v>14721</v>
      </c>
      <c r="T1984" s="246" t="s">
        <v>16276</v>
      </c>
      <c r="U1984" s="246" t="s">
        <v>15846</v>
      </c>
    </row>
    <row r="1985" spans="1:21" ht="13.5" customHeight="1">
      <c r="A1985" s="125" t="s">
        <v>3599</v>
      </c>
      <c r="B1985" s="125" t="s">
        <v>10374</v>
      </c>
      <c r="C1985" s="246" t="s">
        <v>3600</v>
      </c>
      <c r="D1985" s="246" t="s">
        <v>1691</v>
      </c>
      <c r="E1985" s="246" t="s">
        <v>6575</v>
      </c>
      <c r="F1985" s="246" t="s">
        <v>6576</v>
      </c>
      <c r="G1985" s="246" t="s">
        <v>9830</v>
      </c>
      <c r="H1985" s="247">
        <v>0</v>
      </c>
      <c r="I1985" s="246" t="s">
        <v>10374</v>
      </c>
      <c r="J1985" s="247">
        <v>143000</v>
      </c>
      <c r="K1985" s="247">
        <v>103</v>
      </c>
      <c r="L1985" s="246" t="s">
        <v>12731</v>
      </c>
      <c r="M1985" s="246" t="s">
        <v>12354</v>
      </c>
      <c r="N1985" s="246" t="s">
        <v>3599</v>
      </c>
      <c r="O1985" s="246" t="s">
        <v>12354</v>
      </c>
      <c r="P1985" s="246" t="s">
        <v>12354</v>
      </c>
      <c r="Q1985" s="246" t="s">
        <v>12354</v>
      </c>
      <c r="R1985" s="246" t="s">
        <v>14690</v>
      </c>
      <c r="S1985" s="246" t="s">
        <v>14718</v>
      </c>
      <c r="T1985" s="246" t="s">
        <v>16034</v>
      </c>
      <c r="U1985" s="246" t="s">
        <v>16367</v>
      </c>
    </row>
    <row r="1986" spans="1:21" ht="13.5" customHeight="1">
      <c r="A1986" s="125" t="s">
        <v>3601</v>
      </c>
      <c r="B1986" s="125" t="s">
        <v>10374</v>
      </c>
      <c r="C1986" s="246" t="s">
        <v>6467</v>
      </c>
      <c r="D1986" s="246" t="s">
        <v>103</v>
      </c>
      <c r="E1986" s="246" t="s">
        <v>6468</v>
      </c>
      <c r="F1986" s="246" t="s">
        <v>6469</v>
      </c>
      <c r="G1986" s="246" t="s">
        <v>9833</v>
      </c>
      <c r="H1986" s="247">
        <v>0</v>
      </c>
      <c r="I1986" s="246" t="s">
        <v>10374</v>
      </c>
      <c r="J1986" s="247">
        <v>143000</v>
      </c>
      <c r="K1986" s="247">
        <v>55</v>
      </c>
      <c r="L1986" s="246" t="s">
        <v>13076</v>
      </c>
      <c r="M1986" s="246" t="s">
        <v>12354</v>
      </c>
      <c r="N1986" s="246" t="s">
        <v>3601</v>
      </c>
      <c r="O1986" s="246" t="s">
        <v>12354</v>
      </c>
      <c r="P1986" s="246" t="s">
        <v>12354</v>
      </c>
      <c r="Q1986" s="246" t="s">
        <v>12354</v>
      </c>
      <c r="R1986" s="246" t="s">
        <v>14694</v>
      </c>
      <c r="S1986" s="246" t="s">
        <v>14695</v>
      </c>
      <c r="T1986" s="246" t="s">
        <v>16201</v>
      </c>
      <c r="U1986" s="246" t="s">
        <v>16182</v>
      </c>
    </row>
    <row r="1987" spans="1:21" ht="13.5" customHeight="1">
      <c r="A1987" s="125" t="s">
        <v>3602</v>
      </c>
      <c r="B1987" s="125" t="s">
        <v>10374</v>
      </c>
      <c r="C1987" s="246" t="s">
        <v>6464</v>
      </c>
      <c r="D1987" s="246" t="s">
        <v>1639</v>
      </c>
      <c r="E1987" s="246" t="s">
        <v>6465</v>
      </c>
      <c r="F1987" s="246" t="s">
        <v>6466</v>
      </c>
      <c r="G1987" s="246" t="s">
        <v>9793</v>
      </c>
      <c r="H1987" s="247">
        <v>0</v>
      </c>
      <c r="I1987" s="246" t="s">
        <v>10374</v>
      </c>
      <c r="J1987" s="247">
        <v>143000</v>
      </c>
      <c r="K1987" s="247">
        <v>54</v>
      </c>
      <c r="L1987" s="246" t="s">
        <v>13178</v>
      </c>
      <c r="M1987" s="246" t="s">
        <v>12354</v>
      </c>
      <c r="N1987" s="246" t="s">
        <v>3602</v>
      </c>
      <c r="O1987" s="246" t="s">
        <v>12354</v>
      </c>
      <c r="P1987" s="246" t="s">
        <v>12354</v>
      </c>
      <c r="Q1987" s="246" t="s">
        <v>12354</v>
      </c>
      <c r="R1987" s="246" t="s">
        <v>14694</v>
      </c>
      <c r="S1987" s="246" t="s">
        <v>14718</v>
      </c>
      <c r="T1987" s="246" t="s">
        <v>16315</v>
      </c>
      <c r="U1987" s="246" t="s">
        <v>14817</v>
      </c>
    </row>
    <row r="1988" spans="1:21" ht="13.5" customHeight="1">
      <c r="A1988" s="125" t="s">
        <v>3603</v>
      </c>
      <c r="B1988" s="125" t="s">
        <v>10374</v>
      </c>
      <c r="C1988" s="246" t="s">
        <v>3604</v>
      </c>
      <c r="D1988" s="246" t="s">
        <v>130</v>
      </c>
      <c r="E1988" s="246" t="s">
        <v>6494</v>
      </c>
      <c r="F1988" s="246" t="s">
        <v>6495</v>
      </c>
      <c r="G1988" s="246" t="s">
        <v>9666</v>
      </c>
      <c r="H1988" s="247">
        <v>0</v>
      </c>
      <c r="I1988" s="246" t="s">
        <v>10374</v>
      </c>
      <c r="J1988" s="247">
        <v>143000</v>
      </c>
      <c r="K1988" s="247">
        <v>68</v>
      </c>
      <c r="L1988" s="246" t="s">
        <v>12733</v>
      </c>
      <c r="M1988" s="246" t="s">
        <v>12354</v>
      </c>
      <c r="N1988" s="246" t="s">
        <v>3603</v>
      </c>
      <c r="O1988" s="246" t="s">
        <v>12354</v>
      </c>
      <c r="P1988" s="246" t="s">
        <v>12354</v>
      </c>
      <c r="Q1988" s="246" t="s">
        <v>12354</v>
      </c>
      <c r="R1988" s="246" t="s">
        <v>15649</v>
      </c>
      <c r="S1988" s="246" t="s">
        <v>14868</v>
      </c>
      <c r="T1988" s="246" t="s">
        <v>15547</v>
      </c>
      <c r="U1988" s="246" t="s">
        <v>16157</v>
      </c>
    </row>
    <row r="1989" spans="1:21" ht="13.5" customHeight="1">
      <c r="A1989" s="125" t="s">
        <v>3605</v>
      </c>
      <c r="B1989" s="125" t="s">
        <v>10374</v>
      </c>
      <c r="C1989" s="246" t="s">
        <v>3606</v>
      </c>
      <c r="D1989" s="246" t="s">
        <v>217</v>
      </c>
      <c r="E1989" s="246" t="s">
        <v>6492</v>
      </c>
      <c r="F1989" s="246" t="s">
        <v>6493</v>
      </c>
      <c r="G1989" s="246" t="s">
        <v>9679</v>
      </c>
      <c r="H1989" s="247">
        <v>0</v>
      </c>
      <c r="I1989" s="246" t="s">
        <v>10374</v>
      </c>
      <c r="J1989" s="247">
        <v>143000</v>
      </c>
      <c r="K1989" s="247">
        <v>67</v>
      </c>
      <c r="L1989" s="246" t="s">
        <v>12382</v>
      </c>
      <c r="M1989" s="246" t="s">
        <v>12354</v>
      </c>
      <c r="N1989" s="246" t="s">
        <v>3605</v>
      </c>
      <c r="O1989" s="246" t="s">
        <v>12354</v>
      </c>
      <c r="P1989" s="246" t="s">
        <v>12354</v>
      </c>
      <c r="Q1989" s="246" t="s">
        <v>12354</v>
      </c>
      <c r="R1989" s="246" t="s">
        <v>14694</v>
      </c>
      <c r="S1989" s="246" t="s">
        <v>14750</v>
      </c>
      <c r="T1989" s="246" t="s">
        <v>15794</v>
      </c>
      <c r="U1989" s="246" t="s">
        <v>16223</v>
      </c>
    </row>
    <row r="1990" spans="1:21" ht="13.5" customHeight="1">
      <c r="A1990" s="125" t="s">
        <v>3607</v>
      </c>
      <c r="B1990" s="125" t="s">
        <v>10374</v>
      </c>
      <c r="C1990" s="246" t="s">
        <v>3608</v>
      </c>
      <c r="D1990" s="246" t="s">
        <v>133</v>
      </c>
      <c r="E1990" s="246" t="s">
        <v>6452</v>
      </c>
      <c r="F1990" s="246" t="s">
        <v>6453</v>
      </c>
      <c r="G1990" s="246" t="s">
        <v>9681</v>
      </c>
      <c r="H1990" s="247">
        <v>0</v>
      </c>
      <c r="I1990" s="246" t="s">
        <v>10374</v>
      </c>
      <c r="J1990" s="247">
        <v>143000</v>
      </c>
      <c r="K1990" s="247">
        <v>49</v>
      </c>
      <c r="L1990" s="246" t="s">
        <v>13365</v>
      </c>
      <c r="M1990" s="246" t="s">
        <v>12354</v>
      </c>
      <c r="N1990" s="246" t="s">
        <v>3607</v>
      </c>
      <c r="O1990" s="246" t="s">
        <v>12354</v>
      </c>
      <c r="P1990" s="246" t="s">
        <v>12354</v>
      </c>
      <c r="Q1990" s="246" t="s">
        <v>12354</v>
      </c>
      <c r="R1990" s="246" t="s">
        <v>14690</v>
      </c>
      <c r="S1990" s="246" t="s">
        <v>14844</v>
      </c>
      <c r="T1990" s="246" t="s">
        <v>15192</v>
      </c>
      <c r="U1990" s="246" t="s">
        <v>16195</v>
      </c>
    </row>
    <row r="1991" spans="1:21" ht="13.5" customHeight="1">
      <c r="A1991" s="125" t="s">
        <v>3609</v>
      </c>
      <c r="B1991" s="125" t="s">
        <v>10374</v>
      </c>
      <c r="C1991" s="246" t="s">
        <v>3610</v>
      </c>
      <c r="D1991" s="246" t="s">
        <v>103</v>
      </c>
      <c r="E1991" s="246" t="s">
        <v>11275</v>
      </c>
      <c r="F1991" s="246" t="s">
        <v>6433</v>
      </c>
      <c r="G1991" s="246" t="s">
        <v>9834</v>
      </c>
      <c r="H1991" s="247">
        <v>0</v>
      </c>
      <c r="I1991" s="246" t="s">
        <v>10374</v>
      </c>
      <c r="J1991" s="247">
        <v>143000</v>
      </c>
      <c r="K1991" s="247">
        <v>39</v>
      </c>
      <c r="L1991" s="246" t="s">
        <v>12833</v>
      </c>
      <c r="M1991" s="246" t="s">
        <v>12354</v>
      </c>
      <c r="N1991" s="246" t="s">
        <v>3609</v>
      </c>
      <c r="O1991" s="246" t="s">
        <v>12354</v>
      </c>
      <c r="P1991" s="246" t="s">
        <v>12354</v>
      </c>
      <c r="Q1991" s="246" t="s">
        <v>12354</v>
      </c>
      <c r="R1991" s="246" t="s">
        <v>14690</v>
      </c>
      <c r="S1991" s="246" t="s">
        <v>14718</v>
      </c>
      <c r="T1991" s="246" t="s">
        <v>16369</v>
      </c>
      <c r="U1991" s="246" t="s">
        <v>15533</v>
      </c>
    </row>
    <row r="1992" spans="1:21" ht="13.5" customHeight="1">
      <c r="A1992" s="125" t="s">
        <v>3611</v>
      </c>
      <c r="B1992" s="125" t="s">
        <v>10374</v>
      </c>
      <c r="C1992" s="246" t="s">
        <v>6425</v>
      </c>
      <c r="D1992" s="246" t="s">
        <v>85</v>
      </c>
      <c r="E1992" s="246" t="s">
        <v>6426</v>
      </c>
      <c r="F1992" s="246" t="s">
        <v>6427</v>
      </c>
      <c r="G1992" s="246" t="s">
        <v>9752</v>
      </c>
      <c r="H1992" s="247">
        <v>0</v>
      </c>
      <c r="I1992" s="246" t="s">
        <v>10374</v>
      </c>
      <c r="J1992" s="247">
        <v>143000</v>
      </c>
      <c r="K1992" s="247">
        <v>36</v>
      </c>
      <c r="L1992" s="246" t="s">
        <v>12701</v>
      </c>
      <c r="M1992" s="246" t="s">
        <v>12354</v>
      </c>
      <c r="N1992" s="246" t="s">
        <v>3611</v>
      </c>
      <c r="O1992" s="246" t="s">
        <v>12354</v>
      </c>
      <c r="P1992" s="246" t="s">
        <v>12354</v>
      </c>
      <c r="Q1992" s="246" t="s">
        <v>12354</v>
      </c>
      <c r="R1992" s="246" t="s">
        <v>14694</v>
      </c>
      <c r="S1992" s="246" t="s">
        <v>14721</v>
      </c>
      <c r="T1992" s="246" t="s">
        <v>15265</v>
      </c>
      <c r="U1992" s="246" t="s">
        <v>16197</v>
      </c>
    </row>
    <row r="1993" spans="1:21" ht="13.5" customHeight="1">
      <c r="A1993" s="125" t="s">
        <v>3612</v>
      </c>
      <c r="B1993" s="125" t="s">
        <v>10374</v>
      </c>
      <c r="C1993" s="246" t="s">
        <v>6400</v>
      </c>
      <c r="D1993" s="246" t="s">
        <v>112</v>
      </c>
      <c r="E1993" s="246" t="s">
        <v>6401</v>
      </c>
      <c r="F1993" s="246" t="s">
        <v>6402</v>
      </c>
      <c r="G1993" s="246" t="s">
        <v>9636</v>
      </c>
      <c r="H1993" s="247">
        <v>0</v>
      </c>
      <c r="I1993" s="246" t="s">
        <v>10374</v>
      </c>
      <c r="J1993" s="247">
        <v>143000</v>
      </c>
      <c r="K1993" s="247">
        <v>27</v>
      </c>
      <c r="L1993" s="246" t="s">
        <v>13355</v>
      </c>
      <c r="M1993" s="246" t="s">
        <v>12354</v>
      </c>
      <c r="N1993" s="246" t="s">
        <v>3612</v>
      </c>
      <c r="O1993" s="246" t="s">
        <v>12354</v>
      </c>
      <c r="P1993" s="246" t="s">
        <v>12354</v>
      </c>
      <c r="Q1993" s="246" t="s">
        <v>12354</v>
      </c>
      <c r="R1993" s="246" t="s">
        <v>14694</v>
      </c>
      <c r="S1993" s="246" t="s">
        <v>14718</v>
      </c>
      <c r="T1993" s="246" t="s">
        <v>15399</v>
      </c>
      <c r="U1993" s="246" t="s">
        <v>16361</v>
      </c>
    </row>
    <row r="1994" spans="1:21" ht="13.5" customHeight="1">
      <c r="A1994" s="125" t="s">
        <v>3613</v>
      </c>
      <c r="B1994" s="125" t="s">
        <v>10374</v>
      </c>
      <c r="C1994" s="246" t="s">
        <v>6395</v>
      </c>
      <c r="D1994" s="246" t="s">
        <v>161</v>
      </c>
      <c r="E1994" s="246" t="s">
        <v>6396</v>
      </c>
      <c r="F1994" s="246" t="s">
        <v>6397</v>
      </c>
      <c r="G1994" s="246" t="s">
        <v>9816</v>
      </c>
      <c r="H1994" s="247">
        <v>0</v>
      </c>
      <c r="I1994" s="246" t="s">
        <v>10374</v>
      </c>
      <c r="J1994" s="247">
        <v>143000</v>
      </c>
      <c r="K1994" s="247">
        <v>25</v>
      </c>
      <c r="L1994" s="246" t="s">
        <v>13354</v>
      </c>
      <c r="M1994" s="246" t="s">
        <v>12354</v>
      </c>
      <c r="N1994" s="246" t="s">
        <v>3613</v>
      </c>
      <c r="O1994" s="246" t="s">
        <v>12354</v>
      </c>
      <c r="P1994" s="246" t="s">
        <v>12354</v>
      </c>
      <c r="Q1994" s="246" t="s">
        <v>12354</v>
      </c>
      <c r="R1994" s="246" t="s">
        <v>14690</v>
      </c>
      <c r="S1994" s="246" t="s">
        <v>14884</v>
      </c>
      <c r="T1994" s="246" t="s">
        <v>15160</v>
      </c>
      <c r="U1994" s="246" t="s">
        <v>16347</v>
      </c>
    </row>
    <row r="1995" spans="1:21" ht="13.5" customHeight="1">
      <c r="A1995" s="125" t="s">
        <v>3614</v>
      </c>
      <c r="B1995" s="125" t="s">
        <v>10374</v>
      </c>
      <c r="C1995" s="246" t="s">
        <v>3615</v>
      </c>
      <c r="D1995" s="246" t="s">
        <v>1639</v>
      </c>
      <c r="E1995" s="246" t="s">
        <v>6393</v>
      </c>
      <c r="F1995" s="246" t="s">
        <v>6394</v>
      </c>
      <c r="G1995" s="246" t="s">
        <v>9826</v>
      </c>
      <c r="H1995" s="247">
        <v>0</v>
      </c>
      <c r="I1995" s="246" t="s">
        <v>10374</v>
      </c>
      <c r="J1995" s="247">
        <v>143000</v>
      </c>
      <c r="K1995" s="247">
        <v>24</v>
      </c>
      <c r="L1995" s="246" t="s">
        <v>13353</v>
      </c>
      <c r="M1995" s="246" t="s">
        <v>12354</v>
      </c>
      <c r="N1995" s="246" t="s">
        <v>3614</v>
      </c>
      <c r="O1995" s="246" t="s">
        <v>12354</v>
      </c>
      <c r="P1995" s="246" t="s">
        <v>12354</v>
      </c>
      <c r="Q1995" s="246" t="s">
        <v>12354</v>
      </c>
      <c r="R1995" s="246" t="s">
        <v>14730</v>
      </c>
      <c r="S1995" s="246" t="s">
        <v>14820</v>
      </c>
      <c r="T1995" s="246" t="s">
        <v>15815</v>
      </c>
      <c r="U1995" s="246" t="s">
        <v>16156</v>
      </c>
    </row>
    <row r="1996" spans="1:21" ht="13.5" customHeight="1">
      <c r="A1996" s="125" t="s">
        <v>3616</v>
      </c>
      <c r="B1996" s="125" t="s">
        <v>10374</v>
      </c>
      <c r="C1996" s="246" t="s">
        <v>6388</v>
      </c>
      <c r="D1996" s="246" t="s">
        <v>182</v>
      </c>
      <c r="E1996" s="246" t="s">
        <v>6389</v>
      </c>
      <c r="F1996" s="246" t="s">
        <v>6390</v>
      </c>
      <c r="G1996" s="246" t="s">
        <v>9610</v>
      </c>
      <c r="H1996" s="247">
        <v>0</v>
      </c>
      <c r="I1996" s="246" t="s">
        <v>10374</v>
      </c>
      <c r="J1996" s="247">
        <v>143000</v>
      </c>
      <c r="K1996" s="247">
        <v>22</v>
      </c>
      <c r="L1996" s="246" t="s">
        <v>13351</v>
      </c>
      <c r="M1996" s="246" t="s">
        <v>12354</v>
      </c>
      <c r="N1996" s="246" t="s">
        <v>3616</v>
      </c>
      <c r="O1996" s="246" t="s">
        <v>12354</v>
      </c>
      <c r="P1996" s="246" t="s">
        <v>12354</v>
      </c>
      <c r="Q1996" s="246" t="s">
        <v>12354</v>
      </c>
      <c r="R1996" s="246" t="s">
        <v>14694</v>
      </c>
      <c r="S1996" s="246" t="s">
        <v>14876</v>
      </c>
      <c r="T1996" s="246" t="s">
        <v>15139</v>
      </c>
      <c r="U1996" s="246" t="s">
        <v>16202</v>
      </c>
    </row>
    <row r="1997" spans="1:21" ht="13.5" customHeight="1">
      <c r="A1997" s="125" t="s">
        <v>3617</v>
      </c>
      <c r="B1997" s="125" t="s">
        <v>10374</v>
      </c>
      <c r="C1997" s="246" t="s">
        <v>6951</v>
      </c>
      <c r="D1997" s="246" t="s">
        <v>3618</v>
      </c>
      <c r="E1997" s="246" t="s">
        <v>6952</v>
      </c>
      <c r="F1997" s="246" t="s">
        <v>6953</v>
      </c>
      <c r="G1997" s="246" t="s">
        <v>9746</v>
      </c>
      <c r="H1997" s="247">
        <v>0</v>
      </c>
      <c r="I1997" s="246" t="s">
        <v>10374</v>
      </c>
      <c r="J1997" s="247">
        <v>143000</v>
      </c>
      <c r="K1997" s="247">
        <v>265</v>
      </c>
      <c r="L1997" s="246" t="s">
        <v>12447</v>
      </c>
      <c r="M1997" s="246" t="s">
        <v>12354</v>
      </c>
      <c r="N1997" s="246" t="s">
        <v>3617</v>
      </c>
      <c r="O1997" s="246" t="s">
        <v>12354</v>
      </c>
      <c r="P1997" s="246" t="s">
        <v>12354</v>
      </c>
      <c r="Q1997" s="246" t="s">
        <v>12354</v>
      </c>
      <c r="R1997" s="246" t="s">
        <v>14690</v>
      </c>
      <c r="S1997" s="246" t="s">
        <v>14734</v>
      </c>
      <c r="T1997" s="246" t="s">
        <v>16179</v>
      </c>
      <c r="U1997" s="246" t="s">
        <v>15386</v>
      </c>
    </row>
    <row r="1998" spans="1:21" ht="13.5" customHeight="1">
      <c r="A1998" s="125" t="s">
        <v>3619</v>
      </c>
      <c r="B1998" s="125" t="s">
        <v>10374</v>
      </c>
      <c r="C1998" s="246" t="s">
        <v>6976</v>
      </c>
      <c r="D1998" s="246" t="s">
        <v>1639</v>
      </c>
      <c r="E1998" s="246" t="s">
        <v>6977</v>
      </c>
      <c r="F1998" s="246" t="s">
        <v>6978</v>
      </c>
      <c r="G1998" s="246" t="s">
        <v>9610</v>
      </c>
      <c r="H1998" s="247">
        <v>0</v>
      </c>
      <c r="I1998" s="246" t="s">
        <v>10374</v>
      </c>
      <c r="J1998" s="247">
        <v>143000</v>
      </c>
      <c r="K1998" s="247">
        <v>275</v>
      </c>
      <c r="L1998" s="246" t="s">
        <v>13509</v>
      </c>
      <c r="M1998" s="246" t="s">
        <v>12354</v>
      </c>
      <c r="N1998" s="246" t="s">
        <v>3619</v>
      </c>
      <c r="O1998" s="246" t="s">
        <v>12354</v>
      </c>
      <c r="P1998" s="246" t="s">
        <v>12354</v>
      </c>
      <c r="Q1998" s="246" t="s">
        <v>12354</v>
      </c>
      <c r="R1998" s="246" t="s">
        <v>14694</v>
      </c>
      <c r="S1998" s="246" t="s">
        <v>14876</v>
      </c>
      <c r="T1998" s="246" t="s">
        <v>15139</v>
      </c>
      <c r="U1998" s="246" t="s">
        <v>16202</v>
      </c>
    </row>
    <row r="1999" spans="1:21" ht="13.5" customHeight="1">
      <c r="A1999" s="125" t="s">
        <v>3620</v>
      </c>
      <c r="B1999" s="125" t="s">
        <v>10374</v>
      </c>
      <c r="C1999" s="246" t="s">
        <v>6979</v>
      </c>
      <c r="D1999" s="246" t="s">
        <v>130</v>
      </c>
      <c r="E1999" s="246" t="s">
        <v>6980</v>
      </c>
      <c r="F1999" s="246" t="s">
        <v>6981</v>
      </c>
      <c r="G1999" s="246" t="s">
        <v>9718</v>
      </c>
      <c r="H1999" s="247">
        <v>0</v>
      </c>
      <c r="I1999" s="246" t="s">
        <v>10374</v>
      </c>
      <c r="J1999" s="247">
        <v>143000</v>
      </c>
      <c r="K1999" s="247">
        <v>276</v>
      </c>
      <c r="L1999" s="246" t="s">
        <v>13510</v>
      </c>
      <c r="M1999" s="246" t="s">
        <v>12354</v>
      </c>
      <c r="N1999" s="246" t="s">
        <v>3620</v>
      </c>
      <c r="O1999" s="246" t="s">
        <v>12354</v>
      </c>
      <c r="P1999" s="246" t="s">
        <v>12354</v>
      </c>
      <c r="Q1999" s="246" t="s">
        <v>12354</v>
      </c>
      <c r="R1999" s="246" t="s">
        <v>14694</v>
      </c>
      <c r="S1999" s="246" t="s">
        <v>15348</v>
      </c>
      <c r="T1999" s="246" t="s">
        <v>15294</v>
      </c>
      <c r="U1999" s="246" t="s">
        <v>16370</v>
      </c>
    </row>
    <row r="2000" spans="1:21" ht="13.5" customHeight="1">
      <c r="A2000" s="125" t="s">
        <v>3621</v>
      </c>
      <c r="B2000" s="125" t="s">
        <v>10374</v>
      </c>
      <c r="C2000" s="246" t="s">
        <v>6982</v>
      </c>
      <c r="D2000" s="246" t="s">
        <v>221</v>
      </c>
      <c r="E2000" s="246" t="s">
        <v>6983</v>
      </c>
      <c r="F2000" s="246" t="s">
        <v>6984</v>
      </c>
      <c r="G2000" s="246" t="s">
        <v>9835</v>
      </c>
      <c r="H2000" s="247">
        <v>0</v>
      </c>
      <c r="I2000" s="246" t="s">
        <v>10374</v>
      </c>
      <c r="J2000" s="247">
        <v>143000</v>
      </c>
      <c r="K2000" s="247">
        <v>277</v>
      </c>
      <c r="L2000" s="246" t="s">
        <v>13511</v>
      </c>
      <c r="M2000" s="246" t="s">
        <v>12354</v>
      </c>
      <c r="N2000" s="246" t="s">
        <v>3621</v>
      </c>
      <c r="O2000" s="246" t="s">
        <v>12354</v>
      </c>
      <c r="P2000" s="246" t="s">
        <v>12354</v>
      </c>
      <c r="Q2000" s="246" t="s">
        <v>12354</v>
      </c>
      <c r="R2000" s="246" t="s">
        <v>14694</v>
      </c>
      <c r="S2000" s="246" t="s">
        <v>14718</v>
      </c>
      <c r="T2000" s="246" t="s">
        <v>15841</v>
      </c>
      <c r="U2000" s="246" t="s">
        <v>16186</v>
      </c>
    </row>
    <row r="2001" spans="1:21" ht="13.5" customHeight="1">
      <c r="A2001" s="125" t="s">
        <v>3622</v>
      </c>
      <c r="B2001" s="125" t="s">
        <v>10374</v>
      </c>
      <c r="C2001" s="246" t="s">
        <v>7008</v>
      </c>
      <c r="D2001" s="246" t="s">
        <v>217</v>
      </c>
      <c r="E2001" s="246" t="s">
        <v>7009</v>
      </c>
      <c r="F2001" s="246" t="s">
        <v>7010</v>
      </c>
      <c r="G2001" s="246" t="s">
        <v>9630</v>
      </c>
      <c r="H2001" s="247">
        <v>0</v>
      </c>
      <c r="I2001" s="246" t="s">
        <v>10374</v>
      </c>
      <c r="J2001" s="247">
        <v>143000</v>
      </c>
      <c r="K2001" s="247">
        <v>288</v>
      </c>
      <c r="L2001" s="246" t="s">
        <v>13518</v>
      </c>
      <c r="M2001" s="246" t="s">
        <v>12354</v>
      </c>
      <c r="N2001" s="246" t="s">
        <v>3622</v>
      </c>
      <c r="O2001" s="246" t="s">
        <v>12354</v>
      </c>
      <c r="P2001" s="246" t="s">
        <v>12354</v>
      </c>
      <c r="Q2001" s="246" t="s">
        <v>12354</v>
      </c>
      <c r="R2001" s="246" t="s">
        <v>14730</v>
      </c>
      <c r="S2001" s="246" t="s">
        <v>15144</v>
      </c>
      <c r="T2001" s="246" t="s">
        <v>15212</v>
      </c>
      <c r="U2001" s="246" t="s">
        <v>15297</v>
      </c>
    </row>
    <row r="2002" spans="1:21" ht="13.5" customHeight="1">
      <c r="A2002" s="125" t="s">
        <v>3623</v>
      </c>
      <c r="B2002" s="125" t="s">
        <v>10374</v>
      </c>
      <c r="C2002" s="246" t="s">
        <v>3624</v>
      </c>
      <c r="D2002" s="246" t="s">
        <v>103</v>
      </c>
      <c r="E2002" s="246" t="s">
        <v>7023</v>
      </c>
      <c r="F2002" s="246" t="s">
        <v>7024</v>
      </c>
      <c r="G2002" s="246" t="s">
        <v>9602</v>
      </c>
      <c r="H2002" s="247">
        <v>0</v>
      </c>
      <c r="I2002" s="246" t="s">
        <v>10374</v>
      </c>
      <c r="J2002" s="247">
        <v>143000</v>
      </c>
      <c r="K2002" s="247">
        <v>294</v>
      </c>
      <c r="L2002" s="246" t="s">
        <v>12611</v>
      </c>
      <c r="M2002" s="246" t="s">
        <v>12354</v>
      </c>
      <c r="N2002" s="246" t="s">
        <v>3623</v>
      </c>
      <c r="O2002" s="246" t="s">
        <v>12354</v>
      </c>
      <c r="P2002" s="246" t="s">
        <v>12354</v>
      </c>
      <c r="Q2002" s="246" t="s">
        <v>12354</v>
      </c>
      <c r="R2002" s="246" t="s">
        <v>14694</v>
      </c>
      <c r="S2002" s="246" t="s">
        <v>14701</v>
      </c>
      <c r="T2002" s="246" t="s">
        <v>15486</v>
      </c>
      <c r="U2002" s="246" t="s">
        <v>16194</v>
      </c>
    </row>
    <row r="2003" spans="1:21" ht="13.5" customHeight="1">
      <c r="A2003" s="125" t="s">
        <v>3625</v>
      </c>
      <c r="B2003" s="125" t="s">
        <v>10374</v>
      </c>
      <c r="C2003" s="246" t="s">
        <v>3626</v>
      </c>
      <c r="D2003" s="246" t="s">
        <v>1639</v>
      </c>
      <c r="E2003" s="246" t="s">
        <v>7063</v>
      </c>
      <c r="F2003" s="246" t="s">
        <v>7064</v>
      </c>
      <c r="G2003" s="246" t="s">
        <v>9836</v>
      </c>
      <c r="H2003" s="247">
        <v>0</v>
      </c>
      <c r="I2003" s="246" t="s">
        <v>10374</v>
      </c>
      <c r="J2003" s="247">
        <v>143000</v>
      </c>
      <c r="K2003" s="247">
        <v>312</v>
      </c>
      <c r="L2003" s="246" t="s">
        <v>12619</v>
      </c>
      <c r="M2003" s="246" t="s">
        <v>12354</v>
      </c>
      <c r="N2003" s="246" t="s">
        <v>3625</v>
      </c>
      <c r="O2003" s="246" t="s">
        <v>12354</v>
      </c>
      <c r="P2003" s="246" t="s">
        <v>12354</v>
      </c>
      <c r="Q2003" s="246" t="s">
        <v>12354</v>
      </c>
      <c r="R2003" s="246" t="s">
        <v>14773</v>
      </c>
      <c r="S2003" s="246" t="s">
        <v>14718</v>
      </c>
      <c r="T2003" s="246" t="s">
        <v>15344</v>
      </c>
      <c r="U2003" s="246" t="s">
        <v>16371</v>
      </c>
    </row>
    <row r="2004" spans="1:21" ht="13.5" customHeight="1">
      <c r="A2004" s="125" t="s">
        <v>3627</v>
      </c>
      <c r="B2004" s="125" t="s">
        <v>10374</v>
      </c>
      <c r="C2004" s="246" t="s">
        <v>3628</v>
      </c>
      <c r="D2004" s="246" t="s">
        <v>3618</v>
      </c>
      <c r="E2004" s="246" t="s">
        <v>7077</v>
      </c>
      <c r="F2004" s="246" t="s">
        <v>12354</v>
      </c>
      <c r="G2004" s="246" t="s">
        <v>9598</v>
      </c>
      <c r="H2004" s="247">
        <v>0</v>
      </c>
      <c r="I2004" s="246" t="s">
        <v>10374</v>
      </c>
      <c r="J2004" s="247">
        <v>143000</v>
      </c>
      <c r="K2004" s="247">
        <v>318</v>
      </c>
      <c r="L2004" s="246" t="s">
        <v>13530</v>
      </c>
      <c r="M2004" s="246" t="s">
        <v>12354</v>
      </c>
      <c r="N2004" s="246" t="s">
        <v>3627</v>
      </c>
      <c r="O2004" s="246" t="s">
        <v>12354</v>
      </c>
      <c r="P2004" s="246" t="s">
        <v>12354</v>
      </c>
      <c r="Q2004" s="246" t="s">
        <v>12354</v>
      </c>
      <c r="R2004" s="246" t="s">
        <v>14765</v>
      </c>
      <c r="S2004" s="246" t="s">
        <v>15332</v>
      </c>
      <c r="T2004" s="246" t="s">
        <v>15277</v>
      </c>
      <c r="U2004" s="246" t="s">
        <v>16190</v>
      </c>
    </row>
    <row r="2005" spans="1:21" ht="13.5" customHeight="1">
      <c r="A2005" s="125" t="s">
        <v>10841</v>
      </c>
      <c r="B2005" s="125" t="s">
        <v>10374</v>
      </c>
      <c r="C2005" s="246" t="s">
        <v>3347</v>
      </c>
      <c r="D2005" s="246" t="s">
        <v>1688</v>
      </c>
      <c r="E2005" s="246" t="s">
        <v>11276</v>
      </c>
      <c r="F2005" s="246" t="s">
        <v>7080</v>
      </c>
      <c r="G2005" s="246" t="s">
        <v>11277</v>
      </c>
      <c r="H2005" s="247">
        <v>0</v>
      </c>
      <c r="I2005" s="246" t="s">
        <v>10374</v>
      </c>
      <c r="J2005" s="247">
        <v>143000</v>
      </c>
      <c r="K2005" s="247">
        <v>320</v>
      </c>
      <c r="L2005" s="246" t="s">
        <v>12470</v>
      </c>
      <c r="M2005" s="246" t="s">
        <v>12354</v>
      </c>
      <c r="N2005" s="246" t="s">
        <v>10841</v>
      </c>
      <c r="O2005" s="246" t="s">
        <v>12354</v>
      </c>
      <c r="P2005" s="246" t="s">
        <v>12354</v>
      </c>
      <c r="Q2005" s="246" t="s">
        <v>12354</v>
      </c>
      <c r="R2005" s="246" t="s">
        <v>14874</v>
      </c>
      <c r="S2005" s="246" t="s">
        <v>14727</v>
      </c>
      <c r="T2005" s="246" t="s">
        <v>15732</v>
      </c>
      <c r="U2005" s="246" t="s">
        <v>16223</v>
      </c>
    </row>
    <row r="2006" spans="1:21" ht="13.5" customHeight="1">
      <c r="A2006" s="125" t="s">
        <v>3629</v>
      </c>
      <c r="B2006" s="125" t="s">
        <v>10374</v>
      </c>
      <c r="C2006" s="246" t="s">
        <v>7094</v>
      </c>
      <c r="D2006" s="246" t="s">
        <v>171</v>
      </c>
      <c r="E2006" s="246" t="s">
        <v>7095</v>
      </c>
      <c r="F2006" s="246" t="s">
        <v>12354</v>
      </c>
      <c r="G2006" s="246" t="s">
        <v>9711</v>
      </c>
      <c r="H2006" s="247">
        <v>0</v>
      </c>
      <c r="I2006" s="246" t="s">
        <v>10374</v>
      </c>
      <c r="J2006" s="247">
        <v>143000</v>
      </c>
      <c r="K2006" s="247">
        <v>328</v>
      </c>
      <c r="L2006" s="246" t="s">
        <v>13534</v>
      </c>
      <c r="M2006" s="246" t="s">
        <v>12354</v>
      </c>
      <c r="N2006" s="246" t="s">
        <v>3629</v>
      </c>
      <c r="O2006" s="246" t="s">
        <v>12354</v>
      </c>
      <c r="P2006" s="246" t="s">
        <v>12354</v>
      </c>
      <c r="Q2006" s="246" t="s">
        <v>12354</v>
      </c>
      <c r="R2006" s="246" t="s">
        <v>14814</v>
      </c>
      <c r="S2006" s="246" t="s">
        <v>14707</v>
      </c>
      <c r="T2006" s="246" t="s">
        <v>16358</v>
      </c>
      <c r="U2006" s="246" t="s">
        <v>16269</v>
      </c>
    </row>
    <row r="2007" spans="1:21" ht="13.5" customHeight="1">
      <c r="A2007" s="125" t="s">
        <v>3630</v>
      </c>
      <c r="B2007" s="125" t="s">
        <v>10374</v>
      </c>
      <c r="C2007" s="246" t="s">
        <v>3631</v>
      </c>
      <c r="D2007" s="246" t="s">
        <v>85</v>
      </c>
      <c r="E2007" s="246" t="s">
        <v>7107</v>
      </c>
      <c r="F2007" s="246" t="s">
        <v>7108</v>
      </c>
      <c r="G2007" s="246" t="s">
        <v>9694</v>
      </c>
      <c r="H2007" s="247">
        <v>0</v>
      </c>
      <c r="I2007" s="246" t="s">
        <v>10374</v>
      </c>
      <c r="J2007" s="247">
        <v>143000</v>
      </c>
      <c r="K2007" s="247">
        <v>335</v>
      </c>
      <c r="L2007" s="246" t="s">
        <v>13119</v>
      </c>
      <c r="M2007" s="246" t="s">
        <v>12354</v>
      </c>
      <c r="N2007" s="246" t="s">
        <v>3630</v>
      </c>
      <c r="O2007" s="246" t="s">
        <v>12354</v>
      </c>
      <c r="P2007" s="246" t="s">
        <v>12354</v>
      </c>
      <c r="Q2007" s="246" t="s">
        <v>12354</v>
      </c>
      <c r="R2007" s="246" t="s">
        <v>14690</v>
      </c>
      <c r="S2007" s="246" t="s">
        <v>14724</v>
      </c>
      <c r="T2007" s="246" t="s">
        <v>15768</v>
      </c>
      <c r="U2007" s="246" t="s">
        <v>16173</v>
      </c>
    </row>
    <row r="2008" spans="1:21" ht="13.5" customHeight="1">
      <c r="A2008" s="125" t="s">
        <v>3632</v>
      </c>
      <c r="B2008" s="125" t="s">
        <v>10374</v>
      </c>
      <c r="C2008" s="246" t="s">
        <v>3633</v>
      </c>
      <c r="D2008" s="246" t="s">
        <v>1641</v>
      </c>
      <c r="E2008" s="246" t="s">
        <v>7130</v>
      </c>
      <c r="F2008" s="246" t="s">
        <v>12354</v>
      </c>
      <c r="G2008" s="246" t="s">
        <v>9635</v>
      </c>
      <c r="H2008" s="247">
        <v>0</v>
      </c>
      <c r="I2008" s="246" t="s">
        <v>10374</v>
      </c>
      <c r="J2008" s="247">
        <v>143000</v>
      </c>
      <c r="K2008" s="247">
        <v>348</v>
      </c>
      <c r="L2008" s="246" t="s">
        <v>13544</v>
      </c>
      <c r="M2008" s="246" t="s">
        <v>12354</v>
      </c>
      <c r="N2008" s="246" t="s">
        <v>3632</v>
      </c>
      <c r="O2008" s="246" t="s">
        <v>12354</v>
      </c>
      <c r="P2008" s="246" t="s">
        <v>12354</v>
      </c>
      <c r="Q2008" s="246" t="s">
        <v>12354</v>
      </c>
      <c r="R2008" s="246" t="s">
        <v>14773</v>
      </c>
      <c r="S2008" s="246" t="s">
        <v>16217</v>
      </c>
      <c r="T2008" s="246" t="s">
        <v>15518</v>
      </c>
      <c r="U2008" s="246" t="s">
        <v>16218</v>
      </c>
    </row>
    <row r="2009" spans="1:21" ht="13.5" customHeight="1">
      <c r="A2009" s="125" t="s">
        <v>3634</v>
      </c>
      <c r="B2009" s="125" t="s">
        <v>10374</v>
      </c>
      <c r="C2009" s="246" t="s">
        <v>3635</v>
      </c>
      <c r="D2009" s="246" t="s">
        <v>171</v>
      </c>
      <c r="E2009" s="246" t="s">
        <v>7151</v>
      </c>
      <c r="F2009" s="246" t="s">
        <v>7152</v>
      </c>
      <c r="G2009" s="246" t="s">
        <v>9837</v>
      </c>
      <c r="H2009" s="247">
        <v>0</v>
      </c>
      <c r="I2009" s="246" t="s">
        <v>10374</v>
      </c>
      <c r="J2009" s="247">
        <v>143000</v>
      </c>
      <c r="K2009" s="247">
        <v>358</v>
      </c>
      <c r="L2009" s="246" t="s">
        <v>13551</v>
      </c>
      <c r="M2009" s="246" t="s">
        <v>12354</v>
      </c>
      <c r="N2009" s="246" t="s">
        <v>3634</v>
      </c>
      <c r="O2009" s="246" t="s">
        <v>12354</v>
      </c>
      <c r="P2009" s="246" t="s">
        <v>12354</v>
      </c>
      <c r="Q2009" s="246" t="s">
        <v>12354</v>
      </c>
      <c r="R2009" s="246" t="s">
        <v>14694</v>
      </c>
      <c r="S2009" s="246" t="s">
        <v>14727</v>
      </c>
      <c r="T2009" s="246" t="s">
        <v>16372</v>
      </c>
      <c r="U2009" s="246" t="s">
        <v>16373</v>
      </c>
    </row>
    <row r="2010" spans="1:21" ht="13.5" customHeight="1">
      <c r="A2010" s="125" t="s">
        <v>3636</v>
      </c>
      <c r="B2010" s="125" t="s">
        <v>10374</v>
      </c>
      <c r="C2010" s="246" t="s">
        <v>7188</v>
      </c>
      <c r="D2010" s="246" t="s">
        <v>133</v>
      </c>
      <c r="E2010" s="246" t="s">
        <v>7189</v>
      </c>
      <c r="F2010" s="246" t="s">
        <v>7190</v>
      </c>
      <c r="G2010" s="246" t="s">
        <v>9746</v>
      </c>
      <c r="H2010" s="247">
        <v>0</v>
      </c>
      <c r="I2010" s="246" t="s">
        <v>10374</v>
      </c>
      <c r="J2010" s="247">
        <v>143000</v>
      </c>
      <c r="K2010" s="247">
        <v>374</v>
      </c>
      <c r="L2010" s="246" t="s">
        <v>13231</v>
      </c>
      <c r="M2010" s="246" t="s">
        <v>12354</v>
      </c>
      <c r="N2010" s="246" t="s">
        <v>3636</v>
      </c>
      <c r="O2010" s="246" t="s">
        <v>12354</v>
      </c>
      <c r="P2010" s="246" t="s">
        <v>12354</v>
      </c>
      <c r="Q2010" s="246" t="s">
        <v>12354</v>
      </c>
      <c r="R2010" s="246" t="s">
        <v>14690</v>
      </c>
      <c r="S2010" s="246" t="s">
        <v>14734</v>
      </c>
      <c r="T2010" s="246" t="s">
        <v>15043</v>
      </c>
      <c r="U2010" s="246" t="s">
        <v>15386</v>
      </c>
    </row>
    <row r="2011" spans="1:21" ht="13.5" customHeight="1">
      <c r="A2011" s="125" t="s">
        <v>13670</v>
      </c>
      <c r="B2011" s="125" t="s">
        <v>10374</v>
      </c>
      <c r="C2011" s="246" t="s">
        <v>11857</v>
      </c>
      <c r="D2011" s="246" t="s">
        <v>217</v>
      </c>
      <c r="E2011" s="246" t="s">
        <v>11858</v>
      </c>
      <c r="F2011" s="246" t="s">
        <v>12354</v>
      </c>
      <c r="G2011" s="246" t="s">
        <v>11859</v>
      </c>
      <c r="H2011" s="247">
        <v>0</v>
      </c>
      <c r="I2011" s="246" t="s">
        <v>10374</v>
      </c>
      <c r="J2011" s="247">
        <v>143000</v>
      </c>
      <c r="K2011" s="247">
        <v>541</v>
      </c>
      <c r="L2011" s="246" t="s">
        <v>13335</v>
      </c>
      <c r="M2011" s="246" t="s">
        <v>12354</v>
      </c>
      <c r="N2011" s="246" t="s">
        <v>13670</v>
      </c>
      <c r="O2011" s="246" t="s">
        <v>12354</v>
      </c>
      <c r="P2011" s="246" t="s">
        <v>12354</v>
      </c>
      <c r="Q2011" s="246" t="s">
        <v>12354</v>
      </c>
      <c r="R2011" s="246" t="s">
        <v>14694</v>
      </c>
      <c r="S2011" s="246" t="s">
        <v>14944</v>
      </c>
      <c r="T2011" s="246" t="s">
        <v>15522</v>
      </c>
      <c r="U2011" s="246" t="s">
        <v>16374</v>
      </c>
    </row>
    <row r="2012" spans="1:21" ht="13.5" customHeight="1">
      <c r="A2012" s="125" t="s">
        <v>13671</v>
      </c>
      <c r="B2012" s="125" t="s">
        <v>10374</v>
      </c>
      <c r="C2012" s="246" t="s">
        <v>11860</v>
      </c>
      <c r="D2012" s="246" t="s">
        <v>85</v>
      </c>
      <c r="E2012" s="246" t="s">
        <v>11861</v>
      </c>
      <c r="F2012" s="246" t="s">
        <v>11862</v>
      </c>
      <c r="G2012" s="246" t="s">
        <v>9666</v>
      </c>
      <c r="H2012" s="247">
        <v>0</v>
      </c>
      <c r="I2012" s="246" t="s">
        <v>10374</v>
      </c>
      <c r="J2012" s="247">
        <v>143000</v>
      </c>
      <c r="K2012" s="247">
        <v>542</v>
      </c>
      <c r="L2012" s="246" t="s">
        <v>13335</v>
      </c>
      <c r="M2012" s="246" t="s">
        <v>12354</v>
      </c>
      <c r="N2012" s="246" t="s">
        <v>13671</v>
      </c>
      <c r="O2012" s="246" t="s">
        <v>12354</v>
      </c>
      <c r="P2012" s="246" t="s">
        <v>12354</v>
      </c>
      <c r="Q2012" s="246" t="s">
        <v>12354</v>
      </c>
      <c r="R2012" s="246" t="s">
        <v>15649</v>
      </c>
      <c r="S2012" s="246" t="s">
        <v>14868</v>
      </c>
      <c r="T2012" s="246" t="s">
        <v>15547</v>
      </c>
      <c r="U2012" s="246" t="s">
        <v>16157</v>
      </c>
    </row>
    <row r="2013" spans="1:21" ht="13.5" customHeight="1">
      <c r="A2013" s="125" t="s">
        <v>13376</v>
      </c>
      <c r="B2013" s="125" t="s">
        <v>10374</v>
      </c>
      <c r="C2013" s="246" t="s">
        <v>6488</v>
      </c>
      <c r="D2013" s="246" t="s">
        <v>85</v>
      </c>
      <c r="E2013" s="246" t="s">
        <v>11863</v>
      </c>
      <c r="F2013" s="246" t="s">
        <v>6489</v>
      </c>
      <c r="G2013" s="246" t="s">
        <v>9632</v>
      </c>
      <c r="H2013" s="247">
        <v>0</v>
      </c>
      <c r="I2013" s="246" t="s">
        <v>10374</v>
      </c>
      <c r="J2013" s="247">
        <v>143000</v>
      </c>
      <c r="K2013" s="247">
        <v>65</v>
      </c>
      <c r="L2013" s="246" t="s">
        <v>12379</v>
      </c>
      <c r="M2013" s="246" t="s">
        <v>12354</v>
      </c>
      <c r="N2013" s="246" t="s">
        <v>13376</v>
      </c>
      <c r="O2013" s="246" t="s">
        <v>12354</v>
      </c>
      <c r="P2013" s="246" t="s">
        <v>12354</v>
      </c>
      <c r="Q2013" s="246" t="s">
        <v>12354</v>
      </c>
      <c r="R2013" s="246" t="s">
        <v>14690</v>
      </c>
      <c r="S2013" s="246" t="s">
        <v>14761</v>
      </c>
      <c r="T2013" s="246" t="s">
        <v>16066</v>
      </c>
      <c r="U2013" s="246" t="s">
        <v>16162</v>
      </c>
    </row>
    <row r="2014" spans="1:21" ht="13.5" customHeight="1">
      <c r="A2014" s="125" t="s">
        <v>10842</v>
      </c>
      <c r="B2014" s="125" t="s">
        <v>10371</v>
      </c>
      <c r="C2014" s="246" t="s">
        <v>7431</v>
      </c>
      <c r="D2014" s="246" t="s">
        <v>40</v>
      </c>
      <c r="E2014" s="246" t="s">
        <v>7432</v>
      </c>
      <c r="F2014" s="246" t="s">
        <v>12354</v>
      </c>
      <c r="G2014" s="246" t="s">
        <v>9838</v>
      </c>
      <c r="H2014" s="247">
        <v>0</v>
      </c>
      <c r="I2014" s="246" t="s">
        <v>10371</v>
      </c>
      <c r="J2014" s="247">
        <v>27000</v>
      </c>
      <c r="K2014" s="247">
        <v>17</v>
      </c>
      <c r="L2014" s="246" t="s">
        <v>13705</v>
      </c>
      <c r="M2014" s="246" t="s">
        <v>8269</v>
      </c>
      <c r="N2014" s="246" t="s">
        <v>13706</v>
      </c>
      <c r="O2014" s="246" t="s">
        <v>12354</v>
      </c>
      <c r="P2014" s="246" t="s">
        <v>12354</v>
      </c>
      <c r="Q2014" s="246" t="s">
        <v>12354</v>
      </c>
      <c r="R2014" s="246" t="s">
        <v>14690</v>
      </c>
      <c r="S2014" s="246" t="s">
        <v>14736</v>
      </c>
      <c r="T2014" s="246" t="s">
        <v>15372</v>
      </c>
      <c r="U2014" s="246" t="s">
        <v>15577</v>
      </c>
    </row>
    <row r="2015" spans="1:21" ht="13.5" customHeight="1">
      <c r="A2015" s="125" t="s">
        <v>10843</v>
      </c>
      <c r="B2015" s="125" t="s">
        <v>10371</v>
      </c>
      <c r="C2015" s="246" t="s">
        <v>7429</v>
      </c>
      <c r="D2015" s="246" t="s">
        <v>41</v>
      </c>
      <c r="E2015" s="246" t="s">
        <v>7430</v>
      </c>
      <c r="F2015" s="246" t="s">
        <v>12354</v>
      </c>
      <c r="G2015" s="246" t="s">
        <v>9839</v>
      </c>
      <c r="H2015" s="247">
        <v>0</v>
      </c>
      <c r="I2015" s="246" t="s">
        <v>10371</v>
      </c>
      <c r="J2015" s="247">
        <v>27000</v>
      </c>
      <c r="K2015" s="247">
        <v>16</v>
      </c>
      <c r="L2015" s="246" t="s">
        <v>13704</v>
      </c>
      <c r="M2015" s="246" t="s">
        <v>8269</v>
      </c>
      <c r="N2015" s="246" t="s">
        <v>11179</v>
      </c>
      <c r="O2015" s="246" t="s">
        <v>12354</v>
      </c>
      <c r="P2015" s="246" t="s">
        <v>12354</v>
      </c>
      <c r="Q2015" s="246" t="s">
        <v>12354</v>
      </c>
      <c r="R2015" s="246" t="s">
        <v>14690</v>
      </c>
      <c r="S2015" s="246" t="s">
        <v>14844</v>
      </c>
      <c r="T2015" s="246" t="s">
        <v>15770</v>
      </c>
      <c r="U2015" s="246" t="s">
        <v>15119</v>
      </c>
    </row>
    <row r="2016" spans="1:21" ht="13.5" customHeight="1">
      <c r="A2016" s="125" t="s">
        <v>10844</v>
      </c>
      <c r="B2016" s="125" t="s">
        <v>10371</v>
      </c>
      <c r="C2016" s="246" t="s">
        <v>10845</v>
      </c>
      <c r="D2016" s="246" t="s">
        <v>42</v>
      </c>
      <c r="E2016" s="246" t="s">
        <v>11278</v>
      </c>
      <c r="F2016" s="246" t="s">
        <v>11864</v>
      </c>
      <c r="G2016" s="246" t="s">
        <v>11279</v>
      </c>
      <c r="H2016" s="247">
        <v>0</v>
      </c>
      <c r="I2016" s="246" t="s">
        <v>10371</v>
      </c>
      <c r="J2016" s="247">
        <v>27000</v>
      </c>
      <c r="K2016" s="247">
        <v>310</v>
      </c>
      <c r="L2016" s="246" t="s">
        <v>14148</v>
      </c>
      <c r="M2016" s="246" t="s">
        <v>11426</v>
      </c>
      <c r="N2016" s="246" t="s">
        <v>14149</v>
      </c>
      <c r="O2016" s="246" t="s">
        <v>12354</v>
      </c>
      <c r="P2016" s="246" t="s">
        <v>12354</v>
      </c>
      <c r="Q2016" s="246" t="s">
        <v>12354</v>
      </c>
      <c r="R2016" s="246" t="s">
        <v>14690</v>
      </c>
      <c r="S2016" s="246" t="s">
        <v>14718</v>
      </c>
      <c r="T2016" s="246" t="s">
        <v>15797</v>
      </c>
      <c r="U2016" s="246" t="s">
        <v>14857</v>
      </c>
    </row>
    <row r="2017" spans="1:21" ht="13.5" customHeight="1">
      <c r="A2017" s="125" t="s">
        <v>10846</v>
      </c>
      <c r="B2017" s="125" t="s">
        <v>10371</v>
      </c>
      <c r="C2017" s="246" t="s">
        <v>7943</v>
      </c>
      <c r="D2017" s="246" t="s">
        <v>43</v>
      </c>
      <c r="E2017" s="246" t="s">
        <v>7944</v>
      </c>
      <c r="F2017" s="246" t="s">
        <v>11865</v>
      </c>
      <c r="G2017" s="246" t="s">
        <v>9840</v>
      </c>
      <c r="H2017" s="247">
        <v>0</v>
      </c>
      <c r="I2017" s="246" t="s">
        <v>10371</v>
      </c>
      <c r="J2017" s="247">
        <v>27000</v>
      </c>
      <c r="K2017" s="247">
        <v>306</v>
      </c>
      <c r="L2017" s="246" t="s">
        <v>14141</v>
      </c>
      <c r="M2017" s="246" t="s">
        <v>11426</v>
      </c>
      <c r="N2017" s="246" t="s">
        <v>14142</v>
      </c>
      <c r="O2017" s="246" t="s">
        <v>12354</v>
      </c>
      <c r="P2017" s="246" t="s">
        <v>12354</v>
      </c>
      <c r="Q2017" s="246" t="s">
        <v>12354</v>
      </c>
      <c r="R2017" s="246" t="s">
        <v>14694</v>
      </c>
      <c r="S2017" s="246" t="s">
        <v>14868</v>
      </c>
      <c r="T2017" s="246" t="s">
        <v>15028</v>
      </c>
      <c r="U2017" s="246" t="s">
        <v>16060</v>
      </c>
    </row>
    <row r="2018" spans="1:21" ht="13.5" customHeight="1">
      <c r="A2018" s="125" t="s">
        <v>10847</v>
      </c>
      <c r="B2018" s="125" t="s">
        <v>10371</v>
      </c>
      <c r="C2018" s="246" t="s">
        <v>7662</v>
      </c>
      <c r="D2018" s="246" t="s">
        <v>38</v>
      </c>
      <c r="E2018" s="246" t="s">
        <v>11866</v>
      </c>
      <c r="F2018" s="246" t="s">
        <v>12354</v>
      </c>
      <c r="G2018" s="246" t="s">
        <v>9841</v>
      </c>
      <c r="H2018" s="247">
        <v>0</v>
      </c>
      <c r="I2018" s="246" t="s">
        <v>10371</v>
      </c>
      <c r="J2018" s="247">
        <v>27000</v>
      </c>
      <c r="K2018" s="247">
        <v>147</v>
      </c>
      <c r="L2018" s="246" t="s">
        <v>13910</v>
      </c>
      <c r="M2018" s="246" t="s">
        <v>8265</v>
      </c>
      <c r="N2018" s="246" t="s">
        <v>10118</v>
      </c>
      <c r="O2018" s="246" t="s">
        <v>12354</v>
      </c>
      <c r="P2018" s="246" t="s">
        <v>12354</v>
      </c>
      <c r="Q2018" s="246" t="s">
        <v>12354</v>
      </c>
      <c r="R2018" s="246" t="s">
        <v>14697</v>
      </c>
      <c r="S2018" s="246" t="s">
        <v>14701</v>
      </c>
      <c r="T2018" s="246" t="s">
        <v>14711</v>
      </c>
      <c r="U2018" s="246" t="s">
        <v>15795</v>
      </c>
    </row>
    <row r="2019" spans="1:21" ht="13.5" customHeight="1">
      <c r="A2019" s="125" t="s">
        <v>10848</v>
      </c>
      <c r="B2019" s="125" t="s">
        <v>10371</v>
      </c>
      <c r="C2019" s="246" t="s">
        <v>7947</v>
      </c>
      <c r="D2019" s="246" t="s">
        <v>45</v>
      </c>
      <c r="E2019" s="246" t="s">
        <v>7948</v>
      </c>
      <c r="F2019" s="246" t="s">
        <v>11867</v>
      </c>
      <c r="G2019" s="246" t="s">
        <v>9575</v>
      </c>
      <c r="H2019" s="247">
        <v>0</v>
      </c>
      <c r="I2019" s="246" t="s">
        <v>10371</v>
      </c>
      <c r="J2019" s="247">
        <v>27000</v>
      </c>
      <c r="K2019" s="247">
        <v>308</v>
      </c>
      <c r="L2019" s="246" t="s">
        <v>12867</v>
      </c>
      <c r="M2019" s="246" t="s">
        <v>11426</v>
      </c>
      <c r="N2019" s="246" t="s">
        <v>14145</v>
      </c>
      <c r="O2019" s="246" t="s">
        <v>12354</v>
      </c>
      <c r="P2019" s="246" t="s">
        <v>12354</v>
      </c>
      <c r="Q2019" s="246" t="s">
        <v>12354</v>
      </c>
      <c r="R2019" s="246" t="s">
        <v>14730</v>
      </c>
      <c r="S2019" s="246" t="s">
        <v>14781</v>
      </c>
      <c r="T2019" s="246" t="s">
        <v>15830</v>
      </c>
      <c r="U2019" s="246" t="s">
        <v>14982</v>
      </c>
    </row>
    <row r="2020" spans="1:21" ht="13.5" customHeight="1">
      <c r="A2020" s="125" t="s">
        <v>10849</v>
      </c>
      <c r="B2020" s="125" t="s">
        <v>10371</v>
      </c>
      <c r="C2020" s="246" t="s">
        <v>7633</v>
      </c>
      <c r="D2020" s="246" t="s">
        <v>47</v>
      </c>
      <c r="E2020" s="246" t="s">
        <v>7634</v>
      </c>
      <c r="F2020" s="246" t="s">
        <v>12354</v>
      </c>
      <c r="G2020" s="246" t="s">
        <v>9842</v>
      </c>
      <c r="H2020" s="247">
        <v>0</v>
      </c>
      <c r="I2020" s="246" t="s">
        <v>10371</v>
      </c>
      <c r="J2020" s="247">
        <v>27000</v>
      </c>
      <c r="K2020" s="247">
        <v>131</v>
      </c>
      <c r="L2020" s="246" t="s">
        <v>13883</v>
      </c>
      <c r="M2020" s="246" t="s">
        <v>8265</v>
      </c>
      <c r="N2020" s="246" t="s">
        <v>13884</v>
      </c>
      <c r="O2020" s="246" t="s">
        <v>12354</v>
      </c>
      <c r="P2020" s="246" t="s">
        <v>12354</v>
      </c>
      <c r="Q2020" s="246" t="s">
        <v>12354</v>
      </c>
      <c r="R2020" s="246" t="s">
        <v>14730</v>
      </c>
      <c r="S2020" s="246" t="s">
        <v>15491</v>
      </c>
      <c r="T2020" s="246" t="s">
        <v>15552</v>
      </c>
      <c r="U2020" s="246" t="s">
        <v>15854</v>
      </c>
    </row>
    <row r="2021" spans="1:21" ht="13.5" customHeight="1">
      <c r="A2021" s="125" t="s">
        <v>10850</v>
      </c>
      <c r="B2021" s="125" t="s">
        <v>10371</v>
      </c>
      <c r="C2021" s="246" t="s">
        <v>7941</v>
      </c>
      <c r="D2021" s="246" t="s">
        <v>48</v>
      </c>
      <c r="E2021" s="246" t="s">
        <v>7942</v>
      </c>
      <c r="F2021" s="246" t="s">
        <v>11868</v>
      </c>
      <c r="G2021" s="246" t="s">
        <v>9843</v>
      </c>
      <c r="H2021" s="247">
        <v>0</v>
      </c>
      <c r="I2021" s="246" t="s">
        <v>10371</v>
      </c>
      <c r="J2021" s="247">
        <v>27000</v>
      </c>
      <c r="K2021" s="247">
        <v>305</v>
      </c>
      <c r="L2021" s="246" t="s">
        <v>14139</v>
      </c>
      <c r="M2021" s="246" t="s">
        <v>11426</v>
      </c>
      <c r="N2021" s="246" t="s">
        <v>14140</v>
      </c>
      <c r="O2021" s="246" t="s">
        <v>12354</v>
      </c>
      <c r="P2021" s="246" t="s">
        <v>12354</v>
      </c>
      <c r="Q2021" s="246" t="s">
        <v>12354</v>
      </c>
      <c r="R2021" s="246" t="s">
        <v>14690</v>
      </c>
      <c r="S2021" s="246" t="s">
        <v>14727</v>
      </c>
      <c r="T2021" s="246" t="s">
        <v>15327</v>
      </c>
      <c r="U2021" s="246" t="s">
        <v>15594</v>
      </c>
    </row>
    <row r="2022" spans="1:21" ht="13.5" customHeight="1">
      <c r="A2022" s="125" t="s">
        <v>10851</v>
      </c>
      <c r="B2022" s="125" t="s">
        <v>10371</v>
      </c>
      <c r="C2022" s="246" t="s">
        <v>7631</v>
      </c>
      <c r="D2022" s="246" t="s">
        <v>49</v>
      </c>
      <c r="E2022" s="246" t="s">
        <v>7632</v>
      </c>
      <c r="F2022" s="246" t="s">
        <v>12354</v>
      </c>
      <c r="G2022" s="246" t="s">
        <v>9844</v>
      </c>
      <c r="H2022" s="247">
        <v>0</v>
      </c>
      <c r="I2022" s="246" t="s">
        <v>10371</v>
      </c>
      <c r="J2022" s="247">
        <v>27000</v>
      </c>
      <c r="K2022" s="247">
        <v>130</v>
      </c>
      <c r="L2022" s="246" t="s">
        <v>13881</v>
      </c>
      <c r="M2022" s="246" t="s">
        <v>8265</v>
      </c>
      <c r="N2022" s="246" t="s">
        <v>13882</v>
      </c>
      <c r="O2022" s="246" t="s">
        <v>12354</v>
      </c>
      <c r="P2022" s="246" t="s">
        <v>12354</v>
      </c>
      <c r="Q2022" s="246" t="s">
        <v>12354</v>
      </c>
      <c r="R2022" s="246" t="s">
        <v>14690</v>
      </c>
      <c r="S2022" s="246" t="s">
        <v>14718</v>
      </c>
      <c r="T2022" s="246" t="s">
        <v>15375</v>
      </c>
      <c r="U2022" s="246" t="s">
        <v>15760</v>
      </c>
    </row>
    <row r="2023" spans="1:21" ht="13.5" customHeight="1">
      <c r="A2023" s="125" t="s">
        <v>10852</v>
      </c>
      <c r="B2023" s="125" t="s">
        <v>10371</v>
      </c>
      <c r="C2023" s="246" t="s">
        <v>7434</v>
      </c>
      <c r="D2023" s="246" t="s">
        <v>50</v>
      </c>
      <c r="E2023" s="246" t="s">
        <v>7435</v>
      </c>
      <c r="F2023" s="246" t="s">
        <v>12354</v>
      </c>
      <c r="G2023" s="246" t="s">
        <v>9845</v>
      </c>
      <c r="H2023" s="247">
        <v>0</v>
      </c>
      <c r="I2023" s="246" t="s">
        <v>10371</v>
      </c>
      <c r="J2023" s="247">
        <v>27000</v>
      </c>
      <c r="K2023" s="247">
        <v>19</v>
      </c>
      <c r="L2023" s="246" t="s">
        <v>13708</v>
      </c>
      <c r="M2023" s="246" t="s">
        <v>8269</v>
      </c>
      <c r="N2023" s="246" t="s">
        <v>13709</v>
      </c>
      <c r="O2023" s="246" t="s">
        <v>12354</v>
      </c>
      <c r="P2023" s="246" t="s">
        <v>12354</v>
      </c>
      <c r="Q2023" s="246" t="s">
        <v>12354</v>
      </c>
      <c r="R2023" s="246" t="s">
        <v>14694</v>
      </c>
      <c r="S2023" s="246" t="s">
        <v>14736</v>
      </c>
      <c r="T2023" s="246" t="s">
        <v>16375</v>
      </c>
      <c r="U2023" s="246" t="s">
        <v>15600</v>
      </c>
    </row>
    <row r="2024" spans="1:21" ht="13.5" customHeight="1">
      <c r="A2024" s="125" t="s">
        <v>11280</v>
      </c>
      <c r="B2024" s="125" t="s">
        <v>10371</v>
      </c>
      <c r="C2024" s="246" t="s">
        <v>7663</v>
      </c>
      <c r="D2024" s="246" t="s">
        <v>51</v>
      </c>
      <c r="E2024" s="246" t="s">
        <v>7664</v>
      </c>
      <c r="F2024" s="246" t="s">
        <v>12354</v>
      </c>
      <c r="G2024" s="246" t="s">
        <v>9846</v>
      </c>
      <c r="H2024" s="247">
        <v>0</v>
      </c>
      <c r="I2024" s="246" t="s">
        <v>10371</v>
      </c>
      <c r="J2024" s="247">
        <v>27000</v>
      </c>
      <c r="K2024" s="247">
        <v>148</v>
      </c>
      <c r="L2024" s="246" t="s">
        <v>13911</v>
      </c>
      <c r="M2024" s="246" t="s">
        <v>8265</v>
      </c>
      <c r="N2024" s="246" t="s">
        <v>13912</v>
      </c>
      <c r="O2024" s="246" t="s">
        <v>12354</v>
      </c>
      <c r="P2024" s="246" t="s">
        <v>12354</v>
      </c>
      <c r="Q2024" s="246" t="s">
        <v>12354</v>
      </c>
      <c r="R2024" s="246" t="s">
        <v>14694</v>
      </c>
      <c r="S2024" s="246" t="s">
        <v>14944</v>
      </c>
      <c r="T2024" s="246" t="s">
        <v>16376</v>
      </c>
      <c r="U2024" s="246" t="s">
        <v>14863</v>
      </c>
    </row>
    <row r="2025" spans="1:21" ht="13.5" customHeight="1">
      <c r="A2025" s="125" t="s">
        <v>10853</v>
      </c>
      <c r="B2025" s="125" t="s">
        <v>10371</v>
      </c>
      <c r="C2025" s="246" t="s">
        <v>7436</v>
      </c>
      <c r="D2025" s="246" t="s">
        <v>52</v>
      </c>
      <c r="E2025" s="246" t="s">
        <v>7437</v>
      </c>
      <c r="F2025" s="246" t="s">
        <v>12354</v>
      </c>
      <c r="G2025" s="246" t="s">
        <v>11869</v>
      </c>
      <c r="H2025" s="247">
        <v>0</v>
      </c>
      <c r="I2025" s="246" t="s">
        <v>10371</v>
      </c>
      <c r="J2025" s="247">
        <v>27000</v>
      </c>
      <c r="K2025" s="247">
        <v>20</v>
      </c>
      <c r="L2025" s="246" t="s">
        <v>13710</v>
      </c>
      <c r="M2025" s="246" t="s">
        <v>8269</v>
      </c>
      <c r="N2025" s="246" t="s">
        <v>13711</v>
      </c>
      <c r="O2025" s="246" t="s">
        <v>12354</v>
      </c>
      <c r="P2025" s="246" t="s">
        <v>12354</v>
      </c>
      <c r="Q2025" s="246" t="s">
        <v>12354</v>
      </c>
      <c r="R2025" s="246" t="s">
        <v>14694</v>
      </c>
      <c r="S2025" s="246" t="s">
        <v>14718</v>
      </c>
      <c r="T2025" s="246" t="s">
        <v>15639</v>
      </c>
      <c r="U2025" s="246" t="s">
        <v>16377</v>
      </c>
    </row>
    <row r="2026" spans="1:21" ht="13.5" customHeight="1">
      <c r="A2026" s="125" t="s">
        <v>10854</v>
      </c>
      <c r="B2026" s="125" t="s">
        <v>10371</v>
      </c>
      <c r="C2026" s="246" t="s">
        <v>7949</v>
      </c>
      <c r="D2026" s="246" t="s">
        <v>53</v>
      </c>
      <c r="E2026" s="246" t="s">
        <v>7950</v>
      </c>
      <c r="F2026" s="246" t="s">
        <v>11870</v>
      </c>
      <c r="G2026" s="246" t="s">
        <v>9847</v>
      </c>
      <c r="H2026" s="247">
        <v>0</v>
      </c>
      <c r="I2026" s="246" t="s">
        <v>10371</v>
      </c>
      <c r="J2026" s="247">
        <v>27000</v>
      </c>
      <c r="K2026" s="247">
        <v>309</v>
      </c>
      <c r="L2026" s="246" t="s">
        <v>14146</v>
      </c>
      <c r="M2026" s="246" t="s">
        <v>11426</v>
      </c>
      <c r="N2026" s="246" t="s">
        <v>14147</v>
      </c>
      <c r="O2026" s="246" t="s">
        <v>12354</v>
      </c>
      <c r="P2026" s="246" t="s">
        <v>12354</v>
      </c>
      <c r="Q2026" s="246" t="s">
        <v>12354</v>
      </c>
      <c r="R2026" s="246" t="s">
        <v>14694</v>
      </c>
      <c r="S2026" s="246" t="s">
        <v>14782</v>
      </c>
      <c r="T2026" s="246" t="s">
        <v>16378</v>
      </c>
      <c r="U2026" s="246" t="s">
        <v>15656</v>
      </c>
    </row>
    <row r="2027" spans="1:21" ht="13.5" customHeight="1">
      <c r="A2027" s="125" t="s">
        <v>10855</v>
      </c>
      <c r="B2027" s="125" t="s">
        <v>10371</v>
      </c>
      <c r="C2027" s="246" t="s">
        <v>7935</v>
      </c>
      <c r="D2027" s="246" t="s">
        <v>55</v>
      </c>
      <c r="E2027" s="246" t="s">
        <v>7936</v>
      </c>
      <c r="F2027" s="246" t="s">
        <v>11871</v>
      </c>
      <c r="G2027" s="246" t="s">
        <v>9848</v>
      </c>
      <c r="H2027" s="247">
        <v>0</v>
      </c>
      <c r="I2027" s="246" t="s">
        <v>10371</v>
      </c>
      <c r="J2027" s="247">
        <v>27000</v>
      </c>
      <c r="K2027" s="247">
        <v>302</v>
      </c>
      <c r="L2027" s="246" t="s">
        <v>14133</v>
      </c>
      <c r="M2027" s="246" t="s">
        <v>11426</v>
      </c>
      <c r="N2027" s="246" t="s">
        <v>14134</v>
      </c>
      <c r="O2027" s="246" t="s">
        <v>12354</v>
      </c>
      <c r="P2027" s="246" t="s">
        <v>12354</v>
      </c>
      <c r="Q2027" s="246" t="s">
        <v>12354</v>
      </c>
      <c r="R2027" s="246" t="s">
        <v>14694</v>
      </c>
      <c r="S2027" s="246" t="s">
        <v>14868</v>
      </c>
      <c r="T2027" s="246" t="s">
        <v>16339</v>
      </c>
      <c r="U2027" s="246" t="s">
        <v>15908</v>
      </c>
    </row>
    <row r="2028" spans="1:21" ht="13.5" customHeight="1">
      <c r="A2028" s="125" t="s">
        <v>10856</v>
      </c>
      <c r="B2028" s="125" t="s">
        <v>10371</v>
      </c>
      <c r="C2028" s="246" t="s">
        <v>7860</v>
      </c>
      <c r="D2028" s="246" t="s">
        <v>56</v>
      </c>
      <c r="E2028" s="246" t="s">
        <v>7861</v>
      </c>
      <c r="F2028" s="246" t="s">
        <v>8172</v>
      </c>
      <c r="G2028" s="246" t="s">
        <v>9849</v>
      </c>
      <c r="H2028" s="247">
        <v>0</v>
      </c>
      <c r="I2028" s="246" t="s">
        <v>10371</v>
      </c>
      <c r="J2028" s="247">
        <v>27000</v>
      </c>
      <c r="K2028" s="247">
        <v>263</v>
      </c>
      <c r="L2028" s="246" t="s">
        <v>12432</v>
      </c>
      <c r="M2028" s="246" t="s">
        <v>11426</v>
      </c>
      <c r="N2028" s="246" t="s">
        <v>11181</v>
      </c>
      <c r="O2028" s="246" t="s">
        <v>12354</v>
      </c>
      <c r="P2028" s="246" t="s">
        <v>12354</v>
      </c>
      <c r="Q2028" s="246" t="s">
        <v>12354</v>
      </c>
      <c r="R2028" s="246" t="s">
        <v>14694</v>
      </c>
      <c r="S2028" s="246" t="s">
        <v>14818</v>
      </c>
      <c r="T2028" s="246" t="s">
        <v>16282</v>
      </c>
      <c r="U2028" s="246" t="s">
        <v>15740</v>
      </c>
    </row>
    <row r="2029" spans="1:21" ht="13.5" customHeight="1">
      <c r="A2029" s="125" t="s">
        <v>10857</v>
      </c>
      <c r="B2029" s="125" t="s">
        <v>10371</v>
      </c>
      <c r="C2029" s="246" t="s">
        <v>7402</v>
      </c>
      <c r="D2029" s="246" t="s">
        <v>57</v>
      </c>
      <c r="E2029" s="246" t="s">
        <v>7403</v>
      </c>
      <c r="F2029" s="246" t="s">
        <v>12354</v>
      </c>
      <c r="G2029" s="246" t="s">
        <v>9850</v>
      </c>
      <c r="H2029" s="247">
        <v>0</v>
      </c>
      <c r="I2029" s="246" t="s">
        <v>10371</v>
      </c>
      <c r="J2029" s="247">
        <v>27000</v>
      </c>
      <c r="K2029" s="247">
        <v>3</v>
      </c>
      <c r="L2029" s="246" t="s">
        <v>13598</v>
      </c>
      <c r="M2029" s="246" t="s">
        <v>8268</v>
      </c>
      <c r="N2029" s="246" t="s">
        <v>10173</v>
      </c>
      <c r="O2029" s="246" t="s">
        <v>12354</v>
      </c>
      <c r="P2029" s="246" t="s">
        <v>12354</v>
      </c>
      <c r="Q2029" s="246" t="s">
        <v>12354</v>
      </c>
      <c r="R2029" s="246" t="s">
        <v>14694</v>
      </c>
      <c r="S2029" s="246" t="s">
        <v>14727</v>
      </c>
      <c r="T2029" s="246" t="s">
        <v>16379</v>
      </c>
      <c r="U2029" s="246" t="s">
        <v>15917</v>
      </c>
    </row>
    <row r="2030" spans="1:21" ht="13.5" customHeight="1">
      <c r="A2030" s="125" t="s">
        <v>10858</v>
      </c>
      <c r="B2030" s="125" t="s">
        <v>10371</v>
      </c>
      <c r="C2030" s="246" t="s">
        <v>7433</v>
      </c>
      <c r="D2030" s="246" t="s">
        <v>89</v>
      </c>
      <c r="E2030" s="246" t="s">
        <v>11872</v>
      </c>
      <c r="F2030" s="246" t="s">
        <v>12354</v>
      </c>
      <c r="G2030" s="246" t="s">
        <v>9851</v>
      </c>
      <c r="H2030" s="247">
        <v>0</v>
      </c>
      <c r="I2030" s="246" t="s">
        <v>10371</v>
      </c>
      <c r="J2030" s="247">
        <v>27000</v>
      </c>
      <c r="K2030" s="247">
        <v>18</v>
      </c>
      <c r="L2030" s="246" t="s">
        <v>13707</v>
      </c>
      <c r="M2030" s="246" t="s">
        <v>8269</v>
      </c>
      <c r="N2030" s="246" t="s">
        <v>10176</v>
      </c>
      <c r="O2030" s="246" t="s">
        <v>12354</v>
      </c>
      <c r="P2030" s="246" t="s">
        <v>12354</v>
      </c>
      <c r="Q2030" s="246" t="s">
        <v>12354</v>
      </c>
      <c r="R2030" s="246" t="s">
        <v>14690</v>
      </c>
      <c r="S2030" s="246" t="s">
        <v>14734</v>
      </c>
      <c r="T2030" s="246" t="s">
        <v>16132</v>
      </c>
      <c r="U2030" s="246" t="s">
        <v>16380</v>
      </c>
    </row>
    <row r="2031" spans="1:21" ht="13.5" customHeight="1">
      <c r="A2031" s="125" t="s">
        <v>10859</v>
      </c>
      <c r="B2031" s="125" t="s">
        <v>10371</v>
      </c>
      <c r="C2031" s="246" t="s">
        <v>10860</v>
      </c>
      <c r="D2031" s="246" t="s">
        <v>59</v>
      </c>
      <c r="E2031" s="246" t="s">
        <v>11281</v>
      </c>
      <c r="F2031" s="246" t="s">
        <v>12354</v>
      </c>
      <c r="G2031" s="246" t="s">
        <v>10861</v>
      </c>
      <c r="H2031" s="247">
        <v>0</v>
      </c>
      <c r="I2031" s="246" t="s">
        <v>10371</v>
      </c>
      <c r="J2031" s="247">
        <v>27000</v>
      </c>
      <c r="K2031" s="247">
        <v>311</v>
      </c>
      <c r="L2031" s="246" t="s">
        <v>14150</v>
      </c>
      <c r="M2031" s="246" t="s">
        <v>8269</v>
      </c>
      <c r="N2031" s="246" t="s">
        <v>10184</v>
      </c>
      <c r="O2031" s="246" t="s">
        <v>12354</v>
      </c>
      <c r="P2031" s="246" t="s">
        <v>12354</v>
      </c>
      <c r="Q2031" s="246" t="s">
        <v>12354</v>
      </c>
      <c r="R2031" s="246" t="s">
        <v>14694</v>
      </c>
      <c r="S2031" s="246" t="s">
        <v>14710</v>
      </c>
      <c r="T2031" s="246" t="s">
        <v>15043</v>
      </c>
      <c r="U2031" s="246" t="s">
        <v>14945</v>
      </c>
    </row>
    <row r="2032" spans="1:21" ht="13.5" customHeight="1">
      <c r="A2032" s="125" t="s">
        <v>10862</v>
      </c>
      <c r="B2032" s="125" t="s">
        <v>10371</v>
      </c>
      <c r="C2032" s="246" t="s">
        <v>7453</v>
      </c>
      <c r="D2032" s="246" t="s">
        <v>60</v>
      </c>
      <c r="E2032" s="246" t="s">
        <v>7454</v>
      </c>
      <c r="F2032" s="246" t="s">
        <v>12354</v>
      </c>
      <c r="G2032" s="246" t="s">
        <v>9852</v>
      </c>
      <c r="H2032" s="247">
        <v>0</v>
      </c>
      <c r="I2032" s="246" t="s">
        <v>10371</v>
      </c>
      <c r="J2032" s="247">
        <v>27000</v>
      </c>
      <c r="K2032" s="247">
        <v>31</v>
      </c>
      <c r="L2032" s="246" t="s">
        <v>13725</v>
      </c>
      <c r="M2032" s="246" t="s">
        <v>8269</v>
      </c>
      <c r="N2032" s="246" t="s">
        <v>13726</v>
      </c>
      <c r="O2032" s="246" t="s">
        <v>12354</v>
      </c>
      <c r="P2032" s="246" t="s">
        <v>12354</v>
      </c>
      <c r="Q2032" s="246" t="s">
        <v>12354</v>
      </c>
      <c r="R2032" s="246" t="s">
        <v>14694</v>
      </c>
      <c r="S2032" s="246" t="s">
        <v>14844</v>
      </c>
      <c r="T2032" s="246" t="s">
        <v>15012</v>
      </c>
      <c r="U2032" s="246" t="s">
        <v>16056</v>
      </c>
    </row>
    <row r="2033" spans="1:21" ht="13.5" customHeight="1">
      <c r="A2033" s="125" t="s">
        <v>10863</v>
      </c>
      <c r="B2033" s="125" t="s">
        <v>10371</v>
      </c>
      <c r="C2033" s="246" t="s">
        <v>7455</v>
      </c>
      <c r="D2033" s="246" t="s">
        <v>61</v>
      </c>
      <c r="E2033" s="246" t="s">
        <v>7456</v>
      </c>
      <c r="F2033" s="246" t="s">
        <v>12354</v>
      </c>
      <c r="G2033" s="246" t="s">
        <v>9853</v>
      </c>
      <c r="H2033" s="247">
        <v>0</v>
      </c>
      <c r="I2033" s="246" t="s">
        <v>10371</v>
      </c>
      <c r="J2033" s="247">
        <v>27000</v>
      </c>
      <c r="K2033" s="247">
        <v>32</v>
      </c>
      <c r="L2033" s="246" t="s">
        <v>13727</v>
      </c>
      <c r="M2033" s="246" t="s">
        <v>8269</v>
      </c>
      <c r="N2033" s="246" t="s">
        <v>13728</v>
      </c>
      <c r="O2033" s="246" t="s">
        <v>12354</v>
      </c>
      <c r="P2033" s="246" t="s">
        <v>12354</v>
      </c>
      <c r="Q2033" s="246" t="s">
        <v>12354</v>
      </c>
      <c r="R2033" s="246" t="s">
        <v>14694</v>
      </c>
      <c r="S2033" s="246" t="s">
        <v>14750</v>
      </c>
      <c r="T2033" s="246" t="s">
        <v>15640</v>
      </c>
      <c r="U2033" s="246" t="s">
        <v>15414</v>
      </c>
    </row>
    <row r="2034" spans="1:21" ht="13.5" customHeight="1">
      <c r="A2034" s="125" t="s">
        <v>10864</v>
      </c>
      <c r="B2034" s="125" t="s">
        <v>10371</v>
      </c>
      <c r="C2034" s="246" t="s">
        <v>7457</v>
      </c>
      <c r="D2034" s="246" t="s">
        <v>63</v>
      </c>
      <c r="E2034" s="246" t="s">
        <v>7458</v>
      </c>
      <c r="F2034" s="246" t="s">
        <v>12354</v>
      </c>
      <c r="G2034" s="246" t="s">
        <v>9854</v>
      </c>
      <c r="H2034" s="247">
        <v>0</v>
      </c>
      <c r="I2034" s="246" t="s">
        <v>10371</v>
      </c>
      <c r="J2034" s="247">
        <v>27000</v>
      </c>
      <c r="K2034" s="247">
        <v>33</v>
      </c>
      <c r="L2034" s="246" t="s">
        <v>13729</v>
      </c>
      <c r="M2034" s="246" t="s">
        <v>8269</v>
      </c>
      <c r="N2034" s="246" t="s">
        <v>13730</v>
      </c>
      <c r="O2034" s="246" t="s">
        <v>12354</v>
      </c>
      <c r="P2034" s="246" t="s">
        <v>12354</v>
      </c>
      <c r="Q2034" s="246" t="s">
        <v>12354</v>
      </c>
      <c r="R2034" s="246" t="s">
        <v>14694</v>
      </c>
      <c r="S2034" s="246" t="s">
        <v>15348</v>
      </c>
      <c r="T2034" s="246" t="s">
        <v>15766</v>
      </c>
      <c r="U2034" s="246" t="s">
        <v>15489</v>
      </c>
    </row>
    <row r="2035" spans="1:21" ht="13.5" customHeight="1">
      <c r="A2035" s="125" t="s">
        <v>10865</v>
      </c>
      <c r="B2035" s="125" t="s">
        <v>10371</v>
      </c>
      <c r="C2035" s="246" t="s">
        <v>7645</v>
      </c>
      <c r="D2035" s="246" t="s">
        <v>64</v>
      </c>
      <c r="E2035" s="246" t="s">
        <v>7646</v>
      </c>
      <c r="F2035" s="246" t="s">
        <v>12354</v>
      </c>
      <c r="G2035" s="246" t="s">
        <v>9855</v>
      </c>
      <c r="H2035" s="247">
        <v>0</v>
      </c>
      <c r="I2035" s="246" t="s">
        <v>10371</v>
      </c>
      <c r="J2035" s="247">
        <v>27000</v>
      </c>
      <c r="K2035" s="247">
        <v>137</v>
      </c>
      <c r="L2035" s="246" t="s">
        <v>13893</v>
      </c>
      <c r="M2035" s="246" t="s">
        <v>8265</v>
      </c>
      <c r="N2035" s="246" t="s">
        <v>13894</v>
      </c>
      <c r="O2035" s="246" t="s">
        <v>12354</v>
      </c>
      <c r="P2035" s="246" t="s">
        <v>12354</v>
      </c>
      <c r="Q2035" s="246" t="s">
        <v>12354</v>
      </c>
      <c r="R2035" s="246" t="s">
        <v>14694</v>
      </c>
      <c r="S2035" s="246" t="s">
        <v>14776</v>
      </c>
      <c r="T2035" s="246" t="s">
        <v>15952</v>
      </c>
      <c r="U2035" s="246" t="s">
        <v>14928</v>
      </c>
    </row>
    <row r="2036" spans="1:21" ht="13.5" customHeight="1">
      <c r="A2036" s="125" t="s">
        <v>10866</v>
      </c>
      <c r="B2036" s="125" t="s">
        <v>10371</v>
      </c>
      <c r="C2036" s="246" t="s">
        <v>44</v>
      </c>
      <c r="D2036" s="246" t="s">
        <v>45</v>
      </c>
      <c r="E2036" s="246" t="s">
        <v>7920</v>
      </c>
      <c r="F2036" s="246" t="s">
        <v>12354</v>
      </c>
      <c r="G2036" s="246" t="s">
        <v>9856</v>
      </c>
      <c r="H2036" s="247">
        <v>0</v>
      </c>
      <c r="I2036" s="246" t="s">
        <v>10371</v>
      </c>
      <c r="J2036" s="247">
        <v>27000</v>
      </c>
      <c r="K2036" s="247">
        <v>294</v>
      </c>
      <c r="L2036" s="246" t="s">
        <v>14119</v>
      </c>
      <c r="M2036" s="246" t="s">
        <v>11426</v>
      </c>
      <c r="N2036" s="246" t="s">
        <v>10197</v>
      </c>
      <c r="O2036" s="246" t="s">
        <v>12354</v>
      </c>
      <c r="P2036" s="246" t="s">
        <v>12354</v>
      </c>
      <c r="Q2036" s="246" t="s">
        <v>12354</v>
      </c>
      <c r="R2036" s="246" t="s">
        <v>14694</v>
      </c>
      <c r="S2036" s="246" t="s">
        <v>14929</v>
      </c>
      <c r="T2036" s="246" t="s">
        <v>16381</v>
      </c>
      <c r="U2036" s="246" t="s">
        <v>15185</v>
      </c>
    </row>
    <row r="2037" spans="1:21" ht="13.5" customHeight="1">
      <c r="A2037" s="125" t="s">
        <v>10867</v>
      </c>
      <c r="B2037" s="125" t="s">
        <v>10371</v>
      </c>
      <c r="C2037" s="246" t="s">
        <v>7469</v>
      </c>
      <c r="D2037" s="246" t="s">
        <v>66</v>
      </c>
      <c r="E2037" s="246" t="s">
        <v>7470</v>
      </c>
      <c r="F2037" s="246" t="s">
        <v>12354</v>
      </c>
      <c r="G2037" s="246" t="s">
        <v>9857</v>
      </c>
      <c r="H2037" s="247">
        <v>0</v>
      </c>
      <c r="I2037" s="246" t="s">
        <v>10371</v>
      </c>
      <c r="J2037" s="247">
        <v>27000</v>
      </c>
      <c r="K2037" s="247">
        <v>39</v>
      </c>
      <c r="L2037" s="246" t="s">
        <v>13741</v>
      </c>
      <c r="M2037" s="246" t="s">
        <v>8269</v>
      </c>
      <c r="N2037" s="246" t="s">
        <v>13742</v>
      </c>
      <c r="O2037" s="246" t="s">
        <v>12354</v>
      </c>
      <c r="P2037" s="246" t="s">
        <v>12354</v>
      </c>
      <c r="Q2037" s="246" t="s">
        <v>12354</v>
      </c>
      <c r="R2037" s="246" t="s">
        <v>14694</v>
      </c>
      <c r="S2037" s="246" t="s">
        <v>14734</v>
      </c>
      <c r="T2037" s="246" t="s">
        <v>16382</v>
      </c>
      <c r="U2037" s="246" t="s">
        <v>14742</v>
      </c>
    </row>
    <row r="2038" spans="1:21" ht="13.5" customHeight="1">
      <c r="A2038" s="125" t="s">
        <v>10868</v>
      </c>
      <c r="B2038" s="125" t="s">
        <v>10371</v>
      </c>
      <c r="C2038" s="246" t="s">
        <v>10869</v>
      </c>
      <c r="D2038" s="246" t="s">
        <v>68</v>
      </c>
      <c r="E2038" s="246" t="s">
        <v>11282</v>
      </c>
      <c r="F2038" s="246" t="s">
        <v>11873</v>
      </c>
      <c r="G2038" s="246" t="s">
        <v>10870</v>
      </c>
      <c r="H2038" s="247">
        <v>0</v>
      </c>
      <c r="I2038" s="246" t="s">
        <v>10371</v>
      </c>
      <c r="J2038" s="247">
        <v>27000</v>
      </c>
      <c r="K2038" s="247">
        <v>312</v>
      </c>
      <c r="L2038" s="246" t="s">
        <v>14151</v>
      </c>
      <c r="M2038" s="246" t="s">
        <v>11426</v>
      </c>
      <c r="N2038" s="246" t="s">
        <v>10208</v>
      </c>
      <c r="O2038" s="246" t="s">
        <v>12354</v>
      </c>
      <c r="P2038" s="246" t="s">
        <v>12354</v>
      </c>
      <c r="Q2038" s="246" t="s">
        <v>12354</v>
      </c>
      <c r="R2038" s="246" t="s">
        <v>14694</v>
      </c>
      <c r="S2038" s="246" t="s">
        <v>14884</v>
      </c>
      <c r="T2038" s="246" t="s">
        <v>16383</v>
      </c>
      <c r="U2038" s="246" t="s">
        <v>15059</v>
      </c>
    </row>
    <row r="2039" spans="1:21" ht="13.5" customHeight="1">
      <c r="A2039" s="125" t="s">
        <v>10871</v>
      </c>
      <c r="B2039" s="125" t="s">
        <v>10371</v>
      </c>
      <c r="C2039" s="246" t="s">
        <v>7408</v>
      </c>
      <c r="D2039" s="246" t="s">
        <v>69</v>
      </c>
      <c r="E2039" s="246" t="s">
        <v>7409</v>
      </c>
      <c r="F2039" s="246" t="s">
        <v>12354</v>
      </c>
      <c r="G2039" s="246" t="s">
        <v>9858</v>
      </c>
      <c r="H2039" s="247">
        <v>0</v>
      </c>
      <c r="I2039" s="246" t="s">
        <v>10371</v>
      </c>
      <c r="J2039" s="247">
        <v>27000</v>
      </c>
      <c r="K2039" s="247">
        <v>6</v>
      </c>
      <c r="L2039" s="246" t="s">
        <v>13685</v>
      </c>
      <c r="M2039" s="246" t="s">
        <v>8268</v>
      </c>
      <c r="N2039" s="246" t="s">
        <v>13686</v>
      </c>
      <c r="O2039" s="246" t="s">
        <v>12354</v>
      </c>
      <c r="P2039" s="246" t="s">
        <v>12354</v>
      </c>
      <c r="Q2039" s="246" t="s">
        <v>12354</v>
      </c>
      <c r="R2039" s="246" t="s">
        <v>14694</v>
      </c>
      <c r="S2039" s="246" t="s">
        <v>14727</v>
      </c>
      <c r="T2039" s="246" t="s">
        <v>15276</v>
      </c>
      <c r="U2039" s="246" t="s">
        <v>15846</v>
      </c>
    </row>
    <row r="2040" spans="1:21" ht="13.5" customHeight="1">
      <c r="A2040" s="125" t="s">
        <v>10872</v>
      </c>
      <c r="B2040" s="125" t="s">
        <v>10371</v>
      </c>
      <c r="C2040" s="246" t="s">
        <v>7478</v>
      </c>
      <c r="D2040" s="246" t="s">
        <v>70</v>
      </c>
      <c r="E2040" s="246" t="s">
        <v>7479</v>
      </c>
      <c r="F2040" s="246" t="s">
        <v>12354</v>
      </c>
      <c r="G2040" s="246" t="s">
        <v>9859</v>
      </c>
      <c r="H2040" s="247">
        <v>0</v>
      </c>
      <c r="I2040" s="246" t="s">
        <v>10371</v>
      </c>
      <c r="J2040" s="247">
        <v>27000</v>
      </c>
      <c r="K2040" s="247">
        <v>45</v>
      </c>
      <c r="L2040" s="246" t="s">
        <v>13749</v>
      </c>
      <c r="M2040" s="246" t="s">
        <v>8269</v>
      </c>
      <c r="N2040" s="246" t="s">
        <v>10218</v>
      </c>
      <c r="O2040" s="246" t="s">
        <v>12354</v>
      </c>
      <c r="P2040" s="246" t="s">
        <v>12354</v>
      </c>
      <c r="Q2040" s="246" t="s">
        <v>12354</v>
      </c>
      <c r="R2040" s="246" t="s">
        <v>14690</v>
      </c>
      <c r="S2040" s="246" t="s">
        <v>14820</v>
      </c>
      <c r="T2040" s="246" t="s">
        <v>16384</v>
      </c>
      <c r="U2040" s="246" t="s">
        <v>15463</v>
      </c>
    </row>
    <row r="2041" spans="1:21" ht="13.5" customHeight="1">
      <c r="A2041" s="125" t="s">
        <v>10873</v>
      </c>
      <c r="B2041" s="125" t="s">
        <v>10371</v>
      </c>
      <c r="C2041" s="246" t="s">
        <v>7906</v>
      </c>
      <c r="D2041" s="246" t="s">
        <v>72</v>
      </c>
      <c r="E2041" s="246" t="s">
        <v>7907</v>
      </c>
      <c r="F2041" s="246" t="s">
        <v>11874</v>
      </c>
      <c r="G2041" s="246" t="s">
        <v>9860</v>
      </c>
      <c r="H2041" s="247">
        <v>0</v>
      </c>
      <c r="I2041" s="246" t="s">
        <v>10371</v>
      </c>
      <c r="J2041" s="247">
        <v>27000</v>
      </c>
      <c r="K2041" s="247">
        <v>287</v>
      </c>
      <c r="L2041" s="246" t="s">
        <v>12465</v>
      </c>
      <c r="M2041" s="246" t="s">
        <v>11426</v>
      </c>
      <c r="N2041" s="246" t="s">
        <v>14110</v>
      </c>
      <c r="O2041" s="246" t="s">
        <v>12354</v>
      </c>
      <c r="P2041" s="246" t="s">
        <v>12354</v>
      </c>
      <c r="Q2041" s="246" t="s">
        <v>12354</v>
      </c>
      <c r="R2041" s="246" t="s">
        <v>14690</v>
      </c>
      <c r="S2041" s="246" t="s">
        <v>14791</v>
      </c>
      <c r="T2041" s="246" t="s">
        <v>16385</v>
      </c>
      <c r="U2041" s="246" t="s">
        <v>15108</v>
      </c>
    </row>
    <row r="2042" spans="1:21" ht="13.5" customHeight="1">
      <c r="A2042" s="125" t="s">
        <v>10874</v>
      </c>
      <c r="B2042" s="125" t="s">
        <v>10371</v>
      </c>
      <c r="C2042" s="246" t="s">
        <v>7679</v>
      </c>
      <c r="D2042" s="246" t="s">
        <v>73</v>
      </c>
      <c r="E2042" s="246" t="s">
        <v>7680</v>
      </c>
      <c r="F2042" s="246" t="s">
        <v>12354</v>
      </c>
      <c r="G2042" s="246" t="s">
        <v>9861</v>
      </c>
      <c r="H2042" s="247">
        <v>0</v>
      </c>
      <c r="I2042" s="246" t="s">
        <v>10371</v>
      </c>
      <c r="J2042" s="247">
        <v>27000</v>
      </c>
      <c r="K2042" s="247">
        <v>156</v>
      </c>
      <c r="L2042" s="246" t="s">
        <v>13923</v>
      </c>
      <c r="M2042" s="246" t="s">
        <v>8265</v>
      </c>
      <c r="N2042" s="246" t="s">
        <v>13924</v>
      </c>
      <c r="O2042" s="246" t="s">
        <v>12354</v>
      </c>
      <c r="P2042" s="246" t="s">
        <v>12354</v>
      </c>
      <c r="Q2042" s="246" t="s">
        <v>12354</v>
      </c>
      <c r="R2042" s="246" t="s">
        <v>14694</v>
      </c>
      <c r="S2042" s="246" t="s">
        <v>14707</v>
      </c>
      <c r="T2042" s="246" t="s">
        <v>15625</v>
      </c>
      <c r="U2042" s="246" t="s">
        <v>14994</v>
      </c>
    </row>
    <row r="2043" spans="1:21" ht="13.5" customHeight="1">
      <c r="A2043" s="125" t="s">
        <v>10875</v>
      </c>
      <c r="B2043" s="125" t="s">
        <v>10371</v>
      </c>
      <c r="C2043" s="246" t="s">
        <v>7496</v>
      </c>
      <c r="D2043" s="246" t="s">
        <v>75</v>
      </c>
      <c r="E2043" s="246" t="s">
        <v>7497</v>
      </c>
      <c r="F2043" s="246" t="s">
        <v>12354</v>
      </c>
      <c r="G2043" s="246" t="s">
        <v>9862</v>
      </c>
      <c r="H2043" s="247">
        <v>0</v>
      </c>
      <c r="I2043" s="246" t="s">
        <v>10371</v>
      </c>
      <c r="J2043" s="247">
        <v>27000</v>
      </c>
      <c r="K2043" s="247">
        <v>54</v>
      </c>
      <c r="L2043" s="246" t="s">
        <v>13763</v>
      </c>
      <c r="M2043" s="246" t="s">
        <v>8269</v>
      </c>
      <c r="N2043" s="246" t="s">
        <v>13764</v>
      </c>
      <c r="O2043" s="246" t="s">
        <v>12354</v>
      </c>
      <c r="P2043" s="246" t="s">
        <v>12354</v>
      </c>
      <c r="Q2043" s="246" t="s">
        <v>12354</v>
      </c>
      <c r="R2043" s="246" t="s">
        <v>14690</v>
      </c>
      <c r="S2043" s="246" t="s">
        <v>14794</v>
      </c>
      <c r="T2043" s="246" t="s">
        <v>16386</v>
      </c>
      <c r="U2043" s="246" t="s">
        <v>14922</v>
      </c>
    </row>
    <row r="2044" spans="1:21" ht="13.5" customHeight="1">
      <c r="A2044" s="125" t="s">
        <v>10876</v>
      </c>
      <c r="B2044" s="125" t="s">
        <v>10371</v>
      </c>
      <c r="C2044" s="246" t="s">
        <v>7842</v>
      </c>
      <c r="D2044" s="246" t="s">
        <v>76</v>
      </c>
      <c r="E2044" s="246" t="s">
        <v>7843</v>
      </c>
      <c r="F2044" s="246" t="s">
        <v>11875</v>
      </c>
      <c r="G2044" s="246" t="s">
        <v>9863</v>
      </c>
      <c r="H2044" s="247">
        <v>0</v>
      </c>
      <c r="I2044" s="246" t="s">
        <v>10371</v>
      </c>
      <c r="J2044" s="247">
        <v>27000</v>
      </c>
      <c r="K2044" s="247">
        <v>253</v>
      </c>
      <c r="L2044" s="246" t="s">
        <v>12750</v>
      </c>
      <c r="M2044" s="246" t="s">
        <v>11426</v>
      </c>
      <c r="N2044" s="246" t="s">
        <v>14059</v>
      </c>
      <c r="O2044" s="246" t="s">
        <v>12354</v>
      </c>
      <c r="P2044" s="246" t="s">
        <v>12354</v>
      </c>
      <c r="Q2044" s="246" t="s">
        <v>12354</v>
      </c>
      <c r="R2044" s="246" t="s">
        <v>14694</v>
      </c>
      <c r="S2044" s="246" t="s">
        <v>14701</v>
      </c>
      <c r="T2044" s="246" t="s">
        <v>15518</v>
      </c>
      <c r="U2044" s="246" t="s">
        <v>16387</v>
      </c>
    </row>
    <row r="2045" spans="1:21" ht="13.5" customHeight="1">
      <c r="A2045" s="125" t="s">
        <v>10877</v>
      </c>
      <c r="B2045" s="125" t="s">
        <v>10371</v>
      </c>
      <c r="C2045" s="246" t="s">
        <v>7503</v>
      </c>
      <c r="D2045" s="246" t="s">
        <v>77</v>
      </c>
      <c r="E2045" s="246" t="s">
        <v>7504</v>
      </c>
      <c r="F2045" s="246" t="s">
        <v>12354</v>
      </c>
      <c r="G2045" s="246" t="s">
        <v>9864</v>
      </c>
      <c r="H2045" s="247">
        <v>0</v>
      </c>
      <c r="I2045" s="246" t="s">
        <v>10371</v>
      </c>
      <c r="J2045" s="247">
        <v>27000</v>
      </c>
      <c r="K2045" s="247">
        <v>57</v>
      </c>
      <c r="L2045" s="246" t="s">
        <v>13769</v>
      </c>
      <c r="M2045" s="246" t="s">
        <v>8269</v>
      </c>
      <c r="N2045" s="246" t="s">
        <v>13770</v>
      </c>
      <c r="O2045" s="246" t="s">
        <v>12354</v>
      </c>
      <c r="P2045" s="246" t="s">
        <v>12354</v>
      </c>
      <c r="Q2045" s="246" t="s">
        <v>12354</v>
      </c>
      <c r="R2045" s="246" t="s">
        <v>14694</v>
      </c>
      <c r="S2045" s="246" t="s">
        <v>14838</v>
      </c>
      <c r="T2045" s="246" t="s">
        <v>15464</v>
      </c>
      <c r="U2045" s="246" t="s">
        <v>14807</v>
      </c>
    </row>
    <row r="2046" spans="1:21" ht="13.5" customHeight="1">
      <c r="A2046" s="125" t="s">
        <v>10878</v>
      </c>
      <c r="B2046" s="125" t="s">
        <v>10371</v>
      </c>
      <c r="C2046" s="246" t="s">
        <v>7893</v>
      </c>
      <c r="D2046" s="246" t="s">
        <v>79</v>
      </c>
      <c r="E2046" s="246" t="s">
        <v>7894</v>
      </c>
      <c r="F2046" s="246" t="s">
        <v>11876</v>
      </c>
      <c r="G2046" s="246" t="s">
        <v>9865</v>
      </c>
      <c r="H2046" s="247">
        <v>0</v>
      </c>
      <c r="I2046" s="246" t="s">
        <v>10371</v>
      </c>
      <c r="J2046" s="247">
        <v>27000</v>
      </c>
      <c r="K2046" s="247">
        <v>280</v>
      </c>
      <c r="L2046" s="246" t="s">
        <v>14098</v>
      </c>
      <c r="M2046" s="246" t="s">
        <v>11426</v>
      </c>
      <c r="N2046" s="246" t="s">
        <v>14099</v>
      </c>
      <c r="O2046" s="246" t="s">
        <v>12354</v>
      </c>
      <c r="P2046" s="246" t="s">
        <v>12354</v>
      </c>
      <c r="Q2046" s="246" t="s">
        <v>12354</v>
      </c>
      <c r="R2046" s="246" t="s">
        <v>14694</v>
      </c>
      <c r="S2046" s="246" t="s">
        <v>14794</v>
      </c>
      <c r="T2046" s="246" t="s">
        <v>15202</v>
      </c>
      <c r="U2046" s="246" t="s">
        <v>15656</v>
      </c>
    </row>
    <row r="2047" spans="1:21" ht="13.5" customHeight="1">
      <c r="A2047" s="125" t="s">
        <v>10879</v>
      </c>
      <c r="B2047" s="125" t="s">
        <v>10371</v>
      </c>
      <c r="C2047" s="246" t="s">
        <v>7507</v>
      </c>
      <c r="D2047" s="246" t="s">
        <v>80</v>
      </c>
      <c r="E2047" s="246" t="s">
        <v>7508</v>
      </c>
      <c r="F2047" s="246" t="s">
        <v>12354</v>
      </c>
      <c r="G2047" s="246" t="s">
        <v>9866</v>
      </c>
      <c r="H2047" s="247">
        <v>0</v>
      </c>
      <c r="I2047" s="246" t="s">
        <v>10371</v>
      </c>
      <c r="J2047" s="247">
        <v>27000</v>
      </c>
      <c r="K2047" s="247">
        <v>60</v>
      </c>
      <c r="L2047" s="246" t="s">
        <v>13773</v>
      </c>
      <c r="M2047" s="246" t="s">
        <v>8269</v>
      </c>
      <c r="N2047" s="246" t="s">
        <v>13774</v>
      </c>
      <c r="O2047" s="246" t="s">
        <v>12354</v>
      </c>
      <c r="P2047" s="246" t="s">
        <v>12354</v>
      </c>
      <c r="Q2047" s="246" t="s">
        <v>12354</v>
      </c>
      <c r="R2047" s="246" t="s">
        <v>14694</v>
      </c>
      <c r="S2047" s="246" t="s">
        <v>14710</v>
      </c>
      <c r="T2047" s="246" t="s">
        <v>14826</v>
      </c>
      <c r="U2047" s="246" t="s">
        <v>14926</v>
      </c>
    </row>
    <row r="2048" spans="1:21" ht="13.5" customHeight="1">
      <c r="A2048" s="125" t="s">
        <v>10880</v>
      </c>
      <c r="B2048" s="125" t="s">
        <v>10371</v>
      </c>
      <c r="C2048" s="246" t="s">
        <v>7702</v>
      </c>
      <c r="D2048" s="246" t="s">
        <v>38</v>
      </c>
      <c r="E2048" s="246" t="s">
        <v>7703</v>
      </c>
      <c r="F2048" s="246" t="s">
        <v>12354</v>
      </c>
      <c r="G2048" s="246" t="s">
        <v>9867</v>
      </c>
      <c r="H2048" s="247">
        <v>0</v>
      </c>
      <c r="I2048" s="246" t="s">
        <v>10371</v>
      </c>
      <c r="J2048" s="247">
        <v>27000</v>
      </c>
      <c r="K2048" s="247">
        <v>170</v>
      </c>
      <c r="L2048" s="246" t="s">
        <v>12811</v>
      </c>
      <c r="M2048" s="246" t="s">
        <v>8265</v>
      </c>
      <c r="N2048" s="246" t="s">
        <v>13944</v>
      </c>
      <c r="O2048" s="246" t="s">
        <v>12354</v>
      </c>
      <c r="P2048" s="246" t="s">
        <v>12354</v>
      </c>
      <c r="Q2048" s="246" t="s">
        <v>12354</v>
      </c>
      <c r="R2048" s="246" t="s">
        <v>14694</v>
      </c>
      <c r="S2048" s="246" t="s">
        <v>14771</v>
      </c>
      <c r="T2048" s="246" t="s">
        <v>16388</v>
      </c>
      <c r="U2048" s="246" t="s">
        <v>15581</v>
      </c>
    </row>
    <row r="2049" spans="1:21" ht="13.5" customHeight="1">
      <c r="A2049" s="125" t="s">
        <v>10881</v>
      </c>
      <c r="B2049" s="125" t="s">
        <v>10371</v>
      </c>
      <c r="C2049" s="246" t="s">
        <v>7891</v>
      </c>
      <c r="D2049" s="246" t="s">
        <v>76</v>
      </c>
      <c r="E2049" s="246" t="s">
        <v>7892</v>
      </c>
      <c r="F2049" s="246" t="s">
        <v>11877</v>
      </c>
      <c r="G2049" s="246" t="s">
        <v>9868</v>
      </c>
      <c r="H2049" s="247">
        <v>0</v>
      </c>
      <c r="I2049" s="246" t="s">
        <v>10371</v>
      </c>
      <c r="J2049" s="247">
        <v>27000</v>
      </c>
      <c r="K2049" s="247">
        <v>279</v>
      </c>
      <c r="L2049" s="246" t="s">
        <v>14018</v>
      </c>
      <c r="M2049" s="246" t="s">
        <v>11426</v>
      </c>
      <c r="N2049" s="246" t="s">
        <v>14097</v>
      </c>
      <c r="O2049" s="246" t="s">
        <v>12354</v>
      </c>
      <c r="P2049" s="246" t="s">
        <v>12354</v>
      </c>
      <c r="Q2049" s="246" t="s">
        <v>12354</v>
      </c>
      <c r="R2049" s="246" t="s">
        <v>14694</v>
      </c>
      <c r="S2049" s="246" t="s">
        <v>14776</v>
      </c>
      <c r="T2049" s="246" t="s">
        <v>15199</v>
      </c>
      <c r="U2049" s="246" t="s">
        <v>16389</v>
      </c>
    </row>
    <row r="2050" spans="1:21" ht="13.5" customHeight="1">
      <c r="A2050" s="125" t="s">
        <v>10882</v>
      </c>
      <c r="B2050" s="125" t="s">
        <v>10371</v>
      </c>
      <c r="C2050" s="246" t="s">
        <v>7514</v>
      </c>
      <c r="D2050" s="246" t="s">
        <v>81</v>
      </c>
      <c r="E2050" s="246" t="s">
        <v>7515</v>
      </c>
      <c r="F2050" s="246" t="s">
        <v>12354</v>
      </c>
      <c r="G2050" s="246" t="s">
        <v>9869</v>
      </c>
      <c r="H2050" s="247">
        <v>0</v>
      </c>
      <c r="I2050" s="246" t="s">
        <v>10371</v>
      </c>
      <c r="J2050" s="247">
        <v>27000</v>
      </c>
      <c r="K2050" s="247">
        <v>64</v>
      </c>
      <c r="L2050" s="246" t="s">
        <v>13780</v>
      </c>
      <c r="M2050" s="246" t="s">
        <v>8269</v>
      </c>
      <c r="N2050" s="246" t="s">
        <v>13781</v>
      </c>
      <c r="O2050" s="246" t="s">
        <v>12354</v>
      </c>
      <c r="P2050" s="246" t="s">
        <v>12354</v>
      </c>
      <c r="Q2050" s="246" t="s">
        <v>12354</v>
      </c>
      <c r="R2050" s="246" t="s">
        <v>14694</v>
      </c>
      <c r="S2050" s="246" t="s">
        <v>14727</v>
      </c>
      <c r="T2050" s="246" t="s">
        <v>16008</v>
      </c>
      <c r="U2050" s="246" t="s">
        <v>16390</v>
      </c>
    </row>
    <row r="2051" spans="1:21" ht="13.5" customHeight="1">
      <c r="A2051" s="125" t="s">
        <v>10883</v>
      </c>
      <c r="B2051" s="125" t="s">
        <v>10371</v>
      </c>
      <c r="C2051" s="246" t="s">
        <v>7800</v>
      </c>
      <c r="D2051" s="246" t="s">
        <v>12354</v>
      </c>
      <c r="E2051" s="246" t="s">
        <v>7801</v>
      </c>
      <c r="F2051" s="246" t="s">
        <v>12354</v>
      </c>
      <c r="G2051" s="246" t="s">
        <v>9870</v>
      </c>
      <c r="H2051" s="247">
        <v>0</v>
      </c>
      <c r="I2051" s="246" t="s">
        <v>10371</v>
      </c>
      <c r="J2051" s="247">
        <v>27000</v>
      </c>
      <c r="K2051" s="247">
        <v>227</v>
      </c>
      <c r="L2051" s="246" t="s">
        <v>14020</v>
      </c>
      <c r="M2051" s="246" t="s">
        <v>8267</v>
      </c>
      <c r="N2051" s="246" t="s">
        <v>14021</v>
      </c>
      <c r="O2051" s="246" t="s">
        <v>12354</v>
      </c>
      <c r="P2051" s="246" t="s">
        <v>12354</v>
      </c>
      <c r="Q2051" s="246" t="s">
        <v>12354</v>
      </c>
      <c r="R2051" s="246" t="s">
        <v>14694</v>
      </c>
      <c r="S2051" s="246" t="s">
        <v>14727</v>
      </c>
      <c r="T2051" s="246" t="s">
        <v>15385</v>
      </c>
      <c r="U2051" s="246" t="s">
        <v>16391</v>
      </c>
    </row>
    <row r="2052" spans="1:21" ht="13.5" customHeight="1">
      <c r="A2052" s="125" t="s">
        <v>11878</v>
      </c>
      <c r="B2052" s="125" t="s">
        <v>10371</v>
      </c>
      <c r="C2052" s="246" t="s">
        <v>7518</v>
      </c>
      <c r="D2052" s="246" t="s">
        <v>83</v>
      </c>
      <c r="E2052" s="246" t="s">
        <v>7519</v>
      </c>
      <c r="F2052" s="246" t="s">
        <v>12354</v>
      </c>
      <c r="G2052" s="246" t="s">
        <v>9871</v>
      </c>
      <c r="H2052" s="247">
        <v>0</v>
      </c>
      <c r="I2052" s="246" t="s">
        <v>10371</v>
      </c>
      <c r="J2052" s="247">
        <v>27000</v>
      </c>
      <c r="K2052" s="247">
        <v>66</v>
      </c>
      <c r="L2052" s="246" t="s">
        <v>12447</v>
      </c>
      <c r="M2052" s="246" t="s">
        <v>8269</v>
      </c>
      <c r="N2052" s="246" t="s">
        <v>13783</v>
      </c>
      <c r="O2052" s="246" t="s">
        <v>12354</v>
      </c>
      <c r="P2052" s="246" t="s">
        <v>12354</v>
      </c>
      <c r="Q2052" s="246" t="s">
        <v>12354</v>
      </c>
      <c r="R2052" s="246" t="s">
        <v>14694</v>
      </c>
      <c r="S2052" s="246" t="s">
        <v>15201</v>
      </c>
      <c r="T2052" s="246" t="s">
        <v>15709</v>
      </c>
      <c r="U2052" s="246" t="s">
        <v>16392</v>
      </c>
    </row>
    <row r="2053" spans="1:21" ht="13.5" customHeight="1">
      <c r="A2053" s="125" t="s">
        <v>10884</v>
      </c>
      <c r="B2053" s="125" t="s">
        <v>10371</v>
      </c>
      <c r="C2053" s="246" t="s">
        <v>7522</v>
      </c>
      <c r="D2053" s="246" t="s">
        <v>84</v>
      </c>
      <c r="E2053" s="246" t="s">
        <v>7523</v>
      </c>
      <c r="F2053" s="246" t="s">
        <v>12354</v>
      </c>
      <c r="G2053" s="246" t="s">
        <v>9872</v>
      </c>
      <c r="H2053" s="247">
        <v>0</v>
      </c>
      <c r="I2053" s="246" t="s">
        <v>10371</v>
      </c>
      <c r="J2053" s="247">
        <v>27000</v>
      </c>
      <c r="K2053" s="247">
        <v>68</v>
      </c>
      <c r="L2053" s="246" t="s">
        <v>13786</v>
      </c>
      <c r="M2053" s="246" t="s">
        <v>8269</v>
      </c>
      <c r="N2053" s="246" t="s">
        <v>13787</v>
      </c>
      <c r="O2053" s="246" t="s">
        <v>12354</v>
      </c>
      <c r="P2053" s="246" t="s">
        <v>12354</v>
      </c>
      <c r="Q2053" s="246" t="s">
        <v>12354</v>
      </c>
      <c r="R2053" s="246" t="s">
        <v>15251</v>
      </c>
      <c r="S2053" s="246" t="s">
        <v>14818</v>
      </c>
      <c r="T2053" s="246" t="s">
        <v>14853</v>
      </c>
      <c r="U2053" s="246" t="s">
        <v>15059</v>
      </c>
    </row>
    <row r="2054" spans="1:21" ht="13.5" customHeight="1">
      <c r="A2054" s="125" t="s">
        <v>10885</v>
      </c>
      <c r="B2054" s="125" t="s">
        <v>10371</v>
      </c>
      <c r="C2054" s="246" t="s">
        <v>7704</v>
      </c>
      <c r="D2054" s="246" t="s">
        <v>38</v>
      </c>
      <c r="E2054" s="246" t="s">
        <v>7705</v>
      </c>
      <c r="F2054" s="246" t="s">
        <v>12354</v>
      </c>
      <c r="G2054" s="246" t="s">
        <v>9873</v>
      </c>
      <c r="H2054" s="247">
        <v>0</v>
      </c>
      <c r="I2054" s="246" t="s">
        <v>10371</v>
      </c>
      <c r="J2054" s="247">
        <v>27000</v>
      </c>
      <c r="K2054" s="247">
        <v>171</v>
      </c>
      <c r="L2054" s="246" t="s">
        <v>12765</v>
      </c>
      <c r="M2054" s="246" t="s">
        <v>8265</v>
      </c>
      <c r="N2054" s="246" t="s">
        <v>13945</v>
      </c>
      <c r="O2054" s="246" t="s">
        <v>12354</v>
      </c>
      <c r="P2054" s="246" t="s">
        <v>12354</v>
      </c>
      <c r="Q2054" s="246" t="s">
        <v>12354</v>
      </c>
      <c r="R2054" s="246" t="s">
        <v>15251</v>
      </c>
      <c r="S2054" s="246" t="s">
        <v>14713</v>
      </c>
      <c r="T2054" s="246" t="s">
        <v>15866</v>
      </c>
      <c r="U2054" s="246" t="s">
        <v>15189</v>
      </c>
    </row>
    <row r="2055" spans="1:21" ht="13.5" customHeight="1">
      <c r="A2055" s="125" t="s">
        <v>10886</v>
      </c>
      <c r="B2055" s="125" t="s">
        <v>10371</v>
      </c>
      <c r="C2055" s="246" t="s">
        <v>7710</v>
      </c>
      <c r="D2055" s="246" t="s">
        <v>85</v>
      </c>
      <c r="E2055" s="246" t="s">
        <v>7711</v>
      </c>
      <c r="F2055" s="246" t="s">
        <v>12354</v>
      </c>
      <c r="G2055" s="246" t="s">
        <v>9874</v>
      </c>
      <c r="H2055" s="247">
        <v>0</v>
      </c>
      <c r="I2055" s="246" t="s">
        <v>10371</v>
      </c>
      <c r="J2055" s="247">
        <v>27000</v>
      </c>
      <c r="K2055" s="247">
        <v>174</v>
      </c>
      <c r="L2055" s="246" t="s">
        <v>13520</v>
      </c>
      <c r="M2055" s="246" t="s">
        <v>8265</v>
      </c>
      <c r="N2055" s="246" t="s">
        <v>13950</v>
      </c>
      <c r="O2055" s="246" t="s">
        <v>12354</v>
      </c>
      <c r="P2055" s="246" t="s">
        <v>12354</v>
      </c>
      <c r="Q2055" s="246" t="s">
        <v>12354</v>
      </c>
      <c r="R2055" s="246" t="s">
        <v>14694</v>
      </c>
      <c r="S2055" s="246" t="s">
        <v>14727</v>
      </c>
      <c r="T2055" s="246" t="s">
        <v>16379</v>
      </c>
      <c r="U2055" s="246" t="s">
        <v>15846</v>
      </c>
    </row>
    <row r="2056" spans="1:21" ht="13.5" customHeight="1">
      <c r="A2056" s="125" t="s">
        <v>10887</v>
      </c>
      <c r="B2056" s="125" t="s">
        <v>10371</v>
      </c>
      <c r="C2056" s="246" t="s">
        <v>7627</v>
      </c>
      <c r="D2056" s="246" t="s">
        <v>86</v>
      </c>
      <c r="E2056" s="246" t="s">
        <v>7628</v>
      </c>
      <c r="F2056" s="246" t="s">
        <v>12354</v>
      </c>
      <c r="G2056" s="246" t="s">
        <v>9875</v>
      </c>
      <c r="H2056" s="247">
        <v>0</v>
      </c>
      <c r="I2056" s="246" t="s">
        <v>10371</v>
      </c>
      <c r="J2056" s="247">
        <v>27000</v>
      </c>
      <c r="K2056" s="247">
        <v>128</v>
      </c>
      <c r="L2056" s="246" t="s">
        <v>13877</v>
      </c>
      <c r="M2056" s="246" t="s">
        <v>8265</v>
      </c>
      <c r="N2056" s="246" t="s">
        <v>13878</v>
      </c>
      <c r="O2056" s="246" t="s">
        <v>12354</v>
      </c>
      <c r="P2056" s="246" t="s">
        <v>12354</v>
      </c>
      <c r="Q2056" s="246" t="s">
        <v>12354</v>
      </c>
      <c r="R2056" s="246" t="s">
        <v>14690</v>
      </c>
      <c r="S2056" s="246" t="s">
        <v>14721</v>
      </c>
      <c r="T2056" s="246" t="s">
        <v>15666</v>
      </c>
      <c r="U2056" s="246" t="s">
        <v>16356</v>
      </c>
    </row>
    <row r="2057" spans="1:21" ht="13.5" customHeight="1">
      <c r="A2057" s="125" t="s">
        <v>10888</v>
      </c>
      <c r="B2057" s="125" t="s">
        <v>10371</v>
      </c>
      <c r="C2057" s="246" t="s">
        <v>7876</v>
      </c>
      <c r="D2057" s="246" t="s">
        <v>87</v>
      </c>
      <c r="E2057" s="246" t="s">
        <v>7877</v>
      </c>
      <c r="F2057" s="246" t="s">
        <v>11879</v>
      </c>
      <c r="G2057" s="246" t="s">
        <v>9876</v>
      </c>
      <c r="H2057" s="247">
        <v>0</v>
      </c>
      <c r="I2057" s="246" t="s">
        <v>10371</v>
      </c>
      <c r="J2057" s="247">
        <v>27000</v>
      </c>
      <c r="K2057" s="247">
        <v>271</v>
      </c>
      <c r="L2057" s="246" t="s">
        <v>14042</v>
      </c>
      <c r="M2057" s="246" t="s">
        <v>11426</v>
      </c>
      <c r="N2057" s="246" t="s">
        <v>14083</v>
      </c>
      <c r="O2057" s="246" t="s">
        <v>12354</v>
      </c>
      <c r="P2057" s="246" t="s">
        <v>12354</v>
      </c>
      <c r="Q2057" s="246" t="s">
        <v>12354</v>
      </c>
      <c r="R2057" s="246" t="s">
        <v>14694</v>
      </c>
      <c r="S2057" s="246" t="s">
        <v>14818</v>
      </c>
      <c r="T2057" s="246" t="s">
        <v>15852</v>
      </c>
      <c r="U2057" s="246" t="s">
        <v>16393</v>
      </c>
    </row>
    <row r="2058" spans="1:21" ht="13.5" customHeight="1">
      <c r="A2058" s="125" t="s">
        <v>10889</v>
      </c>
      <c r="B2058" s="125" t="s">
        <v>10371</v>
      </c>
      <c r="C2058" s="246" t="s">
        <v>7874</v>
      </c>
      <c r="D2058" s="246" t="s">
        <v>87</v>
      </c>
      <c r="E2058" s="246" t="s">
        <v>7875</v>
      </c>
      <c r="F2058" s="246" t="s">
        <v>11880</v>
      </c>
      <c r="G2058" s="246" t="s">
        <v>9877</v>
      </c>
      <c r="H2058" s="247">
        <v>0</v>
      </c>
      <c r="I2058" s="246" t="s">
        <v>10371</v>
      </c>
      <c r="J2058" s="247">
        <v>27000</v>
      </c>
      <c r="K2058" s="247">
        <v>270</v>
      </c>
      <c r="L2058" s="246" t="s">
        <v>13816</v>
      </c>
      <c r="M2058" s="246" t="s">
        <v>11426</v>
      </c>
      <c r="N2058" s="246" t="s">
        <v>10249</v>
      </c>
      <c r="O2058" s="246" t="s">
        <v>12354</v>
      </c>
      <c r="P2058" s="246" t="s">
        <v>12354</v>
      </c>
      <c r="Q2058" s="246" t="s">
        <v>12354</v>
      </c>
      <c r="R2058" s="246" t="s">
        <v>14694</v>
      </c>
      <c r="S2058" s="246" t="s">
        <v>14868</v>
      </c>
      <c r="T2058" s="246" t="s">
        <v>15887</v>
      </c>
      <c r="U2058" s="246" t="s">
        <v>16394</v>
      </c>
    </row>
    <row r="2059" spans="1:21" ht="13.5" customHeight="1">
      <c r="A2059" s="125" t="s">
        <v>11351</v>
      </c>
      <c r="B2059" s="125" t="s">
        <v>10371</v>
      </c>
      <c r="C2059" s="246" t="s">
        <v>7786</v>
      </c>
      <c r="D2059" s="246" t="s">
        <v>12354</v>
      </c>
      <c r="E2059" s="246" t="s">
        <v>7787</v>
      </c>
      <c r="F2059" s="246" t="s">
        <v>12354</v>
      </c>
      <c r="G2059" s="246" t="s">
        <v>9878</v>
      </c>
      <c r="H2059" s="247">
        <v>0</v>
      </c>
      <c r="I2059" s="246" t="s">
        <v>10371</v>
      </c>
      <c r="J2059" s="247">
        <v>27000</v>
      </c>
      <c r="K2059" s="247">
        <v>220</v>
      </c>
      <c r="L2059" s="246" t="s">
        <v>12744</v>
      </c>
      <c r="M2059" s="246" t="s">
        <v>8266</v>
      </c>
      <c r="N2059" s="246" t="s">
        <v>14010</v>
      </c>
      <c r="O2059" s="246" t="s">
        <v>12354</v>
      </c>
      <c r="P2059" s="246" t="s">
        <v>12354</v>
      </c>
      <c r="Q2059" s="246" t="s">
        <v>12354</v>
      </c>
      <c r="R2059" s="246" t="s">
        <v>14694</v>
      </c>
      <c r="S2059" s="246" t="s">
        <v>14718</v>
      </c>
      <c r="T2059" s="246" t="s">
        <v>15893</v>
      </c>
      <c r="U2059" s="246" t="s">
        <v>15108</v>
      </c>
    </row>
    <row r="2060" spans="1:21" ht="13.5" customHeight="1">
      <c r="A2060" s="125" t="s">
        <v>10890</v>
      </c>
      <c r="B2060" s="125" t="s">
        <v>10371</v>
      </c>
      <c r="C2060" s="246" t="s">
        <v>7562</v>
      </c>
      <c r="D2060" s="246" t="s">
        <v>89</v>
      </c>
      <c r="E2060" s="246" t="s">
        <v>7563</v>
      </c>
      <c r="F2060" s="246" t="s">
        <v>12354</v>
      </c>
      <c r="G2060" s="246" t="s">
        <v>9879</v>
      </c>
      <c r="H2060" s="247">
        <v>0</v>
      </c>
      <c r="I2060" s="246" t="s">
        <v>10371</v>
      </c>
      <c r="J2060" s="247">
        <v>27000</v>
      </c>
      <c r="K2060" s="247">
        <v>92</v>
      </c>
      <c r="L2060" s="246" t="s">
        <v>12744</v>
      </c>
      <c r="M2060" s="246" t="s">
        <v>8269</v>
      </c>
      <c r="N2060" s="246" t="s">
        <v>13818</v>
      </c>
      <c r="O2060" s="246" t="s">
        <v>12354</v>
      </c>
      <c r="P2060" s="246" t="s">
        <v>12354</v>
      </c>
      <c r="Q2060" s="246" t="s">
        <v>12354</v>
      </c>
      <c r="R2060" s="246" t="s">
        <v>15251</v>
      </c>
      <c r="S2060" s="246" t="s">
        <v>14727</v>
      </c>
      <c r="T2060" s="246" t="s">
        <v>15464</v>
      </c>
      <c r="U2060" s="246" t="s">
        <v>14991</v>
      </c>
    </row>
    <row r="2061" spans="1:21" ht="13.5" customHeight="1">
      <c r="A2061" s="125" t="s">
        <v>10891</v>
      </c>
      <c r="B2061" s="125" t="s">
        <v>10371</v>
      </c>
      <c r="C2061" s="246" t="s">
        <v>7733</v>
      </c>
      <c r="D2061" s="246" t="s">
        <v>90</v>
      </c>
      <c r="E2061" s="246" t="s">
        <v>7734</v>
      </c>
      <c r="F2061" s="246" t="s">
        <v>12354</v>
      </c>
      <c r="G2061" s="246" t="s">
        <v>9880</v>
      </c>
      <c r="H2061" s="247">
        <v>0</v>
      </c>
      <c r="I2061" s="246" t="s">
        <v>10371</v>
      </c>
      <c r="J2061" s="247">
        <v>27000</v>
      </c>
      <c r="K2061" s="247">
        <v>188</v>
      </c>
      <c r="L2061" s="246" t="s">
        <v>13967</v>
      </c>
      <c r="M2061" s="246" t="s">
        <v>8265</v>
      </c>
      <c r="N2061" s="246" t="s">
        <v>13968</v>
      </c>
      <c r="O2061" s="246" t="s">
        <v>12354</v>
      </c>
      <c r="P2061" s="246" t="s">
        <v>12354</v>
      </c>
      <c r="Q2061" s="246" t="s">
        <v>12354</v>
      </c>
      <c r="R2061" s="246" t="s">
        <v>14694</v>
      </c>
      <c r="S2061" s="246" t="s">
        <v>14718</v>
      </c>
      <c r="T2061" s="246" t="s">
        <v>14979</v>
      </c>
      <c r="U2061" s="246" t="s">
        <v>15427</v>
      </c>
    </row>
    <row r="2062" spans="1:21" ht="13.5" customHeight="1">
      <c r="A2062" s="125" t="s">
        <v>10892</v>
      </c>
      <c r="B2062" s="125" t="s">
        <v>10371</v>
      </c>
      <c r="C2062" s="246" t="s">
        <v>11283</v>
      </c>
      <c r="D2062" s="246" t="s">
        <v>91</v>
      </c>
      <c r="E2062" s="246" t="s">
        <v>10893</v>
      </c>
      <c r="F2062" s="246" t="s">
        <v>12354</v>
      </c>
      <c r="G2062" s="246" t="s">
        <v>10894</v>
      </c>
      <c r="H2062" s="247">
        <v>0</v>
      </c>
      <c r="I2062" s="246" t="s">
        <v>10371</v>
      </c>
      <c r="J2062" s="247">
        <v>27000</v>
      </c>
      <c r="K2062" s="247">
        <v>313</v>
      </c>
      <c r="L2062" s="246" t="s">
        <v>14152</v>
      </c>
      <c r="M2062" s="246" t="s">
        <v>8265</v>
      </c>
      <c r="N2062" s="246" t="s">
        <v>14153</v>
      </c>
      <c r="O2062" s="246" t="s">
        <v>12354</v>
      </c>
      <c r="P2062" s="246" t="s">
        <v>12354</v>
      </c>
      <c r="Q2062" s="246" t="s">
        <v>12354</v>
      </c>
      <c r="R2062" s="246" t="s">
        <v>14694</v>
      </c>
      <c r="S2062" s="246" t="s">
        <v>14778</v>
      </c>
      <c r="T2062" s="246" t="s">
        <v>15779</v>
      </c>
      <c r="U2062" s="246" t="s">
        <v>16395</v>
      </c>
    </row>
    <row r="2063" spans="1:21" ht="13.5" customHeight="1">
      <c r="A2063" s="125" t="s">
        <v>10895</v>
      </c>
      <c r="B2063" s="125" t="s">
        <v>10371</v>
      </c>
      <c r="C2063" s="246" t="s">
        <v>7714</v>
      </c>
      <c r="D2063" s="246" t="s">
        <v>93</v>
      </c>
      <c r="E2063" s="246" t="s">
        <v>7715</v>
      </c>
      <c r="F2063" s="246" t="s">
        <v>12354</v>
      </c>
      <c r="G2063" s="246" t="s">
        <v>9881</v>
      </c>
      <c r="H2063" s="247">
        <v>0</v>
      </c>
      <c r="I2063" s="246" t="s">
        <v>10371</v>
      </c>
      <c r="J2063" s="247">
        <v>27000</v>
      </c>
      <c r="K2063" s="247">
        <v>176</v>
      </c>
      <c r="L2063" s="246" t="s">
        <v>13952</v>
      </c>
      <c r="M2063" s="246" t="s">
        <v>8265</v>
      </c>
      <c r="N2063" s="246" t="s">
        <v>13953</v>
      </c>
      <c r="O2063" s="246" t="s">
        <v>12354</v>
      </c>
      <c r="P2063" s="246" t="s">
        <v>12354</v>
      </c>
      <c r="Q2063" s="246" t="s">
        <v>12354</v>
      </c>
      <c r="R2063" s="246" t="s">
        <v>14694</v>
      </c>
      <c r="S2063" s="246" t="s">
        <v>14727</v>
      </c>
      <c r="T2063" s="246" t="s">
        <v>16087</v>
      </c>
      <c r="U2063" s="246" t="s">
        <v>15534</v>
      </c>
    </row>
    <row r="2064" spans="1:21" ht="13.5" customHeight="1">
      <c r="A2064" s="125" t="s">
        <v>10896</v>
      </c>
      <c r="B2064" s="125" t="s">
        <v>10371</v>
      </c>
      <c r="C2064" s="246" t="s">
        <v>7862</v>
      </c>
      <c r="D2064" s="246" t="s">
        <v>76</v>
      </c>
      <c r="E2064" s="246" t="s">
        <v>7863</v>
      </c>
      <c r="F2064" s="246" t="s">
        <v>11881</v>
      </c>
      <c r="G2064" s="246" t="s">
        <v>9882</v>
      </c>
      <c r="H2064" s="247">
        <v>0</v>
      </c>
      <c r="I2064" s="246" t="s">
        <v>10371</v>
      </c>
      <c r="J2064" s="247">
        <v>27000</v>
      </c>
      <c r="K2064" s="247">
        <v>264</v>
      </c>
      <c r="L2064" s="246" t="s">
        <v>14073</v>
      </c>
      <c r="M2064" s="246" t="s">
        <v>11426</v>
      </c>
      <c r="N2064" s="246" t="s">
        <v>14074</v>
      </c>
      <c r="O2064" s="246" t="s">
        <v>12354</v>
      </c>
      <c r="P2064" s="246" t="s">
        <v>12354</v>
      </c>
      <c r="Q2064" s="246" t="s">
        <v>12354</v>
      </c>
      <c r="R2064" s="246" t="s">
        <v>12354</v>
      </c>
      <c r="S2064" s="246" t="s">
        <v>12354</v>
      </c>
      <c r="T2064" s="246" t="s">
        <v>12354</v>
      </c>
      <c r="U2064" s="246" t="s">
        <v>12354</v>
      </c>
    </row>
    <row r="2065" spans="1:21" ht="13.5" customHeight="1">
      <c r="A2065" s="125" t="s">
        <v>10897</v>
      </c>
      <c r="B2065" s="125" t="s">
        <v>10371</v>
      </c>
      <c r="C2065" s="246" t="s">
        <v>7602</v>
      </c>
      <c r="D2065" s="246" t="s">
        <v>95</v>
      </c>
      <c r="E2065" s="246" t="s">
        <v>7603</v>
      </c>
      <c r="F2065" s="246" t="s">
        <v>12354</v>
      </c>
      <c r="G2065" s="246" t="s">
        <v>9883</v>
      </c>
      <c r="H2065" s="247">
        <v>0</v>
      </c>
      <c r="I2065" s="246" t="s">
        <v>10371</v>
      </c>
      <c r="J2065" s="247">
        <v>27000</v>
      </c>
      <c r="K2065" s="247">
        <v>114</v>
      </c>
      <c r="L2065" s="246" t="s">
        <v>13855</v>
      </c>
      <c r="M2065" s="246" t="s">
        <v>8269</v>
      </c>
      <c r="N2065" s="246" t="s">
        <v>13856</v>
      </c>
      <c r="O2065" s="246" t="s">
        <v>12354</v>
      </c>
      <c r="P2065" s="246" t="s">
        <v>12354</v>
      </c>
      <c r="Q2065" s="246" t="s">
        <v>12354</v>
      </c>
      <c r="R2065" s="246" t="s">
        <v>14697</v>
      </c>
      <c r="S2065" s="246" t="s">
        <v>14724</v>
      </c>
      <c r="T2065" s="246" t="s">
        <v>15163</v>
      </c>
      <c r="U2065" s="246" t="s">
        <v>16396</v>
      </c>
    </row>
    <row r="2066" spans="1:21" ht="13.5" customHeight="1">
      <c r="A2066" s="125" t="s">
        <v>10898</v>
      </c>
      <c r="B2066" s="125" t="s">
        <v>10371</v>
      </c>
      <c r="C2066" s="246" t="s">
        <v>7604</v>
      </c>
      <c r="D2066" s="246" t="s">
        <v>97</v>
      </c>
      <c r="E2066" s="246" t="s">
        <v>7605</v>
      </c>
      <c r="F2066" s="246" t="s">
        <v>12354</v>
      </c>
      <c r="G2066" s="246" t="s">
        <v>9884</v>
      </c>
      <c r="H2066" s="247">
        <v>0</v>
      </c>
      <c r="I2066" s="246" t="s">
        <v>10371</v>
      </c>
      <c r="J2066" s="247">
        <v>27000</v>
      </c>
      <c r="K2066" s="247">
        <v>115</v>
      </c>
      <c r="L2066" s="246" t="s">
        <v>12779</v>
      </c>
      <c r="M2066" s="246" t="s">
        <v>8269</v>
      </c>
      <c r="N2066" s="246" t="s">
        <v>13857</v>
      </c>
      <c r="O2066" s="246" t="s">
        <v>12354</v>
      </c>
      <c r="P2066" s="246" t="s">
        <v>12354</v>
      </c>
      <c r="Q2066" s="246" t="s">
        <v>12354</v>
      </c>
      <c r="R2066" s="246" t="s">
        <v>14694</v>
      </c>
      <c r="S2066" s="246" t="s">
        <v>14761</v>
      </c>
      <c r="T2066" s="246" t="s">
        <v>15034</v>
      </c>
      <c r="U2066" s="246" t="s">
        <v>16398</v>
      </c>
    </row>
    <row r="2067" spans="1:21" ht="13.5" customHeight="1">
      <c r="A2067" s="125" t="s">
        <v>10899</v>
      </c>
      <c r="B2067" s="125" t="s">
        <v>10371</v>
      </c>
      <c r="C2067" s="246" t="s">
        <v>7846</v>
      </c>
      <c r="D2067" s="246" t="s">
        <v>98</v>
      </c>
      <c r="E2067" s="246" t="s">
        <v>7847</v>
      </c>
      <c r="F2067" s="246" t="s">
        <v>11882</v>
      </c>
      <c r="G2067" s="246" t="s">
        <v>9885</v>
      </c>
      <c r="H2067" s="247">
        <v>0</v>
      </c>
      <c r="I2067" s="246" t="s">
        <v>10371</v>
      </c>
      <c r="J2067" s="247">
        <v>27000</v>
      </c>
      <c r="K2067" s="247">
        <v>255</v>
      </c>
      <c r="L2067" s="246" t="s">
        <v>14061</v>
      </c>
      <c r="M2067" s="246" t="s">
        <v>11426</v>
      </c>
      <c r="N2067" s="246" t="s">
        <v>14062</v>
      </c>
      <c r="O2067" s="246" t="s">
        <v>12354</v>
      </c>
      <c r="P2067" s="246" t="s">
        <v>12354</v>
      </c>
      <c r="Q2067" s="246" t="s">
        <v>12354</v>
      </c>
      <c r="R2067" s="246" t="s">
        <v>14690</v>
      </c>
      <c r="S2067" s="246" t="s">
        <v>14818</v>
      </c>
      <c r="T2067" s="246" t="s">
        <v>15996</v>
      </c>
      <c r="U2067" s="246" t="s">
        <v>16399</v>
      </c>
    </row>
    <row r="2068" spans="1:21" ht="13.5" customHeight="1">
      <c r="A2068" s="125" t="s">
        <v>10900</v>
      </c>
      <c r="B2068" s="125" t="s">
        <v>10371</v>
      </c>
      <c r="C2068" s="246" t="s">
        <v>7614</v>
      </c>
      <c r="D2068" s="246" t="s">
        <v>99</v>
      </c>
      <c r="E2068" s="246" t="s">
        <v>7615</v>
      </c>
      <c r="F2068" s="246" t="s">
        <v>12354</v>
      </c>
      <c r="G2068" s="246" t="s">
        <v>9886</v>
      </c>
      <c r="H2068" s="247">
        <v>0</v>
      </c>
      <c r="I2068" s="246" t="s">
        <v>10371</v>
      </c>
      <c r="J2068" s="247">
        <v>27000</v>
      </c>
      <c r="K2068" s="247">
        <v>120</v>
      </c>
      <c r="L2068" s="246" t="s">
        <v>12635</v>
      </c>
      <c r="M2068" s="246" t="s">
        <v>8269</v>
      </c>
      <c r="N2068" s="246" t="s">
        <v>13866</v>
      </c>
      <c r="O2068" s="246" t="s">
        <v>12354</v>
      </c>
      <c r="P2068" s="246" t="s">
        <v>12354</v>
      </c>
      <c r="Q2068" s="246" t="s">
        <v>12354</v>
      </c>
      <c r="R2068" s="246" t="s">
        <v>14730</v>
      </c>
      <c r="S2068" s="246" t="s">
        <v>14944</v>
      </c>
      <c r="T2068" s="246" t="s">
        <v>15282</v>
      </c>
      <c r="U2068" s="246" t="s">
        <v>16115</v>
      </c>
    </row>
    <row r="2069" spans="1:21" ht="13.5" customHeight="1">
      <c r="A2069" s="125" t="s">
        <v>10901</v>
      </c>
      <c r="B2069" s="125" t="s">
        <v>10371</v>
      </c>
      <c r="C2069" s="246" t="s">
        <v>7425</v>
      </c>
      <c r="D2069" s="246" t="s">
        <v>100</v>
      </c>
      <c r="E2069" s="246" t="s">
        <v>7426</v>
      </c>
      <c r="F2069" s="246" t="s">
        <v>12354</v>
      </c>
      <c r="G2069" s="246" t="s">
        <v>9887</v>
      </c>
      <c r="H2069" s="247">
        <v>0</v>
      </c>
      <c r="I2069" s="246" t="s">
        <v>10371</v>
      </c>
      <c r="J2069" s="247">
        <v>27000</v>
      </c>
      <c r="K2069" s="247">
        <v>14</v>
      </c>
      <c r="L2069" s="246" t="s">
        <v>13700</v>
      </c>
      <c r="M2069" s="246" t="s">
        <v>8268</v>
      </c>
      <c r="N2069" s="246" t="s">
        <v>13701</v>
      </c>
      <c r="O2069" s="246" t="s">
        <v>12354</v>
      </c>
      <c r="P2069" s="246" t="s">
        <v>12354</v>
      </c>
      <c r="Q2069" s="246" t="s">
        <v>12354</v>
      </c>
      <c r="R2069" s="246" t="s">
        <v>14694</v>
      </c>
      <c r="S2069" s="246" t="s">
        <v>14736</v>
      </c>
      <c r="T2069" s="246" t="s">
        <v>15396</v>
      </c>
      <c r="U2069" s="246" t="s">
        <v>16399</v>
      </c>
    </row>
    <row r="2070" spans="1:21" ht="13.5" customHeight="1">
      <c r="A2070" s="125" t="s">
        <v>10902</v>
      </c>
      <c r="B2070" s="125" t="s">
        <v>10371</v>
      </c>
      <c r="C2070" s="246" t="s">
        <v>7767</v>
      </c>
      <c r="D2070" s="246" t="s">
        <v>101</v>
      </c>
      <c r="E2070" s="246" t="s">
        <v>7768</v>
      </c>
      <c r="F2070" s="246" t="s">
        <v>12354</v>
      </c>
      <c r="G2070" s="246" t="s">
        <v>9888</v>
      </c>
      <c r="H2070" s="247">
        <v>0</v>
      </c>
      <c r="I2070" s="246" t="s">
        <v>10371</v>
      </c>
      <c r="J2070" s="247">
        <v>27000</v>
      </c>
      <c r="K2070" s="247">
        <v>210</v>
      </c>
      <c r="L2070" s="246" t="s">
        <v>13993</v>
      </c>
      <c r="M2070" s="246" t="s">
        <v>8265</v>
      </c>
      <c r="N2070" s="246" t="s">
        <v>13994</v>
      </c>
      <c r="O2070" s="246" t="s">
        <v>12354</v>
      </c>
      <c r="P2070" s="246" t="s">
        <v>12354</v>
      </c>
      <c r="Q2070" s="246" t="s">
        <v>12354</v>
      </c>
      <c r="R2070" s="246" t="s">
        <v>14694</v>
      </c>
      <c r="S2070" s="246" t="s">
        <v>14791</v>
      </c>
      <c r="T2070" s="246" t="s">
        <v>15958</v>
      </c>
      <c r="U2070" s="246" t="s">
        <v>16400</v>
      </c>
    </row>
    <row r="2071" spans="1:21" ht="13.5" customHeight="1">
      <c r="A2071" s="125" t="s">
        <v>10903</v>
      </c>
      <c r="B2071" s="125" t="s">
        <v>10371</v>
      </c>
      <c r="C2071" s="246" t="s">
        <v>7834</v>
      </c>
      <c r="D2071" s="246" t="s">
        <v>98</v>
      </c>
      <c r="E2071" s="246" t="s">
        <v>7835</v>
      </c>
      <c r="F2071" s="246" t="s">
        <v>11883</v>
      </c>
      <c r="G2071" s="246" t="s">
        <v>9889</v>
      </c>
      <c r="H2071" s="247">
        <v>0</v>
      </c>
      <c r="I2071" s="246" t="s">
        <v>10371</v>
      </c>
      <c r="J2071" s="247">
        <v>27000</v>
      </c>
      <c r="K2071" s="247">
        <v>249</v>
      </c>
      <c r="L2071" s="246" t="s">
        <v>12637</v>
      </c>
      <c r="M2071" s="246" t="s">
        <v>11426</v>
      </c>
      <c r="N2071" s="246" t="s">
        <v>14054</v>
      </c>
      <c r="O2071" s="246" t="s">
        <v>12354</v>
      </c>
      <c r="P2071" s="246" t="s">
        <v>12354</v>
      </c>
      <c r="Q2071" s="246" t="s">
        <v>12354</v>
      </c>
      <c r="R2071" s="246" t="s">
        <v>12354</v>
      </c>
      <c r="S2071" s="246" t="s">
        <v>12354</v>
      </c>
      <c r="T2071" s="246" t="s">
        <v>12354</v>
      </c>
      <c r="U2071" s="246" t="s">
        <v>12354</v>
      </c>
    </row>
    <row r="2072" spans="1:21" ht="13.5" customHeight="1">
      <c r="A2072" s="125" t="s">
        <v>10904</v>
      </c>
      <c r="B2072" s="125" t="s">
        <v>10371</v>
      </c>
      <c r="C2072" s="246" t="s">
        <v>7445</v>
      </c>
      <c r="D2072" s="246" t="s">
        <v>67</v>
      </c>
      <c r="E2072" s="246" t="s">
        <v>7446</v>
      </c>
      <c r="F2072" s="246" t="s">
        <v>12354</v>
      </c>
      <c r="G2072" s="246" t="s">
        <v>9890</v>
      </c>
      <c r="H2072" s="247">
        <v>0</v>
      </c>
      <c r="I2072" s="246" t="s">
        <v>10371</v>
      </c>
      <c r="J2072" s="247">
        <v>27000</v>
      </c>
      <c r="K2072" s="247">
        <v>26</v>
      </c>
      <c r="L2072" s="246" t="s">
        <v>12432</v>
      </c>
      <c r="M2072" s="246" t="s">
        <v>8269</v>
      </c>
      <c r="N2072" s="246" t="s">
        <v>13718</v>
      </c>
      <c r="O2072" s="246" t="s">
        <v>12354</v>
      </c>
      <c r="P2072" s="246" t="s">
        <v>12354</v>
      </c>
      <c r="Q2072" s="246" t="s">
        <v>12354</v>
      </c>
      <c r="R2072" s="246" t="s">
        <v>12354</v>
      </c>
      <c r="S2072" s="246" t="s">
        <v>12354</v>
      </c>
      <c r="T2072" s="246" t="s">
        <v>12354</v>
      </c>
      <c r="U2072" s="246" t="s">
        <v>12354</v>
      </c>
    </row>
    <row r="2073" spans="1:21" ht="13.5" customHeight="1">
      <c r="A2073" s="125" t="s">
        <v>11884</v>
      </c>
      <c r="B2073" s="125" t="s">
        <v>10371</v>
      </c>
      <c r="C2073" s="246" t="s">
        <v>11885</v>
      </c>
      <c r="D2073" s="246" t="s">
        <v>102</v>
      </c>
      <c r="E2073" s="246" t="s">
        <v>11886</v>
      </c>
      <c r="F2073" s="246" t="s">
        <v>11887</v>
      </c>
      <c r="G2073" s="246" t="s">
        <v>11888</v>
      </c>
      <c r="H2073" s="247">
        <v>0</v>
      </c>
      <c r="I2073" s="246" t="s">
        <v>10371</v>
      </c>
      <c r="J2073" s="247">
        <v>27000</v>
      </c>
      <c r="K2073" s="247">
        <v>337</v>
      </c>
      <c r="L2073" s="246" t="s">
        <v>12882</v>
      </c>
      <c r="M2073" s="246" t="s">
        <v>8269</v>
      </c>
      <c r="N2073" s="246" t="s">
        <v>14185</v>
      </c>
      <c r="O2073" s="246" t="s">
        <v>12354</v>
      </c>
      <c r="P2073" s="246" t="s">
        <v>12354</v>
      </c>
      <c r="Q2073" s="246" t="s">
        <v>12354</v>
      </c>
      <c r="R2073" s="246" t="s">
        <v>14690</v>
      </c>
      <c r="S2073" s="246" t="s">
        <v>14756</v>
      </c>
      <c r="T2073" s="246" t="s">
        <v>15887</v>
      </c>
      <c r="U2073" s="246" t="s">
        <v>15846</v>
      </c>
    </row>
    <row r="2074" spans="1:21" ht="13.5" customHeight="1">
      <c r="A2074" s="125" t="s">
        <v>10905</v>
      </c>
      <c r="B2074" s="125" t="s">
        <v>10371</v>
      </c>
      <c r="C2074" s="246" t="s">
        <v>7937</v>
      </c>
      <c r="D2074" s="246" t="s">
        <v>157</v>
      </c>
      <c r="E2074" s="246" t="s">
        <v>7938</v>
      </c>
      <c r="F2074" s="246" t="s">
        <v>11331</v>
      </c>
      <c r="G2074" s="246" t="s">
        <v>9891</v>
      </c>
      <c r="H2074" s="247">
        <v>0</v>
      </c>
      <c r="I2074" s="246" t="s">
        <v>10371</v>
      </c>
      <c r="J2074" s="247">
        <v>27000</v>
      </c>
      <c r="K2074" s="247">
        <v>303</v>
      </c>
      <c r="L2074" s="246" t="s">
        <v>14135</v>
      </c>
      <c r="M2074" s="246" t="s">
        <v>11426</v>
      </c>
      <c r="N2074" s="246" t="s">
        <v>14136</v>
      </c>
      <c r="O2074" s="246" t="s">
        <v>12354</v>
      </c>
      <c r="P2074" s="246" t="s">
        <v>12354</v>
      </c>
      <c r="Q2074" s="246" t="s">
        <v>12354</v>
      </c>
      <c r="R2074" s="246" t="s">
        <v>14765</v>
      </c>
      <c r="S2074" s="246" t="s">
        <v>16401</v>
      </c>
      <c r="T2074" s="246" t="s">
        <v>16402</v>
      </c>
      <c r="U2074" s="246" t="s">
        <v>15191</v>
      </c>
    </row>
    <row r="2075" spans="1:21" ht="13.5" customHeight="1">
      <c r="A2075" s="125" t="s">
        <v>10906</v>
      </c>
      <c r="B2075" s="125" t="s">
        <v>10371</v>
      </c>
      <c r="C2075" s="246" t="s">
        <v>7945</v>
      </c>
      <c r="D2075" s="246" t="s">
        <v>197</v>
      </c>
      <c r="E2075" s="246" t="s">
        <v>7946</v>
      </c>
      <c r="F2075" s="246" t="s">
        <v>11889</v>
      </c>
      <c r="G2075" s="246" t="s">
        <v>9892</v>
      </c>
      <c r="H2075" s="247">
        <v>0</v>
      </c>
      <c r="I2075" s="246" t="s">
        <v>10371</v>
      </c>
      <c r="J2075" s="247">
        <v>27000</v>
      </c>
      <c r="K2075" s="247">
        <v>307</v>
      </c>
      <c r="L2075" s="246" t="s">
        <v>14143</v>
      </c>
      <c r="M2075" s="246" t="s">
        <v>11426</v>
      </c>
      <c r="N2075" s="246" t="s">
        <v>14144</v>
      </c>
      <c r="O2075" s="246" t="s">
        <v>12354</v>
      </c>
      <c r="P2075" s="246" t="s">
        <v>12354</v>
      </c>
      <c r="Q2075" s="246" t="s">
        <v>12354</v>
      </c>
      <c r="R2075" s="246" t="s">
        <v>14730</v>
      </c>
      <c r="S2075" s="246" t="s">
        <v>14691</v>
      </c>
      <c r="T2075" s="246" t="s">
        <v>14725</v>
      </c>
      <c r="U2075" s="246" t="s">
        <v>15798</v>
      </c>
    </row>
    <row r="2076" spans="1:21" ht="13.5" customHeight="1">
      <c r="A2076" s="125" t="s">
        <v>10907</v>
      </c>
      <c r="B2076" s="125" t="s">
        <v>10371</v>
      </c>
      <c r="C2076" s="246" t="s">
        <v>7629</v>
      </c>
      <c r="D2076" s="246" t="s">
        <v>2614</v>
      </c>
      <c r="E2076" s="246" t="s">
        <v>7630</v>
      </c>
      <c r="F2076" s="246" t="s">
        <v>12354</v>
      </c>
      <c r="G2076" s="246" t="s">
        <v>9893</v>
      </c>
      <c r="H2076" s="247">
        <v>0</v>
      </c>
      <c r="I2076" s="246" t="s">
        <v>10371</v>
      </c>
      <c r="J2076" s="247">
        <v>27000</v>
      </c>
      <c r="K2076" s="247">
        <v>129</v>
      </c>
      <c r="L2076" s="246" t="s">
        <v>13879</v>
      </c>
      <c r="M2076" s="246" t="s">
        <v>8265</v>
      </c>
      <c r="N2076" s="246" t="s">
        <v>13880</v>
      </c>
      <c r="O2076" s="246" t="s">
        <v>12354</v>
      </c>
      <c r="P2076" s="246" t="s">
        <v>12354</v>
      </c>
      <c r="Q2076" s="246" t="s">
        <v>12354</v>
      </c>
      <c r="R2076" s="246" t="s">
        <v>16069</v>
      </c>
      <c r="S2076" s="246" t="s">
        <v>14734</v>
      </c>
      <c r="T2076" s="246" t="s">
        <v>16333</v>
      </c>
      <c r="U2076" s="246" t="s">
        <v>16403</v>
      </c>
    </row>
    <row r="2077" spans="1:21" ht="13.5" customHeight="1">
      <c r="A2077" s="125" t="s">
        <v>10908</v>
      </c>
      <c r="B2077" s="125" t="s">
        <v>10371</v>
      </c>
      <c r="C2077" s="246" t="s">
        <v>10909</v>
      </c>
      <c r="D2077" s="246" t="s">
        <v>153</v>
      </c>
      <c r="E2077" s="246" t="s">
        <v>8089</v>
      </c>
      <c r="F2077" s="246" t="s">
        <v>12354</v>
      </c>
      <c r="G2077" s="246" t="s">
        <v>10910</v>
      </c>
      <c r="H2077" s="247">
        <v>0</v>
      </c>
      <c r="I2077" s="246" t="s">
        <v>10371</v>
      </c>
      <c r="J2077" s="247">
        <v>27000</v>
      </c>
      <c r="K2077" s="247">
        <v>314</v>
      </c>
      <c r="L2077" s="246" t="s">
        <v>14154</v>
      </c>
      <c r="M2077" s="246" t="s">
        <v>8265</v>
      </c>
      <c r="N2077" s="246" t="s">
        <v>14155</v>
      </c>
      <c r="O2077" s="246" t="s">
        <v>12354</v>
      </c>
      <c r="P2077" s="246" t="s">
        <v>12354</v>
      </c>
      <c r="Q2077" s="246" t="s">
        <v>12354</v>
      </c>
      <c r="R2077" s="246" t="s">
        <v>14690</v>
      </c>
      <c r="S2077" s="246" t="s">
        <v>14721</v>
      </c>
      <c r="T2077" s="246" t="s">
        <v>15190</v>
      </c>
      <c r="U2077" s="246" t="s">
        <v>16404</v>
      </c>
    </row>
    <row r="2078" spans="1:21" ht="13.5" customHeight="1">
      <c r="A2078" s="125" t="s">
        <v>10911</v>
      </c>
      <c r="B2078" s="125" t="s">
        <v>10371</v>
      </c>
      <c r="C2078" s="246" t="s">
        <v>7811</v>
      </c>
      <c r="D2078" s="246" t="s">
        <v>155</v>
      </c>
      <c r="E2078" s="246" t="s">
        <v>7812</v>
      </c>
      <c r="F2078" s="246" t="s">
        <v>11890</v>
      </c>
      <c r="G2078" s="246" t="s">
        <v>9894</v>
      </c>
      <c r="H2078" s="247">
        <v>0</v>
      </c>
      <c r="I2078" s="246" t="s">
        <v>10371</v>
      </c>
      <c r="J2078" s="247">
        <v>27000</v>
      </c>
      <c r="K2078" s="247">
        <v>235</v>
      </c>
      <c r="L2078" s="246" t="s">
        <v>13130</v>
      </c>
      <c r="M2078" s="246" t="s">
        <v>11426</v>
      </c>
      <c r="N2078" s="246" t="s">
        <v>14032</v>
      </c>
      <c r="O2078" s="246" t="s">
        <v>12354</v>
      </c>
      <c r="P2078" s="246" t="s">
        <v>12354</v>
      </c>
      <c r="Q2078" s="246" t="s">
        <v>12354</v>
      </c>
      <c r="R2078" s="246" t="s">
        <v>14814</v>
      </c>
      <c r="S2078" s="246" t="s">
        <v>14698</v>
      </c>
      <c r="T2078" s="246" t="s">
        <v>15711</v>
      </c>
      <c r="U2078" s="246" t="s">
        <v>15057</v>
      </c>
    </row>
    <row r="2079" spans="1:21" ht="13.5" customHeight="1">
      <c r="A2079" s="125" t="s">
        <v>10912</v>
      </c>
      <c r="B2079" s="125" t="s">
        <v>10371</v>
      </c>
      <c r="C2079" s="246" t="s">
        <v>7665</v>
      </c>
      <c r="D2079" s="246" t="s">
        <v>162</v>
      </c>
      <c r="E2079" s="246" t="s">
        <v>7666</v>
      </c>
      <c r="F2079" s="246" t="s">
        <v>12354</v>
      </c>
      <c r="G2079" s="246" t="s">
        <v>9895</v>
      </c>
      <c r="H2079" s="247">
        <v>0</v>
      </c>
      <c r="I2079" s="246" t="s">
        <v>10371</v>
      </c>
      <c r="J2079" s="247">
        <v>27000</v>
      </c>
      <c r="K2079" s="247">
        <v>149</v>
      </c>
      <c r="L2079" s="246" t="s">
        <v>12700</v>
      </c>
      <c r="M2079" s="246" t="s">
        <v>8265</v>
      </c>
      <c r="N2079" s="246" t="s">
        <v>13913</v>
      </c>
      <c r="O2079" s="246" t="s">
        <v>12354</v>
      </c>
      <c r="P2079" s="246" t="s">
        <v>12354</v>
      </c>
      <c r="Q2079" s="246" t="s">
        <v>12354</v>
      </c>
      <c r="R2079" s="246" t="s">
        <v>14894</v>
      </c>
      <c r="S2079" s="246" t="s">
        <v>14929</v>
      </c>
      <c r="T2079" s="246" t="s">
        <v>15429</v>
      </c>
      <c r="U2079" s="246" t="s">
        <v>15806</v>
      </c>
    </row>
    <row r="2080" spans="1:21" ht="13.5" customHeight="1">
      <c r="A2080" s="125" t="s">
        <v>10913</v>
      </c>
      <c r="B2080" s="125" t="s">
        <v>10371</v>
      </c>
      <c r="C2080" s="246" t="s">
        <v>7440</v>
      </c>
      <c r="D2080" s="246" t="s">
        <v>40</v>
      </c>
      <c r="E2080" s="246" t="s">
        <v>7441</v>
      </c>
      <c r="F2080" s="246" t="s">
        <v>12354</v>
      </c>
      <c r="G2080" s="246" t="s">
        <v>9896</v>
      </c>
      <c r="H2080" s="247">
        <v>0</v>
      </c>
      <c r="I2080" s="246" t="s">
        <v>10371</v>
      </c>
      <c r="J2080" s="247">
        <v>27000</v>
      </c>
      <c r="K2080" s="247">
        <v>23</v>
      </c>
      <c r="L2080" s="246" t="s">
        <v>13714</v>
      </c>
      <c r="M2080" s="246" t="s">
        <v>8269</v>
      </c>
      <c r="N2080" s="246" t="s">
        <v>13715</v>
      </c>
      <c r="O2080" s="246" t="s">
        <v>12354</v>
      </c>
      <c r="P2080" s="246" t="s">
        <v>12354</v>
      </c>
      <c r="Q2080" s="246" t="s">
        <v>12354</v>
      </c>
      <c r="R2080" s="246" t="s">
        <v>14694</v>
      </c>
      <c r="S2080" s="246" t="s">
        <v>14876</v>
      </c>
      <c r="T2080" s="246" t="s">
        <v>15344</v>
      </c>
      <c r="U2080" s="246" t="s">
        <v>16405</v>
      </c>
    </row>
    <row r="2081" spans="1:21" ht="13.5" customHeight="1">
      <c r="A2081" s="125" t="s">
        <v>10914</v>
      </c>
      <c r="B2081" s="125" t="s">
        <v>10371</v>
      </c>
      <c r="C2081" s="246" t="s">
        <v>7400</v>
      </c>
      <c r="D2081" s="246" t="s">
        <v>198</v>
      </c>
      <c r="E2081" s="246" t="s">
        <v>7401</v>
      </c>
      <c r="F2081" s="246" t="s">
        <v>12354</v>
      </c>
      <c r="G2081" s="246" t="s">
        <v>9897</v>
      </c>
      <c r="H2081" s="247">
        <v>0</v>
      </c>
      <c r="I2081" s="246" t="s">
        <v>10371</v>
      </c>
      <c r="J2081" s="247">
        <v>27000</v>
      </c>
      <c r="K2081" s="247">
        <v>2</v>
      </c>
      <c r="L2081" s="246" t="s">
        <v>13681</v>
      </c>
      <c r="M2081" s="246" t="s">
        <v>8268</v>
      </c>
      <c r="N2081" s="246" t="s">
        <v>13682</v>
      </c>
      <c r="O2081" s="246" t="s">
        <v>12354</v>
      </c>
      <c r="P2081" s="246" t="s">
        <v>12354</v>
      </c>
      <c r="Q2081" s="246" t="s">
        <v>12354</v>
      </c>
      <c r="R2081" s="246" t="s">
        <v>14694</v>
      </c>
      <c r="S2081" s="246" t="s">
        <v>14844</v>
      </c>
      <c r="T2081" s="246" t="s">
        <v>15375</v>
      </c>
      <c r="U2081" s="246" t="s">
        <v>15978</v>
      </c>
    </row>
    <row r="2082" spans="1:21" ht="13.5" customHeight="1">
      <c r="A2082" s="125" t="s">
        <v>10915</v>
      </c>
      <c r="B2082" s="125" t="s">
        <v>10371</v>
      </c>
      <c r="C2082" s="246" t="s">
        <v>7635</v>
      </c>
      <c r="D2082" s="246" t="s">
        <v>113</v>
      </c>
      <c r="E2082" s="246" t="s">
        <v>7636</v>
      </c>
      <c r="F2082" s="246" t="s">
        <v>12354</v>
      </c>
      <c r="G2082" s="246" t="s">
        <v>9898</v>
      </c>
      <c r="H2082" s="247">
        <v>0</v>
      </c>
      <c r="I2082" s="246" t="s">
        <v>10371</v>
      </c>
      <c r="J2082" s="247">
        <v>27000</v>
      </c>
      <c r="K2082" s="247">
        <v>132</v>
      </c>
      <c r="L2082" s="246" t="s">
        <v>12676</v>
      </c>
      <c r="M2082" s="246" t="s">
        <v>8265</v>
      </c>
      <c r="N2082" s="246" t="s">
        <v>13885</v>
      </c>
      <c r="O2082" s="246" t="s">
        <v>12354</v>
      </c>
      <c r="P2082" s="246" t="s">
        <v>12354</v>
      </c>
      <c r="Q2082" s="246" t="s">
        <v>12354</v>
      </c>
      <c r="R2082" s="246" t="s">
        <v>16069</v>
      </c>
      <c r="S2082" s="246" t="s">
        <v>14734</v>
      </c>
      <c r="T2082" s="246" t="s">
        <v>16333</v>
      </c>
      <c r="U2082" s="246" t="s">
        <v>16403</v>
      </c>
    </row>
    <row r="2083" spans="1:21" ht="13.5" customHeight="1">
      <c r="A2083" s="125" t="s">
        <v>10916</v>
      </c>
      <c r="B2083" s="125" t="s">
        <v>10371</v>
      </c>
      <c r="C2083" s="246" t="s">
        <v>7637</v>
      </c>
      <c r="D2083" s="246" t="s">
        <v>193</v>
      </c>
      <c r="E2083" s="246" t="s">
        <v>7638</v>
      </c>
      <c r="F2083" s="246" t="s">
        <v>12354</v>
      </c>
      <c r="G2083" s="246" t="s">
        <v>9899</v>
      </c>
      <c r="H2083" s="247">
        <v>0</v>
      </c>
      <c r="I2083" s="246" t="s">
        <v>10371</v>
      </c>
      <c r="J2083" s="247">
        <v>27000</v>
      </c>
      <c r="K2083" s="247">
        <v>133</v>
      </c>
      <c r="L2083" s="246" t="s">
        <v>13886</v>
      </c>
      <c r="M2083" s="246" t="s">
        <v>8265</v>
      </c>
      <c r="N2083" s="246" t="s">
        <v>13887</v>
      </c>
      <c r="O2083" s="246" t="s">
        <v>12354</v>
      </c>
      <c r="P2083" s="246" t="s">
        <v>12354</v>
      </c>
      <c r="Q2083" s="246" t="s">
        <v>12354</v>
      </c>
      <c r="R2083" s="246" t="s">
        <v>14730</v>
      </c>
      <c r="S2083" s="246" t="s">
        <v>15491</v>
      </c>
      <c r="T2083" s="246" t="s">
        <v>15837</v>
      </c>
      <c r="U2083" s="246" t="s">
        <v>15108</v>
      </c>
    </row>
    <row r="2084" spans="1:21" ht="13.5" customHeight="1">
      <c r="A2084" s="125" t="s">
        <v>10917</v>
      </c>
      <c r="B2084" s="125" t="s">
        <v>10371</v>
      </c>
      <c r="C2084" s="246" t="s">
        <v>7939</v>
      </c>
      <c r="D2084" s="246" t="s">
        <v>147</v>
      </c>
      <c r="E2084" s="246" t="s">
        <v>7940</v>
      </c>
      <c r="F2084" s="246" t="s">
        <v>11183</v>
      </c>
      <c r="G2084" s="246" t="s">
        <v>9900</v>
      </c>
      <c r="H2084" s="247">
        <v>0</v>
      </c>
      <c r="I2084" s="246" t="s">
        <v>10371</v>
      </c>
      <c r="J2084" s="247">
        <v>27000</v>
      </c>
      <c r="K2084" s="247">
        <v>304</v>
      </c>
      <c r="L2084" s="246" t="s">
        <v>14137</v>
      </c>
      <c r="M2084" s="246" t="s">
        <v>11426</v>
      </c>
      <c r="N2084" s="246" t="s">
        <v>14138</v>
      </c>
      <c r="O2084" s="246" t="s">
        <v>12354</v>
      </c>
      <c r="P2084" s="246" t="s">
        <v>12354</v>
      </c>
      <c r="Q2084" s="246" t="s">
        <v>12354</v>
      </c>
      <c r="R2084" s="246" t="s">
        <v>16069</v>
      </c>
      <c r="S2084" s="246" t="s">
        <v>14734</v>
      </c>
      <c r="T2084" s="246" t="s">
        <v>16333</v>
      </c>
      <c r="U2084" s="246" t="s">
        <v>16403</v>
      </c>
    </row>
    <row r="2085" spans="1:21" ht="13.5" customHeight="1">
      <c r="A2085" s="125" t="s">
        <v>10918</v>
      </c>
      <c r="B2085" s="125" t="s">
        <v>10371</v>
      </c>
      <c r="C2085" s="246" t="s">
        <v>7442</v>
      </c>
      <c r="D2085" s="246" t="s">
        <v>164</v>
      </c>
      <c r="E2085" s="246" t="s">
        <v>7443</v>
      </c>
      <c r="F2085" s="246" t="s">
        <v>12354</v>
      </c>
      <c r="G2085" s="246" t="s">
        <v>9901</v>
      </c>
      <c r="H2085" s="247">
        <v>0</v>
      </c>
      <c r="I2085" s="246" t="s">
        <v>10371</v>
      </c>
      <c r="J2085" s="247">
        <v>27000</v>
      </c>
      <c r="K2085" s="247">
        <v>24</v>
      </c>
      <c r="L2085" s="246" t="s">
        <v>13207</v>
      </c>
      <c r="M2085" s="246" t="s">
        <v>8269</v>
      </c>
      <c r="N2085" s="246" t="s">
        <v>13716</v>
      </c>
      <c r="O2085" s="246" t="s">
        <v>12354</v>
      </c>
      <c r="P2085" s="246" t="s">
        <v>12354</v>
      </c>
      <c r="Q2085" s="246" t="s">
        <v>12354</v>
      </c>
      <c r="R2085" s="246" t="s">
        <v>14690</v>
      </c>
      <c r="S2085" s="246" t="s">
        <v>14718</v>
      </c>
      <c r="T2085" s="246" t="s">
        <v>15732</v>
      </c>
      <c r="U2085" s="246" t="s">
        <v>14991</v>
      </c>
    </row>
    <row r="2086" spans="1:21" ht="13.5" customHeight="1">
      <c r="A2086" s="125" t="s">
        <v>10919</v>
      </c>
      <c r="B2086" s="125" t="s">
        <v>10371</v>
      </c>
      <c r="C2086" s="246" t="s">
        <v>7447</v>
      </c>
      <c r="D2086" s="246" t="s">
        <v>37</v>
      </c>
      <c r="E2086" s="246" t="s">
        <v>7448</v>
      </c>
      <c r="F2086" s="246" t="s">
        <v>12354</v>
      </c>
      <c r="G2086" s="246" t="s">
        <v>9902</v>
      </c>
      <c r="H2086" s="247">
        <v>0</v>
      </c>
      <c r="I2086" s="246" t="s">
        <v>10371</v>
      </c>
      <c r="J2086" s="247">
        <v>27000</v>
      </c>
      <c r="K2086" s="247">
        <v>27</v>
      </c>
      <c r="L2086" s="246" t="s">
        <v>12563</v>
      </c>
      <c r="M2086" s="246" t="s">
        <v>8269</v>
      </c>
      <c r="N2086" s="246" t="s">
        <v>13719</v>
      </c>
      <c r="O2086" s="246" t="s">
        <v>12354</v>
      </c>
      <c r="P2086" s="246" t="s">
        <v>12354</v>
      </c>
      <c r="Q2086" s="246" t="s">
        <v>12354</v>
      </c>
      <c r="R2086" s="246" t="s">
        <v>15251</v>
      </c>
      <c r="S2086" s="246" t="s">
        <v>15201</v>
      </c>
      <c r="T2086" s="246" t="s">
        <v>16406</v>
      </c>
      <c r="U2086" s="246" t="s">
        <v>16269</v>
      </c>
    </row>
    <row r="2087" spans="1:21" ht="13.5" customHeight="1">
      <c r="A2087" s="125" t="s">
        <v>10920</v>
      </c>
      <c r="B2087" s="125" t="s">
        <v>10371</v>
      </c>
      <c r="C2087" s="246" t="s">
        <v>10921</v>
      </c>
      <c r="D2087" s="246" t="s">
        <v>723</v>
      </c>
      <c r="E2087" s="246" t="s">
        <v>11284</v>
      </c>
      <c r="F2087" s="246" t="s">
        <v>12354</v>
      </c>
      <c r="G2087" s="246" t="s">
        <v>10922</v>
      </c>
      <c r="H2087" s="247">
        <v>0</v>
      </c>
      <c r="I2087" s="246" t="s">
        <v>10371</v>
      </c>
      <c r="J2087" s="247">
        <v>27000</v>
      </c>
      <c r="K2087" s="247">
        <v>315</v>
      </c>
      <c r="L2087" s="246" t="s">
        <v>14156</v>
      </c>
      <c r="M2087" s="246" t="s">
        <v>8269</v>
      </c>
      <c r="N2087" s="246" t="s">
        <v>14157</v>
      </c>
      <c r="O2087" s="246" t="s">
        <v>12354</v>
      </c>
      <c r="P2087" s="246" t="s">
        <v>12354</v>
      </c>
      <c r="Q2087" s="246" t="s">
        <v>12354</v>
      </c>
      <c r="R2087" s="246" t="s">
        <v>16069</v>
      </c>
      <c r="S2087" s="246" t="s">
        <v>14734</v>
      </c>
      <c r="T2087" s="246" t="s">
        <v>16333</v>
      </c>
      <c r="U2087" s="246" t="s">
        <v>16403</v>
      </c>
    </row>
    <row r="2088" spans="1:21" ht="13.5" customHeight="1">
      <c r="A2088" s="125" t="s">
        <v>10923</v>
      </c>
      <c r="B2088" s="125" t="s">
        <v>10371</v>
      </c>
      <c r="C2088" s="246" t="s">
        <v>7649</v>
      </c>
      <c r="D2088" s="246" t="s">
        <v>7650</v>
      </c>
      <c r="E2088" s="246" t="s">
        <v>7651</v>
      </c>
      <c r="F2088" s="246" t="s">
        <v>12354</v>
      </c>
      <c r="G2088" s="246" t="s">
        <v>9903</v>
      </c>
      <c r="H2088" s="247">
        <v>0</v>
      </c>
      <c r="I2088" s="246" t="s">
        <v>10371</v>
      </c>
      <c r="J2088" s="247">
        <v>27000</v>
      </c>
      <c r="K2088" s="247">
        <v>139</v>
      </c>
      <c r="L2088" s="246" t="s">
        <v>13897</v>
      </c>
      <c r="M2088" s="246" t="s">
        <v>8265</v>
      </c>
      <c r="N2088" s="246" t="s">
        <v>13898</v>
      </c>
      <c r="O2088" s="246" t="s">
        <v>12354</v>
      </c>
      <c r="P2088" s="246" t="s">
        <v>12354</v>
      </c>
      <c r="Q2088" s="246" t="s">
        <v>12354</v>
      </c>
      <c r="R2088" s="246" t="s">
        <v>16069</v>
      </c>
      <c r="S2088" s="246" t="s">
        <v>14734</v>
      </c>
      <c r="T2088" s="246" t="s">
        <v>16333</v>
      </c>
      <c r="U2088" s="246" t="s">
        <v>16403</v>
      </c>
    </row>
    <row r="2089" spans="1:21" ht="13.5" customHeight="1">
      <c r="A2089" s="125" t="s">
        <v>10924</v>
      </c>
      <c r="B2089" s="125" t="s">
        <v>10371</v>
      </c>
      <c r="C2089" s="246" t="s">
        <v>10925</v>
      </c>
      <c r="D2089" s="246" t="s">
        <v>11285</v>
      </c>
      <c r="E2089" s="246" t="s">
        <v>11286</v>
      </c>
      <c r="F2089" s="246" t="s">
        <v>12354</v>
      </c>
      <c r="G2089" s="246" t="s">
        <v>10926</v>
      </c>
      <c r="H2089" s="247">
        <v>0</v>
      </c>
      <c r="I2089" s="246" t="s">
        <v>10371</v>
      </c>
      <c r="J2089" s="247">
        <v>27000</v>
      </c>
      <c r="K2089" s="247">
        <v>316</v>
      </c>
      <c r="L2089" s="246" t="s">
        <v>13599</v>
      </c>
      <c r="M2089" s="246" t="s">
        <v>8268</v>
      </c>
      <c r="N2089" s="246" t="s">
        <v>14158</v>
      </c>
      <c r="O2089" s="246" t="s">
        <v>12354</v>
      </c>
      <c r="P2089" s="246" t="s">
        <v>12354</v>
      </c>
      <c r="Q2089" s="246" t="s">
        <v>12354</v>
      </c>
      <c r="R2089" s="246" t="s">
        <v>14690</v>
      </c>
      <c r="S2089" s="246" t="s">
        <v>14844</v>
      </c>
      <c r="T2089" s="246" t="s">
        <v>15839</v>
      </c>
      <c r="U2089" s="246" t="s">
        <v>16407</v>
      </c>
    </row>
    <row r="2090" spans="1:21" ht="13.5" customHeight="1">
      <c r="A2090" s="125" t="s">
        <v>10927</v>
      </c>
      <c r="B2090" s="125" t="s">
        <v>10371</v>
      </c>
      <c r="C2090" s="246" t="s">
        <v>7639</v>
      </c>
      <c r="D2090" s="246" t="s">
        <v>146</v>
      </c>
      <c r="E2090" s="246" t="s">
        <v>7640</v>
      </c>
      <c r="F2090" s="246" t="s">
        <v>12354</v>
      </c>
      <c r="G2090" s="246" t="s">
        <v>9904</v>
      </c>
      <c r="H2090" s="247">
        <v>0</v>
      </c>
      <c r="I2090" s="246" t="s">
        <v>10371</v>
      </c>
      <c r="J2090" s="247">
        <v>27000</v>
      </c>
      <c r="K2090" s="247">
        <v>134</v>
      </c>
      <c r="L2090" s="246" t="s">
        <v>13888</v>
      </c>
      <c r="M2090" s="246" t="s">
        <v>8265</v>
      </c>
      <c r="N2090" s="246" t="s">
        <v>13889</v>
      </c>
      <c r="O2090" s="246" t="s">
        <v>12354</v>
      </c>
      <c r="P2090" s="246" t="s">
        <v>12354</v>
      </c>
      <c r="Q2090" s="246" t="s">
        <v>12354</v>
      </c>
      <c r="R2090" s="246" t="s">
        <v>14730</v>
      </c>
      <c r="S2090" s="246" t="s">
        <v>14701</v>
      </c>
      <c r="T2090" s="246" t="s">
        <v>14903</v>
      </c>
      <c r="U2090" s="246" t="s">
        <v>14984</v>
      </c>
    </row>
    <row r="2091" spans="1:21" ht="13.5" customHeight="1">
      <c r="A2091" s="125" t="s">
        <v>10928</v>
      </c>
      <c r="B2091" s="125" t="s">
        <v>10371</v>
      </c>
      <c r="C2091" s="246" t="s">
        <v>7933</v>
      </c>
      <c r="D2091" s="246" t="s">
        <v>54</v>
      </c>
      <c r="E2091" s="246" t="s">
        <v>7934</v>
      </c>
      <c r="F2091" s="246" t="s">
        <v>11891</v>
      </c>
      <c r="G2091" s="246" t="s">
        <v>9905</v>
      </c>
      <c r="H2091" s="247">
        <v>0</v>
      </c>
      <c r="I2091" s="246" t="s">
        <v>10371</v>
      </c>
      <c r="J2091" s="247">
        <v>27000</v>
      </c>
      <c r="K2091" s="247">
        <v>301</v>
      </c>
      <c r="L2091" s="246" t="s">
        <v>14131</v>
      </c>
      <c r="M2091" s="246" t="s">
        <v>11426</v>
      </c>
      <c r="N2091" s="246" t="s">
        <v>14132</v>
      </c>
      <c r="O2091" s="246" t="s">
        <v>12354</v>
      </c>
      <c r="P2091" s="246" t="s">
        <v>12354</v>
      </c>
      <c r="Q2091" s="246" t="s">
        <v>12354</v>
      </c>
      <c r="R2091" s="246" t="s">
        <v>14765</v>
      </c>
      <c r="S2091" s="246" t="s">
        <v>16401</v>
      </c>
      <c r="T2091" s="246" t="s">
        <v>16402</v>
      </c>
      <c r="U2091" s="246" t="s">
        <v>15191</v>
      </c>
    </row>
    <row r="2092" spans="1:21" ht="13.5" customHeight="1">
      <c r="A2092" s="125" t="s">
        <v>10929</v>
      </c>
      <c r="B2092" s="125" t="s">
        <v>10371</v>
      </c>
      <c r="C2092" s="246" t="s">
        <v>7885</v>
      </c>
      <c r="D2092" s="246" t="s">
        <v>177</v>
      </c>
      <c r="E2092" s="246" t="s">
        <v>7886</v>
      </c>
      <c r="F2092" s="246" t="s">
        <v>11892</v>
      </c>
      <c r="G2092" s="246" t="s">
        <v>9906</v>
      </c>
      <c r="H2092" s="247">
        <v>0</v>
      </c>
      <c r="I2092" s="246" t="s">
        <v>10371</v>
      </c>
      <c r="J2092" s="247">
        <v>27000</v>
      </c>
      <c r="K2092" s="247">
        <v>276</v>
      </c>
      <c r="L2092" s="246" t="s">
        <v>14091</v>
      </c>
      <c r="M2092" s="246" t="s">
        <v>11426</v>
      </c>
      <c r="N2092" s="246" t="s">
        <v>14092</v>
      </c>
      <c r="O2092" s="246" t="s">
        <v>12354</v>
      </c>
      <c r="P2092" s="246" t="s">
        <v>12354</v>
      </c>
      <c r="Q2092" s="246" t="s">
        <v>12354</v>
      </c>
      <c r="R2092" s="246" t="s">
        <v>14730</v>
      </c>
      <c r="S2092" s="246" t="s">
        <v>14820</v>
      </c>
      <c r="T2092" s="246" t="s">
        <v>14737</v>
      </c>
      <c r="U2092" s="246" t="s">
        <v>16408</v>
      </c>
    </row>
    <row r="2093" spans="1:21" ht="13.5" customHeight="1">
      <c r="A2093" s="125" t="s">
        <v>10930</v>
      </c>
      <c r="B2093" s="125" t="s">
        <v>10371</v>
      </c>
      <c r="C2093" s="246" t="s">
        <v>7931</v>
      </c>
      <c r="D2093" s="246" t="s">
        <v>176</v>
      </c>
      <c r="E2093" s="246" t="s">
        <v>7932</v>
      </c>
      <c r="F2093" s="246" t="s">
        <v>12354</v>
      </c>
      <c r="G2093" s="246" t="s">
        <v>9907</v>
      </c>
      <c r="H2093" s="247">
        <v>0</v>
      </c>
      <c r="I2093" s="246" t="s">
        <v>10371</v>
      </c>
      <c r="J2093" s="247">
        <v>27000</v>
      </c>
      <c r="K2093" s="247">
        <v>300</v>
      </c>
      <c r="L2093" s="246" t="s">
        <v>14129</v>
      </c>
      <c r="M2093" s="246" t="s">
        <v>11426</v>
      </c>
      <c r="N2093" s="246" t="s">
        <v>14130</v>
      </c>
      <c r="O2093" s="246" t="s">
        <v>12354</v>
      </c>
      <c r="P2093" s="246" t="s">
        <v>12354</v>
      </c>
      <c r="Q2093" s="246" t="s">
        <v>12354</v>
      </c>
      <c r="R2093" s="246" t="s">
        <v>16069</v>
      </c>
      <c r="S2093" s="246" t="s">
        <v>14734</v>
      </c>
      <c r="T2093" s="246" t="s">
        <v>16333</v>
      </c>
      <c r="U2093" s="246" t="s">
        <v>16403</v>
      </c>
    </row>
    <row r="2094" spans="1:21" ht="13.5" customHeight="1">
      <c r="A2094" s="125" t="s">
        <v>10931</v>
      </c>
      <c r="B2094" s="125" t="s">
        <v>10371</v>
      </c>
      <c r="C2094" s="246" t="s">
        <v>7641</v>
      </c>
      <c r="D2094" s="246" t="s">
        <v>1281</v>
      </c>
      <c r="E2094" s="246" t="s">
        <v>7642</v>
      </c>
      <c r="F2094" s="246" t="s">
        <v>12354</v>
      </c>
      <c r="G2094" s="246" t="s">
        <v>9908</v>
      </c>
      <c r="H2094" s="247">
        <v>0</v>
      </c>
      <c r="I2094" s="246" t="s">
        <v>10371</v>
      </c>
      <c r="J2094" s="247">
        <v>27000</v>
      </c>
      <c r="K2094" s="247">
        <v>135</v>
      </c>
      <c r="L2094" s="246" t="s">
        <v>13890</v>
      </c>
      <c r="M2094" s="246" t="s">
        <v>8265</v>
      </c>
      <c r="N2094" s="246" t="s">
        <v>13891</v>
      </c>
      <c r="O2094" s="246" t="s">
        <v>12354</v>
      </c>
      <c r="P2094" s="246" t="s">
        <v>12354</v>
      </c>
      <c r="Q2094" s="246" t="s">
        <v>12354</v>
      </c>
      <c r="R2094" s="246" t="s">
        <v>16069</v>
      </c>
      <c r="S2094" s="246" t="s">
        <v>14734</v>
      </c>
      <c r="T2094" s="246" t="s">
        <v>16333</v>
      </c>
      <c r="U2094" s="246" t="s">
        <v>16403</v>
      </c>
    </row>
    <row r="2095" spans="1:21" ht="13.5" customHeight="1">
      <c r="A2095" s="125" t="s">
        <v>10932</v>
      </c>
      <c r="B2095" s="125" t="s">
        <v>10371</v>
      </c>
      <c r="C2095" s="246" t="s">
        <v>7816</v>
      </c>
      <c r="D2095" s="246" t="s">
        <v>106</v>
      </c>
      <c r="E2095" s="246" t="s">
        <v>7817</v>
      </c>
      <c r="F2095" s="246" t="s">
        <v>8169</v>
      </c>
      <c r="G2095" s="246" t="s">
        <v>9909</v>
      </c>
      <c r="H2095" s="247">
        <v>0</v>
      </c>
      <c r="I2095" s="246" t="s">
        <v>10371</v>
      </c>
      <c r="J2095" s="247">
        <v>27000</v>
      </c>
      <c r="K2095" s="247">
        <v>239</v>
      </c>
      <c r="L2095" s="246" t="s">
        <v>14036</v>
      </c>
      <c r="M2095" s="246" t="s">
        <v>11426</v>
      </c>
      <c r="N2095" s="246" t="s">
        <v>14037</v>
      </c>
      <c r="O2095" s="246" t="s">
        <v>12354</v>
      </c>
      <c r="P2095" s="246" t="s">
        <v>12354</v>
      </c>
      <c r="Q2095" s="246" t="s">
        <v>12354</v>
      </c>
      <c r="R2095" s="246" t="s">
        <v>14773</v>
      </c>
      <c r="S2095" s="246" t="s">
        <v>14781</v>
      </c>
      <c r="T2095" s="246" t="s">
        <v>15916</v>
      </c>
      <c r="U2095" s="246" t="s">
        <v>16409</v>
      </c>
    </row>
    <row r="2096" spans="1:21" ht="13.5" customHeight="1">
      <c r="A2096" s="125" t="s">
        <v>10933</v>
      </c>
      <c r="B2096" s="125" t="s">
        <v>10371</v>
      </c>
      <c r="C2096" s="246" t="s">
        <v>7791</v>
      </c>
      <c r="D2096" s="246" t="s">
        <v>12354</v>
      </c>
      <c r="E2096" s="246" t="s">
        <v>7792</v>
      </c>
      <c r="F2096" s="246" t="s">
        <v>7793</v>
      </c>
      <c r="G2096" s="246" t="s">
        <v>9910</v>
      </c>
      <c r="H2096" s="247">
        <v>0</v>
      </c>
      <c r="I2096" s="246" t="s">
        <v>10371</v>
      </c>
      <c r="J2096" s="247">
        <v>27000</v>
      </c>
      <c r="K2096" s="247">
        <v>223</v>
      </c>
      <c r="L2096" s="246" t="s">
        <v>14014</v>
      </c>
      <c r="M2096" s="246" t="s">
        <v>8267</v>
      </c>
      <c r="N2096" s="246" t="s">
        <v>14015</v>
      </c>
      <c r="O2096" s="246" t="s">
        <v>12354</v>
      </c>
      <c r="P2096" s="246" t="s">
        <v>12354</v>
      </c>
      <c r="Q2096" s="246" t="s">
        <v>12354</v>
      </c>
      <c r="R2096" s="246" t="s">
        <v>14773</v>
      </c>
      <c r="S2096" s="246" t="s">
        <v>16410</v>
      </c>
      <c r="T2096" s="246" t="s">
        <v>16230</v>
      </c>
      <c r="U2096" s="246" t="s">
        <v>14817</v>
      </c>
    </row>
    <row r="2097" spans="1:21" ht="13.5" customHeight="1">
      <c r="A2097" s="125" t="s">
        <v>10934</v>
      </c>
      <c r="B2097" s="125" t="s">
        <v>10371</v>
      </c>
      <c r="C2097" s="246" t="s">
        <v>7929</v>
      </c>
      <c r="D2097" s="246" t="s">
        <v>1894</v>
      </c>
      <c r="E2097" s="246" t="s">
        <v>7930</v>
      </c>
      <c r="F2097" s="246" t="s">
        <v>12354</v>
      </c>
      <c r="G2097" s="246" t="s">
        <v>9911</v>
      </c>
      <c r="H2097" s="247">
        <v>0</v>
      </c>
      <c r="I2097" s="246" t="s">
        <v>10371</v>
      </c>
      <c r="J2097" s="247">
        <v>27000</v>
      </c>
      <c r="K2097" s="247">
        <v>299</v>
      </c>
      <c r="L2097" s="246" t="s">
        <v>14127</v>
      </c>
      <c r="M2097" s="246" t="s">
        <v>11426</v>
      </c>
      <c r="N2097" s="246" t="s">
        <v>14128</v>
      </c>
      <c r="O2097" s="246" t="s">
        <v>12354</v>
      </c>
      <c r="P2097" s="246" t="s">
        <v>12354</v>
      </c>
      <c r="Q2097" s="246" t="s">
        <v>12354</v>
      </c>
      <c r="R2097" s="246" t="s">
        <v>14765</v>
      </c>
      <c r="S2097" s="246" t="s">
        <v>16401</v>
      </c>
      <c r="T2097" s="246" t="s">
        <v>16402</v>
      </c>
      <c r="U2097" s="246" t="s">
        <v>15191</v>
      </c>
    </row>
    <row r="2098" spans="1:21" ht="13.5" customHeight="1">
      <c r="A2098" s="125" t="s">
        <v>10935</v>
      </c>
      <c r="B2098" s="125" t="s">
        <v>10371</v>
      </c>
      <c r="C2098" s="246" t="s">
        <v>7927</v>
      </c>
      <c r="D2098" s="246" t="s">
        <v>110</v>
      </c>
      <c r="E2098" s="246" t="s">
        <v>7928</v>
      </c>
      <c r="F2098" s="246" t="s">
        <v>12354</v>
      </c>
      <c r="G2098" s="246" t="s">
        <v>9912</v>
      </c>
      <c r="H2098" s="247">
        <v>0</v>
      </c>
      <c r="I2098" s="246" t="s">
        <v>10371</v>
      </c>
      <c r="J2098" s="247">
        <v>27000</v>
      </c>
      <c r="K2098" s="247">
        <v>298</v>
      </c>
      <c r="L2098" s="246" t="s">
        <v>12575</v>
      </c>
      <c r="M2098" s="246" t="s">
        <v>11426</v>
      </c>
      <c r="N2098" s="246" t="s">
        <v>14126</v>
      </c>
      <c r="O2098" s="246" t="s">
        <v>12354</v>
      </c>
      <c r="P2098" s="246" t="s">
        <v>12354</v>
      </c>
      <c r="Q2098" s="246" t="s">
        <v>12354</v>
      </c>
      <c r="R2098" s="246" t="s">
        <v>14694</v>
      </c>
      <c r="S2098" s="246" t="s">
        <v>14771</v>
      </c>
      <c r="T2098" s="246" t="s">
        <v>15686</v>
      </c>
      <c r="U2098" s="246" t="s">
        <v>15912</v>
      </c>
    </row>
    <row r="2099" spans="1:21" ht="13.5" customHeight="1">
      <c r="A2099" s="125" t="s">
        <v>10936</v>
      </c>
      <c r="B2099" s="125" t="s">
        <v>10371</v>
      </c>
      <c r="C2099" s="246" t="s">
        <v>7459</v>
      </c>
      <c r="D2099" s="246" t="s">
        <v>7460</v>
      </c>
      <c r="E2099" s="246" t="s">
        <v>7461</v>
      </c>
      <c r="F2099" s="246" t="s">
        <v>12354</v>
      </c>
      <c r="G2099" s="246" t="s">
        <v>9913</v>
      </c>
      <c r="H2099" s="247">
        <v>0</v>
      </c>
      <c r="I2099" s="246" t="s">
        <v>10371</v>
      </c>
      <c r="J2099" s="247">
        <v>27000</v>
      </c>
      <c r="K2099" s="247">
        <v>34</v>
      </c>
      <c r="L2099" s="246" t="s">
        <v>13731</v>
      </c>
      <c r="M2099" s="246" t="s">
        <v>8269</v>
      </c>
      <c r="N2099" s="246" t="s">
        <v>13732</v>
      </c>
      <c r="O2099" s="246" t="s">
        <v>12354</v>
      </c>
      <c r="P2099" s="246" t="s">
        <v>12354</v>
      </c>
      <c r="Q2099" s="246" t="s">
        <v>12354</v>
      </c>
      <c r="R2099" s="246" t="s">
        <v>14690</v>
      </c>
      <c r="S2099" s="246" t="s">
        <v>14794</v>
      </c>
      <c r="T2099" s="246" t="s">
        <v>15513</v>
      </c>
      <c r="U2099" s="246" t="s">
        <v>16411</v>
      </c>
    </row>
    <row r="2100" spans="1:21" ht="13.5" customHeight="1">
      <c r="A2100" s="125" t="s">
        <v>10937</v>
      </c>
      <c r="B2100" s="125" t="s">
        <v>10371</v>
      </c>
      <c r="C2100" s="246" t="s">
        <v>7912</v>
      </c>
      <c r="D2100" s="246" t="s">
        <v>7913</v>
      </c>
      <c r="E2100" s="246" t="s">
        <v>7914</v>
      </c>
      <c r="F2100" s="246" t="s">
        <v>11893</v>
      </c>
      <c r="G2100" s="246" t="s">
        <v>9914</v>
      </c>
      <c r="H2100" s="247">
        <v>0</v>
      </c>
      <c r="I2100" s="246" t="s">
        <v>10371</v>
      </c>
      <c r="J2100" s="247">
        <v>27000</v>
      </c>
      <c r="K2100" s="247">
        <v>290</v>
      </c>
      <c r="L2100" s="246" t="s">
        <v>12404</v>
      </c>
      <c r="M2100" s="246" t="s">
        <v>11426</v>
      </c>
      <c r="N2100" s="246" t="s">
        <v>14114</v>
      </c>
      <c r="O2100" s="246" t="s">
        <v>12354</v>
      </c>
      <c r="P2100" s="246" t="s">
        <v>12354</v>
      </c>
      <c r="Q2100" s="246" t="s">
        <v>12354</v>
      </c>
      <c r="R2100" s="246" t="s">
        <v>16069</v>
      </c>
      <c r="S2100" s="246" t="s">
        <v>14734</v>
      </c>
      <c r="T2100" s="246" t="s">
        <v>16333</v>
      </c>
      <c r="U2100" s="246" t="s">
        <v>16403</v>
      </c>
    </row>
    <row r="2101" spans="1:21" ht="13.5" customHeight="1">
      <c r="A2101" s="125" t="s">
        <v>10938</v>
      </c>
      <c r="B2101" s="125" t="s">
        <v>10371</v>
      </c>
      <c r="C2101" s="246" t="s">
        <v>10939</v>
      </c>
      <c r="D2101" s="246" t="s">
        <v>37</v>
      </c>
      <c r="E2101" s="246" t="s">
        <v>11287</v>
      </c>
      <c r="F2101" s="246" t="s">
        <v>12354</v>
      </c>
      <c r="G2101" s="246" t="s">
        <v>10940</v>
      </c>
      <c r="H2101" s="247">
        <v>0</v>
      </c>
      <c r="I2101" s="246" t="s">
        <v>10371</v>
      </c>
      <c r="J2101" s="247">
        <v>27000</v>
      </c>
      <c r="K2101" s="247">
        <v>317</v>
      </c>
      <c r="L2101" s="246" t="s">
        <v>14159</v>
      </c>
      <c r="M2101" s="246" t="s">
        <v>8269</v>
      </c>
      <c r="N2101" s="246" t="s">
        <v>14160</v>
      </c>
      <c r="O2101" s="246" t="s">
        <v>12354</v>
      </c>
      <c r="P2101" s="246" t="s">
        <v>12354</v>
      </c>
      <c r="Q2101" s="246" t="s">
        <v>12354</v>
      </c>
      <c r="R2101" s="246" t="s">
        <v>15251</v>
      </c>
      <c r="S2101" s="246" t="s">
        <v>14727</v>
      </c>
      <c r="T2101" s="246" t="s">
        <v>14816</v>
      </c>
      <c r="U2101" s="246" t="s">
        <v>16048</v>
      </c>
    </row>
    <row r="2102" spans="1:21" ht="13.5" customHeight="1">
      <c r="A2102" s="125" t="s">
        <v>10941</v>
      </c>
      <c r="B2102" s="125" t="s">
        <v>10371</v>
      </c>
      <c r="C2102" s="246" t="s">
        <v>7925</v>
      </c>
      <c r="D2102" s="246" t="s">
        <v>106</v>
      </c>
      <c r="E2102" s="246" t="s">
        <v>7926</v>
      </c>
      <c r="F2102" s="246" t="s">
        <v>11894</v>
      </c>
      <c r="G2102" s="246" t="s">
        <v>9915</v>
      </c>
      <c r="H2102" s="247">
        <v>0</v>
      </c>
      <c r="I2102" s="246" t="s">
        <v>10371</v>
      </c>
      <c r="J2102" s="247">
        <v>27000</v>
      </c>
      <c r="K2102" s="247">
        <v>297</v>
      </c>
      <c r="L2102" s="246" t="s">
        <v>14124</v>
      </c>
      <c r="M2102" s="246" t="s">
        <v>11426</v>
      </c>
      <c r="N2102" s="246" t="s">
        <v>14125</v>
      </c>
      <c r="O2102" s="246" t="s">
        <v>12354</v>
      </c>
      <c r="P2102" s="246" t="s">
        <v>12354</v>
      </c>
      <c r="Q2102" s="246" t="s">
        <v>12354</v>
      </c>
      <c r="R2102" s="246" t="s">
        <v>14765</v>
      </c>
      <c r="S2102" s="246" t="s">
        <v>14713</v>
      </c>
      <c r="T2102" s="246" t="s">
        <v>15513</v>
      </c>
      <c r="U2102" s="246" t="s">
        <v>16412</v>
      </c>
    </row>
    <row r="2103" spans="1:21" ht="13.5" customHeight="1">
      <c r="A2103" s="125" t="s">
        <v>10942</v>
      </c>
      <c r="B2103" s="125" t="s">
        <v>10371</v>
      </c>
      <c r="C2103" s="246" t="s">
        <v>7670</v>
      </c>
      <c r="D2103" s="246" t="s">
        <v>190</v>
      </c>
      <c r="E2103" s="246" t="s">
        <v>7671</v>
      </c>
      <c r="F2103" s="246" t="s">
        <v>12354</v>
      </c>
      <c r="G2103" s="246" t="s">
        <v>9916</v>
      </c>
      <c r="H2103" s="247">
        <v>0</v>
      </c>
      <c r="I2103" s="246" t="s">
        <v>10371</v>
      </c>
      <c r="J2103" s="247">
        <v>27000</v>
      </c>
      <c r="K2103" s="247">
        <v>152</v>
      </c>
      <c r="L2103" s="246" t="s">
        <v>13917</v>
      </c>
      <c r="M2103" s="246" t="s">
        <v>8265</v>
      </c>
      <c r="N2103" s="246" t="s">
        <v>13918</v>
      </c>
      <c r="O2103" s="246" t="s">
        <v>12354</v>
      </c>
      <c r="P2103" s="246" t="s">
        <v>12354</v>
      </c>
      <c r="Q2103" s="246" t="s">
        <v>12354</v>
      </c>
      <c r="R2103" s="246" t="s">
        <v>14765</v>
      </c>
      <c r="S2103" s="246" t="s">
        <v>16413</v>
      </c>
      <c r="T2103" s="246" t="s">
        <v>16383</v>
      </c>
      <c r="U2103" s="246" t="s">
        <v>14764</v>
      </c>
    </row>
    <row r="2104" spans="1:21" ht="13.5" customHeight="1">
      <c r="A2104" s="125" t="s">
        <v>10943</v>
      </c>
      <c r="B2104" s="125" t="s">
        <v>10371</v>
      </c>
      <c r="C2104" s="246" t="s">
        <v>7923</v>
      </c>
      <c r="D2104" s="246" t="s">
        <v>12354</v>
      </c>
      <c r="E2104" s="246" t="s">
        <v>7924</v>
      </c>
      <c r="F2104" s="246" t="s">
        <v>12354</v>
      </c>
      <c r="G2104" s="246" t="s">
        <v>9917</v>
      </c>
      <c r="H2104" s="247">
        <v>0</v>
      </c>
      <c r="I2104" s="246" t="s">
        <v>10371</v>
      </c>
      <c r="J2104" s="247">
        <v>27000</v>
      </c>
      <c r="K2104" s="247">
        <v>296</v>
      </c>
      <c r="L2104" s="246" t="s">
        <v>14122</v>
      </c>
      <c r="M2104" s="246" t="s">
        <v>11426</v>
      </c>
      <c r="N2104" s="246" t="s">
        <v>14123</v>
      </c>
      <c r="O2104" s="246" t="s">
        <v>12354</v>
      </c>
      <c r="P2104" s="246" t="s">
        <v>12354</v>
      </c>
      <c r="Q2104" s="246" t="s">
        <v>12354</v>
      </c>
      <c r="R2104" s="246" t="s">
        <v>16069</v>
      </c>
      <c r="S2104" s="246" t="s">
        <v>14734</v>
      </c>
      <c r="T2104" s="246" t="s">
        <v>16333</v>
      </c>
      <c r="U2104" s="246" t="s">
        <v>16403</v>
      </c>
    </row>
    <row r="2105" spans="1:21" ht="13.5" customHeight="1">
      <c r="A2105" s="125" t="s">
        <v>10944</v>
      </c>
      <c r="B2105" s="125" t="s">
        <v>10371</v>
      </c>
      <c r="C2105" s="246" t="s">
        <v>7866</v>
      </c>
      <c r="D2105" s="246" t="s">
        <v>180</v>
      </c>
      <c r="E2105" s="246" t="s">
        <v>7867</v>
      </c>
      <c r="F2105" s="246" t="s">
        <v>11895</v>
      </c>
      <c r="G2105" s="246" t="s">
        <v>9918</v>
      </c>
      <c r="H2105" s="247">
        <v>0</v>
      </c>
      <c r="I2105" s="246" t="s">
        <v>10371</v>
      </c>
      <c r="J2105" s="247">
        <v>27000</v>
      </c>
      <c r="K2105" s="247">
        <v>266</v>
      </c>
      <c r="L2105" s="246" t="s">
        <v>12918</v>
      </c>
      <c r="M2105" s="246" t="s">
        <v>11426</v>
      </c>
      <c r="N2105" s="246" t="s">
        <v>14077</v>
      </c>
      <c r="O2105" s="246" t="s">
        <v>12354</v>
      </c>
      <c r="P2105" s="246" t="s">
        <v>12354</v>
      </c>
      <c r="Q2105" s="246" t="s">
        <v>12354</v>
      </c>
      <c r="R2105" s="246" t="s">
        <v>15251</v>
      </c>
      <c r="S2105" s="246" t="s">
        <v>15348</v>
      </c>
      <c r="T2105" s="246" t="s">
        <v>16137</v>
      </c>
      <c r="U2105" s="246" t="s">
        <v>15759</v>
      </c>
    </row>
    <row r="2106" spans="1:21" ht="13.5" customHeight="1">
      <c r="A2106" s="125" t="s">
        <v>10945</v>
      </c>
      <c r="B2106" s="125" t="s">
        <v>10371</v>
      </c>
      <c r="C2106" s="246" t="s">
        <v>1776</v>
      </c>
      <c r="D2106" s="246" t="s">
        <v>186</v>
      </c>
      <c r="E2106" s="246" t="s">
        <v>7466</v>
      </c>
      <c r="F2106" s="246" t="s">
        <v>12354</v>
      </c>
      <c r="G2106" s="246" t="s">
        <v>9919</v>
      </c>
      <c r="H2106" s="247">
        <v>0</v>
      </c>
      <c r="I2106" s="246" t="s">
        <v>10371</v>
      </c>
      <c r="J2106" s="247">
        <v>27000</v>
      </c>
      <c r="K2106" s="247">
        <v>37</v>
      </c>
      <c r="L2106" s="246" t="s">
        <v>13737</v>
      </c>
      <c r="M2106" s="246" t="s">
        <v>8269</v>
      </c>
      <c r="N2106" s="246" t="s">
        <v>13738</v>
      </c>
      <c r="O2106" s="246" t="s">
        <v>12354</v>
      </c>
      <c r="P2106" s="246" t="s">
        <v>12354</v>
      </c>
      <c r="Q2106" s="246" t="s">
        <v>12354</v>
      </c>
      <c r="R2106" s="246" t="s">
        <v>16069</v>
      </c>
      <c r="S2106" s="246" t="s">
        <v>14734</v>
      </c>
      <c r="T2106" s="246" t="s">
        <v>16333</v>
      </c>
      <c r="U2106" s="246" t="s">
        <v>16403</v>
      </c>
    </row>
    <row r="2107" spans="1:21" ht="13.5" customHeight="1">
      <c r="A2107" s="125" t="s">
        <v>10946</v>
      </c>
      <c r="B2107" s="125" t="s">
        <v>10371</v>
      </c>
      <c r="C2107" s="246" t="s">
        <v>7467</v>
      </c>
      <c r="D2107" s="246" t="s">
        <v>148</v>
      </c>
      <c r="E2107" s="246" t="s">
        <v>7468</v>
      </c>
      <c r="F2107" s="246" t="s">
        <v>12354</v>
      </c>
      <c r="G2107" s="246" t="s">
        <v>9920</v>
      </c>
      <c r="H2107" s="247">
        <v>0</v>
      </c>
      <c r="I2107" s="246" t="s">
        <v>10371</v>
      </c>
      <c r="J2107" s="247">
        <v>27000</v>
      </c>
      <c r="K2107" s="247">
        <v>38</v>
      </c>
      <c r="L2107" s="246" t="s">
        <v>13739</v>
      </c>
      <c r="M2107" s="246" t="s">
        <v>8269</v>
      </c>
      <c r="N2107" s="246" t="s">
        <v>13740</v>
      </c>
      <c r="O2107" s="246" t="s">
        <v>12354</v>
      </c>
      <c r="P2107" s="246" t="s">
        <v>12354</v>
      </c>
      <c r="Q2107" s="246" t="s">
        <v>12354</v>
      </c>
      <c r="R2107" s="246" t="s">
        <v>16069</v>
      </c>
      <c r="S2107" s="246" t="s">
        <v>14734</v>
      </c>
      <c r="T2107" s="246" t="s">
        <v>16333</v>
      </c>
      <c r="U2107" s="246" t="s">
        <v>16403</v>
      </c>
    </row>
    <row r="2108" spans="1:21" ht="13.5" customHeight="1">
      <c r="A2108" s="125" t="s">
        <v>10947</v>
      </c>
      <c r="B2108" s="125" t="s">
        <v>10371</v>
      </c>
      <c r="C2108" s="246" t="s">
        <v>7776</v>
      </c>
      <c r="D2108" s="246" t="s">
        <v>12354</v>
      </c>
      <c r="E2108" s="246" t="s">
        <v>7777</v>
      </c>
      <c r="F2108" s="246" t="s">
        <v>12354</v>
      </c>
      <c r="G2108" s="246" t="s">
        <v>9921</v>
      </c>
      <c r="H2108" s="247">
        <v>0</v>
      </c>
      <c r="I2108" s="246" t="s">
        <v>10371</v>
      </c>
      <c r="J2108" s="247">
        <v>27000</v>
      </c>
      <c r="K2108" s="247">
        <v>215</v>
      </c>
      <c r="L2108" s="246" t="s">
        <v>14000</v>
      </c>
      <c r="M2108" s="246" t="s">
        <v>8266</v>
      </c>
      <c r="N2108" s="246" t="s">
        <v>14001</v>
      </c>
      <c r="O2108" s="246" t="s">
        <v>12354</v>
      </c>
      <c r="P2108" s="246" t="s">
        <v>12354</v>
      </c>
      <c r="Q2108" s="246" t="s">
        <v>12354</v>
      </c>
      <c r="R2108" s="246" t="s">
        <v>14765</v>
      </c>
      <c r="S2108" s="246" t="s">
        <v>14691</v>
      </c>
      <c r="T2108" s="246" t="s">
        <v>14803</v>
      </c>
      <c r="U2108" s="246" t="s">
        <v>15167</v>
      </c>
    </row>
    <row r="2109" spans="1:21" ht="13.5" customHeight="1">
      <c r="A2109" s="125" t="s">
        <v>10948</v>
      </c>
      <c r="B2109" s="125" t="s">
        <v>10371</v>
      </c>
      <c r="C2109" s="246" t="s">
        <v>7647</v>
      </c>
      <c r="D2109" s="246" t="s">
        <v>204</v>
      </c>
      <c r="E2109" s="246" t="s">
        <v>7648</v>
      </c>
      <c r="F2109" s="246" t="s">
        <v>12354</v>
      </c>
      <c r="G2109" s="246" t="s">
        <v>9922</v>
      </c>
      <c r="H2109" s="247">
        <v>0</v>
      </c>
      <c r="I2109" s="246" t="s">
        <v>10371</v>
      </c>
      <c r="J2109" s="247">
        <v>27000</v>
      </c>
      <c r="K2109" s="247">
        <v>138</v>
      </c>
      <c r="L2109" s="246" t="s">
        <v>13895</v>
      </c>
      <c r="M2109" s="246" t="s">
        <v>8265</v>
      </c>
      <c r="N2109" s="246" t="s">
        <v>13896</v>
      </c>
      <c r="O2109" s="246" t="s">
        <v>12354</v>
      </c>
      <c r="P2109" s="246" t="s">
        <v>12354</v>
      </c>
      <c r="Q2109" s="246" t="s">
        <v>12354</v>
      </c>
      <c r="R2109" s="246" t="s">
        <v>14690</v>
      </c>
      <c r="S2109" s="246" t="s">
        <v>14721</v>
      </c>
      <c r="T2109" s="246" t="s">
        <v>16414</v>
      </c>
      <c r="U2109" s="246" t="s">
        <v>15941</v>
      </c>
    </row>
    <row r="2110" spans="1:21" ht="13.5" customHeight="1">
      <c r="A2110" s="125" t="s">
        <v>10949</v>
      </c>
      <c r="B2110" s="125" t="s">
        <v>10371</v>
      </c>
      <c r="C2110" s="246" t="s">
        <v>7858</v>
      </c>
      <c r="D2110" s="246" t="s">
        <v>199</v>
      </c>
      <c r="E2110" s="246" t="s">
        <v>7859</v>
      </c>
      <c r="F2110" s="246" t="s">
        <v>11896</v>
      </c>
      <c r="G2110" s="246" t="s">
        <v>9923</v>
      </c>
      <c r="H2110" s="247">
        <v>0</v>
      </c>
      <c r="I2110" s="246" t="s">
        <v>10371</v>
      </c>
      <c r="J2110" s="247">
        <v>27000</v>
      </c>
      <c r="K2110" s="247">
        <v>262</v>
      </c>
      <c r="L2110" s="246" t="s">
        <v>14071</v>
      </c>
      <c r="M2110" s="246" t="s">
        <v>11426</v>
      </c>
      <c r="N2110" s="246" t="s">
        <v>14072</v>
      </c>
      <c r="O2110" s="246" t="s">
        <v>12354</v>
      </c>
      <c r="P2110" s="246" t="s">
        <v>12354</v>
      </c>
      <c r="Q2110" s="246" t="s">
        <v>12354</v>
      </c>
      <c r="R2110" s="246" t="s">
        <v>14765</v>
      </c>
      <c r="S2110" s="246" t="s">
        <v>16401</v>
      </c>
      <c r="T2110" s="246" t="s">
        <v>16402</v>
      </c>
      <c r="U2110" s="246" t="s">
        <v>15191</v>
      </c>
    </row>
    <row r="2111" spans="1:21" ht="13.5" customHeight="1">
      <c r="A2111" s="125" t="s">
        <v>10950</v>
      </c>
      <c r="B2111" s="125" t="s">
        <v>10371</v>
      </c>
      <c r="C2111" s="246" t="s">
        <v>7918</v>
      </c>
      <c r="D2111" s="246" t="s">
        <v>65</v>
      </c>
      <c r="E2111" s="246" t="s">
        <v>7919</v>
      </c>
      <c r="F2111" s="246" t="s">
        <v>12354</v>
      </c>
      <c r="G2111" s="246" t="s">
        <v>9924</v>
      </c>
      <c r="H2111" s="247">
        <v>0</v>
      </c>
      <c r="I2111" s="246" t="s">
        <v>10371</v>
      </c>
      <c r="J2111" s="247">
        <v>27000</v>
      </c>
      <c r="K2111" s="247">
        <v>293</v>
      </c>
      <c r="L2111" s="246" t="s">
        <v>14117</v>
      </c>
      <c r="M2111" s="246" t="s">
        <v>11426</v>
      </c>
      <c r="N2111" s="246" t="s">
        <v>14118</v>
      </c>
      <c r="O2111" s="246" t="s">
        <v>12354</v>
      </c>
      <c r="P2111" s="246" t="s">
        <v>12354</v>
      </c>
      <c r="Q2111" s="246" t="s">
        <v>12354</v>
      </c>
      <c r="R2111" s="246" t="s">
        <v>14694</v>
      </c>
      <c r="S2111" s="246" t="s">
        <v>14876</v>
      </c>
      <c r="T2111" s="246" t="s">
        <v>16324</v>
      </c>
      <c r="U2111" s="246" t="s">
        <v>16415</v>
      </c>
    </row>
    <row r="2112" spans="1:21" ht="13.5" customHeight="1">
      <c r="A2112" s="125" t="s">
        <v>10951</v>
      </c>
      <c r="B2112" s="125" t="s">
        <v>10371</v>
      </c>
      <c r="C2112" s="246" t="s">
        <v>10952</v>
      </c>
      <c r="D2112" s="246" t="s">
        <v>102</v>
      </c>
      <c r="E2112" s="246" t="s">
        <v>11288</v>
      </c>
      <c r="F2112" s="246" t="s">
        <v>12354</v>
      </c>
      <c r="G2112" s="246" t="s">
        <v>10953</v>
      </c>
      <c r="H2112" s="247">
        <v>0</v>
      </c>
      <c r="I2112" s="246" t="s">
        <v>10371</v>
      </c>
      <c r="J2112" s="247">
        <v>27000</v>
      </c>
      <c r="K2112" s="247">
        <v>318</v>
      </c>
      <c r="L2112" s="246" t="s">
        <v>14161</v>
      </c>
      <c r="M2112" s="246" t="s">
        <v>8269</v>
      </c>
      <c r="N2112" s="246" t="s">
        <v>14162</v>
      </c>
      <c r="O2112" s="246" t="s">
        <v>12354</v>
      </c>
      <c r="P2112" s="246" t="s">
        <v>12354</v>
      </c>
      <c r="Q2112" s="246" t="s">
        <v>12354</v>
      </c>
      <c r="R2112" s="246" t="s">
        <v>14690</v>
      </c>
      <c r="S2112" s="246" t="s">
        <v>14756</v>
      </c>
      <c r="T2112" s="246" t="s">
        <v>14980</v>
      </c>
      <c r="U2112" s="246" t="s">
        <v>16416</v>
      </c>
    </row>
    <row r="2113" spans="1:21" ht="13.5" customHeight="1">
      <c r="A2113" s="125" t="s">
        <v>10954</v>
      </c>
      <c r="B2113" s="125" t="s">
        <v>10371</v>
      </c>
      <c r="C2113" s="246" t="s">
        <v>7916</v>
      </c>
      <c r="D2113" s="246" t="s">
        <v>43</v>
      </c>
      <c r="E2113" s="246" t="s">
        <v>7917</v>
      </c>
      <c r="F2113" s="246" t="s">
        <v>12354</v>
      </c>
      <c r="G2113" s="246" t="s">
        <v>9925</v>
      </c>
      <c r="H2113" s="247">
        <v>0</v>
      </c>
      <c r="I2113" s="246" t="s">
        <v>10371</v>
      </c>
      <c r="J2113" s="247">
        <v>27000</v>
      </c>
      <c r="K2113" s="247">
        <v>292</v>
      </c>
      <c r="L2113" s="246" t="s">
        <v>13089</v>
      </c>
      <c r="M2113" s="246" t="s">
        <v>11426</v>
      </c>
      <c r="N2113" s="246" t="s">
        <v>14116</v>
      </c>
      <c r="O2113" s="246" t="s">
        <v>12354</v>
      </c>
      <c r="P2113" s="246" t="s">
        <v>12354</v>
      </c>
      <c r="Q2113" s="246" t="s">
        <v>12354</v>
      </c>
      <c r="R2113" s="246" t="s">
        <v>16069</v>
      </c>
      <c r="S2113" s="246" t="s">
        <v>14734</v>
      </c>
      <c r="T2113" s="246" t="s">
        <v>16333</v>
      </c>
      <c r="U2113" s="246" t="s">
        <v>16403</v>
      </c>
    </row>
    <row r="2114" spans="1:21" ht="13.5" customHeight="1">
      <c r="A2114" s="125" t="s">
        <v>10955</v>
      </c>
      <c r="B2114" s="125" t="s">
        <v>10371</v>
      </c>
      <c r="C2114" s="246" t="s">
        <v>10956</v>
      </c>
      <c r="D2114" s="246" t="s">
        <v>155</v>
      </c>
      <c r="E2114" s="246" t="s">
        <v>11289</v>
      </c>
      <c r="F2114" s="246" t="s">
        <v>11897</v>
      </c>
      <c r="G2114" s="246" t="s">
        <v>11290</v>
      </c>
      <c r="H2114" s="247">
        <v>0</v>
      </c>
      <c r="I2114" s="246" t="s">
        <v>10371</v>
      </c>
      <c r="J2114" s="247">
        <v>27000</v>
      </c>
      <c r="K2114" s="247">
        <v>319</v>
      </c>
      <c r="L2114" s="246" t="s">
        <v>12755</v>
      </c>
      <c r="M2114" s="246" t="s">
        <v>11426</v>
      </c>
      <c r="N2114" s="246" t="s">
        <v>14163</v>
      </c>
      <c r="O2114" s="246" t="s">
        <v>12354</v>
      </c>
      <c r="P2114" s="246" t="s">
        <v>12354</v>
      </c>
      <c r="Q2114" s="246" t="s">
        <v>12354</v>
      </c>
      <c r="R2114" s="246" t="s">
        <v>14690</v>
      </c>
      <c r="S2114" s="246" t="s">
        <v>15011</v>
      </c>
      <c r="T2114" s="246" t="s">
        <v>15188</v>
      </c>
      <c r="U2114" s="246" t="s">
        <v>16417</v>
      </c>
    </row>
    <row r="2115" spans="1:21" ht="13.5" customHeight="1">
      <c r="A2115" s="125" t="s">
        <v>10957</v>
      </c>
      <c r="B2115" s="125" t="s">
        <v>10371</v>
      </c>
      <c r="C2115" s="246" t="s">
        <v>7471</v>
      </c>
      <c r="D2115" s="246" t="s">
        <v>40</v>
      </c>
      <c r="E2115" s="246" t="s">
        <v>7472</v>
      </c>
      <c r="F2115" s="246" t="s">
        <v>12354</v>
      </c>
      <c r="G2115" s="246" t="s">
        <v>9926</v>
      </c>
      <c r="H2115" s="247">
        <v>0</v>
      </c>
      <c r="I2115" s="246" t="s">
        <v>10371</v>
      </c>
      <c r="J2115" s="247">
        <v>27000</v>
      </c>
      <c r="K2115" s="247">
        <v>40</v>
      </c>
      <c r="L2115" s="246" t="s">
        <v>13743</v>
      </c>
      <c r="M2115" s="246" t="s">
        <v>8269</v>
      </c>
      <c r="N2115" s="246" t="s">
        <v>13744</v>
      </c>
      <c r="O2115" s="246" t="s">
        <v>12354</v>
      </c>
      <c r="P2115" s="246" t="s">
        <v>12354</v>
      </c>
      <c r="Q2115" s="246" t="s">
        <v>12354</v>
      </c>
      <c r="R2115" s="246" t="s">
        <v>14894</v>
      </c>
      <c r="S2115" s="246" t="s">
        <v>14929</v>
      </c>
      <c r="T2115" s="246" t="s">
        <v>15429</v>
      </c>
      <c r="U2115" s="246" t="s">
        <v>15806</v>
      </c>
    </row>
    <row r="2116" spans="1:21" ht="13.5" customHeight="1">
      <c r="A2116" s="125" t="s">
        <v>10958</v>
      </c>
      <c r="B2116" s="125" t="s">
        <v>10371</v>
      </c>
      <c r="C2116" s="246" t="s">
        <v>7652</v>
      </c>
      <c r="D2116" s="246" t="s">
        <v>193</v>
      </c>
      <c r="E2116" s="246" t="s">
        <v>7653</v>
      </c>
      <c r="F2116" s="246" t="s">
        <v>12354</v>
      </c>
      <c r="G2116" s="246" t="s">
        <v>9927</v>
      </c>
      <c r="H2116" s="247">
        <v>0</v>
      </c>
      <c r="I2116" s="246" t="s">
        <v>10371</v>
      </c>
      <c r="J2116" s="247">
        <v>27000</v>
      </c>
      <c r="K2116" s="247">
        <v>141</v>
      </c>
      <c r="L2116" s="246" t="s">
        <v>13323</v>
      </c>
      <c r="M2116" s="246" t="s">
        <v>8265</v>
      </c>
      <c r="N2116" s="246" t="s">
        <v>13899</v>
      </c>
      <c r="O2116" s="246" t="s">
        <v>12354</v>
      </c>
      <c r="P2116" s="246" t="s">
        <v>12354</v>
      </c>
      <c r="Q2116" s="246" t="s">
        <v>12354</v>
      </c>
      <c r="R2116" s="246" t="s">
        <v>14765</v>
      </c>
      <c r="S2116" s="246" t="s">
        <v>14691</v>
      </c>
      <c r="T2116" s="246" t="s">
        <v>14803</v>
      </c>
      <c r="U2116" s="246" t="s">
        <v>15167</v>
      </c>
    </row>
    <row r="2117" spans="1:21" ht="13.5" customHeight="1">
      <c r="A2117" s="125" t="s">
        <v>10959</v>
      </c>
      <c r="B2117" s="125" t="s">
        <v>10371</v>
      </c>
      <c r="C2117" s="246" t="s">
        <v>7654</v>
      </c>
      <c r="D2117" s="246" t="s">
        <v>1663</v>
      </c>
      <c r="E2117" s="246" t="s">
        <v>7655</v>
      </c>
      <c r="F2117" s="246" t="s">
        <v>12354</v>
      </c>
      <c r="G2117" s="246" t="s">
        <v>9928</v>
      </c>
      <c r="H2117" s="247">
        <v>0</v>
      </c>
      <c r="I2117" s="246" t="s">
        <v>10371</v>
      </c>
      <c r="J2117" s="247">
        <v>27000</v>
      </c>
      <c r="K2117" s="247">
        <v>142</v>
      </c>
      <c r="L2117" s="246" t="s">
        <v>13900</v>
      </c>
      <c r="M2117" s="246" t="s">
        <v>8265</v>
      </c>
      <c r="N2117" s="246" t="s">
        <v>13901</v>
      </c>
      <c r="O2117" s="246" t="s">
        <v>12354</v>
      </c>
      <c r="P2117" s="246" t="s">
        <v>12354</v>
      </c>
      <c r="Q2117" s="246" t="s">
        <v>12354</v>
      </c>
      <c r="R2117" s="246" t="s">
        <v>14765</v>
      </c>
      <c r="S2117" s="246" t="s">
        <v>16413</v>
      </c>
      <c r="T2117" s="246" t="s">
        <v>16383</v>
      </c>
      <c r="U2117" s="246" t="s">
        <v>14764</v>
      </c>
    </row>
    <row r="2118" spans="1:21" ht="13.5" customHeight="1">
      <c r="A2118" s="125" t="s">
        <v>10960</v>
      </c>
      <c r="B2118" s="125" t="s">
        <v>10371</v>
      </c>
      <c r="C2118" s="246" t="s">
        <v>7473</v>
      </c>
      <c r="D2118" s="246" t="s">
        <v>141</v>
      </c>
      <c r="E2118" s="246" t="s">
        <v>7474</v>
      </c>
      <c r="F2118" s="246" t="s">
        <v>12354</v>
      </c>
      <c r="G2118" s="246" t="s">
        <v>9929</v>
      </c>
      <c r="H2118" s="247">
        <v>0</v>
      </c>
      <c r="I2118" s="246" t="s">
        <v>10371</v>
      </c>
      <c r="J2118" s="247">
        <v>27000</v>
      </c>
      <c r="K2118" s="247">
        <v>41</v>
      </c>
      <c r="L2118" s="246" t="s">
        <v>13745</v>
      </c>
      <c r="M2118" s="246" t="s">
        <v>8269</v>
      </c>
      <c r="N2118" s="246" t="s">
        <v>13746</v>
      </c>
      <c r="O2118" s="246" t="s">
        <v>12354</v>
      </c>
      <c r="P2118" s="246" t="s">
        <v>12354</v>
      </c>
      <c r="Q2118" s="246" t="s">
        <v>12354</v>
      </c>
      <c r="R2118" s="246" t="s">
        <v>14765</v>
      </c>
      <c r="S2118" s="246" t="s">
        <v>16413</v>
      </c>
      <c r="T2118" s="246" t="s">
        <v>16383</v>
      </c>
      <c r="U2118" s="246" t="s">
        <v>14764</v>
      </c>
    </row>
    <row r="2119" spans="1:21" ht="13.5" customHeight="1">
      <c r="A2119" s="125" t="s">
        <v>10961</v>
      </c>
      <c r="B2119" s="125" t="s">
        <v>10371</v>
      </c>
      <c r="C2119" s="246" t="s">
        <v>7568</v>
      </c>
      <c r="D2119" s="246" t="s">
        <v>210</v>
      </c>
      <c r="E2119" s="246" t="s">
        <v>7915</v>
      </c>
      <c r="F2119" s="246" t="s">
        <v>11898</v>
      </c>
      <c r="G2119" s="246" t="s">
        <v>9930</v>
      </c>
      <c r="H2119" s="247">
        <v>0</v>
      </c>
      <c r="I2119" s="246" t="s">
        <v>10371</v>
      </c>
      <c r="J2119" s="247">
        <v>27000</v>
      </c>
      <c r="K2119" s="247">
        <v>291</v>
      </c>
      <c r="L2119" s="246" t="s">
        <v>12404</v>
      </c>
      <c r="M2119" s="246" t="s">
        <v>11426</v>
      </c>
      <c r="N2119" s="246" t="s">
        <v>14115</v>
      </c>
      <c r="O2119" s="246" t="s">
        <v>12354</v>
      </c>
      <c r="P2119" s="246" t="s">
        <v>12354</v>
      </c>
      <c r="Q2119" s="246" t="s">
        <v>12354</v>
      </c>
      <c r="R2119" s="246" t="s">
        <v>16069</v>
      </c>
      <c r="S2119" s="246" t="s">
        <v>14734</v>
      </c>
      <c r="T2119" s="246" t="s">
        <v>16333</v>
      </c>
      <c r="U2119" s="246" t="s">
        <v>16403</v>
      </c>
    </row>
    <row r="2120" spans="1:21" ht="13.5" customHeight="1">
      <c r="A2120" s="125" t="s">
        <v>10962</v>
      </c>
      <c r="B2120" s="125" t="s">
        <v>10371</v>
      </c>
      <c r="C2120" s="246" t="s">
        <v>7406</v>
      </c>
      <c r="D2120" s="246" t="s">
        <v>206</v>
      </c>
      <c r="E2120" s="246" t="s">
        <v>7407</v>
      </c>
      <c r="F2120" s="246" t="s">
        <v>12354</v>
      </c>
      <c r="G2120" s="246" t="s">
        <v>9932</v>
      </c>
      <c r="H2120" s="247">
        <v>0</v>
      </c>
      <c r="I2120" s="246" t="s">
        <v>10371</v>
      </c>
      <c r="J2120" s="247">
        <v>27000</v>
      </c>
      <c r="K2120" s="247">
        <v>5</v>
      </c>
      <c r="L2120" s="246" t="s">
        <v>13618</v>
      </c>
      <c r="M2120" s="246" t="s">
        <v>8268</v>
      </c>
      <c r="N2120" s="246" t="s">
        <v>13684</v>
      </c>
      <c r="O2120" s="246" t="s">
        <v>12354</v>
      </c>
      <c r="P2120" s="246" t="s">
        <v>12354</v>
      </c>
      <c r="Q2120" s="246" t="s">
        <v>12354</v>
      </c>
      <c r="R2120" s="246" t="s">
        <v>15251</v>
      </c>
      <c r="S2120" s="246" t="s">
        <v>14776</v>
      </c>
      <c r="T2120" s="246" t="s">
        <v>15412</v>
      </c>
      <c r="U2120" s="246" t="s">
        <v>15906</v>
      </c>
    </row>
    <row r="2121" spans="1:21" ht="13.5" customHeight="1">
      <c r="A2121" s="125" t="s">
        <v>10963</v>
      </c>
      <c r="B2121" s="125" t="s">
        <v>10371</v>
      </c>
      <c r="C2121" s="246" t="s">
        <v>7476</v>
      </c>
      <c r="D2121" s="246" t="s">
        <v>125</v>
      </c>
      <c r="E2121" s="246" t="s">
        <v>7477</v>
      </c>
      <c r="F2121" s="246" t="s">
        <v>12354</v>
      </c>
      <c r="G2121" s="246" t="s">
        <v>9933</v>
      </c>
      <c r="H2121" s="247">
        <v>0</v>
      </c>
      <c r="I2121" s="246" t="s">
        <v>10371</v>
      </c>
      <c r="J2121" s="247">
        <v>27000</v>
      </c>
      <c r="K2121" s="247">
        <v>43</v>
      </c>
      <c r="L2121" s="246" t="s">
        <v>13747</v>
      </c>
      <c r="M2121" s="246" t="s">
        <v>8269</v>
      </c>
      <c r="N2121" s="246" t="s">
        <v>13748</v>
      </c>
      <c r="O2121" s="246" t="s">
        <v>12354</v>
      </c>
      <c r="P2121" s="246" t="s">
        <v>12354</v>
      </c>
      <c r="Q2121" s="246" t="s">
        <v>12354</v>
      </c>
      <c r="R2121" s="246" t="s">
        <v>14690</v>
      </c>
      <c r="S2121" s="246" t="s">
        <v>14844</v>
      </c>
      <c r="T2121" s="246" t="s">
        <v>15082</v>
      </c>
      <c r="U2121" s="246" t="s">
        <v>16009</v>
      </c>
    </row>
    <row r="2122" spans="1:21" ht="13.5" customHeight="1">
      <c r="A2122" s="125" t="s">
        <v>10964</v>
      </c>
      <c r="B2122" s="125" t="s">
        <v>10371</v>
      </c>
      <c r="C2122" s="246" t="s">
        <v>7656</v>
      </c>
      <c r="D2122" s="246" t="s">
        <v>130</v>
      </c>
      <c r="E2122" s="246" t="s">
        <v>7657</v>
      </c>
      <c r="F2122" s="246" t="s">
        <v>12354</v>
      </c>
      <c r="G2122" s="246" t="s">
        <v>9934</v>
      </c>
      <c r="H2122" s="247">
        <v>0</v>
      </c>
      <c r="I2122" s="246" t="s">
        <v>10371</v>
      </c>
      <c r="J2122" s="247">
        <v>27000</v>
      </c>
      <c r="K2122" s="247">
        <v>144</v>
      </c>
      <c r="L2122" s="246" t="s">
        <v>13904</v>
      </c>
      <c r="M2122" s="246" t="s">
        <v>8265</v>
      </c>
      <c r="N2122" s="246" t="s">
        <v>13905</v>
      </c>
      <c r="O2122" s="246" t="s">
        <v>12354</v>
      </c>
      <c r="P2122" s="246" t="s">
        <v>12354</v>
      </c>
      <c r="Q2122" s="246" t="s">
        <v>12354</v>
      </c>
      <c r="R2122" s="246" t="s">
        <v>14765</v>
      </c>
      <c r="S2122" s="246" t="s">
        <v>15136</v>
      </c>
      <c r="T2122" s="246" t="s">
        <v>16082</v>
      </c>
      <c r="U2122" s="246" t="s">
        <v>16269</v>
      </c>
    </row>
    <row r="2123" spans="1:21" ht="13.5" customHeight="1">
      <c r="A2123" s="125" t="s">
        <v>10965</v>
      </c>
      <c r="B2123" s="125" t="s">
        <v>10371</v>
      </c>
      <c r="C2123" s="246" t="s">
        <v>7908</v>
      </c>
      <c r="D2123" s="246" t="s">
        <v>123</v>
      </c>
      <c r="E2123" s="246" t="s">
        <v>7909</v>
      </c>
      <c r="F2123" s="246" t="s">
        <v>11899</v>
      </c>
      <c r="G2123" s="246" t="s">
        <v>9935</v>
      </c>
      <c r="H2123" s="247">
        <v>0</v>
      </c>
      <c r="I2123" s="246" t="s">
        <v>10371</v>
      </c>
      <c r="J2123" s="247">
        <v>27000</v>
      </c>
      <c r="K2123" s="247">
        <v>288</v>
      </c>
      <c r="L2123" s="246" t="s">
        <v>14111</v>
      </c>
      <c r="M2123" s="246" t="s">
        <v>11426</v>
      </c>
      <c r="N2123" s="246" t="s">
        <v>14112</v>
      </c>
      <c r="O2123" s="246" t="s">
        <v>12354</v>
      </c>
      <c r="P2123" s="246" t="s">
        <v>12354</v>
      </c>
      <c r="Q2123" s="246" t="s">
        <v>12354</v>
      </c>
      <c r="R2123" s="246" t="s">
        <v>14765</v>
      </c>
      <c r="S2123" s="246" t="s">
        <v>16401</v>
      </c>
      <c r="T2123" s="246" t="s">
        <v>16402</v>
      </c>
      <c r="U2123" s="246" t="s">
        <v>15191</v>
      </c>
    </row>
    <row r="2124" spans="1:21" ht="13.5" customHeight="1">
      <c r="A2124" s="125" t="s">
        <v>10966</v>
      </c>
      <c r="B2124" s="125" t="s">
        <v>10371</v>
      </c>
      <c r="C2124" s="246" t="s">
        <v>7672</v>
      </c>
      <c r="D2124" s="246" t="s">
        <v>178</v>
      </c>
      <c r="E2124" s="246" t="s">
        <v>7673</v>
      </c>
      <c r="F2124" s="246" t="s">
        <v>12354</v>
      </c>
      <c r="G2124" s="246" t="s">
        <v>9936</v>
      </c>
      <c r="H2124" s="247">
        <v>0</v>
      </c>
      <c r="I2124" s="246" t="s">
        <v>10371</v>
      </c>
      <c r="J2124" s="247">
        <v>27000</v>
      </c>
      <c r="K2124" s="247">
        <v>153</v>
      </c>
      <c r="L2124" s="246" t="s">
        <v>12909</v>
      </c>
      <c r="M2124" s="246" t="s">
        <v>8265</v>
      </c>
      <c r="N2124" s="246" t="s">
        <v>13919</v>
      </c>
      <c r="O2124" s="246" t="s">
        <v>12354</v>
      </c>
      <c r="P2124" s="246" t="s">
        <v>12354</v>
      </c>
      <c r="Q2124" s="246" t="s">
        <v>12354</v>
      </c>
      <c r="R2124" s="246" t="s">
        <v>14765</v>
      </c>
      <c r="S2124" s="246" t="s">
        <v>16401</v>
      </c>
      <c r="T2124" s="246" t="s">
        <v>16402</v>
      </c>
      <c r="U2124" s="246" t="s">
        <v>15191</v>
      </c>
    </row>
    <row r="2125" spans="1:21" ht="13.5" customHeight="1">
      <c r="A2125" s="125" t="s">
        <v>10967</v>
      </c>
      <c r="B2125" s="125" t="s">
        <v>10371</v>
      </c>
      <c r="C2125" s="246" t="s">
        <v>7797</v>
      </c>
      <c r="D2125" s="246" t="s">
        <v>12354</v>
      </c>
      <c r="E2125" s="246" t="s">
        <v>7798</v>
      </c>
      <c r="F2125" s="246" t="s">
        <v>7799</v>
      </c>
      <c r="G2125" s="246" t="s">
        <v>9937</v>
      </c>
      <c r="H2125" s="247">
        <v>0</v>
      </c>
      <c r="I2125" s="246" t="s">
        <v>10371</v>
      </c>
      <c r="J2125" s="247">
        <v>27000</v>
      </c>
      <c r="K2125" s="247">
        <v>226</v>
      </c>
      <c r="L2125" s="246" t="s">
        <v>14018</v>
      </c>
      <c r="M2125" s="246" t="s">
        <v>8267</v>
      </c>
      <c r="N2125" s="246" t="s">
        <v>14019</v>
      </c>
      <c r="O2125" s="246" t="s">
        <v>12354</v>
      </c>
      <c r="P2125" s="246" t="s">
        <v>12354</v>
      </c>
      <c r="Q2125" s="246" t="s">
        <v>12354</v>
      </c>
      <c r="R2125" s="246" t="s">
        <v>14765</v>
      </c>
      <c r="S2125" s="246" t="s">
        <v>14736</v>
      </c>
      <c r="T2125" s="246" t="s">
        <v>15763</v>
      </c>
      <c r="U2125" s="246" t="s">
        <v>15634</v>
      </c>
    </row>
    <row r="2126" spans="1:21" ht="13.5" customHeight="1">
      <c r="A2126" s="125" t="s">
        <v>10968</v>
      </c>
      <c r="B2126" s="125" t="s">
        <v>10371</v>
      </c>
      <c r="C2126" s="246" t="s">
        <v>7828</v>
      </c>
      <c r="D2126" s="246" t="s">
        <v>197</v>
      </c>
      <c r="E2126" s="246" t="s">
        <v>7829</v>
      </c>
      <c r="F2126" s="246" t="s">
        <v>11900</v>
      </c>
      <c r="G2126" s="246" t="s">
        <v>9938</v>
      </c>
      <c r="H2126" s="247">
        <v>0</v>
      </c>
      <c r="I2126" s="246" t="s">
        <v>10371</v>
      </c>
      <c r="J2126" s="247">
        <v>27000</v>
      </c>
      <c r="K2126" s="247">
        <v>246</v>
      </c>
      <c r="L2126" s="246" t="s">
        <v>14049</v>
      </c>
      <c r="M2126" s="246" t="s">
        <v>11426</v>
      </c>
      <c r="N2126" s="246" t="s">
        <v>14050</v>
      </c>
      <c r="O2126" s="246" t="s">
        <v>12354</v>
      </c>
      <c r="P2126" s="246" t="s">
        <v>12354</v>
      </c>
      <c r="Q2126" s="246" t="s">
        <v>12354</v>
      </c>
      <c r="R2126" s="246" t="s">
        <v>14894</v>
      </c>
      <c r="S2126" s="246" t="s">
        <v>14929</v>
      </c>
      <c r="T2126" s="246" t="s">
        <v>15429</v>
      </c>
      <c r="U2126" s="246" t="s">
        <v>15806</v>
      </c>
    </row>
    <row r="2127" spans="1:21" ht="13.5" customHeight="1">
      <c r="A2127" s="125" t="s">
        <v>10969</v>
      </c>
      <c r="B2127" s="125" t="s">
        <v>10371</v>
      </c>
      <c r="C2127" s="246" t="s">
        <v>7658</v>
      </c>
      <c r="D2127" s="246" t="s">
        <v>146</v>
      </c>
      <c r="E2127" s="246" t="s">
        <v>7659</v>
      </c>
      <c r="F2127" s="246" t="s">
        <v>10777</v>
      </c>
      <c r="G2127" s="246" t="s">
        <v>9939</v>
      </c>
      <c r="H2127" s="247">
        <v>0</v>
      </c>
      <c r="I2127" s="246" t="s">
        <v>10371</v>
      </c>
      <c r="J2127" s="247">
        <v>27000</v>
      </c>
      <c r="K2127" s="247">
        <v>145</v>
      </c>
      <c r="L2127" s="246" t="s">
        <v>13906</v>
      </c>
      <c r="M2127" s="246" t="s">
        <v>8265</v>
      </c>
      <c r="N2127" s="246" t="s">
        <v>13907</v>
      </c>
      <c r="O2127" s="246" t="s">
        <v>12354</v>
      </c>
      <c r="P2127" s="246" t="s">
        <v>12354</v>
      </c>
      <c r="Q2127" s="246" t="s">
        <v>12354</v>
      </c>
      <c r="R2127" s="246" t="s">
        <v>14765</v>
      </c>
      <c r="S2127" s="246" t="s">
        <v>14734</v>
      </c>
      <c r="T2127" s="246" t="s">
        <v>15152</v>
      </c>
      <c r="U2127" s="246" t="s">
        <v>14817</v>
      </c>
    </row>
    <row r="2128" spans="1:21" ht="13.5" customHeight="1">
      <c r="A2128" s="125" t="s">
        <v>10970</v>
      </c>
      <c r="B2128" s="125" t="s">
        <v>10371</v>
      </c>
      <c r="C2128" s="246" t="s">
        <v>7464</v>
      </c>
      <c r="D2128" s="246" t="s">
        <v>2145</v>
      </c>
      <c r="E2128" s="246" t="s">
        <v>7465</v>
      </c>
      <c r="F2128" s="246" t="s">
        <v>12354</v>
      </c>
      <c r="G2128" s="246" t="s">
        <v>9940</v>
      </c>
      <c r="H2128" s="247">
        <v>0</v>
      </c>
      <c r="I2128" s="246" t="s">
        <v>10371</v>
      </c>
      <c r="J2128" s="247">
        <v>27000</v>
      </c>
      <c r="K2128" s="247">
        <v>36</v>
      </c>
      <c r="L2128" s="246" t="s">
        <v>13735</v>
      </c>
      <c r="M2128" s="246" t="s">
        <v>8269</v>
      </c>
      <c r="N2128" s="246" t="s">
        <v>13736</v>
      </c>
      <c r="O2128" s="246" t="s">
        <v>12354</v>
      </c>
      <c r="P2128" s="246" t="s">
        <v>12354</v>
      </c>
      <c r="Q2128" s="246" t="s">
        <v>12354</v>
      </c>
      <c r="R2128" s="246" t="s">
        <v>14765</v>
      </c>
      <c r="S2128" s="246" t="s">
        <v>14691</v>
      </c>
      <c r="T2128" s="246" t="s">
        <v>14803</v>
      </c>
      <c r="U2128" s="246" t="s">
        <v>15167</v>
      </c>
    </row>
    <row r="2129" spans="1:21" ht="13.5" customHeight="1">
      <c r="A2129" s="125" t="s">
        <v>10971</v>
      </c>
      <c r="B2129" s="125" t="s">
        <v>10371</v>
      </c>
      <c r="C2129" s="246" t="s">
        <v>7660</v>
      </c>
      <c r="D2129" s="246" t="s">
        <v>112</v>
      </c>
      <c r="E2129" s="246" t="s">
        <v>7661</v>
      </c>
      <c r="F2129" s="246" t="s">
        <v>12354</v>
      </c>
      <c r="G2129" s="246" t="s">
        <v>9941</v>
      </c>
      <c r="H2129" s="247">
        <v>0</v>
      </c>
      <c r="I2129" s="246" t="s">
        <v>10371</v>
      </c>
      <c r="J2129" s="247">
        <v>27000</v>
      </c>
      <c r="K2129" s="247">
        <v>146</v>
      </c>
      <c r="L2129" s="246" t="s">
        <v>13908</v>
      </c>
      <c r="M2129" s="246" t="s">
        <v>8265</v>
      </c>
      <c r="N2129" s="246" t="s">
        <v>13909</v>
      </c>
      <c r="O2129" s="246" t="s">
        <v>12354</v>
      </c>
      <c r="P2129" s="246" t="s">
        <v>12354</v>
      </c>
      <c r="Q2129" s="246" t="s">
        <v>12354</v>
      </c>
      <c r="R2129" s="246" t="s">
        <v>14730</v>
      </c>
      <c r="S2129" s="246" t="s">
        <v>15066</v>
      </c>
      <c r="T2129" s="246" t="s">
        <v>15175</v>
      </c>
      <c r="U2129" s="246" t="s">
        <v>15861</v>
      </c>
    </row>
    <row r="2130" spans="1:21" ht="13.5" customHeight="1">
      <c r="A2130" s="125" t="s">
        <v>10972</v>
      </c>
      <c r="B2130" s="125" t="s">
        <v>10371</v>
      </c>
      <c r="C2130" s="246" t="s">
        <v>7910</v>
      </c>
      <c r="D2130" s="246" t="s">
        <v>56</v>
      </c>
      <c r="E2130" s="246" t="s">
        <v>7911</v>
      </c>
      <c r="F2130" s="246" t="s">
        <v>11901</v>
      </c>
      <c r="G2130" s="246" t="s">
        <v>9942</v>
      </c>
      <c r="H2130" s="247">
        <v>0</v>
      </c>
      <c r="I2130" s="246" t="s">
        <v>10371</v>
      </c>
      <c r="J2130" s="247">
        <v>27000</v>
      </c>
      <c r="K2130" s="247">
        <v>289</v>
      </c>
      <c r="L2130" s="246" t="s">
        <v>14111</v>
      </c>
      <c r="M2130" s="246" t="s">
        <v>11426</v>
      </c>
      <c r="N2130" s="246" t="s">
        <v>14113</v>
      </c>
      <c r="O2130" s="246" t="s">
        <v>12354</v>
      </c>
      <c r="P2130" s="246" t="s">
        <v>12354</v>
      </c>
      <c r="Q2130" s="246" t="s">
        <v>12354</v>
      </c>
      <c r="R2130" s="246" t="s">
        <v>15251</v>
      </c>
      <c r="S2130" s="246" t="s">
        <v>15348</v>
      </c>
      <c r="T2130" s="246" t="s">
        <v>16082</v>
      </c>
      <c r="U2130" s="246" t="s">
        <v>14994</v>
      </c>
    </row>
    <row r="2131" spans="1:21" ht="13.5" customHeight="1">
      <c r="A2131" s="125" t="s">
        <v>10973</v>
      </c>
      <c r="B2131" s="125" t="s">
        <v>10371</v>
      </c>
      <c r="C2131" s="246" t="s">
        <v>7541</v>
      </c>
      <c r="D2131" s="246" t="s">
        <v>111</v>
      </c>
      <c r="E2131" s="246" t="s">
        <v>7743</v>
      </c>
      <c r="F2131" s="246" t="s">
        <v>12354</v>
      </c>
      <c r="G2131" s="246" t="s">
        <v>9943</v>
      </c>
      <c r="H2131" s="247">
        <v>0</v>
      </c>
      <c r="I2131" s="246" t="s">
        <v>10371</v>
      </c>
      <c r="J2131" s="247">
        <v>27000</v>
      </c>
      <c r="K2131" s="247">
        <v>194</v>
      </c>
      <c r="L2131" s="246" t="s">
        <v>12917</v>
      </c>
      <c r="M2131" s="246" t="s">
        <v>8265</v>
      </c>
      <c r="N2131" s="246" t="s">
        <v>13975</v>
      </c>
      <c r="O2131" s="246" t="s">
        <v>12354</v>
      </c>
      <c r="P2131" s="246" t="s">
        <v>12354</v>
      </c>
      <c r="Q2131" s="246" t="s">
        <v>12354</v>
      </c>
      <c r="R2131" s="246" t="s">
        <v>14765</v>
      </c>
      <c r="S2131" s="246" t="s">
        <v>16413</v>
      </c>
      <c r="T2131" s="246" t="s">
        <v>16383</v>
      </c>
      <c r="U2131" s="246" t="s">
        <v>14764</v>
      </c>
    </row>
    <row r="2132" spans="1:21" ht="13.5" customHeight="1">
      <c r="A2132" s="125" t="s">
        <v>10974</v>
      </c>
      <c r="B2132" s="125" t="s">
        <v>10371</v>
      </c>
      <c r="C2132" s="246" t="s">
        <v>7681</v>
      </c>
      <c r="D2132" s="246" t="s">
        <v>107</v>
      </c>
      <c r="E2132" s="246" t="s">
        <v>7682</v>
      </c>
      <c r="F2132" s="246" t="s">
        <v>12354</v>
      </c>
      <c r="G2132" s="246" t="s">
        <v>9945</v>
      </c>
      <c r="H2132" s="247">
        <v>0</v>
      </c>
      <c r="I2132" s="246" t="s">
        <v>10371</v>
      </c>
      <c r="J2132" s="247">
        <v>27000</v>
      </c>
      <c r="K2132" s="247">
        <v>157</v>
      </c>
      <c r="L2132" s="246" t="s">
        <v>12747</v>
      </c>
      <c r="M2132" s="246" t="s">
        <v>8265</v>
      </c>
      <c r="N2132" s="246" t="s">
        <v>13925</v>
      </c>
      <c r="O2132" s="246" t="s">
        <v>12354</v>
      </c>
      <c r="P2132" s="246" t="s">
        <v>12354</v>
      </c>
      <c r="Q2132" s="246" t="s">
        <v>12354</v>
      </c>
      <c r="R2132" s="246" t="s">
        <v>14814</v>
      </c>
      <c r="S2132" s="246" t="s">
        <v>14794</v>
      </c>
      <c r="T2132" s="246" t="s">
        <v>15402</v>
      </c>
      <c r="U2132" s="246" t="s">
        <v>15858</v>
      </c>
    </row>
    <row r="2133" spans="1:21" ht="13.5" customHeight="1">
      <c r="A2133" s="125" t="s">
        <v>10975</v>
      </c>
      <c r="B2133" s="125" t="s">
        <v>10371</v>
      </c>
      <c r="C2133" s="246" t="s">
        <v>7482</v>
      </c>
      <c r="D2133" s="246" t="s">
        <v>164</v>
      </c>
      <c r="E2133" s="246" t="s">
        <v>7483</v>
      </c>
      <c r="F2133" s="246" t="s">
        <v>12354</v>
      </c>
      <c r="G2133" s="246" t="s">
        <v>9946</v>
      </c>
      <c r="H2133" s="247">
        <v>0</v>
      </c>
      <c r="I2133" s="246" t="s">
        <v>10371</v>
      </c>
      <c r="J2133" s="247">
        <v>27000</v>
      </c>
      <c r="K2133" s="247">
        <v>47</v>
      </c>
      <c r="L2133" s="246" t="s">
        <v>13751</v>
      </c>
      <c r="M2133" s="246" t="s">
        <v>8269</v>
      </c>
      <c r="N2133" s="246" t="s">
        <v>13752</v>
      </c>
      <c r="O2133" s="246" t="s">
        <v>12354</v>
      </c>
      <c r="P2133" s="246" t="s">
        <v>12354</v>
      </c>
      <c r="Q2133" s="246" t="s">
        <v>12354</v>
      </c>
      <c r="R2133" s="246" t="s">
        <v>14690</v>
      </c>
      <c r="S2133" s="246" t="s">
        <v>14718</v>
      </c>
      <c r="T2133" s="246" t="s">
        <v>15903</v>
      </c>
      <c r="U2133" s="246" t="s">
        <v>15359</v>
      </c>
    </row>
    <row r="2134" spans="1:21" ht="13.5" customHeight="1">
      <c r="A2134" s="125" t="s">
        <v>10976</v>
      </c>
      <c r="B2134" s="125" t="s">
        <v>10371</v>
      </c>
      <c r="C2134" s="246" t="s">
        <v>7674</v>
      </c>
      <c r="D2134" s="246" t="s">
        <v>7675</v>
      </c>
      <c r="E2134" s="246" t="s">
        <v>7676</v>
      </c>
      <c r="F2134" s="246" t="s">
        <v>12354</v>
      </c>
      <c r="G2134" s="246" t="s">
        <v>9947</v>
      </c>
      <c r="H2134" s="247">
        <v>0</v>
      </c>
      <c r="I2134" s="246" t="s">
        <v>10371</v>
      </c>
      <c r="J2134" s="247">
        <v>27000</v>
      </c>
      <c r="K2134" s="247">
        <v>154</v>
      </c>
      <c r="L2134" s="246" t="s">
        <v>13920</v>
      </c>
      <c r="M2134" s="246" t="s">
        <v>8265</v>
      </c>
      <c r="N2134" s="246" t="s">
        <v>13921</v>
      </c>
      <c r="O2134" s="246" t="s">
        <v>12354</v>
      </c>
      <c r="P2134" s="246" t="s">
        <v>12354</v>
      </c>
      <c r="Q2134" s="246" t="s">
        <v>12354</v>
      </c>
      <c r="R2134" s="246" t="s">
        <v>12354</v>
      </c>
      <c r="S2134" s="246" t="s">
        <v>12354</v>
      </c>
      <c r="T2134" s="246" t="s">
        <v>12354</v>
      </c>
      <c r="U2134" s="246" t="s">
        <v>12354</v>
      </c>
    </row>
    <row r="2135" spans="1:21" ht="13.5" customHeight="1">
      <c r="A2135" s="125" t="s">
        <v>10977</v>
      </c>
      <c r="B2135" s="125" t="s">
        <v>10371</v>
      </c>
      <c r="C2135" s="246" t="s">
        <v>10978</v>
      </c>
      <c r="D2135" s="246" t="s">
        <v>199</v>
      </c>
      <c r="E2135" s="246" t="s">
        <v>11291</v>
      </c>
      <c r="F2135" s="246" t="s">
        <v>11902</v>
      </c>
      <c r="G2135" s="246" t="s">
        <v>11292</v>
      </c>
      <c r="H2135" s="247">
        <v>0</v>
      </c>
      <c r="I2135" s="246" t="s">
        <v>10371</v>
      </c>
      <c r="J2135" s="247">
        <v>27000</v>
      </c>
      <c r="K2135" s="247">
        <v>320</v>
      </c>
      <c r="L2135" s="246" t="s">
        <v>14164</v>
      </c>
      <c r="M2135" s="246" t="s">
        <v>11426</v>
      </c>
      <c r="N2135" s="246" t="s">
        <v>14165</v>
      </c>
      <c r="O2135" s="246" t="s">
        <v>12354</v>
      </c>
      <c r="P2135" s="246" t="s">
        <v>12354</v>
      </c>
      <c r="Q2135" s="246" t="s">
        <v>12354</v>
      </c>
      <c r="R2135" s="246" t="s">
        <v>14773</v>
      </c>
      <c r="S2135" s="246" t="s">
        <v>16418</v>
      </c>
      <c r="T2135" s="246" t="s">
        <v>15618</v>
      </c>
      <c r="U2135" s="246" t="s">
        <v>14764</v>
      </c>
    </row>
    <row r="2136" spans="1:21" ht="13.5" customHeight="1">
      <c r="A2136" s="125" t="s">
        <v>10979</v>
      </c>
      <c r="B2136" s="125" t="s">
        <v>10371</v>
      </c>
      <c r="C2136" s="246" t="s">
        <v>7778</v>
      </c>
      <c r="D2136" s="246" t="s">
        <v>12354</v>
      </c>
      <c r="E2136" s="246" t="s">
        <v>7779</v>
      </c>
      <c r="F2136" s="246" t="s">
        <v>12354</v>
      </c>
      <c r="G2136" s="246" t="s">
        <v>9948</v>
      </c>
      <c r="H2136" s="247">
        <v>0</v>
      </c>
      <c r="I2136" s="246" t="s">
        <v>10371</v>
      </c>
      <c r="J2136" s="247">
        <v>27000</v>
      </c>
      <c r="K2136" s="247">
        <v>216</v>
      </c>
      <c r="L2136" s="246" t="s">
        <v>14002</v>
      </c>
      <c r="M2136" s="246" t="s">
        <v>8266</v>
      </c>
      <c r="N2136" s="246" t="s">
        <v>14003</v>
      </c>
      <c r="O2136" s="246" t="s">
        <v>12354</v>
      </c>
      <c r="P2136" s="246" t="s">
        <v>12354</v>
      </c>
      <c r="Q2136" s="246" t="s">
        <v>12354</v>
      </c>
      <c r="R2136" s="246" t="s">
        <v>14694</v>
      </c>
      <c r="S2136" s="246" t="s">
        <v>15476</v>
      </c>
      <c r="T2136" s="246" t="s">
        <v>16419</v>
      </c>
      <c r="U2136" s="246" t="s">
        <v>15981</v>
      </c>
    </row>
    <row r="2137" spans="1:21" ht="13.5" customHeight="1">
      <c r="A2137" s="125" t="s">
        <v>10980</v>
      </c>
      <c r="B2137" s="125" t="s">
        <v>10371</v>
      </c>
      <c r="C2137" s="246" t="s">
        <v>7484</v>
      </c>
      <c r="D2137" s="246" t="s">
        <v>63</v>
      </c>
      <c r="E2137" s="246" t="s">
        <v>7485</v>
      </c>
      <c r="F2137" s="246" t="s">
        <v>12354</v>
      </c>
      <c r="G2137" s="246" t="s">
        <v>9949</v>
      </c>
      <c r="H2137" s="247">
        <v>0</v>
      </c>
      <c r="I2137" s="246" t="s">
        <v>10371</v>
      </c>
      <c r="J2137" s="247">
        <v>27000</v>
      </c>
      <c r="K2137" s="247">
        <v>48</v>
      </c>
      <c r="L2137" s="246" t="s">
        <v>13753</v>
      </c>
      <c r="M2137" s="246" t="s">
        <v>8269</v>
      </c>
      <c r="N2137" s="246" t="s">
        <v>13754</v>
      </c>
      <c r="O2137" s="246" t="s">
        <v>12354</v>
      </c>
      <c r="P2137" s="246" t="s">
        <v>12354</v>
      </c>
      <c r="Q2137" s="246" t="s">
        <v>12354</v>
      </c>
      <c r="R2137" s="246" t="s">
        <v>14765</v>
      </c>
      <c r="S2137" s="246" t="s">
        <v>16413</v>
      </c>
      <c r="T2137" s="246" t="s">
        <v>16383</v>
      </c>
      <c r="U2137" s="246" t="s">
        <v>14764</v>
      </c>
    </row>
    <row r="2138" spans="1:21" ht="13.5" customHeight="1">
      <c r="A2138" s="125" t="s">
        <v>10981</v>
      </c>
      <c r="B2138" s="125" t="s">
        <v>10371</v>
      </c>
      <c r="C2138" s="246" t="s">
        <v>7486</v>
      </c>
      <c r="D2138" s="246" t="s">
        <v>58</v>
      </c>
      <c r="E2138" s="246" t="s">
        <v>7487</v>
      </c>
      <c r="F2138" s="246" t="s">
        <v>12354</v>
      </c>
      <c r="G2138" s="246" t="s">
        <v>9950</v>
      </c>
      <c r="H2138" s="247">
        <v>0</v>
      </c>
      <c r="I2138" s="246" t="s">
        <v>10371</v>
      </c>
      <c r="J2138" s="247">
        <v>27000</v>
      </c>
      <c r="K2138" s="247">
        <v>49</v>
      </c>
      <c r="L2138" s="246" t="s">
        <v>12746</v>
      </c>
      <c r="M2138" s="246" t="s">
        <v>8269</v>
      </c>
      <c r="N2138" s="246" t="s">
        <v>13755</v>
      </c>
      <c r="O2138" s="246" t="s">
        <v>12354</v>
      </c>
      <c r="P2138" s="246" t="s">
        <v>12354</v>
      </c>
      <c r="Q2138" s="246" t="s">
        <v>12354</v>
      </c>
      <c r="R2138" s="246" t="s">
        <v>14765</v>
      </c>
      <c r="S2138" s="246" t="s">
        <v>16401</v>
      </c>
      <c r="T2138" s="246" t="s">
        <v>16402</v>
      </c>
      <c r="U2138" s="246" t="s">
        <v>15191</v>
      </c>
    </row>
    <row r="2139" spans="1:21" ht="13.5" customHeight="1">
      <c r="A2139" s="125" t="s">
        <v>10982</v>
      </c>
      <c r="B2139" s="125" t="s">
        <v>10371</v>
      </c>
      <c r="C2139" s="246" t="s">
        <v>7668</v>
      </c>
      <c r="D2139" s="246" t="s">
        <v>190</v>
      </c>
      <c r="E2139" s="246" t="s">
        <v>7669</v>
      </c>
      <c r="F2139" s="246" t="s">
        <v>12354</v>
      </c>
      <c r="G2139" s="246" t="s">
        <v>9951</v>
      </c>
      <c r="H2139" s="247">
        <v>0</v>
      </c>
      <c r="I2139" s="246" t="s">
        <v>10371</v>
      </c>
      <c r="J2139" s="247">
        <v>27000</v>
      </c>
      <c r="K2139" s="247">
        <v>151</v>
      </c>
      <c r="L2139" s="246" t="s">
        <v>13915</v>
      </c>
      <c r="M2139" s="246" t="s">
        <v>8265</v>
      </c>
      <c r="N2139" s="246" t="s">
        <v>13916</v>
      </c>
      <c r="O2139" s="246" t="s">
        <v>12354</v>
      </c>
      <c r="P2139" s="246" t="s">
        <v>12354</v>
      </c>
      <c r="Q2139" s="246" t="s">
        <v>12354</v>
      </c>
      <c r="R2139" s="246" t="s">
        <v>14694</v>
      </c>
      <c r="S2139" s="246" t="s">
        <v>14782</v>
      </c>
      <c r="T2139" s="246" t="s">
        <v>16420</v>
      </c>
      <c r="U2139" s="246" t="s">
        <v>15185</v>
      </c>
    </row>
    <row r="2140" spans="1:21" ht="13.5" customHeight="1">
      <c r="A2140" s="125" t="s">
        <v>10983</v>
      </c>
      <c r="B2140" s="125" t="s">
        <v>10371</v>
      </c>
      <c r="C2140" s="246" t="s">
        <v>7488</v>
      </c>
      <c r="D2140" s="246" t="s">
        <v>214</v>
      </c>
      <c r="E2140" s="246" t="s">
        <v>7489</v>
      </c>
      <c r="F2140" s="246" t="s">
        <v>12354</v>
      </c>
      <c r="G2140" s="246" t="s">
        <v>9952</v>
      </c>
      <c r="H2140" s="247">
        <v>0</v>
      </c>
      <c r="I2140" s="246" t="s">
        <v>10371</v>
      </c>
      <c r="J2140" s="247">
        <v>27000</v>
      </c>
      <c r="K2140" s="247">
        <v>50</v>
      </c>
      <c r="L2140" s="246" t="s">
        <v>13756</v>
      </c>
      <c r="M2140" s="246" t="s">
        <v>8269</v>
      </c>
      <c r="N2140" s="246" t="s">
        <v>13757</v>
      </c>
      <c r="O2140" s="246" t="s">
        <v>12354</v>
      </c>
      <c r="P2140" s="246" t="s">
        <v>12354</v>
      </c>
      <c r="Q2140" s="246" t="s">
        <v>12354</v>
      </c>
      <c r="R2140" s="246" t="s">
        <v>16421</v>
      </c>
      <c r="S2140" s="246" t="s">
        <v>15011</v>
      </c>
      <c r="T2140" s="246" t="s">
        <v>14692</v>
      </c>
      <c r="U2140" s="246" t="s">
        <v>14786</v>
      </c>
    </row>
    <row r="2141" spans="1:21" ht="13.5" customHeight="1">
      <c r="A2141" s="125" t="s">
        <v>10984</v>
      </c>
      <c r="B2141" s="125" t="s">
        <v>10371</v>
      </c>
      <c r="C2141" s="246" t="s">
        <v>7490</v>
      </c>
      <c r="D2141" s="246" t="s">
        <v>2702</v>
      </c>
      <c r="E2141" s="246" t="s">
        <v>7491</v>
      </c>
      <c r="F2141" s="246" t="s">
        <v>12354</v>
      </c>
      <c r="G2141" s="246" t="s">
        <v>9953</v>
      </c>
      <c r="H2141" s="247">
        <v>0</v>
      </c>
      <c r="I2141" s="246" t="s">
        <v>10371</v>
      </c>
      <c r="J2141" s="247">
        <v>27000</v>
      </c>
      <c r="K2141" s="247">
        <v>51</v>
      </c>
      <c r="L2141" s="246" t="s">
        <v>12913</v>
      </c>
      <c r="M2141" s="246" t="s">
        <v>8269</v>
      </c>
      <c r="N2141" s="246" t="s">
        <v>13758</v>
      </c>
      <c r="O2141" s="246" t="s">
        <v>12354</v>
      </c>
      <c r="P2141" s="246" t="s">
        <v>12354</v>
      </c>
      <c r="Q2141" s="246" t="s">
        <v>12354</v>
      </c>
      <c r="R2141" s="246" t="s">
        <v>14765</v>
      </c>
      <c r="S2141" s="246" t="s">
        <v>16413</v>
      </c>
      <c r="T2141" s="246" t="s">
        <v>16383</v>
      </c>
      <c r="U2141" s="246" t="s">
        <v>14764</v>
      </c>
    </row>
    <row r="2142" spans="1:21" ht="13.5" customHeight="1">
      <c r="A2142" s="125" t="s">
        <v>10985</v>
      </c>
      <c r="B2142" s="125" t="s">
        <v>10371</v>
      </c>
      <c r="C2142" s="246" t="s">
        <v>7780</v>
      </c>
      <c r="D2142" s="246" t="s">
        <v>12354</v>
      </c>
      <c r="E2142" s="246" t="s">
        <v>7781</v>
      </c>
      <c r="F2142" s="246" t="s">
        <v>12354</v>
      </c>
      <c r="G2142" s="246" t="s">
        <v>9954</v>
      </c>
      <c r="H2142" s="247">
        <v>0</v>
      </c>
      <c r="I2142" s="246" t="s">
        <v>10371</v>
      </c>
      <c r="J2142" s="247">
        <v>27000</v>
      </c>
      <c r="K2142" s="247">
        <v>217</v>
      </c>
      <c r="L2142" s="246" t="s">
        <v>14004</v>
      </c>
      <c r="M2142" s="246" t="s">
        <v>8266</v>
      </c>
      <c r="N2142" s="246" t="s">
        <v>14005</v>
      </c>
      <c r="O2142" s="246" t="s">
        <v>12354</v>
      </c>
      <c r="P2142" s="246" t="s">
        <v>12354</v>
      </c>
      <c r="Q2142" s="246" t="s">
        <v>12354</v>
      </c>
      <c r="R2142" s="246" t="s">
        <v>14690</v>
      </c>
      <c r="S2142" s="246" t="s">
        <v>14727</v>
      </c>
      <c r="T2142" s="246" t="s">
        <v>16422</v>
      </c>
      <c r="U2142" s="246" t="s">
        <v>14922</v>
      </c>
    </row>
    <row r="2143" spans="1:21" ht="13.5" customHeight="1">
      <c r="A2143" s="125" t="s">
        <v>10986</v>
      </c>
      <c r="B2143" s="125" t="s">
        <v>10371</v>
      </c>
      <c r="C2143" s="246" t="s">
        <v>7492</v>
      </c>
      <c r="D2143" s="246" t="s">
        <v>1548</v>
      </c>
      <c r="E2143" s="246" t="s">
        <v>7493</v>
      </c>
      <c r="F2143" s="246" t="s">
        <v>12354</v>
      </c>
      <c r="G2143" s="246" t="s">
        <v>9955</v>
      </c>
      <c r="H2143" s="247">
        <v>0</v>
      </c>
      <c r="I2143" s="246" t="s">
        <v>10371</v>
      </c>
      <c r="J2143" s="247">
        <v>27000</v>
      </c>
      <c r="K2143" s="247">
        <v>52</v>
      </c>
      <c r="L2143" s="246" t="s">
        <v>13759</v>
      </c>
      <c r="M2143" s="246" t="s">
        <v>8269</v>
      </c>
      <c r="N2143" s="246" t="s">
        <v>13760</v>
      </c>
      <c r="O2143" s="246" t="s">
        <v>12354</v>
      </c>
      <c r="P2143" s="246" t="s">
        <v>12354</v>
      </c>
      <c r="Q2143" s="246" t="s">
        <v>12354</v>
      </c>
      <c r="R2143" s="246" t="s">
        <v>14765</v>
      </c>
      <c r="S2143" s="246" t="s">
        <v>14691</v>
      </c>
      <c r="T2143" s="246" t="s">
        <v>14803</v>
      </c>
      <c r="U2143" s="246" t="s">
        <v>15167</v>
      </c>
    </row>
    <row r="2144" spans="1:21" ht="13.5" customHeight="1">
      <c r="A2144" s="125" t="s">
        <v>10987</v>
      </c>
      <c r="B2144" s="125" t="s">
        <v>10371</v>
      </c>
      <c r="C2144" s="246" t="s">
        <v>10988</v>
      </c>
      <c r="D2144" s="246" t="s">
        <v>79</v>
      </c>
      <c r="E2144" s="246" t="s">
        <v>11293</v>
      </c>
      <c r="F2144" s="246" t="s">
        <v>11903</v>
      </c>
      <c r="G2144" s="246" t="s">
        <v>11294</v>
      </c>
      <c r="H2144" s="247">
        <v>0</v>
      </c>
      <c r="I2144" s="246" t="s">
        <v>10371</v>
      </c>
      <c r="J2144" s="247">
        <v>27000</v>
      </c>
      <c r="K2144" s="247">
        <v>321</v>
      </c>
      <c r="L2144" s="246" t="s">
        <v>14166</v>
      </c>
      <c r="M2144" s="246" t="s">
        <v>11426</v>
      </c>
      <c r="N2144" s="246" t="s">
        <v>14167</v>
      </c>
      <c r="O2144" s="246" t="s">
        <v>12354</v>
      </c>
      <c r="P2144" s="246" t="s">
        <v>12354</v>
      </c>
      <c r="Q2144" s="246" t="s">
        <v>12354</v>
      </c>
      <c r="R2144" s="246" t="s">
        <v>16421</v>
      </c>
      <c r="S2144" s="246" t="s">
        <v>15011</v>
      </c>
      <c r="T2144" s="246" t="s">
        <v>14692</v>
      </c>
      <c r="U2144" s="246" t="s">
        <v>14786</v>
      </c>
    </row>
    <row r="2145" spans="1:21" ht="13.5" customHeight="1">
      <c r="A2145" s="125" t="s">
        <v>10989</v>
      </c>
      <c r="B2145" s="125" t="s">
        <v>10371</v>
      </c>
      <c r="C2145" s="246" t="s">
        <v>7541</v>
      </c>
      <c r="D2145" s="246" t="s">
        <v>1593</v>
      </c>
      <c r="E2145" s="246" t="s">
        <v>11295</v>
      </c>
      <c r="F2145" s="246" t="s">
        <v>12354</v>
      </c>
      <c r="G2145" s="246" t="s">
        <v>11296</v>
      </c>
      <c r="H2145" s="247">
        <v>0</v>
      </c>
      <c r="I2145" s="246" t="s">
        <v>10371</v>
      </c>
      <c r="J2145" s="247">
        <v>27000</v>
      </c>
      <c r="K2145" s="247">
        <v>77</v>
      </c>
      <c r="L2145" s="246" t="s">
        <v>12608</v>
      </c>
      <c r="M2145" s="246" t="s">
        <v>8269</v>
      </c>
      <c r="N2145" s="246" t="s">
        <v>13800</v>
      </c>
      <c r="O2145" s="246" t="s">
        <v>12354</v>
      </c>
      <c r="P2145" s="246" t="s">
        <v>12354</v>
      </c>
      <c r="Q2145" s="246" t="s">
        <v>12354</v>
      </c>
      <c r="R2145" s="246" t="s">
        <v>14765</v>
      </c>
      <c r="S2145" s="246" t="s">
        <v>16413</v>
      </c>
      <c r="T2145" s="246" t="s">
        <v>16383</v>
      </c>
      <c r="U2145" s="246" t="s">
        <v>14764</v>
      </c>
    </row>
    <row r="2146" spans="1:21" ht="13.5" customHeight="1">
      <c r="A2146" s="125" t="s">
        <v>10990</v>
      </c>
      <c r="B2146" s="125" t="s">
        <v>10371</v>
      </c>
      <c r="C2146" s="246" t="s">
        <v>7677</v>
      </c>
      <c r="D2146" s="246" t="s">
        <v>142</v>
      </c>
      <c r="E2146" s="246" t="s">
        <v>7678</v>
      </c>
      <c r="F2146" s="246" t="s">
        <v>12354</v>
      </c>
      <c r="G2146" s="246" t="s">
        <v>9956</v>
      </c>
      <c r="H2146" s="247">
        <v>0</v>
      </c>
      <c r="I2146" s="246" t="s">
        <v>10371</v>
      </c>
      <c r="J2146" s="247">
        <v>27000</v>
      </c>
      <c r="K2146" s="247">
        <v>155</v>
      </c>
      <c r="L2146" s="246" t="s">
        <v>12914</v>
      </c>
      <c r="M2146" s="246" t="s">
        <v>8265</v>
      </c>
      <c r="N2146" s="246" t="s">
        <v>13922</v>
      </c>
      <c r="O2146" s="246" t="s">
        <v>12354</v>
      </c>
      <c r="P2146" s="246" t="s">
        <v>12354</v>
      </c>
      <c r="Q2146" s="246" t="s">
        <v>12354</v>
      </c>
      <c r="R2146" s="246" t="s">
        <v>14694</v>
      </c>
      <c r="S2146" s="246" t="s">
        <v>14736</v>
      </c>
      <c r="T2146" s="246" t="s">
        <v>16423</v>
      </c>
      <c r="U2146" s="246" t="s">
        <v>16187</v>
      </c>
    </row>
    <row r="2147" spans="1:21" ht="13.5" customHeight="1">
      <c r="A2147" s="125" t="s">
        <v>10991</v>
      </c>
      <c r="B2147" s="125" t="s">
        <v>10371</v>
      </c>
      <c r="C2147" s="246" t="s">
        <v>7904</v>
      </c>
      <c r="D2147" s="246" t="s">
        <v>46</v>
      </c>
      <c r="E2147" s="246" t="s">
        <v>7905</v>
      </c>
      <c r="F2147" s="246" t="s">
        <v>11904</v>
      </c>
      <c r="G2147" s="246" t="s">
        <v>9957</v>
      </c>
      <c r="H2147" s="247">
        <v>0</v>
      </c>
      <c r="I2147" s="246" t="s">
        <v>10371</v>
      </c>
      <c r="J2147" s="247">
        <v>27000</v>
      </c>
      <c r="K2147" s="247">
        <v>286</v>
      </c>
      <c r="L2147" s="246" t="s">
        <v>14108</v>
      </c>
      <c r="M2147" s="246" t="s">
        <v>11426</v>
      </c>
      <c r="N2147" s="246" t="s">
        <v>14109</v>
      </c>
      <c r="O2147" s="246" t="s">
        <v>12354</v>
      </c>
      <c r="P2147" s="246" t="s">
        <v>12354</v>
      </c>
      <c r="Q2147" s="246" t="s">
        <v>12354</v>
      </c>
      <c r="R2147" s="246" t="s">
        <v>14765</v>
      </c>
      <c r="S2147" s="246" t="s">
        <v>16401</v>
      </c>
      <c r="T2147" s="246" t="s">
        <v>16402</v>
      </c>
      <c r="U2147" s="246" t="s">
        <v>15191</v>
      </c>
    </row>
    <row r="2148" spans="1:21" ht="13.5" customHeight="1">
      <c r="A2148" s="125" t="s">
        <v>10992</v>
      </c>
      <c r="B2148" s="125" t="s">
        <v>10371</v>
      </c>
      <c r="C2148" s="246" t="s">
        <v>7902</v>
      </c>
      <c r="D2148" s="246" t="s">
        <v>230</v>
      </c>
      <c r="E2148" s="246" t="s">
        <v>7903</v>
      </c>
      <c r="F2148" s="246" t="s">
        <v>11905</v>
      </c>
      <c r="G2148" s="246" t="s">
        <v>9958</v>
      </c>
      <c r="H2148" s="247">
        <v>0</v>
      </c>
      <c r="I2148" s="246" t="s">
        <v>10371</v>
      </c>
      <c r="J2148" s="247">
        <v>27000</v>
      </c>
      <c r="K2148" s="247">
        <v>285</v>
      </c>
      <c r="L2148" s="246" t="s">
        <v>14106</v>
      </c>
      <c r="M2148" s="246" t="s">
        <v>11426</v>
      </c>
      <c r="N2148" s="246" t="s">
        <v>14107</v>
      </c>
      <c r="O2148" s="246" t="s">
        <v>12354</v>
      </c>
      <c r="P2148" s="246" t="s">
        <v>12354</v>
      </c>
      <c r="Q2148" s="246" t="s">
        <v>12354</v>
      </c>
      <c r="R2148" s="246" t="s">
        <v>14765</v>
      </c>
      <c r="S2148" s="246" t="s">
        <v>14701</v>
      </c>
      <c r="T2148" s="246" t="s">
        <v>16424</v>
      </c>
      <c r="U2148" s="246" t="s">
        <v>15432</v>
      </c>
    </row>
    <row r="2149" spans="1:21" ht="13.5" customHeight="1">
      <c r="A2149" s="125" t="s">
        <v>10993</v>
      </c>
      <c r="B2149" s="125" t="s">
        <v>10371</v>
      </c>
      <c r="C2149" s="246" t="s">
        <v>200</v>
      </c>
      <c r="D2149" s="246" t="s">
        <v>38</v>
      </c>
      <c r="E2149" s="246" t="s">
        <v>7685</v>
      </c>
      <c r="F2149" s="246" t="s">
        <v>12354</v>
      </c>
      <c r="G2149" s="246" t="s">
        <v>9959</v>
      </c>
      <c r="H2149" s="247">
        <v>0</v>
      </c>
      <c r="I2149" s="246" t="s">
        <v>10371</v>
      </c>
      <c r="J2149" s="247">
        <v>27000</v>
      </c>
      <c r="K2149" s="247">
        <v>159</v>
      </c>
      <c r="L2149" s="246" t="s">
        <v>13927</v>
      </c>
      <c r="M2149" s="246" t="s">
        <v>8265</v>
      </c>
      <c r="N2149" s="246" t="s">
        <v>13928</v>
      </c>
      <c r="O2149" s="246" t="s">
        <v>12354</v>
      </c>
      <c r="P2149" s="246" t="s">
        <v>12354</v>
      </c>
      <c r="Q2149" s="246" t="s">
        <v>12354</v>
      </c>
      <c r="R2149" s="246" t="s">
        <v>14765</v>
      </c>
      <c r="S2149" s="246" t="s">
        <v>14691</v>
      </c>
      <c r="T2149" s="246" t="s">
        <v>14803</v>
      </c>
      <c r="U2149" s="246" t="s">
        <v>15167</v>
      </c>
    </row>
    <row r="2150" spans="1:21" ht="13.5" customHeight="1">
      <c r="A2150" s="125" t="s">
        <v>10994</v>
      </c>
      <c r="B2150" s="125" t="s">
        <v>10371</v>
      </c>
      <c r="C2150" s="246" t="s">
        <v>7529</v>
      </c>
      <c r="D2150" s="246" t="s">
        <v>875</v>
      </c>
      <c r="E2150" s="246" t="s">
        <v>7530</v>
      </c>
      <c r="F2150" s="246" t="s">
        <v>12354</v>
      </c>
      <c r="G2150" s="246" t="s">
        <v>9960</v>
      </c>
      <c r="H2150" s="247">
        <v>0</v>
      </c>
      <c r="I2150" s="246" t="s">
        <v>10371</v>
      </c>
      <c r="J2150" s="247">
        <v>27000</v>
      </c>
      <c r="K2150" s="247">
        <v>71</v>
      </c>
      <c r="L2150" s="246" t="s">
        <v>12606</v>
      </c>
      <c r="M2150" s="246" t="s">
        <v>8269</v>
      </c>
      <c r="N2150" s="246" t="s">
        <v>13790</v>
      </c>
      <c r="O2150" s="246" t="s">
        <v>12354</v>
      </c>
      <c r="P2150" s="246" t="s">
        <v>12354</v>
      </c>
      <c r="Q2150" s="246" t="s">
        <v>12354</v>
      </c>
      <c r="R2150" s="246" t="s">
        <v>12354</v>
      </c>
      <c r="S2150" s="246" t="s">
        <v>12354</v>
      </c>
      <c r="T2150" s="246" t="s">
        <v>12354</v>
      </c>
      <c r="U2150" s="246" t="s">
        <v>12354</v>
      </c>
    </row>
    <row r="2151" spans="1:21" ht="13.5" customHeight="1">
      <c r="A2151" s="125" t="s">
        <v>10995</v>
      </c>
      <c r="B2151" s="125" t="s">
        <v>10371</v>
      </c>
      <c r="C2151" s="246" t="s">
        <v>7782</v>
      </c>
      <c r="D2151" s="246" t="s">
        <v>12354</v>
      </c>
      <c r="E2151" s="246" t="s">
        <v>7783</v>
      </c>
      <c r="F2151" s="246" t="s">
        <v>12354</v>
      </c>
      <c r="G2151" s="246" t="s">
        <v>9961</v>
      </c>
      <c r="H2151" s="247">
        <v>0</v>
      </c>
      <c r="I2151" s="246" t="s">
        <v>10371</v>
      </c>
      <c r="J2151" s="247">
        <v>27000</v>
      </c>
      <c r="K2151" s="247">
        <v>218</v>
      </c>
      <c r="L2151" s="246" t="s">
        <v>14006</v>
      </c>
      <c r="M2151" s="246" t="s">
        <v>8266</v>
      </c>
      <c r="N2151" s="246" t="s">
        <v>14007</v>
      </c>
      <c r="O2151" s="246" t="s">
        <v>12354</v>
      </c>
      <c r="P2151" s="246" t="s">
        <v>12354</v>
      </c>
      <c r="Q2151" s="246" t="s">
        <v>12354</v>
      </c>
      <c r="R2151" s="246" t="s">
        <v>14814</v>
      </c>
      <c r="S2151" s="246" t="s">
        <v>14698</v>
      </c>
      <c r="T2151" s="246" t="s">
        <v>15711</v>
      </c>
      <c r="U2151" s="246" t="s">
        <v>15057</v>
      </c>
    </row>
    <row r="2152" spans="1:21" ht="13.5" customHeight="1">
      <c r="A2152" s="125" t="s">
        <v>10996</v>
      </c>
      <c r="B2152" s="125" t="s">
        <v>10371</v>
      </c>
      <c r="C2152" s="246" t="s">
        <v>7900</v>
      </c>
      <c r="D2152" s="246" t="s">
        <v>212</v>
      </c>
      <c r="E2152" s="246" t="s">
        <v>7901</v>
      </c>
      <c r="F2152" s="246" t="s">
        <v>11906</v>
      </c>
      <c r="G2152" s="246" t="s">
        <v>9962</v>
      </c>
      <c r="H2152" s="247">
        <v>0</v>
      </c>
      <c r="I2152" s="246" t="s">
        <v>10371</v>
      </c>
      <c r="J2152" s="247">
        <v>27000</v>
      </c>
      <c r="K2152" s="247">
        <v>284</v>
      </c>
      <c r="L2152" s="246" t="s">
        <v>13352</v>
      </c>
      <c r="M2152" s="246" t="s">
        <v>11426</v>
      </c>
      <c r="N2152" s="246" t="s">
        <v>14105</v>
      </c>
      <c r="O2152" s="246" t="s">
        <v>12354</v>
      </c>
      <c r="P2152" s="246" t="s">
        <v>12354</v>
      </c>
      <c r="Q2152" s="246" t="s">
        <v>12354</v>
      </c>
      <c r="R2152" s="246" t="s">
        <v>14690</v>
      </c>
      <c r="S2152" s="246" t="s">
        <v>14718</v>
      </c>
      <c r="T2152" s="246" t="s">
        <v>15744</v>
      </c>
      <c r="U2152" s="246" t="s">
        <v>16425</v>
      </c>
    </row>
    <row r="2153" spans="1:21" ht="13.5" customHeight="1">
      <c r="A2153" s="125" t="s">
        <v>10997</v>
      </c>
      <c r="B2153" s="125" t="s">
        <v>10371</v>
      </c>
      <c r="C2153" s="246" t="s">
        <v>203</v>
      </c>
      <c r="D2153" s="246" t="s">
        <v>186</v>
      </c>
      <c r="E2153" s="246" t="s">
        <v>7547</v>
      </c>
      <c r="F2153" s="246" t="s">
        <v>12354</v>
      </c>
      <c r="G2153" s="246" t="s">
        <v>9963</v>
      </c>
      <c r="H2153" s="247">
        <v>0</v>
      </c>
      <c r="I2153" s="246" t="s">
        <v>10371</v>
      </c>
      <c r="J2153" s="247">
        <v>27000</v>
      </c>
      <c r="K2153" s="247">
        <v>81</v>
      </c>
      <c r="L2153" s="246" t="s">
        <v>12468</v>
      </c>
      <c r="M2153" s="246" t="s">
        <v>8269</v>
      </c>
      <c r="N2153" s="246" t="s">
        <v>13806</v>
      </c>
      <c r="O2153" s="246" t="s">
        <v>12354</v>
      </c>
      <c r="P2153" s="246" t="s">
        <v>12354</v>
      </c>
      <c r="Q2153" s="246" t="s">
        <v>12354</v>
      </c>
      <c r="R2153" s="246" t="s">
        <v>14765</v>
      </c>
      <c r="S2153" s="246" t="s">
        <v>15136</v>
      </c>
      <c r="T2153" s="246" t="s">
        <v>16082</v>
      </c>
      <c r="U2153" s="246" t="s">
        <v>16269</v>
      </c>
    </row>
    <row r="2154" spans="1:21" ht="13.5" customHeight="1">
      <c r="A2154" s="125" t="s">
        <v>10998</v>
      </c>
      <c r="B2154" s="125" t="s">
        <v>10371</v>
      </c>
      <c r="C2154" s="246" t="s">
        <v>7509</v>
      </c>
      <c r="D2154" s="246" t="s">
        <v>130</v>
      </c>
      <c r="E2154" s="246" t="s">
        <v>7686</v>
      </c>
      <c r="F2154" s="246" t="s">
        <v>12354</v>
      </c>
      <c r="G2154" s="246" t="s">
        <v>9965</v>
      </c>
      <c r="H2154" s="247">
        <v>0</v>
      </c>
      <c r="I2154" s="246" t="s">
        <v>10371</v>
      </c>
      <c r="J2154" s="247">
        <v>27000</v>
      </c>
      <c r="K2154" s="247">
        <v>161</v>
      </c>
      <c r="L2154" s="246" t="s">
        <v>13930</v>
      </c>
      <c r="M2154" s="246" t="s">
        <v>8265</v>
      </c>
      <c r="N2154" s="246" t="s">
        <v>13931</v>
      </c>
      <c r="O2154" s="246" t="s">
        <v>12354</v>
      </c>
      <c r="P2154" s="246" t="s">
        <v>12354</v>
      </c>
      <c r="Q2154" s="246" t="s">
        <v>12354</v>
      </c>
      <c r="R2154" s="246" t="s">
        <v>14765</v>
      </c>
      <c r="S2154" s="246" t="s">
        <v>14691</v>
      </c>
      <c r="T2154" s="246" t="s">
        <v>14803</v>
      </c>
      <c r="U2154" s="246" t="s">
        <v>15167</v>
      </c>
    </row>
    <row r="2155" spans="1:21" ht="13.5" customHeight="1">
      <c r="A2155" s="125" t="s">
        <v>10999</v>
      </c>
      <c r="B2155" s="125" t="s">
        <v>10371</v>
      </c>
      <c r="C2155" s="246" t="s">
        <v>7498</v>
      </c>
      <c r="D2155" s="246" t="s">
        <v>1548</v>
      </c>
      <c r="E2155" s="246" t="s">
        <v>7499</v>
      </c>
      <c r="F2155" s="246" t="s">
        <v>12354</v>
      </c>
      <c r="G2155" s="246" t="s">
        <v>9966</v>
      </c>
      <c r="H2155" s="247">
        <v>0</v>
      </c>
      <c r="I2155" s="246" t="s">
        <v>10371</v>
      </c>
      <c r="J2155" s="247">
        <v>27000</v>
      </c>
      <c r="K2155" s="247">
        <v>55</v>
      </c>
      <c r="L2155" s="246" t="s">
        <v>13765</v>
      </c>
      <c r="M2155" s="246" t="s">
        <v>8269</v>
      </c>
      <c r="N2155" s="246" t="s">
        <v>13766</v>
      </c>
      <c r="O2155" s="246" t="s">
        <v>12354</v>
      </c>
      <c r="P2155" s="246" t="s">
        <v>12354</v>
      </c>
      <c r="Q2155" s="246" t="s">
        <v>12354</v>
      </c>
      <c r="R2155" s="246" t="s">
        <v>12354</v>
      </c>
      <c r="S2155" s="246" t="s">
        <v>12354</v>
      </c>
      <c r="T2155" s="246" t="s">
        <v>12354</v>
      </c>
      <c r="U2155" s="246" t="s">
        <v>12354</v>
      </c>
    </row>
    <row r="2156" spans="1:21" ht="13.5" customHeight="1">
      <c r="A2156" s="125" t="s">
        <v>11000</v>
      </c>
      <c r="B2156" s="125" t="s">
        <v>10371</v>
      </c>
      <c r="C2156" s="246" t="s">
        <v>7898</v>
      </c>
      <c r="D2156" s="246" t="s">
        <v>588</v>
      </c>
      <c r="E2156" s="246" t="s">
        <v>7899</v>
      </c>
      <c r="F2156" s="246" t="s">
        <v>11907</v>
      </c>
      <c r="G2156" s="246" t="s">
        <v>9967</v>
      </c>
      <c r="H2156" s="247">
        <v>0</v>
      </c>
      <c r="I2156" s="246" t="s">
        <v>10371</v>
      </c>
      <c r="J2156" s="247">
        <v>27000</v>
      </c>
      <c r="K2156" s="247">
        <v>283</v>
      </c>
      <c r="L2156" s="246" t="s">
        <v>14103</v>
      </c>
      <c r="M2156" s="246" t="s">
        <v>11426</v>
      </c>
      <c r="N2156" s="246" t="s">
        <v>14104</v>
      </c>
      <c r="O2156" s="246" t="s">
        <v>12354</v>
      </c>
      <c r="P2156" s="246" t="s">
        <v>12354</v>
      </c>
      <c r="Q2156" s="246" t="s">
        <v>12354</v>
      </c>
      <c r="R2156" s="246" t="s">
        <v>14765</v>
      </c>
      <c r="S2156" s="246" t="s">
        <v>14691</v>
      </c>
      <c r="T2156" s="246" t="s">
        <v>14803</v>
      </c>
      <c r="U2156" s="246" t="s">
        <v>15167</v>
      </c>
    </row>
    <row r="2157" spans="1:21" ht="13.5" customHeight="1">
      <c r="A2157" s="125" t="s">
        <v>11001</v>
      </c>
      <c r="B2157" s="125" t="s">
        <v>10371</v>
      </c>
      <c r="C2157" s="246" t="s">
        <v>7687</v>
      </c>
      <c r="D2157" s="246" t="s">
        <v>1367</v>
      </c>
      <c r="E2157" s="246" t="s">
        <v>7688</v>
      </c>
      <c r="F2157" s="246" t="s">
        <v>12354</v>
      </c>
      <c r="G2157" s="246" t="s">
        <v>9968</v>
      </c>
      <c r="H2157" s="247">
        <v>0</v>
      </c>
      <c r="I2157" s="246" t="s">
        <v>10371</v>
      </c>
      <c r="J2157" s="247">
        <v>27000</v>
      </c>
      <c r="K2157" s="247">
        <v>162</v>
      </c>
      <c r="L2157" s="246" t="s">
        <v>13932</v>
      </c>
      <c r="M2157" s="246" t="s">
        <v>8265</v>
      </c>
      <c r="N2157" s="246" t="s">
        <v>13933</v>
      </c>
      <c r="O2157" s="246" t="s">
        <v>12354</v>
      </c>
      <c r="P2157" s="246" t="s">
        <v>12354</v>
      </c>
      <c r="Q2157" s="246" t="s">
        <v>12354</v>
      </c>
      <c r="R2157" s="246" t="s">
        <v>16069</v>
      </c>
      <c r="S2157" s="246" t="s">
        <v>14734</v>
      </c>
      <c r="T2157" s="246" t="s">
        <v>16333</v>
      </c>
      <c r="U2157" s="246" t="s">
        <v>16403</v>
      </c>
    </row>
    <row r="2158" spans="1:21" ht="13.5" customHeight="1">
      <c r="A2158" s="125" t="s">
        <v>11002</v>
      </c>
      <c r="B2158" s="125" t="s">
        <v>10371</v>
      </c>
      <c r="C2158" s="246" t="s">
        <v>11003</v>
      </c>
      <c r="D2158" s="246" t="s">
        <v>92</v>
      </c>
      <c r="E2158" s="246" t="s">
        <v>11004</v>
      </c>
      <c r="F2158" s="246" t="s">
        <v>11908</v>
      </c>
      <c r="G2158" s="246" t="s">
        <v>11297</v>
      </c>
      <c r="H2158" s="247">
        <v>0</v>
      </c>
      <c r="I2158" s="246" t="s">
        <v>10371</v>
      </c>
      <c r="J2158" s="247">
        <v>27000</v>
      </c>
      <c r="K2158" s="247">
        <v>322</v>
      </c>
      <c r="L2158" s="246" t="s">
        <v>14168</v>
      </c>
      <c r="M2158" s="246" t="s">
        <v>11426</v>
      </c>
      <c r="N2158" s="246" t="s">
        <v>14169</v>
      </c>
      <c r="O2158" s="246" t="s">
        <v>12354</v>
      </c>
      <c r="P2158" s="246" t="s">
        <v>12354</v>
      </c>
      <c r="Q2158" s="246" t="s">
        <v>12354</v>
      </c>
      <c r="R2158" s="246" t="s">
        <v>14909</v>
      </c>
      <c r="S2158" s="246" t="s">
        <v>14707</v>
      </c>
      <c r="T2158" s="246" t="s">
        <v>15974</v>
      </c>
      <c r="U2158" s="246" t="s">
        <v>14817</v>
      </c>
    </row>
    <row r="2159" spans="1:21" ht="13.5" customHeight="1">
      <c r="A2159" s="125" t="s">
        <v>11005</v>
      </c>
      <c r="B2159" s="125" t="s">
        <v>10371</v>
      </c>
      <c r="C2159" s="246" t="s">
        <v>7784</v>
      </c>
      <c r="D2159" s="246" t="s">
        <v>12354</v>
      </c>
      <c r="E2159" s="246" t="s">
        <v>7785</v>
      </c>
      <c r="F2159" s="246" t="s">
        <v>12354</v>
      </c>
      <c r="G2159" s="246" t="s">
        <v>9969</v>
      </c>
      <c r="H2159" s="247">
        <v>0</v>
      </c>
      <c r="I2159" s="246" t="s">
        <v>10371</v>
      </c>
      <c r="J2159" s="247">
        <v>27000</v>
      </c>
      <c r="K2159" s="247">
        <v>219</v>
      </c>
      <c r="L2159" s="246" t="s">
        <v>14008</v>
      </c>
      <c r="M2159" s="246" t="s">
        <v>8266</v>
      </c>
      <c r="N2159" s="246" t="s">
        <v>14009</v>
      </c>
      <c r="O2159" s="246" t="s">
        <v>12354</v>
      </c>
      <c r="P2159" s="246" t="s">
        <v>12354</v>
      </c>
      <c r="Q2159" s="246" t="s">
        <v>12354</v>
      </c>
      <c r="R2159" s="246" t="s">
        <v>14930</v>
      </c>
      <c r="S2159" s="246" t="s">
        <v>14778</v>
      </c>
      <c r="T2159" s="246" t="s">
        <v>15322</v>
      </c>
      <c r="U2159" s="246" t="s">
        <v>15386</v>
      </c>
    </row>
    <row r="2160" spans="1:21" ht="13.5" customHeight="1">
      <c r="A2160" s="125" t="s">
        <v>11006</v>
      </c>
      <c r="B2160" s="125" t="s">
        <v>10371</v>
      </c>
      <c r="C2160" s="246" t="s">
        <v>7691</v>
      </c>
      <c r="D2160" s="246" t="s">
        <v>182</v>
      </c>
      <c r="E2160" s="246" t="s">
        <v>7692</v>
      </c>
      <c r="F2160" s="246" t="s">
        <v>12354</v>
      </c>
      <c r="G2160" s="246" t="s">
        <v>9970</v>
      </c>
      <c r="H2160" s="247">
        <v>0</v>
      </c>
      <c r="I2160" s="246" t="s">
        <v>10371</v>
      </c>
      <c r="J2160" s="247">
        <v>27000</v>
      </c>
      <c r="K2160" s="247">
        <v>164</v>
      </c>
      <c r="L2160" s="246" t="s">
        <v>13935</v>
      </c>
      <c r="M2160" s="246" t="s">
        <v>8265</v>
      </c>
      <c r="N2160" s="246" t="s">
        <v>13936</v>
      </c>
      <c r="O2160" s="246" t="s">
        <v>12354</v>
      </c>
      <c r="P2160" s="246" t="s">
        <v>12354</v>
      </c>
      <c r="Q2160" s="246" t="s">
        <v>12354</v>
      </c>
      <c r="R2160" s="246" t="s">
        <v>14909</v>
      </c>
      <c r="S2160" s="246" t="s">
        <v>14707</v>
      </c>
      <c r="T2160" s="246" t="s">
        <v>15974</v>
      </c>
      <c r="U2160" s="246" t="s">
        <v>14817</v>
      </c>
    </row>
    <row r="2161" spans="1:21" ht="13.5" customHeight="1">
      <c r="A2161" s="125" t="s">
        <v>11007</v>
      </c>
      <c r="B2161" s="125" t="s">
        <v>10371</v>
      </c>
      <c r="C2161" s="246" t="s">
        <v>7856</v>
      </c>
      <c r="D2161" s="246" t="s">
        <v>42</v>
      </c>
      <c r="E2161" s="246" t="s">
        <v>7857</v>
      </c>
      <c r="F2161" s="246" t="s">
        <v>11909</v>
      </c>
      <c r="G2161" s="246" t="s">
        <v>9971</v>
      </c>
      <c r="H2161" s="247">
        <v>0</v>
      </c>
      <c r="I2161" s="246" t="s">
        <v>10371</v>
      </c>
      <c r="J2161" s="247">
        <v>27000</v>
      </c>
      <c r="K2161" s="247">
        <v>261</v>
      </c>
      <c r="L2161" s="246" t="s">
        <v>12754</v>
      </c>
      <c r="M2161" s="246" t="s">
        <v>11426</v>
      </c>
      <c r="N2161" s="246" t="s">
        <v>14070</v>
      </c>
      <c r="O2161" s="246" t="s">
        <v>12354</v>
      </c>
      <c r="P2161" s="246" t="s">
        <v>12354</v>
      </c>
      <c r="Q2161" s="246" t="s">
        <v>12354</v>
      </c>
      <c r="R2161" s="246" t="s">
        <v>14765</v>
      </c>
      <c r="S2161" s="246" t="s">
        <v>16413</v>
      </c>
      <c r="T2161" s="246" t="s">
        <v>16383</v>
      </c>
      <c r="U2161" s="246" t="s">
        <v>14764</v>
      </c>
    </row>
    <row r="2162" spans="1:21" ht="13.5" customHeight="1">
      <c r="A2162" s="125" t="s">
        <v>11008</v>
      </c>
      <c r="B2162" s="125" t="s">
        <v>10371</v>
      </c>
      <c r="C2162" s="246" t="s">
        <v>7818</v>
      </c>
      <c r="D2162" s="246" t="s">
        <v>154</v>
      </c>
      <c r="E2162" s="246" t="s">
        <v>7819</v>
      </c>
      <c r="F2162" s="246" t="s">
        <v>11910</v>
      </c>
      <c r="G2162" s="246" t="s">
        <v>9972</v>
      </c>
      <c r="H2162" s="247">
        <v>0</v>
      </c>
      <c r="I2162" s="246" t="s">
        <v>10371</v>
      </c>
      <c r="J2162" s="247">
        <v>27000</v>
      </c>
      <c r="K2162" s="247">
        <v>240</v>
      </c>
      <c r="L2162" s="246" t="s">
        <v>13631</v>
      </c>
      <c r="M2162" s="246" t="s">
        <v>11426</v>
      </c>
      <c r="N2162" s="246" t="s">
        <v>14038</v>
      </c>
      <c r="O2162" s="246" t="s">
        <v>12354</v>
      </c>
      <c r="P2162" s="246" t="s">
        <v>12354</v>
      </c>
      <c r="Q2162" s="246" t="s">
        <v>12354</v>
      </c>
      <c r="R2162" s="246" t="s">
        <v>14765</v>
      </c>
      <c r="S2162" s="246" t="s">
        <v>16413</v>
      </c>
      <c r="T2162" s="246" t="s">
        <v>16383</v>
      </c>
      <c r="U2162" s="246" t="s">
        <v>14764</v>
      </c>
    </row>
    <row r="2163" spans="1:21" ht="13.5" customHeight="1">
      <c r="A2163" s="125" t="s">
        <v>11009</v>
      </c>
      <c r="B2163" s="125" t="s">
        <v>10371</v>
      </c>
      <c r="C2163" s="246" t="s">
        <v>7693</v>
      </c>
      <c r="D2163" s="246" t="s">
        <v>171</v>
      </c>
      <c r="E2163" s="246" t="s">
        <v>7694</v>
      </c>
      <c r="F2163" s="246" t="s">
        <v>12354</v>
      </c>
      <c r="G2163" s="246" t="s">
        <v>9973</v>
      </c>
      <c r="H2163" s="247">
        <v>0</v>
      </c>
      <c r="I2163" s="246" t="s">
        <v>10371</v>
      </c>
      <c r="J2163" s="247">
        <v>27000</v>
      </c>
      <c r="K2163" s="247">
        <v>165</v>
      </c>
      <c r="L2163" s="246" t="s">
        <v>13937</v>
      </c>
      <c r="M2163" s="246" t="s">
        <v>8265</v>
      </c>
      <c r="N2163" s="246" t="s">
        <v>13938</v>
      </c>
      <c r="O2163" s="246" t="s">
        <v>12354</v>
      </c>
      <c r="P2163" s="246" t="s">
        <v>12354</v>
      </c>
      <c r="Q2163" s="246" t="s">
        <v>12354</v>
      </c>
      <c r="R2163" s="246" t="s">
        <v>14765</v>
      </c>
      <c r="S2163" s="246" t="s">
        <v>16401</v>
      </c>
      <c r="T2163" s="246" t="s">
        <v>16402</v>
      </c>
      <c r="U2163" s="246" t="s">
        <v>15191</v>
      </c>
    </row>
    <row r="2164" spans="1:21" ht="13.5" customHeight="1">
      <c r="A2164" s="125" t="s">
        <v>11010</v>
      </c>
      <c r="B2164" s="125" t="s">
        <v>10371</v>
      </c>
      <c r="C2164" s="246" t="s">
        <v>7505</v>
      </c>
      <c r="D2164" s="246" t="s">
        <v>61</v>
      </c>
      <c r="E2164" s="246" t="s">
        <v>7506</v>
      </c>
      <c r="F2164" s="246" t="s">
        <v>12354</v>
      </c>
      <c r="G2164" s="246" t="s">
        <v>9974</v>
      </c>
      <c r="H2164" s="247">
        <v>0</v>
      </c>
      <c r="I2164" s="246" t="s">
        <v>10371</v>
      </c>
      <c r="J2164" s="247">
        <v>27000</v>
      </c>
      <c r="K2164" s="247">
        <v>59</v>
      </c>
      <c r="L2164" s="246" t="s">
        <v>13771</v>
      </c>
      <c r="M2164" s="246" t="s">
        <v>8269</v>
      </c>
      <c r="N2164" s="246" t="s">
        <v>13772</v>
      </c>
      <c r="O2164" s="246" t="s">
        <v>12354</v>
      </c>
      <c r="P2164" s="246" t="s">
        <v>12354</v>
      </c>
      <c r="Q2164" s="246" t="s">
        <v>12354</v>
      </c>
      <c r="R2164" s="246" t="s">
        <v>14694</v>
      </c>
      <c r="S2164" s="246" t="s">
        <v>14844</v>
      </c>
      <c r="T2164" s="246" t="s">
        <v>16002</v>
      </c>
      <c r="U2164" s="246" t="s">
        <v>15444</v>
      </c>
    </row>
    <row r="2165" spans="1:21" ht="13.5" customHeight="1">
      <c r="A2165" s="125" t="s">
        <v>11011</v>
      </c>
      <c r="B2165" s="125" t="s">
        <v>10371</v>
      </c>
      <c r="C2165" s="246" t="s">
        <v>7643</v>
      </c>
      <c r="D2165" s="246" t="s">
        <v>213</v>
      </c>
      <c r="E2165" s="246" t="s">
        <v>7644</v>
      </c>
      <c r="F2165" s="246" t="s">
        <v>12354</v>
      </c>
      <c r="G2165" s="246" t="s">
        <v>9975</v>
      </c>
      <c r="H2165" s="247">
        <v>0</v>
      </c>
      <c r="I2165" s="246" t="s">
        <v>10371</v>
      </c>
      <c r="J2165" s="247">
        <v>27000</v>
      </c>
      <c r="K2165" s="247">
        <v>136</v>
      </c>
      <c r="L2165" s="246" t="s">
        <v>12580</v>
      </c>
      <c r="M2165" s="246" t="s">
        <v>8265</v>
      </c>
      <c r="N2165" s="246" t="s">
        <v>13892</v>
      </c>
      <c r="O2165" s="246" t="s">
        <v>12354</v>
      </c>
      <c r="P2165" s="246" t="s">
        <v>12354</v>
      </c>
      <c r="Q2165" s="246" t="s">
        <v>12354</v>
      </c>
      <c r="R2165" s="246" t="s">
        <v>14697</v>
      </c>
      <c r="S2165" s="246" t="s">
        <v>15196</v>
      </c>
      <c r="T2165" s="246" t="s">
        <v>14790</v>
      </c>
      <c r="U2165" s="246" t="s">
        <v>15059</v>
      </c>
    </row>
    <row r="2166" spans="1:21" ht="13.5" customHeight="1">
      <c r="A2166" s="125" t="s">
        <v>11012</v>
      </c>
      <c r="B2166" s="125" t="s">
        <v>10371</v>
      </c>
      <c r="C2166" s="246" t="s">
        <v>7895</v>
      </c>
      <c r="D2166" s="246" t="s">
        <v>87</v>
      </c>
      <c r="E2166" s="246" t="s">
        <v>7896</v>
      </c>
      <c r="F2166" s="246" t="s">
        <v>11911</v>
      </c>
      <c r="G2166" s="246" t="s">
        <v>9976</v>
      </c>
      <c r="H2166" s="247">
        <v>0</v>
      </c>
      <c r="I2166" s="246" t="s">
        <v>10371</v>
      </c>
      <c r="J2166" s="247">
        <v>27000</v>
      </c>
      <c r="K2166" s="247">
        <v>281</v>
      </c>
      <c r="L2166" s="246" t="s">
        <v>14100</v>
      </c>
      <c r="M2166" s="246" t="s">
        <v>11426</v>
      </c>
      <c r="N2166" s="246" t="s">
        <v>14101</v>
      </c>
      <c r="O2166" s="246" t="s">
        <v>12354</v>
      </c>
      <c r="P2166" s="246" t="s">
        <v>12354</v>
      </c>
      <c r="Q2166" s="246" t="s">
        <v>12354</v>
      </c>
      <c r="R2166" s="246" t="s">
        <v>14765</v>
      </c>
      <c r="S2166" s="246" t="s">
        <v>16413</v>
      </c>
      <c r="T2166" s="246" t="s">
        <v>16383</v>
      </c>
      <c r="U2166" s="246" t="s">
        <v>14764</v>
      </c>
    </row>
    <row r="2167" spans="1:21" ht="13.5" customHeight="1">
      <c r="A2167" s="125" t="s">
        <v>11013</v>
      </c>
      <c r="B2167" s="125" t="s">
        <v>10371</v>
      </c>
      <c r="C2167" s="246" t="s">
        <v>11014</v>
      </c>
      <c r="D2167" s="246" t="s">
        <v>1894</v>
      </c>
      <c r="E2167" s="246" t="s">
        <v>11015</v>
      </c>
      <c r="F2167" s="246" t="s">
        <v>11912</v>
      </c>
      <c r="G2167" s="246" t="s">
        <v>11016</v>
      </c>
      <c r="H2167" s="247">
        <v>0</v>
      </c>
      <c r="I2167" s="246" t="s">
        <v>10371</v>
      </c>
      <c r="J2167" s="247">
        <v>27000</v>
      </c>
      <c r="K2167" s="247">
        <v>323</v>
      </c>
      <c r="L2167" s="246" t="s">
        <v>14170</v>
      </c>
      <c r="M2167" s="246" t="s">
        <v>11426</v>
      </c>
      <c r="N2167" s="246" t="s">
        <v>14171</v>
      </c>
      <c r="O2167" s="246" t="s">
        <v>12354</v>
      </c>
      <c r="P2167" s="246" t="s">
        <v>12354</v>
      </c>
      <c r="Q2167" s="246" t="s">
        <v>12354</v>
      </c>
      <c r="R2167" s="246" t="s">
        <v>14765</v>
      </c>
      <c r="S2167" s="246" t="s">
        <v>15136</v>
      </c>
      <c r="T2167" s="246" t="s">
        <v>16082</v>
      </c>
      <c r="U2167" s="246" t="s">
        <v>16269</v>
      </c>
    </row>
    <row r="2168" spans="1:21" ht="13.5" customHeight="1">
      <c r="A2168" s="125" t="s">
        <v>11017</v>
      </c>
      <c r="B2168" s="125" t="s">
        <v>10371</v>
      </c>
      <c r="C2168" s="246" t="s">
        <v>7551</v>
      </c>
      <c r="D2168" s="246" t="s">
        <v>208</v>
      </c>
      <c r="E2168" s="246" t="s">
        <v>7552</v>
      </c>
      <c r="F2168" s="246" t="s">
        <v>12354</v>
      </c>
      <c r="G2168" s="246" t="s">
        <v>9977</v>
      </c>
      <c r="H2168" s="247">
        <v>0</v>
      </c>
      <c r="I2168" s="246" t="s">
        <v>10371</v>
      </c>
      <c r="J2168" s="247">
        <v>27000</v>
      </c>
      <c r="K2168" s="247">
        <v>84</v>
      </c>
      <c r="L2168" s="246" t="s">
        <v>12613</v>
      </c>
      <c r="M2168" s="246" t="s">
        <v>8269</v>
      </c>
      <c r="N2168" s="246" t="s">
        <v>13810</v>
      </c>
      <c r="O2168" s="246" t="s">
        <v>12354</v>
      </c>
      <c r="P2168" s="246" t="s">
        <v>12354</v>
      </c>
      <c r="Q2168" s="246" t="s">
        <v>12354</v>
      </c>
      <c r="R2168" s="246" t="s">
        <v>14765</v>
      </c>
      <c r="S2168" s="246" t="s">
        <v>16413</v>
      </c>
      <c r="T2168" s="246" t="s">
        <v>16383</v>
      </c>
      <c r="U2168" s="246" t="s">
        <v>14764</v>
      </c>
    </row>
    <row r="2169" spans="1:21" ht="13.5" customHeight="1">
      <c r="A2169" s="125" t="s">
        <v>11018</v>
      </c>
      <c r="B2169" s="125" t="s">
        <v>10371</v>
      </c>
      <c r="C2169" s="246" t="s">
        <v>7398</v>
      </c>
      <c r="D2169" s="246" t="s">
        <v>149</v>
      </c>
      <c r="E2169" s="246" t="s">
        <v>7399</v>
      </c>
      <c r="F2169" s="246" t="s">
        <v>12354</v>
      </c>
      <c r="G2169" s="246" t="s">
        <v>9978</v>
      </c>
      <c r="H2169" s="247">
        <v>0</v>
      </c>
      <c r="I2169" s="246" t="s">
        <v>10371</v>
      </c>
      <c r="J2169" s="247">
        <v>27000</v>
      </c>
      <c r="K2169" s="247">
        <v>1</v>
      </c>
      <c r="L2169" s="246" t="s">
        <v>12385</v>
      </c>
      <c r="M2169" s="246" t="s">
        <v>8268</v>
      </c>
      <c r="N2169" s="246" t="s">
        <v>13680</v>
      </c>
      <c r="O2169" s="246" t="s">
        <v>12354</v>
      </c>
      <c r="P2169" s="246" t="s">
        <v>12354</v>
      </c>
      <c r="Q2169" s="246" t="s">
        <v>12354</v>
      </c>
      <c r="R2169" s="246" t="s">
        <v>14690</v>
      </c>
      <c r="S2169" s="246" t="s">
        <v>14718</v>
      </c>
      <c r="T2169" s="246" t="s">
        <v>15183</v>
      </c>
      <c r="U2169" s="246" t="s">
        <v>15093</v>
      </c>
    </row>
    <row r="2170" spans="1:21" ht="13.5" customHeight="1">
      <c r="A2170" s="125" t="s">
        <v>16582</v>
      </c>
      <c r="B2170" s="125" t="s">
        <v>10371</v>
      </c>
      <c r="C2170" s="246" t="s">
        <v>7509</v>
      </c>
      <c r="D2170" s="246" t="s">
        <v>211</v>
      </c>
      <c r="E2170" s="246" t="s">
        <v>11298</v>
      </c>
      <c r="F2170" s="246" t="s">
        <v>12354</v>
      </c>
      <c r="G2170" s="246" t="s">
        <v>9964</v>
      </c>
      <c r="H2170" s="247">
        <v>0</v>
      </c>
      <c r="I2170" s="246" t="s">
        <v>10371</v>
      </c>
      <c r="J2170" s="247">
        <v>27000</v>
      </c>
      <c r="K2170" s="247">
        <v>61</v>
      </c>
      <c r="L2170" s="246" t="s">
        <v>13775</v>
      </c>
      <c r="M2170" s="246" t="s">
        <v>8269</v>
      </c>
      <c r="N2170" s="246" t="s">
        <v>13776</v>
      </c>
      <c r="O2170" s="246" t="s">
        <v>12354</v>
      </c>
      <c r="P2170" s="246" t="s">
        <v>12354</v>
      </c>
      <c r="Q2170" s="246" t="s">
        <v>12354</v>
      </c>
      <c r="R2170" s="246" t="s">
        <v>14765</v>
      </c>
      <c r="S2170" s="246" t="s">
        <v>16413</v>
      </c>
      <c r="T2170" s="246" t="s">
        <v>16383</v>
      </c>
      <c r="U2170" s="246" t="s">
        <v>14764</v>
      </c>
    </row>
    <row r="2171" spans="1:21" ht="13.5" customHeight="1">
      <c r="A2171" s="125" t="s">
        <v>11019</v>
      </c>
      <c r="B2171" s="125" t="s">
        <v>10371</v>
      </c>
      <c r="C2171" s="246" t="s">
        <v>7794</v>
      </c>
      <c r="D2171" s="246" t="s">
        <v>12354</v>
      </c>
      <c r="E2171" s="246" t="s">
        <v>7795</v>
      </c>
      <c r="F2171" s="246" t="s">
        <v>7796</v>
      </c>
      <c r="G2171" s="246" t="s">
        <v>9979</v>
      </c>
      <c r="H2171" s="247">
        <v>0</v>
      </c>
      <c r="I2171" s="246" t="s">
        <v>10371</v>
      </c>
      <c r="J2171" s="247">
        <v>27000</v>
      </c>
      <c r="K2171" s="247">
        <v>225</v>
      </c>
      <c r="L2171" s="246" t="s">
        <v>14016</v>
      </c>
      <c r="M2171" s="246" t="s">
        <v>8267</v>
      </c>
      <c r="N2171" s="246" t="s">
        <v>14017</v>
      </c>
      <c r="O2171" s="246" t="s">
        <v>12354</v>
      </c>
      <c r="P2171" s="246" t="s">
        <v>12354</v>
      </c>
      <c r="Q2171" s="246" t="s">
        <v>12354</v>
      </c>
      <c r="R2171" s="246" t="s">
        <v>14765</v>
      </c>
      <c r="S2171" s="246" t="s">
        <v>14691</v>
      </c>
      <c r="T2171" s="246" t="s">
        <v>14803</v>
      </c>
      <c r="U2171" s="246" t="s">
        <v>15167</v>
      </c>
    </row>
    <row r="2172" spans="1:21" ht="13.5" customHeight="1">
      <c r="A2172" s="125" t="s">
        <v>11020</v>
      </c>
      <c r="B2172" s="125" t="s">
        <v>10371</v>
      </c>
      <c r="C2172" s="246" t="s">
        <v>7510</v>
      </c>
      <c r="D2172" s="246" t="s">
        <v>2149</v>
      </c>
      <c r="E2172" s="246" t="s">
        <v>7511</v>
      </c>
      <c r="F2172" s="246" t="s">
        <v>12354</v>
      </c>
      <c r="G2172" s="246" t="s">
        <v>9980</v>
      </c>
      <c r="H2172" s="247">
        <v>0</v>
      </c>
      <c r="I2172" s="246" t="s">
        <v>10371</v>
      </c>
      <c r="J2172" s="247">
        <v>27000</v>
      </c>
      <c r="K2172" s="247">
        <v>62</v>
      </c>
      <c r="L2172" s="246" t="s">
        <v>13777</v>
      </c>
      <c r="M2172" s="246" t="s">
        <v>8269</v>
      </c>
      <c r="N2172" s="246" t="s">
        <v>13778</v>
      </c>
      <c r="O2172" s="246" t="s">
        <v>12354</v>
      </c>
      <c r="P2172" s="246" t="s">
        <v>12354</v>
      </c>
      <c r="Q2172" s="246" t="s">
        <v>12354</v>
      </c>
      <c r="R2172" s="246" t="s">
        <v>14930</v>
      </c>
      <c r="S2172" s="246" t="s">
        <v>14727</v>
      </c>
      <c r="T2172" s="246" t="s">
        <v>16082</v>
      </c>
      <c r="U2172" s="246" t="s">
        <v>16269</v>
      </c>
    </row>
    <row r="2173" spans="1:21" ht="13.5" customHeight="1">
      <c r="A2173" s="125" t="s">
        <v>11021</v>
      </c>
      <c r="B2173" s="125" t="s">
        <v>10371</v>
      </c>
      <c r="C2173" s="246" t="s">
        <v>7512</v>
      </c>
      <c r="D2173" s="246" t="s">
        <v>214</v>
      </c>
      <c r="E2173" s="246" t="s">
        <v>7513</v>
      </c>
      <c r="F2173" s="246" t="s">
        <v>12354</v>
      </c>
      <c r="G2173" s="246" t="s">
        <v>9981</v>
      </c>
      <c r="H2173" s="247">
        <v>0</v>
      </c>
      <c r="I2173" s="246" t="s">
        <v>10371</v>
      </c>
      <c r="J2173" s="247">
        <v>27000</v>
      </c>
      <c r="K2173" s="247">
        <v>63</v>
      </c>
      <c r="L2173" s="246" t="s">
        <v>13215</v>
      </c>
      <c r="M2173" s="246" t="s">
        <v>8269</v>
      </c>
      <c r="N2173" s="246" t="s">
        <v>13779</v>
      </c>
      <c r="O2173" s="246" t="s">
        <v>12354</v>
      </c>
      <c r="P2173" s="246" t="s">
        <v>12354</v>
      </c>
      <c r="Q2173" s="246" t="s">
        <v>12354</v>
      </c>
      <c r="R2173" s="246" t="s">
        <v>14694</v>
      </c>
      <c r="S2173" s="246" t="s">
        <v>14736</v>
      </c>
      <c r="T2173" s="246" t="s">
        <v>15786</v>
      </c>
      <c r="U2173" s="246" t="s">
        <v>15463</v>
      </c>
    </row>
    <row r="2174" spans="1:21" ht="13.5" customHeight="1">
      <c r="A2174" s="125" t="s">
        <v>11022</v>
      </c>
      <c r="B2174" s="125" t="s">
        <v>10371</v>
      </c>
      <c r="C2174" s="246" t="s">
        <v>7878</v>
      </c>
      <c r="D2174" s="246" t="s">
        <v>65</v>
      </c>
      <c r="E2174" s="246" t="s">
        <v>7879</v>
      </c>
      <c r="F2174" s="246" t="s">
        <v>11913</v>
      </c>
      <c r="G2174" s="246" t="s">
        <v>9982</v>
      </c>
      <c r="H2174" s="247">
        <v>0</v>
      </c>
      <c r="I2174" s="246" t="s">
        <v>10371</v>
      </c>
      <c r="J2174" s="247">
        <v>27000</v>
      </c>
      <c r="K2174" s="247">
        <v>272</v>
      </c>
      <c r="L2174" s="246" t="s">
        <v>14084</v>
      </c>
      <c r="M2174" s="246" t="s">
        <v>11426</v>
      </c>
      <c r="N2174" s="246" t="s">
        <v>14085</v>
      </c>
      <c r="O2174" s="246" t="s">
        <v>12354</v>
      </c>
      <c r="P2174" s="246" t="s">
        <v>12354</v>
      </c>
      <c r="Q2174" s="246" t="s">
        <v>12354</v>
      </c>
      <c r="R2174" s="246" t="s">
        <v>14765</v>
      </c>
      <c r="S2174" s="246" t="s">
        <v>14691</v>
      </c>
      <c r="T2174" s="246" t="s">
        <v>14803</v>
      </c>
      <c r="U2174" s="246" t="s">
        <v>15167</v>
      </c>
    </row>
    <row r="2175" spans="1:21" ht="13.5" customHeight="1">
      <c r="A2175" s="125" t="s">
        <v>11023</v>
      </c>
      <c r="B2175" s="125" t="s">
        <v>10371</v>
      </c>
      <c r="C2175" s="246" t="s">
        <v>7696</v>
      </c>
      <c r="D2175" s="246" t="s">
        <v>215</v>
      </c>
      <c r="E2175" s="246" t="s">
        <v>7697</v>
      </c>
      <c r="F2175" s="246" t="s">
        <v>12354</v>
      </c>
      <c r="G2175" s="246" t="s">
        <v>9983</v>
      </c>
      <c r="H2175" s="247">
        <v>0</v>
      </c>
      <c r="I2175" s="246" t="s">
        <v>10371</v>
      </c>
      <c r="J2175" s="247">
        <v>27000</v>
      </c>
      <c r="K2175" s="247">
        <v>167</v>
      </c>
      <c r="L2175" s="246" t="s">
        <v>13940</v>
      </c>
      <c r="M2175" s="246" t="s">
        <v>8265</v>
      </c>
      <c r="N2175" s="246" t="s">
        <v>13941</v>
      </c>
      <c r="O2175" s="246" t="s">
        <v>12354</v>
      </c>
      <c r="P2175" s="246" t="s">
        <v>12354</v>
      </c>
      <c r="Q2175" s="246" t="s">
        <v>12354</v>
      </c>
      <c r="R2175" s="246" t="s">
        <v>14730</v>
      </c>
      <c r="S2175" s="246" t="s">
        <v>14781</v>
      </c>
      <c r="T2175" s="246" t="s">
        <v>14855</v>
      </c>
      <c r="U2175" s="246" t="s">
        <v>14928</v>
      </c>
    </row>
    <row r="2176" spans="1:21" ht="13.5" customHeight="1">
      <c r="A2176" s="125" t="s">
        <v>11024</v>
      </c>
      <c r="B2176" s="125" t="s">
        <v>10371</v>
      </c>
      <c r="C2176" s="246" t="s">
        <v>7683</v>
      </c>
      <c r="D2176" s="246" t="s">
        <v>103</v>
      </c>
      <c r="E2176" s="246" t="s">
        <v>7684</v>
      </c>
      <c r="F2176" s="246" t="s">
        <v>12354</v>
      </c>
      <c r="G2176" s="246" t="s">
        <v>9984</v>
      </c>
      <c r="H2176" s="247">
        <v>0</v>
      </c>
      <c r="I2176" s="246" t="s">
        <v>10371</v>
      </c>
      <c r="J2176" s="247">
        <v>27000</v>
      </c>
      <c r="K2176" s="247">
        <v>158</v>
      </c>
      <c r="L2176" s="246" t="s">
        <v>12748</v>
      </c>
      <c r="M2176" s="246" t="s">
        <v>8265</v>
      </c>
      <c r="N2176" s="246" t="s">
        <v>13926</v>
      </c>
      <c r="O2176" s="246" t="s">
        <v>12354</v>
      </c>
      <c r="P2176" s="246" t="s">
        <v>12354</v>
      </c>
      <c r="Q2176" s="246" t="s">
        <v>12354</v>
      </c>
      <c r="R2176" s="246" t="s">
        <v>16069</v>
      </c>
      <c r="S2176" s="246" t="s">
        <v>14734</v>
      </c>
      <c r="T2176" s="246" t="s">
        <v>16333</v>
      </c>
      <c r="U2176" s="246" t="s">
        <v>16403</v>
      </c>
    </row>
    <row r="2177" spans="1:21" ht="13.5" customHeight="1">
      <c r="A2177" s="125" t="s">
        <v>11025</v>
      </c>
      <c r="B2177" s="125" t="s">
        <v>10371</v>
      </c>
      <c r="C2177" s="246" t="s">
        <v>7410</v>
      </c>
      <c r="D2177" s="246" t="s">
        <v>2521</v>
      </c>
      <c r="E2177" s="246" t="s">
        <v>7411</v>
      </c>
      <c r="F2177" s="246" t="s">
        <v>12354</v>
      </c>
      <c r="G2177" s="246" t="s">
        <v>9985</v>
      </c>
      <c r="H2177" s="247">
        <v>0</v>
      </c>
      <c r="I2177" s="246" t="s">
        <v>10371</v>
      </c>
      <c r="J2177" s="247">
        <v>27000</v>
      </c>
      <c r="K2177" s="247">
        <v>7</v>
      </c>
      <c r="L2177" s="246" t="s">
        <v>13687</v>
      </c>
      <c r="M2177" s="246" t="s">
        <v>8268</v>
      </c>
      <c r="N2177" s="246" t="s">
        <v>13688</v>
      </c>
      <c r="O2177" s="246" t="s">
        <v>12354</v>
      </c>
      <c r="P2177" s="246" t="s">
        <v>12354</v>
      </c>
      <c r="Q2177" s="246" t="s">
        <v>12354</v>
      </c>
      <c r="R2177" s="246" t="s">
        <v>14765</v>
      </c>
      <c r="S2177" s="246" t="s">
        <v>14734</v>
      </c>
      <c r="T2177" s="246" t="s">
        <v>15152</v>
      </c>
      <c r="U2177" s="246" t="s">
        <v>14817</v>
      </c>
    </row>
    <row r="2178" spans="1:21" ht="13.5" customHeight="1">
      <c r="A2178" s="125" t="s">
        <v>11026</v>
      </c>
      <c r="B2178" s="125" t="s">
        <v>10371</v>
      </c>
      <c r="C2178" s="246" t="s">
        <v>7774</v>
      </c>
      <c r="D2178" s="246" t="s">
        <v>12354</v>
      </c>
      <c r="E2178" s="246" t="s">
        <v>7775</v>
      </c>
      <c r="F2178" s="246" t="s">
        <v>12354</v>
      </c>
      <c r="G2178" s="246" t="s">
        <v>9986</v>
      </c>
      <c r="H2178" s="247">
        <v>0</v>
      </c>
      <c r="I2178" s="246" t="s">
        <v>10371</v>
      </c>
      <c r="J2178" s="247">
        <v>27000</v>
      </c>
      <c r="K2178" s="247">
        <v>214</v>
      </c>
      <c r="L2178" s="246" t="s">
        <v>12904</v>
      </c>
      <c r="M2178" s="246" t="s">
        <v>8266</v>
      </c>
      <c r="N2178" s="246" t="s">
        <v>13999</v>
      </c>
      <c r="O2178" s="246" t="s">
        <v>12354</v>
      </c>
      <c r="P2178" s="246" t="s">
        <v>12354</v>
      </c>
      <c r="Q2178" s="246" t="s">
        <v>12354</v>
      </c>
      <c r="R2178" s="246" t="s">
        <v>14773</v>
      </c>
      <c r="S2178" s="246" t="s">
        <v>14781</v>
      </c>
      <c r="T2178" s="246" t="s">
        <v>15916</v>
      </c>
      <c r="U2178" s="246" t="s">
        <v>15933</v>
      </c>
    </row>
    <row r="2179" spans="1:21" ht="13.5" customHeight="1">
      <c r="A2179" s="125" t="s">
        <v>11027</v>
      </c>
      <c r="B2179" s="125" t="s">
        <v>10371</v>
      </c>
      <c r="C2179" s="246" t="s">
        <v>7820</v>
      </c>
      <c r="D2179" s="246" t="s">
        <v>116</v>
      </c>
      <c r="E2179" s="246" t="s">
        <v>7821</v>
      </c>
      <c r="F2179" s="246" t="s">
        <v>11914</v>
      </c>
      <c r="G2179" s="246" t="s">
        <v>9987</v>
      </c>
      <c r="H2179" s="247">
        <v>0</v>
      </c>
      <c r="I2179" s="246" t="s">
        <v>10371</v>
      </c>
      <c r="J2179" s="247">
        <v>27000</v>
      </c>
      <c r="K2179" s="247">
        <v>241</v>
      </c>
      <c r="L2179" s="246" t="s">
        <v>14039</v>
      </c>
      <c r="M2179" s="246" t="s">
        <v>11426</v>
      </c>
      <c r="N2179" s="246" t="s">
        <v>14040</v>
      </c>
      <c r="O2179" s="246" t="s">
        <v>12354</v>
      </c>
      <c r="P2179" s="246" t="s">
        <v>12354</v>
      </c>
      <c r="Q2179" s="246" t="s">
        <v>12354</v>
      </c>
      <c r="R2179" s="246" t="s">
        <v>14894</v>
      </c>
      <c r="S2179" s="246" t="s">
        <v>14929</v>
      </c>
      <c r="T2179" s="246" t="s">
        <v>15429</v>
      </c>
      <c r="U2179" s="246" t="s">
        <v>15806</v>
      </c>
    </row>
    <row r="2180" spans="1:21" ht="13.5" customHeight="1">
      <c r="A2180" s="125" t="s">
        <v>11028</v>
      </c>
      <c r="B2180" s="125" t="s">
        <v>10371</v>
      </c>
      <c r="C2180" s="246" t="s">
        <v>7520</v>
      </c>
      <c r="D2180" s="246" t="s">
        <v>216</v>
      </c>
      <c r="E2180" s="246" t="s">
        <v>7521</v>
      </c>
      <c r="F2180" s="246" t="s">
        <v>12354</v>
      </c>
      <c r="G2180" s="246" t="s">
        <v>9988</v>
      </c>
      <c r="H2180" s="247">
        <v>0</v>
      </c>
      <c r="I2180" s="246" t="s">
        <v>10371</v>
      </c>
      <c r="J2180" s="247">
        <v>27000</v>
      </c>
      <c r="K2180" s="247">
        <v>67</v>
      </c>
      <c r="L2180" s="246" t="s">
        <v>13784</v>
      </c>
      <c r="M2180" s="246" t="s">
        <v>8269</v>
      </c>
      <c r="N2180" s="246" t="s">
        <v>13785</v>
      </c>
      <c r="O2180" s="246" t="s">
        <v>12354</v>
      </c>
      <c r="P2180" s="246" t="s">
        <v>12354</v>
      </c>
      <c r="Q2180" s="246" t="s">
        <v>12354</v>
      </c>
      <c r="R2180" s="246" t="s">
        <v>14690</v>
      </c>
      <c r="S2180" s="246" t="s">
        <v>14776</v>
      </c>
      <c r="T2180" s="246" t="s">
        <v>16426</v>
      </c>
      <c r="U2180" s="246" t="s">
        <v>16427</v>
      </c>
    </row>
    <row r="2181" spans="1:21" ht="13.5" customHeight="1">
      <c r="A2181" s="125" t="s">
        <v>11030</v>
      </c>
      <c r="B2181" s="125" t="s">
        <v>10371</v>
      </c>
      <c r="C2181" s="246" t="s">
        <v>7864</v>
      </c>
      <c r="D2181" s="246" t="s">
        <v>455</v>
      </c>
      <c r="E2181" s="246" t="s">
        <v>7865</v>
      </c>
      <c r="F2181" s="246" t="s">
        <v>11915</v>
      </c>
      <c r="G2181" s="246" t="s">
        <v>9989</v>
      </c>
      <c r="H2181" s="247">
        <v>0</v>
      </c>
      <c r="I2181" s="246" t="s">
        <v>10371</v>
      </c>
      <c r="J2181" s="247">
        <v>27000</v>
      </c>
      <c r="K2181" s="247">
        <v>265</v>
      </c>
      <c r="L2181" s="246" t="s">
        <v>14075</v>
      </c>
      <c r="M2181" s="246" t="s">
        <v>11426</v>
      </c>
      <c r="N2181" s="246" t="s">
        <v>14076</v>
      </c>
      <c r="O2181" s="246" t="s">
        <v>12354</v>
      </c>
      <c r="P2181" s="246" t="s">
        <v>12354</v>
      </c>
      <c r="Q2181" s="246" t="s">
        <v>12354</v>
      </c>
      <c r="R2181" s="246" t="s">
        <v>14765</v>
      </c>
      <c r="S2181" s="246" t="s">
        <v>16413</v>
      </c>
      <c r="T2181" s="246" t="s">
        <v>16383</v>
      </c>
      <c r="U2181" s="246" t="s">
        <v>14764</v>
      </c>
    </row>
    <row r="2182" spans="1:21" ht="13.5" customHeight="1">
      <c r="A2182" s="125" t="s">
        <v>11031</v>
      </c>
      <c r="B2182" s="125" t="s">
        <v>10371</v>
      </c>
      <c r="C2182" s="246" t="s">
        <v>7889</v>
      </c>
      <c r="D2182" s="246" t="s">
        <v>288</v>
      </c>
      <c r="E2182" s="246" t="s">
        <v>7890</v>
      </c>
      <c r="F2182" s="246" t="s">
        <v>11916</v>
      </c>
      <c r="G2182" s="246" t="s">
        <v>9990</v>
      </c>
      <c r="H2182" s="247">
        <v>0</v>
      </c>
      <c r="I2182" s="246" t="s">
        <v>10371</v>
      </c>
      <c r="J2182" s="247">
        <v>27000</v>
      </c>
      <c r="K2182" s="247">
        <v>278</v>
      </c>
      <c r="L2182" s="246" t="s">
        <v>14095</v>
      </c>
      <c r="M2182" s="246" t="s">
        <v>11426</v>
      </c>
      <c r="N2182" s="246" t="s">
        <v>14096</v>
      </c>
      <c r="O2182" s="246" t="s">
        <v>12354</v>
      </c>
      <c r="P2182" s="246" t="s">
        <v>12354</v>
      </c>
      <c r="Q2182" s="246" t="s">
        <v>12354</v>
      </c>
      <c r="R2182" s="246" t="s">
        <v>14765</v>
      </c>
      <c r="S2182" s="246" t="s">
        <v>15136</v>
      </c>
      <c r="T2182" s="246" t="s">
        <v>16082</v>
      </c>
      <c r="U2182" s="246" t="s">
        <v>16269</v>
      </c>
    </row>
    <row r="2183" spans="1:21" ht="13.5" customHeight="1">
      <c r="A2183" s="125" t="s">
        <v>11032</v>
      </c>
      <c r="B2183" s="125" t="s">
        <v>10371</v>
      </c>
      <c r="C2183" s="246" t="s">
        <v>7524</v>
      </c>
      <c r="D2183" s="246" t="s">
        <v>7525</v>
      </c>
      <c r="E2183" s="246" t="s">
        <v>7526</v>
      </c>
      <c r="F2183" s="246" t="s">
        <v>12354</v>
      </c>
      <c r="G2183" s="246" t="s">
        <v>9991</v>
      </c>
      <c r="H2183" s="247">
        <v>0</v>
      </c>
      <c r="I2183" s="246" t="s">
        <v>10371</v>
      </c>
      <c r="J2183" s="247">
        <v>27000</v>
      </c>
      <c r="K2183" s="247">
        <v>69</v>
      </c>
      <c r="L2183" s="246" t="s">
        <v>13786</v>
      </c>
      <c r="M2183" s="246" t="s">
        <v>8269</v>
      </c>
      <c r="N2183" s="246" t="s">
        <v>13788</v>
      </c>
      <c r="O2183" s="246" t="s">
        <v>12354</v>
      </c>
      <c r="P2183" s="246" t="s">
        <v>12354</v>
      </c>
      <c r="Q2183" s="246" t="s">
        <v>12354</v>
      </c>
      <c r="R2183" s="246" t="s">
        <v>16069</v>
      </c>
      <c r="S2183" s="246" t="s">
        <v>14734</v>
      </c>
      <c r="T2183" s="246" t="s">
        <v>16333</v>
      </c>
      <c r="U2183" s="246" t="s">
        <v>16403</v>
      </c>
    </row>
    <row r="2184" spans="1:21" ht="13.5" customHeight="1">
      <c r="A2184" s="125" t="s">
        <v>11033</v>
      </c>
      <c r="B2184" s="125" t="s">
        <v>10371</v>
      </c>
      <c r="C2184" s="246" t="s">
        <v>7462</v>
      </c>
      <c r="D2184" s="246" t="s">
        <v>75</v>
      </c>
      <c r="E2184" s="246" t="s">
        <v>7463</v>
      </c>
      <c r="F2184" s="246" t="s">
        <v>12354</v>
      </c>
      <c r="G2184" s="246" t="s">
        <v>9992</v>
      </c>
      <c r="H2184" s="247">
        <v>0</v>
      </c>
      <c r="I2184" s="246" t="s">
        <v>10371</v>
      </c>
      <c r="J2184" s="247">
        <v>27000</v>
      </c>
      <c r="K2184" s="247">
        <v>35</v>
      </c>
      <c r="L2184" s="246" t="s">
        <v>13733</v>
      </c>
      <c r="M2184" s="246" t="s">
        <v>8269</v>
      </c>
      <c r="N2184" s="246" t="s">
        <v>13734</v>
      </c>
      <c r="O2184" s="246" t="s">
        <v>12354</v>
      </c>
      <c r="P2184" s="246" t="s">
        <v>12354</v>
      </c>
      <c r="Q2184" s="246" t="s">
        <v>12354</v>
      </c>
      <c r="R2184" s="246" t="s">
        <v>14773</v>
      </c>
      <c r="S2184" s="246" t="s">
        <v>16410</v>
      </c>
      <c r="T2184" s="246" t="s">
        <v>16230</v>
      </c>
      <c r="U2184" s="246" t="s">
        <v>14817</v>
      </c>
    </row>
    <row r="2185" spans="1:21" ht="13.5" customHeight="1">
      <c r="A2185" s="125" t="s">
        <v>11034</v>
      </c>
      <c r="B2185" s="125" t="s">
        <v>10371</v>
      </c>
      <c r="C2185" s="246" t="s">
        <v>7527</v>
      </c>
      <c r="D2185" s="246" t="s">
        <v>40</v>
      </c>
      <c r="E2185" s="246" t="s">
        <v>7528</v>
      </c>
      <c r="F2185" s="246" t="s">
        <v>12354</v>
      </c>
      <c r="G2185" s="246" t="s">
        <v>9993</v>
      </c>
      <c r="H2185" s="247">
        <v>0</v>
      </c>
      <c r="I2185" s="246" t="s">
        <v>10371</v>
      </c>
      <c r="J2185" s="247">
        <v>27000</v>
      </c>
      <c r="K2185" s="247">
        <v>70</v>
      </c>
      <c r="L2185" s="246" t="s">
        <v>12809</v>
      </c>
      <c r="M2185" s="246" t="s">
        <v>8269</v>
      </c>
      <c r="N2185" s="246" t="s">
        <v>13789</v>
      </c>
      <c r="O2185" s="246" t="s">
        <v>12354</v>
      </c>
      <c r="P2185" s="246" t="s">
        <v>12354</v>
      </c>
      <c r="Q2185" s="246" t="s">
        <v>12354</v>
      </c>
      <c r="R2185" s="246" t="s">
        <v>14765</v>
      </c>
      <c r="S2185" s="246" t="s">
        <v>15136</v>
      </c>
      <c r="T2185" s="246" t="s">
        <v>16082</v>
      </c>
      <c r="U2185" s="246" t="s">
        <v>16269</v>
      </c>
    </row>
    <row r="2186" spans="1:21" ht="13.5" customHeight="1">
      <c r="A2186" s="125" t="s">
        <v>11035</v>
      </c>
      <c r="B2186" s="125" t="s">
        <v>10371</v>
      </c>
      <c r="C2186" s="246" t="s">
        <v>7531</v>
      </c>
      <c r="D2186" s="246" t="s">
        <v>70</v>
      </c>
      <c r="E2186" s="246" t="s">
        <v>7532</v>
      </c>
      <c r="F2186" s="246" t="s">
        <v>12354</v>
      </c>
      <c r="G2186" s="246" t="s">
        <v>9994</v>
      </c>
      <c r="H2186" s="247">
        <v>0</v>
      </c>
      <c r="I2186" s="246" t="s">
        <v>10371</v>
      </c>
      <c r="J2186" s="247">
        <v>27000</v>
      </c>
      <c r="K2186" s="247">
        <v>72</v>
      </c>
      <c r="L2186" s="246" t="s">
        <v>13791</v>
      </c>
      <c r="M2186" s="246" t="s">
        <v>8269</v>
      </c>
      <c r="N2186" s="246" t="s">
        <v>13792</v>
      </c>
      <c r="O2186" s="246" t="s">
        <v>12354</v>
      </c>
      <c r="P2186" s="246" t="s">
        <v>12354</v>
      </c>
      <c r="Q2186" s="246" t="s">
        <v>12354</v>
      </c>
      <c r="R2186" s="246" t="s">
        <v>16421</v>
      </c>
      <c r="S2186" s="246" t="s">
        <v>15011</v>
      </c>
      <c r="T2186" s="246" t="s">
        <v>14692</v>
      </c>
      <c r="U2186" s="246" t="s">
        <v>14786</v>
      </c>
    </row>
    <row r="2187" spans="1:21" ht="13.5" customHeight="1">
      <c r="A2187" s="125" t="s">
        <v>11036</v>
      </c>
      <c r="B2187" s="125" t="s">
        <v>10371</v>
      </c>
      <c r="C2187" s="246" t="s">
        <v>7533</v>
      </c>
      <c r="D2187" s="246" t="s">
        <v>84</v>
      </c>
      <c r="E2187" s="246" t="s">
        <v>7534</v>
      </c>
      <c r="F2187" s="246" t="s">
        <v>12354</v>
      </c>
      <c r="G2187" s="246" t="s">
        <v>9995</v>
      </c>
      <c r="H2187" s="247">
        <v>0</v>
      </c>
      <c r="I2187" s="246" t="s">
        <v>10371</v>
      </c>
      <c r="J2187" s="247">
        <v>27000</v>
      </c>
      <c r="K2187" s="247">
        <v>73</v>
      </c>
      <c r="L2187" s="246" t="s">
        <v>13793</v>
      </c>
      <c r="M2187" s="246" t="s">
        <v>8269</v>
      </c>
      <c r="N2187" s="246" t="s">
        <v>13794</v>
      </c>
      <c r="O2187" s="246" t="s">
        <v>12354</v>
      </c>
      <c r="P2187" s="246" t="s">
        <v>12354</v>
      </c>
      <c r="Q2187" s="246" t="s">
        <v>12354</v>
      </c>
      <c r="R2187" s="246" t="s">
        <v>14765</v>
      </c>
      <c r="S2187" s="246" t="s">
        <v>14691</v>
      </c>
      <c r="T2187" s="246" t="s">
        <v>14803</v>
      </c>
      <c r="U2187" s="246" t="s">
        <v>15167</v>
      </c>
    </row>
    <row r="2188" spans="1:21" ht="13.5" customHeight="1">
      <c r="A2188" s="125" t="s">
        <v>11037</v>
      </c>
      <c r="B2188" s="125" t="s">
        <v>10371</v>
      </c>
      <c r="C2188" s="246" t="s">
        <v>7887</v>
      </c>
      <c r="D2188" s="246" t="s">
        <v>87</v>
      </c>
      <c r="E2188" s="246" t="s">
        <v>7888</v>
      </c>
      <c r="F2188" s="246" t="s">
        <v>11917</v>
      </c>
      <c r="G2188" s="246" t="s">
        <v>9996</v>
      </c>
      <c r="H2188" s="247">
        <v>0</v>
      </c>
      <c r="I2188" s="246" t="s">
        <v>10371</v>
      </c>
      <c r="J2188" s="247">
        <v>27000</v>
      </c>
      <c r="K2188" s="247">
        <v>277</v>
      </c>
      <c r="L2188" s="246" t="s">
        <v>14093</v>
      </c>
      <c r="M2188" s="246" t="s">
        <v>11426</v>
      </c>
      <c r="N2188" s="246" t="s">
        <v>14094</v>
      </c>
      <c r="O2188" s="246" t="s">
        <v>12354</v>
      </c>
      <c r="P2188" s="246" t="s">
        <v>12354</v>
      </c>
      <c r="Q2188" s="246" t="s">
        <v>12354</v>
      </c>
      <c r="R2188" s="246" t="s">
        <v>14694</v>
      </c>
      <c r="S2188" s="246" t="s">
        <v>14750</v>
      </c>
      <c r="T2188" s="246" t="s">
        <v>15216</v>
      </c>
      <c r="U2188" s="246" t="s">
        <v>15636</v>
      </c>
    </row>
    <row r="2189" spans="1:21" ht="13.5" customHeight="1">
      <c r="A2189" s="125" t="s">
        <v>11038</v>
      </c>
      <c r="B2189" s="125" t="s">
        <v>10371</v>
      </c>
      <c r="C2189" s="246" t="s">
        <v>7698</v>
      </c>
      <c r="D2189" s="246" t="s">
        <v>146</v>
      </c>
      <c r="E2189" s="246" t="s">
        <v>7699</v>
      </c>
      <c r="F2189" s="246" t="s">
        <v>12354</v>
      </c>
      <c r="G2189" s="246" t="s">
        <v>9997</v>
      </c>
      <c r="H2189" s="247">
        <v>0</v>
      </c>
      <c r="I2189" s="246" t="s">
        <v>10371</v>
      </c>
      <c r="J2189" s="247">
        <v>27000</v>
      </c>
      <c r="K2189" s="247">
        <v>168</v>
      </c>
      <c r="L2189" s="246" t="s">
        <v>12765</v>
      </c>
      <c r="M2189" s="246" t="s">
        <v>8265</v>
      </c>
      <c r="N2189" s="246" t="s">
        <v>13942</v>
      </c>
      <c r="O2189" s="246" t="s">
        <v>12354</v>
      </c>
      <c r="P2189" s="246" t="s">
        <v>12354</v>
      </c>
      <c r="Q2189" s="246" t="s">
        <v>12354</v>
      </c>
      <c r="R2189" s="246" t="s">
        <v>14773</v>
      </c>
      <c r="S2189" s="246" t="s">
        <v>16410</v>
      </c>
      <c r="T2189" s="246" t="s">
        <v>16230</v>
      </c>
      <c r="U2189" s="246" t="s">
        <v>14817</v>
      </c>
    </row>
    <row r="2190" spans="1:21" ht="13.5" customHeight="1">
      <c r="A2190" s="125" t="s">
        <v>11039</v>
      </c>
      <c r="B2190" s="125" t="s">
        <v>10371</v>
      </c>
      <c r="C2190" s="246" t="s">
        <v>7535</v>
      </c>
      <c r="D2190" s="246" t="s">
        <v>207</v>
      </c>
      <c r="E2190" s="246" t="s">
        <v>7536</v>
      </c>
      <c r="F2190" s="246" t="s">
        <v>12354</v>
      </c>
      <c r="G2190" s="246" t="s">
        <v>9998</v>
      </c>
      <c r="H2190" s="247">
        <v>0</v>
      </c>
      <c r="I2190" s="246" t="s">
        <v>10371</v>
      </c>
      <c r="J2190" s="247">
        <v>27000</v>
      </c>
      <c r="K2190" s="247">
        <v>74</v>
      </c>
      <c r="L2190" s="246" t="s">
        <v>13114</v>
      </c>
      <c r="M2190" s="246" t="s">
        <v>8269</v>
      </c>
      <c r="N2190" s="246" t="s">
        <v>13795</v>
      </c>
      <c r="O2190" s="246" t="s">
        <v>12354</v>
      </c>
      <c r="P2190" s="246" t="s">
        <v>12354</v>
      </c>
      <c r="Q2190" s="246" t="s">
        <v>12354</v>
      </c>
      <c r="R2190" s="246" t="s">
        <v>16069</v>
      </c>
      <c r="S2190" s="246" t="s">
        <v>14734</v>
      </c>
      <c r="T2190" s="246" t="s">
        <v>16333</v>
      </c>
      <c r="U2190" s="246" t="s">
        <v>16403</v>
      </c>
    </row>
    <row r="2191" spans="1:21" ht="13.5" customHeight="1">
      <c r="A2191" s="125" t="s">
        <v>11040</v>
      </c>
      <c r="B2191" s="125" t="s">
        <v>10371</v>
      </c>
      <c r="C2191" s="246" t="s">
        <v>7825</v>
      </c>
      <c r="D2191" s="246" t="s">
        <v>42</v>
      </c>
      <c r="E2191" s="246" t="s">
        <v>7897</v>
      </c>
      <c r="F2191" s="246" t="s">
        <v>11918</v>
      </c>
      <c r="G2191" s="246" t="s">
        <v>9999</v>
      </c>
      <c r="H2191" s="247">
        <v>0</v>
      </c>
      <c r="I2191" s="246" t="s">
        <v>10371</v>
      </c>
      <c r="J2191" s="247">
        <v>27000</v>
      </c>
      <c r="K2191" s="247">
        <v>282</v>
      </c>
      <c r="L2191" s="246" t="s">
        <v>12750</v>
      </c>
      <c r="M2191" s="246" t="s">
        <v>11426</v>
      </c>
      <c r="N2191" s="246" t="s">
        <v>14102</v>
      </c>
      <c r="O2191" s="246" t="s">
        <v>12354</v>
      </c>
      <c r="P2191" s="246" t="s">
        <v>12354</v>
      </c>
      <c r="Q2191" s="246" t="s">
        <v>12354</v>
      </c>
      <c r="R2191" s="246" t="s">
        <v>14765</v>
      </c>
      <c r="S2191" s="246" t="s">
        <v>15136</v>
      </c>
      <c r="T2191" s="246" t="s">
        <v>16082</v>
      </c>
      <c r="U2191" s="246" t="s">
        <v>16269</v>
      </c>
    </row>
    <row r="2192" spans="1:21" ht="13.5" customHeight="1">
      <c r="A2192" s="125" t="s">
        <v>11041</v>
      </c>
      <c r="B2192" s="125" t="s">
        <v>10371</v>
      </c>
      <c r="C2192" s="246" t="s">
        <v>7539</v>
      </c>
      <c r="D2192" s="246" t="s">
        <v>89</v>
      </c>
      <c r="E2192" s="246" t="s">
        <v>7540</v>
      </c>
      <c r="F2192" s="246" t="s">
        <v>12354</v>
      </c>
      <c r="G2192" s="246" t="s">
        <v>10000</v>
      </c>
      <c r="H2192" s="247">
        <v>0</v>
      </c>
      <c r="I2192" s="246" t="s">
        <v>10371</v>
      </c>
      <c r="J2192" s="247">
        <v>27000</v>
      </c>
      <c r="K2192" s="247">
        <v>76</v>
      </c>
      <c r="L2192" s="246" t="s">
        <v>13798</v>
      </c>
      <c r="M2192" s="246" t="s">
        <v>8269</v>
      </c>
      <c r="N2192" s="246" t="s">
        <v>13799</v>
      </c>
      <c r="O2192" s="246" t="s">
        <v>12354</v>
      </c>
      <c r="P2192" s="246" t="s">
        <v>12354</v>
      </c>
      <c r="Q2192" s="246" t="s">
        <v>12354</v>
      </c>
      <c r="R2192" s="246" t="s">
        <v>14765</v>
      </c>
      <c r="S2192" s="246" t="s">
        <v>16413</v>
      </c>
      <c r="T2192" s="246" t="s">
        <v>16383</v>
      </c>
      <c r="U2192" s="246" t="s">
        <v>14764</v>
      </c>
    </row>
    <row r="2193" spans="1:21" ht="13.5" customHeight="1">
      <c r="A2193" s="125" t="s">
        <v>11042</v>
      </c>
      <c r="B2193" s="125" t="s">
        <v>10371</v>
      </c>
      <c r="C2193" s="246" t="s">
        <v>7700</v>
      </c>
      <c r="D2193" s="246" t="s">
        <v>161</v>
      </c>
      <c r="E2193" s="246" t="s">
        <v>7701</v>
      </c>
      <c r="F2193" s="246" t="s">
        <v>12354</v>
      </c>
      <c r="G2193" s="246" t="s">
        <v>10001</v>
      </c>
      <c r="H2193" s="247">
        <v>0</v>
      </c>
      <c r="I2193" s="246" t="s">
        <v>10371</v>
      </c>
      <c r="J2193" s="247">
        <v>27000</v>
      </c>
      <c r="K2193" s="247">
        <v>169</v>
      </c>
      <c r="L2193" s="246" t="s">
        <v>12608</v>
      </c>
      <c r="M2193" s="246" t="s">
        <v>8265</v>
      </c>
      <c r="N2193" s="246" t="s">
        <v>13943</v>
      </c>
      <c r="O2193" s="246" t="s">
        <v>12354</v>
      </c>
      <c r="P2193" s="246" t="s">
        <v>12354</v>
      </c>
      <c r="Q2193" s="246" t="s">
        <v>12354</v>
      </c>
      <c r="R2193" s="246" t="s">
        <v>14694</v>
      </c>
      <c r="S2193" s="246" t="s">
        <v>14776</v>
      </c>
      <c r="T2193" s="246" t="s">
        <v>16428</v>
      </c>
      <c r="U2193" s="246" t="s">
        <v>16429</v>
      </c>
    </row>
    <row r="2194" spans="1:21" ht="13.5" customHeight="1">
      <c r="A2194" s="125" t="s">
        <v>11043</v>
      </c>
      <c r="B2194" s="125" t="s">
        <v>10371</v>
      </c>
      <c r="C2194" s="246" t="s">
        <v>7706</v>
      </c>
      <c r="D2194" s="246" t="s">
        <v>107</v>
      </c>
      <c r="E2194" s="246" t="s">
        <v>7707</v>
      </c>
      <c r="F2194" s="246" t="s">
        <v>12354</v>
      </c>
      <c r="G2194" s="246" t="s">
        <v>10002</v>
      </c>
      <c r="H2194" s="247">
        <v>0</v>
      </c>
      <c r="I2194" s="246" t="s">
        <v>10371</v>
      </c>
      <c r="J2194" s="247">
        <v>27000</v>
      </c>
      <c r="K2194" s="247">
        <v>172</v>
      </c>
      <c r="L2194" s="246" t="s">
        <v>13946</v>
      </c>
      <c r="M2194" s="246" t="s">
        <v>8265</v>
      </c>
      <c r="N2194" s="246" t="s">
        <v>13947</v>
      </c>
      <c r="O2194" s="246" t="s">
        <v>12354</v>
      </c>
      <c r="P2194" s="246" t="s">
        <v>12354</v>
      </c>
      <c r="Q2194" s="246" t="s">
        <v>12354</v>
      </c>
      <c r="R2194" s="246" t="s">
        <v>14690</v>
      </c>
      <c r="S2194" s="246" t="s">
        <v>14794</v>
      </c>
      <c r="T2194" s="246" t="s">
        <v>15110</v>
      </c>
      <c r="U2194" s="246" t="s">
        <v>15185</v>
      </c>
    </row>
    <row r="2195" spans="1:21" ht="13.5" customHeight="1">
      <c r="A2195" s="125" t="s">
        <v>11044</v>
      </c>
      <c r="B2195" s="125" t="s">
        <v>10371</v>
      </c>
      <c r="C2195" s="246" t="s">
        <v>7412</v>
      </c>
      <c r="D2195" s="246" t="s">
        <v>1447</v>
      </c>
      <c r="E2195" s="246" t="s">
        <v>7413</v>
      </c>
      <c r="F2195" s="246" t="s">
        <v>12354</v>
      </c>
      <c r="G2195" s="246" t="s">
        <v>10003</v>
      </c>
      <c r="H2195" s="247">
        <v>0</v>
      </c>
      <c r="I2195" s="246" t="s">
        <v>10371</v>
      </c>
      <c r="J2195" s="247">
        <v>27000</v>
      </c>
      <c r="K2195" s="247">
        <v>8</v>
      </c>
      <c r="L2195" s="246" t="s">
        <v>13689</v>
      </c>
      <c r="M2195" s="246" t="s">
        <v>8268</v>
      </c>
      <c r="N2195" s="246" t="s">
        <v>13690</v>
      </c>
      <c r="O2195" s="246" t="s">
        <v>12354</v>
      </c>
      <c r="P2195" s="246" t="s">
        <v>12354</v>
      </c>
      <c r="Q2195" s="246" t="s">
        <v>12354</v>
      </c>
      <c r="R2195" s="246" t="s">
        <v>14814</v>
      </c>
      <c r="S2195" s="246" t="s">
        <v>16413</v>
      </c>
      <c r="T2195" s="246" t="s">
        <v>16297</v>
      </c>
      <c r="U2195" s="246" t="s">
        <v>16430</v>
      </c>
    </row>
    <row r="2196" spans="1:21" ht="13.5" customHeight="1">
      <c r="A2196" s="125" t="s">
        <v>11045</v>
      </c>
      <c r="B2196" s="125" t="s">
        <v>10371</v>
      </c>
      <c r="C2196" s="246" t="s">
        <v>7606</v>
      </c>
      <c r="D2196" s="246" t="s">
        <v>887</v>
      </c>
      <c r="E2196" s="246" t="s">
        <v>7607</v>
      </c>
      <c r="F2196" s="246" t="s">
        <v>12354</v>
      </c>
      <c r="G2196" s="246" t="s">
        <v>10004</v>
      </c>
      <c r="H2196" s="247">
        <v>0</v>
      </c>
      <c r="I2196" s="246" t="s">
        <v>10371</v>
      </c>
      <c r="J2196" s="247">
        <v>27000</v>
      </c>
      <c r="K2196" s="247">
        <v>116</v>
      </c>
      <c r="L2196" s="246" t="s">
        <v>13858</v>
      </c>
      <c r="M2196" s="246" t="s">
        <v>8269</v>
      </c>
      <c r="N2196" s="246" t="s">
        <v>13859</v>
      </c>
      <c r="O2196" s="246" t="s">
        <v>12354</v>
      </c>
      <c r="P2196" s="246" t="s">
        <v>12354</v>
      </c>
      <c r="Q2196" s="246" t="s">
        <v>12354</v>
      </c>
      <c r="R2196" s="246" t="s">
        <v>14765</v>
      </c>
      <c r="S2196" s="246" t="s">
        <v>16413</v>
      </c>
      <c r="T2196" s="246" t="s">
        <v>16383</v>
      </c>
      <c r="U2196" s="246" t="s">
        <v>14764</v>
      </c>
    </row>
    <row r="2197" spans="1:21" ht="13.5" customHeight="1">
      <c r="A2197" s="125" t="s">
        <v>11046</v>
      </c>
      <c r="B2197" s="125" t="s">
        <v>10371</v>
      </c>
      <c r="C2197" s="246" t="s">
        <v>7708</v>
      </c>
      <c r="D2197" s="246" t="s">
        <v>195</v>
      </c>
      <c r="E2197" s="246" t="s">
        <v>7709</v>
      </c>
      <c r="F2197" s="246" t="s">
        <v>12354</v>
      </c>
      <c r="G2197" s="246" t="s">
        <v>10005</v>
      </c>
      <c r="H2197" s="247">
        <v>0</v>
      </c>
      <c r="I2197" s="246" t="s">
        <v>10371</v>
      </c>
      <c r="J2197" s="247">
        <v>27000</v>
      </c>
      <c r="K2197" s="247">
        <v>173</v>
      </c>
      <c r="L2197" s="246" t="s">
        <v>13948</v>
      </c>
      <c r="M2197" s="246" t="s">
        <v>8265</v>
      </c>
      <c r="N2197" s="246" t="s">
        <v>13949</v>
      </c>
      <c r="O2197" s="246" t="s">
        <v>12354</v>
      </c>
      <c r="P2197" s="246" t="s">
        <v>12354</v>
      </c>
      <c r="Q2197" s="246" t="s">
        <v>12354</v>
      </c>
      <c r="R2197" s="246" t="s">
        <v>14894</v>
      </c>
      <c r="S2197" s="246" t="s">
        <v>14929</v>
      </c>
      <c r="T2197" s="246" t="s">
        <v>15429</v>
      </c>
      <c r="U2197" s="246" t="s">
        <v>15806</v>
      </c>
    </row>
    <row r="2198" spans="1:21" ht="13.5" customHeight="1">
      <c r="A2198" s="125" t="s">
        <v>11047</v>
      </c>
      <c r="B2198" s="125" t="s">
        <v>10371</v>
      </c>
      <c r="C2198" s="246" t="s">
        <v>7712</v>
      </c>
      <c r="D2198" s="246" t="s">
        <v>94</v>
      </c>
      <c r="E2198" s="246" t="s">
        <v>7713</v>
      </c>
      <c r="F2198" s="246" t="s">
        <v>12354</v>
      </c>
      <c r="G2198" s="246" t="s">
        <v>10006</v>
      </c>
      <c r="H2198" s="247">
        <v>0</v>
      </c>
      <c r="I2198" s="246" t="s">
        <v>10371</v>
      </c>
      <c r="J2198" s="247">
        <v>27000</v>
      </c>
      <c r="K2198" s="247">
        <v>175</v>
      </c>
      <c r="L2198" s="246" t="s">
        <v>12767</v>
      </c>
      <c r="M2198" s="246" t="s">
        <v>8265</v>
      </c>
      <c r="N2198" s="246" t="s">
        <v>13951</v>
      </c>
      <c r="O2198" s="246" t="s">
        <v>12354</v>
      </c>
      <c r="P2198" s="246" t="s">
        <v>12354</v>
      </c>
      <c r="Q2198" s="246" t="s">
        <v>12354</v>
      </c>
      <c r="R2198" s="246" t="s">
        <v>14894</v>
      </c>
      <c r="S2198" s="246" t="s">
        <v>14929</v>
      </c>
      <c r="T2198" s="246" t="s">
        <v>15429</v>
      </c>
      <c r="U2198" s="246" t="s">
        <v>15806</v>
      </c>
    </row>
    <row r="2199" spans="1:21" ht="13.5" customHeight="1">
      <c r="A2199" s="125" t="s">
        <v>11048</v>
      </c>
      <c r="B2199" s="125" t="s">
        <v>10371</v>
      </c>
      <c r="C2199" s="246" t="s">
        <v>11049</v>
      </c>
      <c r="D2199" s="246" t="s">
        <v>56</v>
      </c>
      <c r="E2199" s="246" t="s">
        <v>11299</v>
      </c>
      <c r="F2199" s="246" t="s">
        <v>11919</v>
      </c>
      <c r="G2199" s="246" t="s">
        <v>11300</v>
      </c>
      <c r="H2199" s="247">
        <v>0</v>
      </c>
      <c r="I2199" s="246" t="s">
        <v>10371</v>
      </c>
      <c r="J2199" s="247">
        <v>27000</v>
      </c>
      <c r="K2199" s="247">
        <v>326</v>
      </c>
      <c r="L2199" s="246" t="s">
        <v>12575</v>
      </c>
      <c r="M2199" s="246" t="s">
        <v>11426</v>
      </c>
      <c r="N2199" s="246" t="s">
        <v>14172</v>
      </c>
      <c r="O2199" s="246" t="s">
        <v>12354</v>
      </c>
      <c r="P2199" s="246" t="s">
        <v>12354</v>
      </c>
      <c r="Q2199" s="246" t="s">
        <v>12354</v>
      </c>
      <c r="R2199" s="246" t="s">
        <v>16069</v>
      </c>
      <c r="S2199" s="246" t="s">
        <v>14734</v>
      </c>
      <c r="T2199" s="246" t="s">
        <v>16333</v>
      </c>
      <c r="U2199" s="246" t="s">
        <v>16403</v>
      </c>
    </row>
    <row r="2200" spans="1:21" ht="13.5" customHeight="1">
      <c r="A2200" s="125" t="s">
        <v>11050</v>
      </c>
      <c r="B2200" s="125" t="s">
        <v>10371</v>
      </c>
      <c r="C2200" s="246" t="s">
        <v>7542</v>
      </c>
      <c r="D2200" s="246" t="s">
        <v>887</v>
      </c>
      <c r="E2200" s="246" t="s">
        <v>7543</v>
      </c>
      <c r="F2200" s="246" t="s">
        <v>12354</v>
      </c>
      <c r="G2200" s="246" t="s">
        <v>10007</v>
      </c>
      <c r="H2200" s="247">
        <v>0</v>
      </c>
      <c r="I2200" s="246" t="s">
        <v>10371</v>
      </c>
      <c r="J2200" s="247">
        <v>27000</v>
      </c>
      <c r="K2200" s="247">
        <v>78</v>
      </c>
      <c r="L2200" s="246" t="s">
        <v>13801</v>
      </c>
      <c r="M2200" s="246" t="s">
        <v>8269</v>
      </c>
      <c r="N2200" s="246" t="s">
        <v>13802</v>
      </c>
      <c r="O2200" s="246" t="s">
        <v>12354</v>
      </c>
      <c r="P2200" s="246" t="s">
        <v>12354</v>
      </c>
      <c r="Q2200" s="246" t="s">
        <v>12354</v>
      </c>
      <c r="R2200" s="246" t="s">
        <v>14765</v>
      </c>
      <c r="S2200" s="246" t="s">
        <v>16413</v>
      </c>
      <c r="T2200" s="246" t="s">
        <v>16383</v>
      </c>
      <c r="U2200" s="246" t="s">
        <v>14764</v>
      </c>
    </row>
    <row r="2201" spans="1:21" ht="13.5" customHeight="1">
      <c r="A2201" s="125" t="s">
        <v>11051</v>
      </c>
      <c r="B2201" s="125" t="s">
        <v>10371</v>
      </c>
      <c r="C2201" s="246" t="s">
        <v>7544</v>
      </c>
      <c r="D2201" s="246" t="s">
        <v>665</v>
      </c>
      <c r="E2201" s="246" t="s">
        <v>7545</v>
      </c>
      <c r="F2201" s="246" t="s">
        <v>12354</v>
      </c>
      <c r="G2201" s="246" t="s">
        <v>10008</v>
      </c>
      <c r="H2201" s="247">
        <v>0</v>
      </c>
      <c r="I2201" s="246" t="s">
        <v>10371</v>
      </c>
      <c r="J2201" s="247">
        <v>27000</v>
      </c>
      <c r="K2201" s="247">
        <v>79</v>
      </c>
      <c r="L2201" s="246" t="s">
        <v>13803</v>
      </c>
      <c r="M2201" s="246" t="s">
        <v>8269</v>
      </c>
      <c r="N2201" s="246" t="s">
        <v>13804</v>
      </c>
      <c r="O2201" s="246" t="s">
        <v>12354</v>
      </c>
      <c r="P2201" s="246" t="s">
        <v>12354</v>
      </c>
      <c r="Q2201" s="246" t="s">
        <v>12354</v>
      </c>
      <c r="R2201" s="246" t="s">
        <v>12354</v>
      </c>
      <c r="S2201" s="246" t="s">
        <v>12354</v>
      </c>
      <c r="T2201" s="246" t="s">
        <v>12354</v>
      </c>
      <c r="U2201" s="246" t="s">
        <v>12354</v>
      </c>
    </row>
    <row r="2202" spans="1:21" ht="13.5" customHeight="1">
      <c r="A2202" s="125" t="s">
        <v>11052</v>
      </c>
      <c r="B2202" s="125" t="s">
        <v>10371</v>
      </c>
      <c r="C2202" s="246" t="s">
        <v>203</v>
      </c>
      <c r="D2202" s="246" t="s">
        <v>288</v>
      </c>
      <c r="E2202" s="246" t="s">
        <v>7882</v>
      </c>
      <c r="F2202" s="246" t="s">
        <v>11920</v>
      </c>
      <c r="G2202" s="246" t="s">
        <v>9963</v>
      </c>
      <c r="H2202" s="247">
        <v>0</v>
      </c>
      <c r="I2202" s="246" t="s">
        <v>10371</v>
      </c>
      <c r="J2202" s="247">
        <v>27000</v>
      </c>
      <c r="K2202" s="247">
        <v>274</v>
      </c>
      <c r="L2202" s="246" t="s">
        <v>14088</v>
      </c>
      <c r="M2202" s="246" t="s">
        <v>11426</v>
      </c>
      <c r="N2202" s="246" t="s">
        <v>14089</v>
      </c>
      <c r="O2202" s="246" t="s">
        <v>12354</v>
      </c>
      <c r="P2202" s="246" t="s">
        <v>12354</v>
      </c>
      <c r="Q2202" s="246" t="s">
        <v>12354</v>
      </c>
      <c r="R2202" s="246" t="s">
        <v>14765</v>
      </c>
      <c r="S2202" s="246" t="s">
        <v>15136</v>
      </c>
      <c r="T2202" s="246" t="s">
        <v>16082</v>
      </c>
      <c r="U2202" s="246" t="s">
        <v>16269</v>
      </c>
    </row>
    <row r="2203" spans="1:21" ht="13.5" customHeight="1">
      <c r="A2203" s="125" t="s">
        <v>11053</v>
      </c>
      <c r="B2203" s="125" t="s">
        <v>10371</v>
      </c>
      <c r="C2203" s="246" t="s">
        <v>203</v>
      </c>
      <c r="D2203" s="246" t="s">
        <v>673</v>
      </c>
      <c r="E2203" s="246" t="s">
        <v>7548</v>
      </c>
      <c r="F2203" s="246" t="s">
        <v>12354</v>
      </c>
      <c r="G2203" s="246" t="s">
        <v>9963</v>
      </c>
      <c r="H2203" s="247">
        <v>0</v>
      </c>
      <c r="I2203" s="246" t="s">
        <v>10371</v>
      </c>
      <c r="J2203" s="247">
        <v>27000</v>
      </c>
      <c r="K2203" s="247">
        <v>82</v>
      </c>
      <c r="L2203" s="246" t="s">
        <v>12468</v>
      </c>
      <c r="M2203" s="246" t="s">
        <v>8269</v>
      </c>
      <c r="N2203" s="246" t="s">
        <v>13807</v>
      </c>
      <c r="O2203" s="246" t="s">
        <v>12354</v>
      </c>
      <c r="P2203" s="246" t="s">
        <v>12354</v>
      </c>
      <c r="Q2203" s="246" t="s">
        <v>12354</v>
      </c>
      <c r="R2203" s="246" t="s">
        <v>14765</v>
      </c>
      <c r="S2203" s="246" t="s">
        <v>15136</v>
      </c>
      <c r="T2203" s="246" t="s">
        <v>16082</v>
      </c>
      <c r="U2203" s="246" t="s">
        <v>16269</v>
      </c>
    </row>
    <row r="2204" spans="1:21" ht="13.5" customHeight="1">
      <c r="A2204" s="125" t="s">
        <v>11054</v>
      </c>
      <c r="B2204" s="125" t="s">
        <v>10371</v>
      </c>
      <c r="C2204" s="246" t="s">
        <v>7883</v>
      </c>
      <c r="D2204" s="246" t="s">
        <v>54</v>
      </c>
      <c r="E2204" s="246" t="s">
        <v>7884</v>
      </c>
      <c r="F2204" s="246" t="s">
        <v>11921</v>
      </c>
      <c r="G2204" s="246" t="s">
        <v>10009</v>
      </c>
      <c r="H2204" s="247">
        <v>0</v>
      </c>
      <c r="I2204" s="246" t="s">
        <v>10371</v>
      </c>
      <c r="J2204" s="247">
        <v>27000</v>
      </c>
      <c r="K2204" s="247">
        <v>275</v>
      </c>
      <c r="L2204" s="246" t="s">
        <v>13638</v>
      </c>
      <c r="M2204" s="246" t="s">
        <v>11426</v>
      </c>
      <c r="N2204" s="246" t="s">
        <v>14090</v>
      </c>
      <c r="O2204" s="246" t="s">
        <v>12354</v>
      </c>
      <c r="P2204" s="246" t="s">
        <v>12354</v>
      </c>
      <c r="Q2204" s="246" t="s">
        <v>12354</v>
      </c>
      <c r="R2204" s="246" t="s">
        <v>14765</v>
      </c>
      <c r="S2204" s="246" t="s">
        <v>15136</v>
      </c>
      <c r="T2204" s="246" t="s">
        <v>16082</v>
      </c>
      <c r="U2204" s="246" t="s">
        <v>16269</v>
      </c>
    </row>
    <row r="2205" spans="1:21" ht="13.5" customHeight="1">
      <c r="A2205" s="125" t="s">
        <v>11055</v>
      </c>
      <c r="B2205" s="125" t="s">
        <v>10371</v>
      </c>
      <c r="C2205" s="246" t="s">
        <v>7718</v>
      </c>
      <c r="D2205" s="246" t="s">
        <v>175</v>
      </c>
      <c r="E2205" s="246" t="s">
        <v>7719</v>
      </c>
      <c r="F2205" s="246" t="s">
        <v>12354</v>
      </c>
      <c r="G2205" s="246" t="s">
        <v>10010</v>
      </c>
      <c r="H2205" s="247">
        <v>0</v>
      </c>
      <c r="I2205" s="246" t="s">
        <v>10371</v>
      </c>
      <c r="J2205" s="247">
        <v>27000</v>
      </c>
      <c r="K2205" s="247">
        <v>179</v>
      </c>
      <c r="L2205" s="246" t="s">
        <v>13521</v>
      </c>
      <c r="M2205" s="246" t="s">
        <v>8265</v>
      </c>
      <c r="N2205" s="246" t="s">
        <v>13956</v>
      </c>
      <c r="O2205" s="246" t="s">
        <v>12354</v>
      </c>
      <c r="P2205" s="246" t="s">
        <v>12354</v>
      </c>
      <c r="Q2205" s="246" t="s">
        <v>12354</v>
      </c>
      <c r="R2205" s="246" t="s">
        <v>14765</v>
      </c>
      <c r="S2205" s="246" t="s">
        <v>16413</v>
      </c>
      <c r="T2205" s="246" t="s">
        <v>16383</v>
      </c>
      <c r="U2205" s="246" t="s">
        <v>14764</v>
      </c>
    </row>
    <row r="2206" spans="1:21" ht="13.5" customHeight="1">
      <c r="A2206" s="125" t="s">
        <v>11056</v>
      </c>
      <c r="B2206" s="125" t="s">
        <v>10371</v>
      </c>
      <c r="C2206" s="246" t="s">
        <v>7720</v>
      </c>
      <c r="D2206" s="246" t="s">
        <v>47</v>
      </c>
      <c r="E2206" s="246" t="s">
        <v>7721</v>
      </c>
      <c r="F2206" s="246" t="s">
        <v>12354</v>
      </c>
      <c r="G2206" s="246" t="s">
        <v>10011</v>
      </c>
      <c r="H2206" s="247">
        <v>0</v>
      </c>
      <c r="I2206" s="246" t="s">
        <v>10371</v>
      </c>
      <c r="J2206" s="247">
        <v>27000</v>
      </c>
      <c r="K2206" s="247">
        <v>180</v>
      </c>
      <c r="L2206" s="246" t="s">
        <v>13638</v>
      </c>
      <c r="M2206" s="246" t="s">
        <v>8265</v>
      </c>
      <c r="N2206" s="246" t="s">
        <v>13957</v>
      </c>
      <c r="O2206" s="246" t="s">
        <v>12354</v>
      </c>
      <c r="P2206" s="246" t="s">
        <v>12354</v>
      </c>
      <c r="Q2206" s="246" t="s">
        <v>12354</v>
      </c>
      <c r="R2206" s="246" t="s">
        <v>14894</v>
      </c>
      <c r="S2206" s="246" t="s">
        <v>14929</v>
      </c>
      <c r="T2206" s="246" t="s">
        <v>15429</v>
      </c>
      <c r="U2206" s="246" t="s">
        <v>15806</v>
      </c>
    </row>
    <row r="2207" spans="1:21" ht="13.5" customHeight="1">
      <c r="A2207" s="125" t="s">
        <v>11057</v>
      </c>
      <c r="B2207" s="125" t="s">
        <v>10371</v>
      </c>
      <c r="C2207" s="246" t="s">
        <v>7414</v>
      </c>
      <c r="D2207" s="246" t="s">
        <v>194</v>
      </c>
      <c r="E2207" s="246" t="s">
        <v>7415</v>
      </c>
      <c r="F2207" s="246" t="s">
        <v>12354</v>
      </c>
      <c r="G2207" s="246" t="s">
        <v>10012</v>
      </c>
      <c r="H2207" s="247">
        <v>0</v>
      </c>
      <c r="I2207" s="246" t="s">
        <v>10371</v>
      </c>
      <c r="J2207" s="247">
        <v>27000</v>
      </c>
      <c r="K2207" s="247">
        <v>9</v>
      </c>
      <c r="L2207" s="246" t="s">
        <v>13638</v>
      </c>
      <c r="M2207" s="246" t="s">
        <v>8268</v>
      </c>
      <c r="N2207" s="246" t="s">
        <v>13691</v>
      </c>
      <c r="O2207" s="246" t="s">
        <v>12354</v>
      </c>
      <c r="P2207" s="246" t="s">
        <v>12354</v>
      </c>
      <c r="Q2207" s="246" t="s">
        <v>12354</v>
      </c>
      <c r="R2207" s="246" t="s">
        <v>14690</v>
      </c>
      <c r="S2207" s="246" t="s">
        <v>14727</v>
      </c>
      <c r="T2207" s="246" t="s">
        <v>15786</v>
      </c>
      <c r="U2207" s="246" t="s">
        <v>15245</v>
      </c>
    </row>
    <row r="2208" spans="1:21" ht="13.5" customHeight="1">
      <c r="A2208" s="125" t="s">
        <v>11058</v>
      </c>
      <c r="B2208" s="125" t="s">
        <v>10371</v>
      </c>
      <c r="C2208" s="246" t="s">
        <v>7549</v>
      </c>
      <c r="D2208" s="246" t="s">
        <v>122</v>
      </c>
      <c r="E2208" s="246" t="s">
        <v>7550</v>
      </c>
      <c r="F2208" s="246" t="s">
        <v>12354</v>
      </c>
      <c r="G2208" s="246" t="s">
        <v>10013</v>
      </c>
      <c r="H2208" s="247">
        <v>0</v>
      </c>
      <c r="I2208" s="246" t="s">
        <v>10371</v>
      </c>
      <c r="J2208" s="247">
        <v>27000</v>
      </c>
      <c r="K2208" s="247">
        <v>83</v>
      </c>
      <c r="L2208" s="246" t="s">
        <v>13808</v>
      </c>
      <c r="M2208" s="246" t="s">
        <v>8269</v>
      </c>
      <c r="N2208" s="246" t="s">
        <v>13809</v>
      </c>
      <c r="O2208" s="246" t="s">
        <v>12354</v>
      </c>
      <c r="P2208" s="246" t="s">
        <v>12354</v>
      </c>
      <c r="Q2208" s="246" t="s">
        <v>12354</v>
      </c>
      <c r="R2208" s="246" t="s">
        <v>14765</v>
      </c>
      <c r="S2208" s="246" t="s">
        <v>16413</v>
      </c>
      <c r="T2208" s="246" t="s">
        <v>16383</v>
      </c>
      <c r="U2208" s="246" t="s">
        <v>14764</v>
      </c>
    </row>
    <row r="2209" spans="1:21" ht="13.5" customHeight="1">
      <c r="A2209" s="125" t="s">
        <v>11059</v>
      </c>
      <c r="B2209" s="125" t="s">
        <v>10371</v>
      </c>
      <c r="C2209" s="246" t="s">
        <v>7502</v>
      </c>
      <c r="D2209" s="246" t="s">
        <v>146</v>
      </c>
      <c r="E2209" s="246" t="s">
        <v>7769</v>
      </c>
      <c r="F2209" s="246" t="s">
        <v>10778</v>
      </c>
      <c r="G2209" s="246" t="s">
        <v>10014</v>
      </c>
      <c r="H2209" s="247">
        <v>0</v>
      </c>
      <c r="I2209" s="246" t="s">
        <v>10371</v>
      </c>
      <c r="J2209" s="247">
        <v>27000</v>
      </c>
      <c r="K2209" s="247">
        <v>211</v>
      </c>
      <c r="L2209" s="246" t="s">
        <v>12814</v>
      </c>
      <c r="M2209" s="246" t="s">
        <v>8265</v>
      </c>
      <c r="N2209" s="246" t="s">
        <v>13995</v>
      </c>
      <c r="O2209" s="246" t="s">
        <v>12354</v>
      </c>
      <c r="P2209" s="246" t="s">
        <v>12354</v>
      </c>
      <c r="Q2209" s="246" t="s">
        <v>12354</v>
      </c>
      <c r="R2209" s="246" t="s">
        <v>14765</v>
      </c>
      <c r="S2209" s="246" t="s">
        <v>16413</v>
      </c>
      <c r="T2209" s="246" t="s">
        <v>16383</v>
      </c>
      <c r="U2209" s="246" t="s">
        <v>14764</v>
      </c>
    </row>
    <row r="2210" spans="1:21" ht="13.5" customHeight="1">
      <c r="A2210" s="125" t="s">
        <v>11060</v>
      </c>
      <c r="B2210" s="125" t="s">
        <v>10371</v>
      </c>
      <c r="C2210" s="246" t="s">
        <v>11061</v>
      </c>
      <c r="D2210" s="246" t="s">
        <v>197</v>
      </c>
      <c r="E2210" s="246" t="s">
        <v>11062</v>
      </c>
      <c r="F2210" s="246" t="s">
        <v>11922</v>
      </c>
      <c r="G2210" s="246" t="s">
        <v>10024</v>
      </c>
      <c r="H2210" s="247">
        <v>0</v>
      </c>
      <c r="I2210" s="246" t="s">
        <v>10371</v>
      </c>
      <c r="J2210" s="247">
        <v>27000</v>
      </c>
      <c r="K2210" s="247">
        <v>327</v>
      </c>
      <c r="L2210" s="246" t="s">
        <v>13115</v>
      </c>
      <c r="M2210" s="246" t="s">
        <v>11426</v>
      </c>
      <c r="N2210" s="246" t="s">
        <v>14173</v>
      </c>
      <c r="O2210" s="246" t="s">
        <v>12354</v>
      </c>
      <c r="P2210" s="246" t="s">
        <v>12354</v>
      </c>
      <c r="Q2210" s="246" t="s">
        <v>12354</v>
      </c>
      <c r="R2210" s="246" t="s">
        <v>14765</v>
      </c>
      <c r="S2210" s="246" t="s">
        <v>16413</v>
      </c>
      <c r="T2210" s="246" t="s">
        <v>16383</v>
      </c>
      <c r="U2210" s="246" t="s">
        <v>14764</v>
      </c>
    </row>
    <row r="2211" spans="1:21" ht="13.5" customHeight="1">
      <c r="A2211" s="125" t="s">
        <v>11063</v>
      </c>
      <c r="B2211" s="125" t="s">
        <v>10371</v>
      </c>
      <c r="C2211" s="246" t="s">
        <v>7555</v>
      </c>
      <c r="D2211" s="246" t="s">
        <v>37</v>
      </c>
      <c r="E2211" s="246" t="s">
        <v>7556</v>
      </c>
      <c r="F2211" s="246" t="s">
        <v>12354</v>
      </c>
      <c r="G2211" s="246" t="s">
        <v>10015</v>
      </c>
      <c r="H2211" s="247">
        <v>0</v>
      </c>
      <c r="I2211" s="246" t="s">
        <v>10371</v>
      </c>
      <c r="J2211" s="247">
        <v>27000</v>
      </c>
      <c r="K2211" s="247">
        <v>87</v>
      </c>
      <c r="L2211" s="246" t="s">
        <v>13812</v>
      </c>
      <c r="M2211" s="246" t="s">
        <v>8269</v>
      </c>
      <c r="N2211" s="246" t="s">
        <v>13813</v>
      </c>
      <c r="O2211" s="246" t="s">
        <v>12354</v>
      </c>
      <c r="P2211" s="246" t="s">
        <v>12354</v>
      </c>
      <c r="Q2211" s="246" t="s">
        <v>12354</v>
      </c>
      <c r="R2211" s="246" t="s">
        <v>14694</v>
      </c>
      <c r="S2211" s="246" t="s">
        <v>14776</v>
      </c>
      <c r="T2211" s="246" t="s">
        <v>15935</v>
      </c>
      <c r="U2211" s="246" t="s">
        <v>15331</v>
      </c>
    </row>
    <row r="2212" spans="1:21" ht="13.5" customHeight="1">
      <c r="A2212" s="125" t="s">
        <v>11064</v>
      </c>
      <c r="B2212" s="125" t="s">
        <v>10371</v>
      </c>
      <c r="C2212" s="246" t="s">
        <v>7557</v>
      </c>
      <c r="D2212" s="246" t="s">
        <v>67</v>
      </c>
      <c r="E2212" s="246" t="s">
        <v>7558</v>
      </c>
      <c r="F2212" s="246" t="s">
        <v>12354</v>
      </c>
      <c r="G2212" s="246" t="s">
        <v>10016</v>
      </c>
      <c r="H2212" s="247">
        <v>0</v>
      </c>
      <c r="I2212" s="246" t="s">
        <v>10371</v>
      </c>
      <c r="J2212" s="247">
        <v>27000</v>
      </c>
      <c r="K2212" s="247">
        <v>89</v>
      </c>
      <c r="L2212" s="246" t="s">
        <v>13814</v>
      </c>
      <c r="M2212" s="246" t="s">
        <v>8269</v>
      </c>
      <c r="N2212" s="246" t="s">
        <v>13815</v>
      </c>
      <c r="O2212" s="246" t="s">
        <v>12354</v>
      </c>
      <c r="P2212" s="246" t="s">
        <v>12354</v>
      </c>
      <c r="Q2212" s="246" t="s">
        <v>12354</v>
      </c>
      <c r="R2212" s="246" t="s">
        <v>14930</v>
      </c>
      <c r="S2212" s="246" t="s">
        <v>14727</v>
      </c>
      <c r="T2212" s="246" t="s">
        <v>16082</v>
      </c>
      <c r="U2212" s="246" t="s">
        <v>16269</v>
      </c>
    </row>
    <row r="2213" spans="1:21" ht="13.5" customHeight="1">
      <c r="A2213" s="125" t="s">
        <v>11065</v>
      </c>
      <c r="B2213" s="125" t="s">
        <v>10371</v>
      </c>
      <c r="C2213" s="246" t="s">
        <v>7416</v>
      </c>
      <c r="D2213" s="246" t="s">
        <v>105</v>
      </c>
      <c r="E2213" s="246" t="s">
        <v>7417</v>
      </c>
      <c r="F2213" s="246" t="s">
        <v>12354</v>
      </c>
      <c r="G2213" s="246" t="s">
        <v>10017</v>
      </c>
      <c r="H2213" s="247">
        <v>0</v>
      </c>
      <c r="I2213" s="246" t="s">
        <v>10371</v>
      </c>
      <c r="J2213" s="247">
        <v>27000</v>
      </c>
      <c r="K2213" s="247">
        <v>10</v>
      </c>
      <c r="L2213" s="246" t="s">
        <v>13692</v>
      </c>
      <c r="M2213" s="246" t="s">
        <v>8268</v>
      </c>
      <c r="N2213" s="246" t="s">
        <v>13693</v>
      </c>
      <c r="O2213" s="246" t="s">
        <v>12354</v>
      </c>
      <c r="P2213" s="246" t="s">
        <v>12354</v>
      </c>
      <c r="Q2213" s="246" t="s">
        <v>12354</v>
      </c>
      <c r="R2213" s="246" t="s">
        <v>14765</v>
      </c>
      <c r="S2213" s="246" t="s">
        <v>14734</v>
      </c>
      <c r="T2213" s="246" t="s">
        <v>15152</v>
      </c>
      <c r="U2213" s="246" t="s">
        <v>14817</v>
      </c>
    </row>
    <row r="2214" spans="1:21" ht="13.5" customHeight="1">
      <c r="A2214" s="125" t="s">
        <v>11066</v>
      </c>
      <c r="B2214" s="125" t="s">
        <v>10371</v>
      </c>
      <c r="C2214" s="246" t="s">
        <v>7731</v>
      </c>
      <c r="D2214" s="246" t="s">
        <v>1367</v>
      </c>
      <c r="E2214" s="246" t="s">
        <v>7732</v>
      </c>
      <c r="F2214" s="246" t="s">
        <v>12354</v>
      </c>
      <c r="G2214" s="246" t="s">
        <v>10018</v>
      </c>
      <c r="H2214" s="247">
        <v>0</v>
      </c>
      <c r="I2214" s="246" t="s">
        <v>10371</v>
      </c>
      <c r="J2214" s="247">
        <v>27000</v>
      </c>
      <c r="K2214" s="247">
        <v>187</v>
      </c>
      <c r="L2214" s="246" t="s">
        <v>13965</v>
      </c>
      <c r="M2214" s="246" t="s">
        <v>8265</v>
      </c>
      <c r="N2214" s="246" t="s">
        <v>13966</v>
      </c>
      <c r="O2214" s="246" t="s">
        <v>12354</v>
      </c>
      <c r="P2214" s="246" t="s">
        <v>12354</v>
      </c>
      <c r="Q2214" s="246" t="s">
        <v>12354</v>
      </c>
      <c r="R2214" s="246" t="s">
        <v>14765</v>
      </c>
      <c r="S2214" s="246" t="s">
        <v>16413</v>
      </c>
      <c r="T2214" s="246" t="s">
        <v>16383</v>
      </c>
      <c r="U2214" s="246" t="s">
        <v>14764</v>
      </c>
    </row>
    <row r="2215" spans="1:21" ht="13.5" customHeight="1">
      <c r="A2215" s="125" t="s">
        <v>11067</v>
      </c>
      <c r="B2215" s="125" t="s">
        <v>10371</v>
      </c>
      <c r="C2215" s="246" t="s">
        <v>11068</v>
      </c>
      <c r="D2215" s="246" t="s">
        <v>218</v>
      </c>
      <c r="E2215" s="246" t="s">
        <v>11301</v>
      </c>
      <c r="F2215" s="246" t="s">
        <v>12354</v>
      </c>
      <c r="G2215" s="246" t="s">
        <v>11069</v>
      </c>
      <c r="H2215" s="247">
        <v>0</v>
      </c>
      <c r="I2215" s="246" t="s">
        <v>10371</v>
      </c>
      <c r="J2215" s="247">
        <v>27000</v>
      </c>
      <c r="K2215" s="247">
        <v>328</v>
      </c>
      <c r="L2215" s="246" t="s">
        <v>14174</v>
      </c>
      <c r="M2215" s="246" t="s">
        <v>8269</v>
      </c>
      <c r="N2215" s="246" t="s">
        <v>14175</v>
      </c>
      <c r="O2215" s="246" t="s">
        <v>12354</v>
      </c>
      <c r="P2215" s="246" t="s">
        <v>12354</v>
      </c>
      <c r="Q2215" s="246" t="s">
        <v>12354</v>
      </c>
      <c r="R2215" s="246" t="s">
        <v>14694</v>
      </c>
      <c r="S2215" s="246" t="s">
        <v>14761</v>
      </c>
      <c r="T2215" s="246" t="s">
        <v>15716</v>
      </c>
      <c r="U2215" s="246" t="s">
        <v>15321</v>
      </c>
    </row>
    <row r="2216" spans="1:21" ht="13.5" customHeight="1">
      <c r="A2216" s="125" t="s">
        <v>11070</v>
      </c>
      <c r="B2216" s="125" t="s">
        <v>10371</v>
      </c>
      <c r="C2216" s="246" t="s">
        <v>7838</v>
      </c>
      <c r="D2216" s="246" t="s">
        <v>121</v>
      </c>
      <c r="E2216" s="246" t="s">
        <v>7839</v>
      </c>
      <c r="F2216" s="246" t="s">
        <v>11923</v>
      </c>
      <c r="G2216" s="246" t="s">
        <v>10019</v>
      </c>
      <c r="H2216" s="247">
        <v>0</v>
      </c>
      <c r="I2216" s="246" t="s">
        <v>10371</v>
      </c>
      <c r="J2216" s="247">
        <v>27000</v>
      </c>
      <c r="K2216" s="247">
        <v>251</v>
      </c>
      <c r="L2216" s="246" t="s">
        <v>14056</v>
      </c>
      <c r="M2216" s="246" t="s">
        <v>11426</v>
      </c>
      <c r="N2216" s="246" t="s">
        <v>14057</v>
      </c>
      <c r="O2216" s="246" t="s">
        <v>12354</v>
      </c>
      <c r="P2216" s="246" t="s">
        <v>12354</v>
      </c>
      <c r="Q2216" s="246" t="s">
        <v>12354</v>
      </c>
      <c r="R2216" s="246" t="s">
        <v>14773</v>
      </c>
      <c r="S2216" s="246" t="s">
        <v>14781</v>
      </c>
      <c r="T2216" s="246" t="s">
        <v>15916</v>
      </c>
      <c r="U2216" s="246" t="s">
        <v>15933</v>
      </c>
    </row>
    <row r="2217" spans="1:21" ht="13.5" customHeight="1">
      <c r="A2217" s="125" t="s">
        <v>11071</v>
      </c>
      <c r="B2217" s="125" t="s">
        <v>10371</v>
      </c>
      <c r="C2217" s="246" t="s">
        <v>7564</v>
      </c>
      <c r="D2217" s="246" t="s">
        <v>84</v>
      </c>
      <c r="E2217" s="246" t="s">
        <v>7565</v>
      </c>
      <c r="F2217" s="246" t="s">
        <v>12354</v>
      </c>
      <c r="G2217" s="246" t="s">
        <v>10020</v>
      </c>
      <c r="H2217" s="247">
        <v>0</v>
      </c>
      <c r="I2217" s="246" t="s">
        <v>10371</v>
      </c>
      <c r="J2217" s="247">
        <v>27000</v>
      </c>
      <c r="K2217" s="247">
        <v>93</v>
      </c>
      <c r="L2217" s="246" t="s">
        <v>13819</v>
      </c>
      <c r="M2217" s="246" t="s">
        <v>8269</v>
      </c>
      <c r="N2217" s="246" t="s">
        <v>13820</v>
      </c>
      <c r="O2217" s="246" t="s">
        <v>12354</v>
      </c>
      <c r="P2217" s="246" t="s">
        <v>12354</v>
      </c>
      <c r="Q2217" s="246" t="s">
        <v>12354</v>
      </c>
      <c r="R2217" s="246" t="s">
        <v>12354</v>
      </c>
      <c r="S2217" s="246" t="s">
        <v>12354</v>
      </c>
      <c r="T2217" s="246" t="s">
        <v>12354</v>
      </c>
      <c r="U2217" s="246" t="s">
        <v>12354</v>
      </c>
    </row>
    <row r="2218" spans="1:21" ht="13.5" customHeight="1">
      <c r="A2218" s="125" t="s">
        <v>11072</v>
      </c>
      <c r="B2218" s="125" t="s">
        <v>10371</v>
      </c>
      <c r="C2218" s="246" t="s">
        <v>7726</v>
      </c>
      <c r="D2218" s="246" t="s">
        <v>111</v>
      </c>
      <c r="E2218" s="246" t="s">
        <v>7727</v>
      </c>
      <c r="F2218" s="246" t="s">
        <v>10779</v>
      </c>
      <c r="G2218" s="246" t="s">
        <v>9977</v>
      </c>
      <c r="H2218" s="247">
        <v>0</v>
      </c>
      <c r="I2218" s="246" t="s">
        <v>10371</v>
      </c>
      <c r="J2218" s="247">
        <v>27000</v>
      </c>
      <c r="K2218" s="247">
        <v>184</v>
      </c>
      <c r="L2218" s="246" t="s">
        <v>13961</v>
      </c>
      <c r="M2218" s="246" t="s">
        <v>8265</v>
      </c>
      <c r="N2218" s="246" t="s">
        <v>13962</v>
      </c>
      <c r="O2218" s="246" t="s">
        <v>12354</v>
      </c>
      <c r="P2218" s="246" t="s">
        <v>12354</v>
      </c>
      <c r="Q2218" s="246" t="s">
        <v>12354</v>
      </c>
      <c r="R2218" s="246" t="s">
        <v>14765</v>
      </c>
      <c r="S2218" s="246" t="s">
        <v>16413</v>
      </c>
      <c r="T2218" s="246" t="s">
        <v>16383</v>
      </c>
      <c r="U2218" s="246" t="s">
        <v>14764</v>
      </c>
    </row>
    <row r="2219" spans="1:21" ht="13.5" customHeight="1">
      <c r="A2219" s="125" t="s">
        <v>11073</v>
      </c>
      <c r="B2219" s="125" t="s">
        <v>10371</v>
      </c>
      <c r="C2219" s="246" t="s">
        <v>7494</v>
      </c>
      <c r="D2219" s="246" t="s">
        <v>40</v>
      </c>
      <c r="E2219" s="246" t="s">
        <v>7495</v>
      </c>
      <c r="F2219" s="246" t="s">
        <v>12354</v>
      </c>
      <c r="G2219" s="246" t="s">
        <v>10021</v>
      </c>
      <c r="H2219" s="247">
        <v>0</v>
      </c>
      <c r="I2219" s="246" t="s">
        <v>10371</v>
      </c>
      <c r="J2219" s="247">
        <v>27000</v>
      </c>
      <c r="K2219" s="247">
        <v>53</v>
      </c>
      <c r="L2219" s="246" t="s">
        <v>13761</v>
      </c>
      <c r="M2219" s="246" t="s">
        <v>8269</v>
      </c>
      <c r="N2219" s="246" t="s">
        <v>13762</v>
      </c>
      <c r="O2219" s="246" t="s">
        <v>12354</v>
      </c>
      <c r="P2219" s="246" t="s">
        <v>12354</v>
      </c>
      <c r="Q2219" s="246" t="s">
        <v>12354</v>
      </c>
      <c r="R2219" s="246" t="s">
        <v>14765</v>
      </c>
      <c r="S2219" s="246" t="s">
        <v>14745</v>
      </c>
      <c r="T2219" s="246" t="s">
        <v>16431</v>
      </c>
      <c r="U2219" s="246" t="s">
        <v>15565</v>
      </c>
    </row>
    <row r="2220" spans="1:21" ht="13.5" customHeight="1">
      <c r="A2220" s="125" t="s">
        <v>11074</v>
      </c>
      <c r="B2220" s="125" t="s">
        <v>10371</v>
      </c>
      <c r="C2220" s="246" t="s">
        <v>7566</v>
      </c>
      <c r="D2220" s="246" t="s">
        <v>141</v>
      </c>
      <c r="E2220" s="246" t="s">
        <v>7567</v>
      </c>
      <c r="F2220" s="246" t="s">
        <v>12354</v>
      </c>
      <c r="G2220" s="246" t="s">
        <v>10022</v>
      </c>
      <c r="H2220" s="247">
        <v>0</v>
      </c>
      <c r="I2220" s="246" t="s">
        <v>10371</v>
      </c>
      <c r="J2220" s="247">
        <v>27000</v>
      </c>
      <c r="K2220" s="247">
        <v>94</v>
      </c>
      <c r="L2220" s="246" t="s">
        <v>13821</v>
      </c>
      <c r="M2220" s="246" t="s">
        <v>8269</v>
      </c>
      <c r="N2220" s="246" t="s">
        <v>13822</v>
      </c>
      <c r="O2220" s="246" t="s">
        <v>12354</v>
      </c>
      <c r="P2220" s="246" t="s">
        <v>12354</v>
      </c>
      <c r="Q2220" s="246" t="s">
        <v>12354</v>
      </c>
      <c r="R2220" s="246" t="s">
        <v>14765</v>
      </c>
      <c r="S2220" s="246" t="s">
        <v>16413</v>
      </c>
      <c r="T2220" s="246" t="s">
        <v>16383</v>
      </c>
      <c r="U2220" s="246" t="s">
        <v>14764</v>
      </c>
    </row>
    <row r="2221" spans="1:21" ht="13.5" customHeight="1">
      <c r="A2221" s="125" t="s">
        <v>11075</v>
      </c>
      <c r="B2221" s="125" t="s">
        <v>10371</v>
      </c>
      <c r="C2221" s="246" t="s">
        <v>7735</v>
      </c>
      <c r="D2221" s="246" t="s">
        <v>73</v>
      </c>
      <c r="E2221" s="246" t="s">
        <v>7736</v>
      </c>
      <c r="F2221" s="246" t="s">
        <v>12354</v>
      </c>
      <c r="G2221" s="246" t="s">
        <v>10023</v>
      </c>
      <c r="H2221" s="247">
        <v>0</v>
      </c>
      <c r="I2221" s="246" t="s">
        <v>10371</v>
      </c>
      <c r="J2221" s="247">
        <v>27000</v>
      </c>
      <c r="K2221" s="247">
        <v>190</v>
      </c>
      <c r="L2221" s="246" t="s">
        <v>13969</v>
      </c>
      <c r="M2221" s="246" t="s">
        <v>8265</v>
      </c>
      <c r="N2221" s="246" t="s">
        <v>13970</v>
      </c>
      <c r="O2221" s="246" t="s">
        <v>12354</v>
      </c>
      <c r="P2221" s="246" t="s">
        <v>12354</v>
      </c>
      <c r="Q2221" s="246" t="s">
        <v>12354</v>
      </c>
      <c r="R2221" s="246" t="s">
        <v>14773</v>
      </c>
      <c r="S2221" s="246" t="s">
        <v>14781</v>
      </c>
      <c r="T2221" s="246" t="s">
        <v>15916</v>
      </c>
      <c r="U2221" s="246" t="s">
        <v>16409</v>
      </c>
    </row>
    <row r="2222" spans="1:21" ht="13.5" customHeight="1">
      <c r="A2222" s="125" t="s">
        <v>11076</v>
      </c>
      <c r="B2222" s="125" t="s">
        <v>10371</v>
      </c>
      <c r="C2222" s="246" t="s">
        <v>7438</v>
      </c>
      <c r="D2222" s="246" t="s">
        <v>638</v>
      </c>
      <c r="E2222" s="246" t="s">
        <v>7439</v>
      </c>
      <c r="F2222" s="246" t="s">
        <v>12354</v>
      </c>
      <c r="G2222" s="246" t="s">
        <v>10025</v>
      </c>
      <c r="H2222" s="247">
        <v>0</v>
      </c>
      <c r="I2222" s="246" t="s">
        <v>10371</v>
      </c>
      <c r="J2222" s="247">
        <v>27000</v>
      </c>
      <c r="K2222" s="247">
        <v>22</v>
      </c>
      <c r="L2222" s="246" t="s">
        <v>13712</v>
      </c>
      <c r="M2222" s="246" t="s">
        <v>8269</v>
      </c>
      <c r="N2222" s="246" t="s">
        <v>13713</v>
      </c>
      <c r="O2222" s="246" t="s">
        <v>12354</v>
      </c>
      <c r="P2222" s="246" t="s">
        <v>12354</v>
      </c>
      <c r="Q2222" s="246" t="s">
        <v>12354</v>
      </c>
      <c r="R2222" s="246" t="s">
        <v>16069</v>
      </c>
      <c r="S2222" s="246" t="s">
        <v>14734</v>
      </c>
      <c r="T2222" s="246" t="s">
        <v>16333</v>
      </c>
      <c r="U2222" s="246" t="s">
        <v>16403</v>
      </c>
    </row>
    <row r="2223" spans="1:21" ht="13.5" customHeight="1">
      <c r="A2223" s="125" t="s">
        <v>11077</v>
      </c>
      <c r="B2223" s="125" t="s">
        <v>10371</v>
      </c>
      <c r="C2223" s="246" t="s">
        <v>7608</v>
      </c>
      <c r="D2223" s="246" t="s">
        <v>95</v>
      </c>
      <c r="E2223" s="246" t="s">
        <v>7609</v>
      </c>
      <c r="F2223" s="246" t="s">
        <v>12354</v>
      </c>
      <c r="G2223" s="246" t="s">
        <v>10026</v>
      </c>
      <c r="H2223" s="247">
        <v>0</v>
      </c>
      <c r="I2223" s="246" t="s">
        <v>10371</v>
      </c>
      <c r="J2223" s="247">
        <v>27000</v>
      </c>
      <c r="K2223" s="247">
        <v>117</v>
      </c>
      <c r="L2223" s="246" t="s">
        <v>13860</v>
      </c>
      <c r="M2223" s="246" t="s">
        <v>8269</v>
      </c>
      <c r="N2223" s="246" t="s">
        <v>13861</v>
      </c>
      <c r="O2223" s="246" t="s">
        <v>12354</v>
      </c>
      <c r="P2223" s="246" t="s">
        <v>12354</v>
      </c>
      <c r="Q2223" s="246" t="s">
        <v>12354</v>
      </c>
      <c r="R2223" s="246" t="s">
        <v>16069</v>
      </c>
      <c r="S2223" s="246" t="s">
        <v>14734</v>
      </c>
      <c r="T2223" s="246" t="s">
        <v>16333</v>
      </c>
      <c r="U2223" s="246" t="s">
        <v>16403</v>
      </c>
    </row>
    <row r="2224" spans="1:21" ht="13.5" customHeight="1">
      <c r="A2224" s="125" t="s">
        <v>11078</v>
      </c>
      <c r="B2224" s="125" t="s">
        <v>10371</v>
      </c>
      <c r="C2224" s="246" t="s">
        <v>7568</v>
      </c>
      <c r="D2224" s="246" t="s">
        <v>170</v>
      </c>
      <c r="E2224" s="246" t="s">
        <v>7569</v>
      </c>
      <c r="F2224" s="246" t="s">
        <v>12354</v>
      </c>
      <c r="G2224" s="246" t="s">
        <v>9931</v>
      </c>
      <c r="H2224" s="247">
        <v>0</v>
      </c>
      <c r="I2224" s="246" t="s">
        <v>10371</v>
      </c>
      <c r="J2224" s="247">
        <v>27000</v>
      </c>
      <c r="K2224" s="247">
        <v>95</v>
      </c>
      <c r="L2224" s="246" t="s">
        <v>13823</v>
      </c>
      <c r="M2224" s="246" t="s">
        <v>8269</v>
      </c>
      <c r="N2224" s="246" t="s">
        <v>13824</v>
      </c>
      <c r="O2224" s="246" t="s">
        <v>12354</v>
      </c>
      <c r="P2224" s="246" t="s">
        <v>12354</v>
      </c>
      <c r="Q2224" s="246" t="s">
        <v>12354</v>
      </c>
      <c r="R2224" s="246" t="s">
        <v>16069</v>
      </c>
      <c r="S2224" s="246" t="s">
        <v>14734</v>
      </c>
      <c r="T2224" s="246" t="s">
        <v>16333</v>
      </c>
      <c r="U2224" s="246" t="s">
        <v>16403</v>
      </c>
    </row>
    <row r="2225" spans="1:21" ht="13.5" customHeight="1">
      <c r="A2225" s="125" t="s">
        <v>11079</v>
      </c>
      <c r="B2225" s="125" t="s">
        <v>10371</v>
      </c>
      <c r="C2225" s="246" t="s">
        <v>11080</v>
      </c>
      <c r="D2225" s="246" t="s">
        <v>121</v>
      </c>
      <c r="E2225" s="246" t="s">
        <v>11302</v>
      </c>
      <c r="F2225" s="246" t="s">
        <v>11925</v>
      </c>
      <c r="G2225" s="246" t="s">
        <v>11290</v>
      </c>
      <c r="H2225" s="247">
        <v>0</v>
      </c>
      <c r="I2225" s="246" t="s">
        <v>10371</v>
      </c>
      <c r="J2225" s="247">
        <v>27000</v>
      </c>
      <c r="K2225" s="247">
        <v>329</v>
      </c>
      <c r="L2225" s="246" t="s">
        <v>12755</v>
      </c>
      <c r="M2225" s="246" t="s">
        <v>11426</v>
      </c>
      <c r="N2225" s="246" t="s">
        <v>14176</v>
      </c>
      <c r="O2225" s="246" t="s">
        <v>12354</v>
      </c>
      <c r="P2225" s="246" t="s">
        <v>12354</v>
      </c>
      <c r="Q2225" s="246" t="s">
        <v>12354</v>
      </c>
      <c r="R2225" s="246" t="s">
        <v>14694</v>
      </c>
      <c r="S2225" s="246" t="s">
        <v>14750</v>
      </c>
      <c r="T2225" s="246" t="s">
        <v>15604</v>
      </c>
      <c r="U2225" s="246" t="s">
        <v>16397</v>
      </c>
    </row>
    <row r="2226" spans="1:21" ht="13.5" customHeight="1">
      <c r="A2226" s="125" t="s">
        <v>11081</v>
      </c>
      <c r="B2226" s="125" t="s">
        <v>10371</v>
      </c>
      <c r="C2226" s="246" t="s">
        <v>11082</v>
      </c>
      <c r="D2226" s="246" t="s">
        <v>91</v>
      </c>
      <c r="E2226" s="246" t="s">
        <v>11303</v>
      </c>
      <c r="F2226" s="246" t="s">
        <v>12354</v>
      </c>
      <c r="G2226" s="246" t="s">
        <v>11083</v>
      </c>
      <c r="H2226" s="247">
        <v>0</v>
      </c>
      <c r="I2226" s="246" t="s">
        <v>10371</v>
      </c>
      <c r="J2226" s="247">
        <v>27000</v>
      </c>
      <c r="K2226" s="247">
        <v>330</v>
      </c>
      <c r="L2226" s="246" t="s">
        <v>14177</v>
      </c>
      <c r="M2226" s="246" t="s">
        <v>8265</v>
      </c>
      <c r="N2226" s="246" t="s">
        <v>14178</v>
      </c>
      <c r="O2226" s="246" t="s">
        <v>12354</v>
      </c>
      <c r="P2226" s="246" t="s">
        <v>12354</v>
      </c>
      <c r="Q2226" s="246" t="s">
        <v>12354</v>
      </c>
      <c r="R2226" s="246" t="s">
        <v>14765</v>
      </c>
      <c r="S2226" s="246" t="s">
        <v>16413</v>
      </c>
      <c r="T2226" s="246" t="s">
        <v>16383</v>
      </c>
      <c r="U2226" s="246" t="s">
        <v>14764</v>
      </c>
    </row>
    <row r="2227" spans="1:21" ht="13.5" customHeight="1">
      <c r="A2227" s="125" t="s">
        <v>11084</v>
      </c>
      <c r="B2227" s="125" t="s">
        <v>10371</v>
      </c>
      <c r="C2227" s="246" t="s">
        <v>7872</v>
      </c>
      <c r="D2227" s="246" t="s">
        <v>382</v>
      </c>
      <c r="E2227" s="246" t="s">
        <v>7873</v>
      </c>
      <c r="F2227" s="246" t="s">
        <v>11926</v>
      </c>
      <c r="G2227" s="246" t="s">
        <v>10027</v>
      </c>
      <c r="H2227" s="247">
        <v>0</v>
      </c>
      <c r="I2227" s="246" t="s">
        <v>10371</v>
      </c>
      <c r="J2227" s="247">
        <v>27000</v>
      </c>
      <c r="K2227" s="247">
        <v>269</v>
      </c>
      <c r="L2227" s="246" t="s">
        <v>14081</v>
      </c>
      <c r="M2227" s="246" t="s">
        <v>11426</v>
      </c>
      <c r="N2227" s="246" t="s">
        <v>14082</v>
      </c>
      <c r="O2227" s="246" t="s">
        <v>12354</v>
      </c>
      <c r="P2227" s="246" t="s">
        <v>12354</v>
      </c>
      <c r="Q2227" s="246" t="s">
        <v>12354</v>
      </c>
      <c r="R2227" s="246" t="s">
        <v>16069</v>
      </c>
      <c r="S2227" s="246" t="s">
        <v>14734</v>
      </c>
      <c r="T2227" s="246" t="s">
        <v>16333</v>
      </c>
      <c r="U2227" s="246" t="s">
        <v>16403</v>
      </c>
    </row>
    <row r="2228" spans="1:21" ht="13.5" customHeight="1">
      <c r="A2228" s="125" t="s">
        <v>11085</v>
      </c>
      <c r="B2228" s="125" t="s">
        <v>10371</v>
      </c>
      <c r="C2228" s="246" t="s">
        <v>7553</v>
      </c>
      <c r="D2228" s="246" t="s">
        <v>95</v>
      </c>
      <c r="E2228" s="246" t="s">
        <v>7554</v>
      </c>
      <c r="F2228" s="246" t="s">
        <v>12354</v>
      </c>
      <c r="G2228" s="246" t="s">
        <v>9977</v>
      </c>
      <c r="H2228" s="247">
        <v>0</v>
      </c>
      <c r="I2228" s="246" t="s">
        <v>10371</v>
      </c>
      <c r="J2228" s="247">
        <v>27000</v>
      </c>
      <c r="K2228" s="247">
        <v>86</v>
      </c>
      <c r="L2228" s="246" t="s">
        <v>12613</v>
      </c>
      <c r="M2228" s="246" t="s">
        <v>8269</v>
      </c>
      <c r="N2228" s="246" t="s">
        <v>13811</v>
      </c>
      <c r="O2228" s="246" t="s">
        <v>12354</v>
      </c>
      <c r="P2228" s="246" t="s">
        <v>12354</v>
      </c>
      <c r="Q2228" s="246" t="s">
        <v>12354</v>
      </c>
      <c r="R2228" s="246" t="s">
        <v>14765</v>
      </c>
      <c r="S2228" s="246" t="s">
        <v>16413</v>
      </c>
      <c r="T2228" s="246" t="s">
        <v>16383</v>
      </c>
      <c r="U2228" s="246" t="s">
        <v>14764</v>
      </c>
    </row>
    <row r="2229" spans="1:21" ht="13.5" customHeight="1">
      <c r="A2229" s="125" t="s">
        <v>11086</v>
      </c>
      <c r="B2229" s="125" t="s">
        <v>10371</v>
      </c>
      <c r="C2229" s="246" t="s">
        <v>7572</v>
      </c>
      <c r="D2229" s="246" t="s">
        <v>115</v>
      </c>
      <c r="E2229" s="246" t="s">
        <v>7573</v>
      </c>
      <c r="F2229" s="246" t="s">
        <v>12354</v>
      </c>
      <c r="G2229" s="246" t="s">
        <v>10028</v>
      </c>
      <c r="H2229" s="247">
        <v>0</v>
      </c>
      <c r="I2229" s="246" t="s">
        <v>10371</v>
      </c>
      <c r="J2229" s="247">
        <v>27000</v>
      </c>
      <c r="K2229" s="247">
        <v>97</v>
      </c>
      <c r="L2229" s="246" t="s">
        <v>13827</v>
      </c>
      <c r="M2229" s="246" t="s">
        <v>8269</v>
      </c>
      <c r="N2229" s="246" t="s">
        <v>13828</v>
      </c>
      <c r="O2229" s="246" t="s">
        <v>12354</v>
      </c>
      <c r="P2229" s="246" t="s">
        <v>12354</v>
      </c>
      <c r="Q2229" s="246" t="s">
        <v>12354</v>
      </c>
      <c r="R2229" s="246" t="s">
        <v>14694</v>
      </c>
      <c r="S2229" s="246" t="s">
        <v>14771</v>
      </c>
      <c r="T2229" s="246" t="s">
        <v>16432</v>
      </c>
      <c r="U2229" s="246" t="s">
        <v>14963</v>
      </c>
    </row>
    <row r="2230" spans="1:21" ht="13.5" customHeight="1">
      <c r="A2230" s="125" t="s">
        <v>11087</v>
      </c>
      <c r="B2230" s="125" t="s">
        <v>10371</v>
      </c>
      <c r="C2230" s="246" t="s">
        <v>7746</v>
      </c>
      <c r="D2230" s="246" t="s">
        <v>38</v>
      </c>
      <c r="E2230" s="246" t="s">
        <v>7747</v>
      </c>
      <c r="F2230" s="246" t="s">
        <v>12354</v>
      </c>
      <c r="G2230" s="246" t="s">
        <v>10029</v>
      </c>
      <c r="H2230" s="247">
        <v>0</v>
      </c>
      <c r="I2230" s="246" t="s">
        <v>10371</v>
      </c>
      <c r="J2230" s="247">
        <v>27000</v>
      </c>
      <c r="K2230" s="247">
        <v>197</v>
      </c>
      <c r="L2230" s="246" t="s">
        <v>12773</v>
      </c>
      <c r="M2230" s="246" t="s">
        <v>8265</v>
      </c>
      <c r="N2230" s="246" t="s">
        <v>13978</v>
      </c>
      <c r="O2230" s="246" t="s">
        <v>12354</v>
      </c>
      <c r="P2230" s="246" t="s">
        <v>12354</v>
      </c>
      <c r="Q2230" s="246" t="s">
        <v>12354</v>
      </c>
      <c r="R2230" s="246" t="s">
        <v>14694</v>
      </c>
      <c r="S2230" s="246" t="s">
        <v>14929</v>
      </c>
      <c r="T2230" s="246" t="s">
        <v>16244</v>
      </c>
      <c r="U2230" s="246" t="s">
        <v>15245</v>
      </c>
    </row>
    <row r="2231" spans="1:21" ht="13.5" customHeight="1">
      <c r="A2231" s="125" t="s">
        <v>11088</v>
      </c>
      <c r="B2231" s="125" t="s">
        <v>10371</v>
      </c>
      <c r="C2231" s="246" t="s">
        <v>7870</v>
      </c>
      <c r="D2231" s="246" t="s">
        <v>65</v>
      </c>
      <c r="E2231" s="246" t="s">
        <v>7871</v>
      </c>
      <c r="F2231" s="246" t="s">
        <v>11927</v>
      </c>
      <c r="G2231" s="246" t="s">
        <v>10030</v>
      </c>
      <c r="H2231" s="247">
        <v>0</v>
      </c>
      <c r="I2231" s="246" t="s">
        <v>10371</v>
      </c>
      <c r="J2231" s="247">
        <v>27000</v>
      </c>
      <c r="K2231" s="247">
        <v>268</v>
      </c>
      <c r="L2231" s="246" t="s">
        <v>14079</v>
      </c>
      <c r="M2231" s="246" t="s">
        <v>11426</v>
      </c>
      <c r="N2231" s="246" t="s">
        <v>14080</v>
      </c>
      <c r="O2231" s="246" t="s">
        <v>12354</v>
      </c>
      <c r="P2231" s="246" t="s">
        <v>12354</v>
      </c>
      <c r="Q2231" s="246" t="s">
        <v>12354</v>
      </c>
      <c r="R2231" s="246" t="s">
        <v>14765</v>
      </c>
      <c r="S2231" s="246" t="s">
        <v>16413</v>
      </c>
      <c r="T2231" s="246" t="s">
        <v>16383</v>
      </c>
      <c r="U2231" s="246" t="s">
        <v>14764</v>
      </c>
    </row>
    <row r="2232" spans="1:21" ht="13.5" customHeight="1">
      <c r="A2232" s="125" t="s">
        <v>11089</v>
      </c>
      <c r="B2232" s="125" t="s">
        <v>10371</v>
      </c>
      <c r="C2232" s="246" t="s">
        <v>7825</v>
      </c>
      <c r="D2232" s="246" t="s">
        <v>79</v>
      </c>
      <c r="E2232" s="246" t="s">
        <v>11304</v>
      </c>
      <c r="F2232" s="246" t="s">
        <v>11928</v>
      </c>
      <c r="G2232" s="246" t="s">
        <v>11305</v>
      </c>
      <c r="H2232" s="247">
        <v>0</v>
      </c>
      <c r="I2232" s="246" t="s">
        <v>10371</v>
      </c>
      <c r="J2232" s="247">
        <v>27000</v>
      </c>
      <c r="K2232" s="247">
        <v>244</v>
      </c>
      <c r="L2232" s="246" t="s">
        <v>14045</v>
      </c>
      <c r="M2232" s="246" t="s">
        <v>11426</v>
      </c>
      <c r="N2232" s="246" t="s">
        <v>14046</v>
      </c>
      <c r="O2232" s="246" t="s">
        <v>12354</v>
      </c>
      <c r="P2232" s="246" t="s">
        <v>12354</v>
      </c>
      <c r="Q2232" s="246" t="s">
        <v>12354</v>
      </c>
      <c r="R2232" s="246" t="s">
        <v>14690</v>
      </c>
      <c r="S2232" s="246" t="s">
        <v>15088</v>
      </c>
      <c r="T2232" s="246" t="s">
        <v>16433</v>
      </c>
      <c r="U2232" s="246" t="s">
        <v>15359</v>
      </c>
    </row>
    <row r="2233" spans="1:21" ht="13.5" customHeight="1">
      <c r="A2233" s="125" t="s">
        <v>11090</v>
      </c>
      <c r="B2233" s="125" t="s">
        <v>10371</v>
      </c>
      <c r="C2233" s="246" t="s">
        <v>11091</v>
      </c>
      <c r="D2233" s="246" t="s">
        <v>9483</v>
      </c>
      <c r="E2233" s="246" t="s">
        <v>11306</v>
      </c>
      <c r="F2233" s="246" t="s">
        <v>12354</v>
      </c>
      <c r="G2233" s="246" t="s">
        <v>11092</v>
      </c>
      <c r="H2233" s="247">
        <v>0</v>
      </c>
      <c r="I2233" s="246" t="s">
        <v>10371</v>
      </c>
      <c r="J2233" s="247">
        <v>27000</v>
      </c>
      <c r="K2233" s="247">
        <v>331</v>
      </c>
      <c r="L2233" s="246" t="s">
        <v>14179</v>
      </c>
      <c r="M2233" s="246" t="s">
        <v>8269</v>
      </c>
      <c r="N2233" s="246" t="s">
        <v>14180</v>
      </c>
      <c r="O2233" s="246" t="s">
        <v>12354</v>
      </c>
      <c r="P2233" s="246" t="s">
        <v>12354</v>
      </c>
      <c r="Q2233" s="246" t="s">
        <v>12354</v>
      </c>
      <c r="R2233" s="246" t="s">
        <v>14930</v>
      </c>
      <c r="S2233" s="246" t="s">
        <v>14727</v>
      </c>
      <c r="T2233" s="246" t="s">
        <v>16082</v>
      </c>
      <c r="U2233" s="246" t="s">
        <v>16269</v>
      </c>
    </row>
    <row r="2234" spans="1:21" ht="13.5" customHeight="1">
      <c r="A2234" s="125" t="s">
        <v>11093</v>
      </c>
      <c r="B2234" s="125" t="s">
        <v>10371</v>
      </c>
      <c r="C2234" s="246" t="s">
        <v>7868</v>
      </c>
      <c r="D2234" s="246" t="s">
        <v>172</v>
      </c>
      <c r="E2234" s="246" t="s">
        <v>7869</v>
      </c>
      <c r="F2234" s="246" t="s">
        <v>11929</v>
      </c>
      <c r="G2234" s="246" t="s">
        <v>10031</v>
      </c>
      <c r="H2234" s="247">
        <v>0</v>
      </c>
      <c r="I2234" s="246" t="s">
        <v>10371</v>
      </c>
      <c r="J2234" s="247">
        <v>27000</v>
      </c>
      <c r="K2234" s="247">
        <v>267</v>
      </c>
      <c r="L2234" s="246" t="s">
        <v>12472</v>
      </c>
      <c r="M2234" s="246" t="s">
        <v>11426</v>
      </c>
      <c r="N2234" s="246" t="s">
        <v>14078</v>
      </c>
      <c r="O2234" s="246" t="s">
        <v>12354</v>
      </c>
      <c r="P2234" s="246" t="s">
        <v>12354</v>
      </c>
      <c r="Q2234" s="246" t="s">
        <v>12354</v>
      </c>
      <c r="R2234" s="246" t="s">
        <v>14765</v>
      </c>
      <c r="S2234" s="246" t="s">
        <v>16413</v>
      </c>
      <c r="T2234" s="246" t="s">
        <v>16383</v>
      </c>
      <c r="U2234" s="246" t="s">
        <v>14764</v>
      </c>
    </row>
    <row r="2235" spans="1:21" ht="13.5" customHeight="1">
      <c r="A2235" s="125" t="s">
        <v>11094</v>
      </c>
      <c r="B2235" s="125" t="s">
        <v>10371</v>
      </c>
      <c r="C2235" s="246" t="s">
        <v>7788</v>
      </c>
      <c r="D2235" s="246" t="s">
        <v>12354</v>
      </c>
      <c r="E2235" s="246" t="s">
        <v>7789</v>
      </c>
      <c r="F2235" s="246" t="s">
        <v>12354</v>
      </c>
      <c r="G2235" s="246" t="s">
        <v>10032</v>
      </c>
      <c r="H2235" s="247">
        <v>0</v>
      </c>
      <c r="I2235" s="246" t="s">
        <v>10371</v>
      </c>
      <c r="J2235" s="247">
        <v>27000</v>
      </c>
      <c r="K2235" s="247">
        <v>221</v>
      </c>
      <c r="L2235" s="246" t="s">
        <v>14011</v>
      </c>
      <c r="M2235" s="246" t="s">
        <v>8266</v>
      </c>
      <c r="N2235" s="246" t="s">
        <v>14012</v>
      </c>
      <c r="O2235" s="246" t="s">
        <v>12354</v>
      </c>
      <c r="P2235" s="246" t="s">
        <v>12354</v>
      </c>
      <c r="Q2235" s="246" t="s">
        <v>12354</v>
      </c>
      <c r="R2235" s="246" t="s">
        <v>14814</v>
      </c>
      <c r="S2235" s="246" t="s">
        <v>16413</v>
      </c>
      <c r="T2235" s="246" t="s">
        <v>16297</v>
      </c>
      <c r="U2235" s="246" t="s">
        <v>16430</v>
      </c>
    </row>
    <row r="2236" spans="1:21" ht="13.5" customHeight="1">
      <c r="A2236" s="125" t="s">
        <v>11095</v>
      </c>
      <c r="B2236" s="125" t="s">
        <v>10371</v>
      </c>
      <c r="C2236" s="246" t="s">
        <v>7576</v>
      </c>
      <c r="D2236" s="246" t="s">
        <v>50</v>
      </c>
      <c r="E2236" s="246" t="s">
        <v>7577</v>
      </c>
      <c r="F2236" s="246" t="s">
        <v>12354</v>
      </c>
      <c r="G2236" s="246" t="s">
        <v>10033</v>
      </c>
      <c r="H2236" s="247">
        <v>0</v>
      </c>
      <c r="I2236" s="246" t="s">
        <v>10371</v>
      </c>
      <c r="J2236" s="247">
        <v>27000</v>
      </c>
      <c r="K2236" s="247">
        <v>99</v>
      </c>
      <c r="L2236" s="246" t="s">
        <v>13831</v>
      </c>
      <c r="M2236" s="246" t="s">
        <v>8269</v>
      </c>
      <c r="N2236" s="246" t="s">
        <v>13832</v>
      </c>
      <c r="O2236" s="246" t="s">
        <v>12354</v>
      </c>
      <c r="P2236" s="246" t="s">
        <v>12354</v>
      </c>
      <c r="Q2236" s="246" t="s">
        <v>12354</v>
      </c>
      <c r="R2236" s="246" t="s">
        <v>14765</v>
      </c>
      <c r="S2236" s="246" t="s">
        <v>15136</v>
      </c>
      <c r="T2236" s="246" t="s">
        <v>16082</v>
      </c>
      <c r="U2236" s="246" t="s">
        <v>16269</v>
      </c>
    </row>
    <row r="2237" spans="1:21" ht="13.5" customHeight="1">
      <c r="A2237" s="125" t="s">
        <v>11096</v>
      </c>
      <c r="B2237" s="125" t="s">
        <v>10371</v>
      </c>
      <c r="C2237" s="246" t="s">
        <v>7739</v>
      </c>
      <c r="D2237" s="246" t="s">
        <v>85</v>
      </c>
      <c r="E2237" s="246" t="s">
        <v>7740</v>
      </c>
      <c r="F2237" s="246" t="s">
        <v>12354</v>
      </c>
      <c r="G2237" s="246" t="s">
        <v>10034</v>
      </c>
      <c r="H2237" s="247">
        <v>0</v>
      </c>
      <c r="I2237" s="246" t="s">
        <v>10371</v>
      </c>
      <c r="J2237" s="247">
        <v>27000</v>
      </c>
      <c r="K2237" s="247">
        <v>192</v>
      </c>
      <c r="L2237" s="246" t="s">
        <v>13972</v>
      </c>
      <c r="M2237" s="246" t="s">
        <v>8265</v>
      </c>
      <c r="N2237" s="246" t="s">
        <v>13973</v>
      </c>
      <c r="O2237" s="246" t="s">
        <v>12354</v>
      </c>
      <c r="P2237" s="246" t="s">
        <v>12354</v>
      </c>
      <c r="Q2237" s="246" t="s">
        <v>12354</v>
      </c>
      <c r="R2237" s="246" t="s">
        <v>14730</v>
      </c>
      <c r="S2237" s="246" t="s">
        <v>15066</v>
      </c>
      <c r="T2237" s="246" t="s">
        <v>15779</v>
      </c>
      <c r="U2237" s="246" t="s">
        <v>15846</v>
      </c>
    </row>
    <row r="2238" spans="1:21" ht="13.5" customHeight="1">
      <c r="A2238" s="125" t="s">
        <v>11097</v>
      </c>
      <c r="B2238" s="125" t="s">
        <v>10371</v>
      </c>
      <c r="C2238" s="246" t="s">
        <v>7578</v>
      </c>
      <c r="D2238" s="246" t="s">
        <v>804</v>
      </c>
      <c r="E2238" s="246" t="s">
        <v>7579</v>
      </c>
      <c r="F2238" s="246" t="s">
        <v>12354</v>
      </c>
      <c r="G2238" s="246" t="s">
        <v>10035</v>
      </c>
      <c r="H2238" s="247">
        <v>0</v>
      </c>
      <c r="I2238" s="246" t="s">
        <v>10371</v>
      </c>
      <c r="J2238" s="247">
        <v>27000</v>
      </c>
      <c r="K2238" s="247">
        <v>100</v>
      </c>
      <c r="L2238" s="246" t="s">
        <v>13833</v>
      </c>
      <c r="M2238" s="246" t="s">
        <v>8269</v>
      </c>
      <c r="N2238" s="246" t="s">
        <v>13834</v>
      </c>
      <c r="O2238" s="246" t="s">
        <v>12354</v>
      </c>
      <c r="P2238" s="246" t="s">
        <v>12354</v>
      </c>
      <c r="Q2238" s="246" t="s">
        <v>12354</v>
      </c>
      <c r="R2238" s="246" t="s">
        <v>14765</v>
      </c>
      <c r="S2238" s="246" t="s">
        <v>16413</v>
      </c>
      <c r="T2238" s="246" t="s">
        <v>16383</v>
      </c>
      <c r="U2238" s="246" t="s">
        <v>14764</v>
      </c>
    </row>
    <row r="2239" spans="1:21" ht="13.5" customHeight="1">
      <c r="A2239" s="125" t="s">
        <v>11098</v>
      </c>
      <c r="B2239" s="125" t="s">
        <v>10371</v>
      </c>
      <c r="C2239" s="246" t="s">
        <v>7737</v>
      </c>
      <c r="D2239" s="246" t="s">
        <v>12354</v>
      </c>
      <c r="E2239" s="246" t="s">
        <v>7738</v>
      </c>
      <c r="F2239" s="246" t="s">
        <v>12354</v>
      </c>
      <c r="G2239" s="246" t="s">
        <v>10036</v>
      </c>
      <c r="H2239" s="247">
        <v>0</v>
      </c>
      <c r="I2239" s="246" t="s">
        <v>10371</v>
      </c>
      <c r="J2239" s="247">
        <v>27000</v>
      </c>
      <c r="K2239" s="247">
        <v>191</v>
      </c>
      <c r="L2239" s="246" t="s">
        <v>13969</v>
      </c>
      <c r="M2239" s="246" t="s">
        <v>8265</v>
      </c>
      <c r="N2239" s="246" t="s">
        <v>13971</v>
      </c>
      <c r="O2239" s="246" t="s">
        <v>12354</v>
      </c>
      <c r="P2239" s="246" t="s">
        <v>12354</v>
      </c>
      <c r="Q2239" s="246" t="s">
        <v>12354</v>
      </c>
      <c r="R2239" s="246" t="s">
        <v>14690</v>
      </c>
      <c r="S2239" s="246" t="s">
        <v>14794</v>
      </c>
      <c r="T2239" s="246" t="s">
        <v>14927</v>
      </c>
      <c r="U2239" s="246" t="s">
        <v>15577</v>
      </c>
    </row>
    <row r="2240" spans="1:21" ht="13.5" customHeight="1">
      <c r="A2240" s="125" t="s">
        <v>11099</v>
      </c>
      <c r="B2240" s="125" t="s">
        <v>10371</v>
      </c>
      <c r="C2240" s="246" t="s">
        <v>7574</v>
      </c>
      <c r="D2240" s="246" t="s">
        <v>118</v>
      </c>
      <c r="E2240" s="246" t="s">
        <v>7575</v>
      </c>
      <c r="F2240" s="246" t="s">
        <v>12354</v>
      </c>
      <c r="G2240" s="246" t="s">
        <v>10037</v>
      </c>
      <c r="H2240" s="247">
        <v>0</v>
      </c>
      <c r="I2240" s="246" t="s">
        <v>10371</v>
      </c>
      <c r="J2240" s="247">
        <v>27000</v>
      </c>
      <c r="K2240" s="247">
        <v>98</v>
      </c>
      <c r="L2240" s="246" t="s">
        <v>13829</v>
      </c>
      <c r="M2240" s="246" t="s">
        <v>8269</v>
      </c>
      <c r="N2240" s="246" t="s">
        <v>13830</v>
      </c>
      <c r="O2240" s="246" t="s">
        <v>12354</v>
      </c>
      <c r="P2240" s="246" t="s">
        <v>12354</v>
      </c>
      <c r="Q2240" s="246" t="s">
        <v>12354</v>
      </c>
      <c r="R2240" s="246" t="s">
        <v>12354</v>
      </c>
      <c r="S2240" s="246" t="s">
        <v>12354</v>
      </c>
      <c r="T2240" s="246" t="s">
        <v>12354</v>
      </c>
      <c r="U2240" s="246" t="s">
        <v>12354</v>
      </c>
    </row>
    <row r="2241" spans="1:21" ht="13.5" customHeight="1">
      <c r="A2241" s="125" t="s">
        <v>11100</v>
      </c>
      <c r="B2241" s="125" t="s">
        <v>10371</v>
      </c>
      <c r="C2241" s="246" t="s">
        <v>7580</v>
      </c>
      <c r="D2241" s="246" t="s">
        <v>84</v>
      </c>
      <c r="E2241" s="246" t="s">
        <v>7581</v>
      </c>
      <c r="F2241" s="246" t="s">
        <v>12354</v>
      </c>
      <c r="G2241" s="246" t="s">
        <v>10038</v>
      </c>
      <c r="H2241" s="247">
        <v>0</v>
      </c>
      <c r="I2241" s="246" t="s">
        <v>10371</v>
      </c>
      <c r="J2241" s="247">
        <v>27000</v>
      </c>
      <c r="K2241" s="247">
        <v>102</v>
      </c>
      <c r="L2241" s="246" t="s">
        <v>13835</v>
      </c>
      <c r="M2241" s="246" t="s">
        <v>8269</v>
      </c>
      <c r="N2241" s="246" t="s">
        <v>13836</v>
      </c>
      <c r="O2241" s="246" t="s">
        <v>12354</v>
      </c>
      <c r="P2241" s="246" t="s">
        <v>12354</v>
      </c>
      <c r="Q2241" s="246" t="s">
        <v>12354</v>
      </c>
      <c r="R2241" s="246" t="s">
        <v>14765</v>
      </c>
      <c r="S2241" s="246" t="s">
        <v>14736</v>
      </c>
      <c r="T2241" s="246" t="s">
        <v>15763</v>
      </c>
      <c r="U2241" s="246" t="s">
        <v>15634</v>
      </c>
    </row>
    <row r="2242" spans="1:21" ht="13.5" customHeight="1">
      <c r="A2242" s="125" t="s">
        <v>11101</v>
      </c>
      <c r="B2242" s="125" t="s">
        <v>10371</v>
      </c>
      <c r="C2242" s="246" t="s">
        <v>7418</v>
      </c>
      <c r="D2242" s="246" t="s">
        <v>7419</v>
      </c>
      <c r="E2242" s="246" t="s">
        <v>7420</v>
      </c>
      <c r="F2242" s="246" t="s">
        <v>12354</v>
      </c>
      <c r="G2242" s="246" t="s">
        <v>10039</v>
      </c>
      <c r="H2242" s="247">
        <v>0</v>
      </c>
      <c r="I2242" s="246" t="s">
        <v>10371</v>
      </c>
      <c r="J2242" s="247">
        <v>27000</v>
      </c>
      <c r="K2242" s="247">
        <v>11</v>
      </c>
      <c r="L2242" s="246" t="s">
        <v>13694</v>
      </c>
      <c r="M2242" s="246" t="s">
        <v>8268</v>
      </c>
      <c r="N2242" s="246" t="s">
        <v>13695</v>
      </c>
      <c r="O2242" s="246" t="s">
        <v>12354</v>
      </c>
      <c r="P2242" s="246" t="s">
        <v>12354</v>
      </c>
      <c r="Q2242" s="246" t="s">
        <v>12354</v>
      </c>
      <c r="R2242" s="246" t="s">
        <v>16069</v>
      </c>
      <c r="S2242" s="246" t="s">
        <v>14734</v>
      </c>
      <c r="T2242" s="246" t="s">
        <v>16333</v>
      </c>
      <c r="U2242" s="246" t="s">
        <v>16403</v>
      </c>
    </row>
    <row r="2243" spans="1:21" ht="13.5" customHeight="1">
      <c r="A2243" s="125" t="s">
        <v>11102</v>
      </c>
      <c r="B2243" s="125" t="s">
        <v>10371</v>
      </c>
      <c r="C2243" s="246" t="s">
        <v>7744</v>
      </c>
      <c r="D2243" s="246" t="s">
        <v>1281</v>
      </c>
      <c r="E2243" s="246" t="s">
        <v>7745</v>
      </c>
      <c r="F2243" s="246" t="s">
        <v>12354</v>
      </c>
      <c r="G2243" s="246" t="s">
        <v>10040</v>
      </c>
      <c r="H2243" s="247">
        <v>0</v>
      </c>
      <c r="I2243" s="246" t="s">
        <v>10371</v>
      </c>
      <c r="J2243" s="247">
        <v>27000</v>
      </c>
      <c r="K2243" s="247">
        <v>195</v>
      </c>
      <c r="L2243" s="246" t="s">
        <v>12934</v>
      </c>
      <c r="M2243" s="246" t="s">
        <v>8265</v>
      </c>
      <c r="N2243" s="246" t="s">
        <v>13976</v>
      </c>
      <c r="O2243" s="246" t="s">
        <v>12354</v>
      </c>
      <c r="P2243" s="246" t="s">
        <v>12354</v>
      </c>
      <c r="Q2243" s="246" t="s">
        <v>12354</v>
      </c>
      <c r="R2243" s="246" t="s">
        <v>12354</v>
      </c>
      <c r="S2243" s="246" t="s">
        <v>12354</v>
      </c>
      <c r="T2243" s="246" t="s">
        <v>12354</v>
      </c>
      <c r="U2243" s="246" t="s">
        <v>12354</v>
      </c>
    </row>
    <row r="2244" spans="1:21" ht="13.5" customHeight="1">
      <c r="A2244" s="125" t="s">
        <v>11103</v>
      </c>
      <c r="B2244" s="125" t="s">
        <v>10371</v>
      </c>
      <c r="C2244" s="246" t="s">
        <v>7830</v>
      </c>
      <c r="D2244" s="246" t="s">
        <v>54</v>
      </c>
      <c r="E2244" s="246" t="s">
        <v>7831</v>
      </c>
      <c r="F2244" s="246" t="s">
        <v>8187</v>
      </c>
      <c r="G2244" s="246" t="s">
        <v>10041</v>
      </c>
      <c r="H2244" s="247">
        <v>0</v>
      </c>
      <c r="I2244" s="246" t="s">
        <v>10371</v>
      </c>
      <c r="J2244" s="247">
        <v>27000</v>
      </c>
      <c r="K2244" s="247">
        <v>247</v>
      </c>
      <c r="L2244" s="246" t="s">
        <v>14051</v>
      </c>
      <c r="M2244" s="246" t="s">
        <v>11426</v>
      </c>
      <c r="N2244" s="246" t="s">
        <v>14052</v>
      </c>
      <c r="O2244" s="246" t="s">
        <v>12354</v>
      </c>
      <c r="P2244" s="246" t="s">
        <v>12354</v>
      </c>
      <c r="Q2244" s="246" t="s">
        <v>12354</v>
      </c>
      <c r="R2244" s="246" t="s">
        <v>16434</v>
      </c>
      <c r="S2244" s="246" t="s">
        <v>16185</v>
      </c>
      <c r="T2244" s="246" t="s">
        <v>15780</v>
      </c>
      <c r="U2244" s="246" t="s">
        <v>15846</v>
      </c>
    </row>
    <row r="2245" spans="1:21" ht="13.5" customHeight="1">
      <c r="A2245" s="125" t="s">
        <v>11104</v>
      </c>
      <c r="B2245" s="125" t="s">
        <v>10371</v>
      </c>
      <c r="C2245" s="246" t="s">
        <v>7539</v>
      </c>
      <c r="D2245" s="246" t="s">
        <v>103</v>
      </c>
      <c r="E2245" s="246" t="s">
        <v>11307</v>
      </c>
      <c r="F2245" s="246" t="s">
        <v>12354</v>
      </c>
      <c r="G2245" s="246" t="s">
        <v>11308</v>
      </c>
      <c r="H2245" s="247">
        <v>0</v>
      </c>
      <c r="I2245" s="246" t="s">
        <v>10371</v>
      </c>
      <c r="J2245" s="247">
        <v>27000</v>
      </c>
      <c r="K2245" s="247">
        <v>196</v>
      </c>
      <c r="L2245" s="246" t="s">
        <v>13536</v>
      </c>
      <c r="M2245" s="246" t="s">
        <v>8265</v>
      </c>
      <c r="N2245" s="246" t="s">
        <v>13977</v>
      </c>
      <c r="O2245" s="246" t="s">
        <v>12354</v>
      </c>
      <c r="P2245" s="246" t="s">
        <v>12354</v>
      </c>
      <c r="Q2245" s="246" t="s">
        <v>12354</v>
      </c>
      <c r="R2245" s="246" t="s">
        <v>14765</v>
      </c>
      <c r="S2245" s="246" t="s">
        <v>16413</v>
      </c>
      <c r="T2245" s="246" t="s">
        <v>16383</v>
      </c>
      <c r="U2245" s="246" t="s">
        <v>14764</v>
      </c>
    </row>
    <row r="2246" spans="1:21" ht="13.5" customHeight="1">
      <c r="A2246" s="125" t="s">
        <v>11105</v>
      </c>
      <c r="B2246" s="125" t="s">
        <v>10371</v>
      </c>
      <c r="C2246" s="246" t="s">
        <v>7921</v>
      </c>
      <c r="D2246" s="246" t="s">
        <v>202</v>
      </c>
      <c r="E2246" s="246" t="s">
        <v>7922</v>
      </c>
      <c r="F2246" s="246" t="s">
        <v>11190</v>
      </c>
      <c r="G2246" s="246" t="s">
        <v>10042</v>
      </c>
      <c r="H2246" s="247">
        <v>0</v>
      </c>
      <c r="I2246" s="246" t="s">
        <v>10371</v>
      </c>
      <c r="J2246" s="247">
        <v>27000</v>
      </c>
      <c r="K2246" s="247">
        <v>295</v>
      </c>
      <c r="L2246" s="246" t="s">
        <v>14120</v>
      </c>
      <c r="M2246" s="246" t="s">
        <v>11426</v>
      </c>
      <c r="N2246" s="246" t="s">
        <v>14121</v>
      </c>
      <c r="O2246" s="246" t="s">
        <v>12354</v>
      </c>
      <c r="P2246" s="246" t="s">
        <v>12354</v>
      </c>
      <c r="Q2246" s="246" t="s">
        <v>12354</v>
      </c>
      <c r="R2246" s="246" t="s">
        <v>14730</v>
      </c>
      <c r="S2246" s="246" t="s">
        <v>14892</v>
      </c>
      <c r="T2246" s="246" t="s">
        <v>15360</v>
      </c>
      <c r="U2246" s="246" t="s">
        <v>14945</v>
      </c>
    </row>
    <row r="2247" spans="1:21" ht="13.5" customHeight="1">
      <c r="A2247" s="125" t="s">
        <v>11106</v>
      </c>
      <c r="B2247" s="125" t="s">
        <v>10371</v>
      </c>
      <c r="C2247" s="246" t="s">
        <v>7804</v>
      </c>
      <c r="D2247" s="246" t="s">
        <v>12354</v>
      </c>
      <c r="E2247" s="246" t="s">
        <v>7805</v>
      </c>
      <c r="F2247" s="246" t="s">
        <v>12354</v>
      </c>
      <c r="G2247" s="246" t="s">
        <v>14024</v>
      </c>
      <c r="H2247" s="247">
        <v>0</v>
      </c>
      <c r="I2247" s="246" t="s">
        <v>10371</v>
      </c>
      <c r="J2247" s="247">
        <v>27000</v>
      </c>
      <c r="K2247" s="247">
        <v>229</v>
      </c>
      <c r="L2247" s="246" t="s">
        <v>12775</v>
      </c>
      <c r="M2247" s="246" t="s">
        <v>8267</v>
      </c>
      <c r="N2247" s="246" t="s">
        <v>14025</v>
      </c>
      <c r="O2247" s="246" t="s">
        <v>12354</v>
      </c>
      <c r="P2247" s="246" t="s">
        <v>12354</v>
      </c>
      <c r="Q2247" s="246" t="s">
        <v>12354</v>
      </c>
      <c r="R2247" s="246" t="s">
        <v>12354</v>
      </c>
      <c r="S2247" s="246" t="s">
        <v>12354</v>
      </c>
      <c r="T2247" s="246" t="s">
        <v>12354</v>
      </c>
      <c r="U2247" s="246" t="s">
        <v>12354</v>
      </c>
    </row>
    <row r="2248" spans="1:21" ht="13.5" customHeight="1">
      <c r="A2248" s="125" t="s">
        <v>11107</v>
      </c>
      <c r="B2248" s="125" t="s">
        <v>10371</v>
      </c>
      <c r="C2248" s="246" t="s">
        <v>7586</v>
      </c>
      <c r="D2248" s="246" t="s">
        <v>127</v>
      </c>
      <c r="E2248" s="246" t="s">
        <v>7587</v>
      </c>
      <c r="F2248" s="246" t="s">
        <v>12354</v>
      </c>
      <c r="G2248" s="246" t="s">
        <v>10043</v>
      </c>
      <c r="H2248" s="247">
        <v>0</v>
      </c>
      <c r="I2248" s="246" t="s">
        <v>10371</v>
      </c>
      <c r="J2248" s="247">
        <v>27000</v>
      </c>
      <c r="K2248" s="247">
        <v>105</v>
      </c>
      <c r="L2248" s="246" t="s">
        <v>13841</v>
      </c>
      <c r="M2248" s="246" t="s">
        <v>8269</v>
      </c>
      <c r="N2248" s="246" t="s">
        <v>13842</v>
      </c>
      <c r="O2248" s="246" t="s">
        <v>12354</v>
      </c>
      <c r="P2248" s="246" t="s">
        <v>12354</v>
      </c>
      <c r="Q2248" s="246" t="s">
        <v>12354</v>
      </c>
      <c r="R2248" s="246" t="s">
        <v>14894</v>
      </c>
      <c r="S2248" s="246" t="s">
        <v>14929</v>
      </c>
      <c r="T2248" s="246" t="s">
        <v>15429</v>
      </c>
      <c r="U2248" s="246" t="s">
        <v>15806</v>
      </c>
    </row>
    <row r="2249" spans="1:21" ht="13.5" customHeight="1">
      <c r="A2249" s="125" t="s">
        <v>11108</v>
      </c>
      <c r="B2249" s="125" t="s">
        <v>10371</v>
      </c>
      <c r="C2249" s="246" t="s">
        <v>7588</v>
      </c>
      <c r="D2249" s="246" t="s">
        <v>734</v>
      </c>
      <c r="E2249" s="246" t="s">
        <v>7589</v>
      </c>
      <c r="F2249" s="246" t="s">
        <v>12354</v>
      </c>
      <c r="G2249" s="246" t="s">
        <v>10044</v>
      </c>
      <c r="H2249" s="247">
        <v>0</v>
      </c>
      <c r="I2249" s="246" t="s">
        <v>10371</v>
      </c>
      <c r="J2249" s="247">
        <v>27000</v>
      </c>
      <c r="K2249" s="247">
        <v>106</v>
      </c>
      <c r="L2249" s="246" t="s">
        <v>13843</v>
      </c>
      <c r="M2249" s="246" t="s">
        <v>8269</v>
      </c>
      <c r="N2249" s="246" t="s">
        <v>13844</v>
      </c>
      <c r="O2249" s="246" t="s">
        <v>12354</v>
      </c>
      <c r="P2249" s="246" t="s">
        <v>12354</v>
      </c>
      <c r="Q2249" s="246" t="s">
        <v>12354</v>
      </c>
      <c r="R2249" s="246" t="s">
        <v>16069</v>
      </c>
      <c r="S2249" s="246" t="s">
        <v>14734</v>
      </c>
      <c r="T2249" s="246" t="s">
        <v>16333</v>
      </c>
      <c r="U2249" s="246" t="s">
        <v>16403</v>
      </c>
    </row>
    <row r="2250" spans="1:21" ht="13.5" customHeight="1">
      <c r="A2250" s="125" t="s">
        <v>11109</v>
      </c>
      <c r="B2250" s="125" t="s">
        <v>10371</v>
      </c>
      <c r="C2250" s="246" t="s">
        <v>11110</v>
      </c>
      <c r="D2250" s="246" t="s">
        <v>123</v>
      </c>
      <c r="E2250" s="246" t="s">
        <v>11309</v>
      </c>
      <c r="F2250" s="246" t="s">
        <v>11930</v>
      </c>
      <c r="G2250" s="246" t="s">
        <v>11111</v>
      </c>
      <c r="H2250" s="247">
        <v>0</v>
      </c>
      <c r="I2250" s="246" t="s">
        <v>10371</v>
      </c>
      <c r="J2250" s="247">
        <v>27000</v>
      </c>
      <c r="K2250" s="247">
        <v>333</v>
      </c>
      <c r="L2250" s="246" t="s">
        <v>14033</v>
      </c>
      <c r="M2250" s="246" t="s">
        <v>11426</v>
      </c>
      <c r="N2250" s="246" t="s">
        <v>14181</v>
      </c>
      <c r="O2250" s="246" t="s">
        <v>12354</v>
      </c>
      <c r="P2250" s="246" t="s">
        <v>12354</v>
      </c>
      <c r="Q2250" s="246" t="s">
        <v>12354</v>
      </c>
      <c r="R2250" s="246" t="s">
        <v>14930</v>
      </c>
      <c r="S2250" s="246" t="s">
        <v>14727</v>
      </c>
      <c r="T2250" s="246" t="s">
        <v>16082</v>
      </c>
      <c r="U2250" s="246" t="s">
        <v>16269</v>
      </c>
    </row>
    <row r="2251" spans="1:21" ht="13.5" customHeight="1">
      <c r="A2251" s="125" t="s">
        <v>11112</v>
      </c>
      <c r="B2251" s="125" t="s">
        <v>10371</v>
      </c>
      <c r="C2251" s="246" t="s">
        <v>7750</v>
      </c>
      <c r="D2251" s="246" t="s">
        <v>193</v>
      </c>
      <c r="E2251" s="246" t="s">
        <v>7751</v>
      </c>
      <c r="F2251" s="246" t="s">
        <v>12354</v>
      </c>
      <c r="G2251" s="246" t="s">
        <v>10045</v>
      </c>
      <c r="H2251" s="247">
        <v>0</v>
      </c>
      <c r="I2251" s="246" t="s">
        <v>10371</v>
      </c>
      <c r="J2251" s="247">
        <v>27000</v>
      </c>
      <c r="K2251" s="247">
        <v>200</v>
      </c>
      <c r="L2251" s="246" t="s">
        <v>12774</v>
      </c>
      <c r="M2251" s="246" t="s">
        <v>8265</v>
      </c>
      <c r="N2251" s="246" t="s">
        <v>13980</v>
      </c>
      <c r="O2251" s="246" t="s">
        <v>12354</v>
      </c>
      <c r="P2251" s="246" t="s">
        <v>12354</v>
      </c>
      <c r="Q2251" s="246" t="s">
        <v>12354</v>
      </c>
      <c r="R2251" s="246" t="s">
        <v>14894</v>
      </c>
      <c r="S2251" s="246" t="s">
        <v>14929</v>
      </c>
      <c r="T2251" s="246" t="s">
        <v>15429</v>
      </c>
      <c r="U2251" s="246" t="s">
        <v>15806</v>
      </c>
    </row>
    <row r="2252" spans="1:21" ht="13.5" customHeight="1">
      <c r="A2252" s="125" t="s">
        <v>11113</v>
      </c>
      <c r="B2252" s="125" t="s">
        <v>10371</v>
      </c>
      <c r="C2252" s="246" t="s">
        <v>7752</v>
      </c>
      <c r="D2252" s="246" t="s">
        <v>182</v>
      </c>
      <c r="E2252" s="246" t="s">
        <v>7753</v>
      </c>
      <c r="F2252" s="246" t="s">
        <v>12354</v>
      </c>
      <c r="G2252" s="246" t="s">
        <v>10046</v>
      </c>
      <c r="H2252" s="247">
        <v>0</v>
      </c>
      <c r="I2252" s="246" t="s">
        <v>10371</v>
      </c>
      <c r="J2252" s="247">
        <v>27000</v>
      </c>
      <c r="K2252" s="247">
        <v>201</v>
      </c>
      <c r="L2252" s="246" t="s">
        <v>13981</v>
      </c>
      <c r="M2252" s="246" t="s">
        <v>8265</v>
      </c>
      <c r="N2252" s="246" t="s">
        <v>13982</v>
      </c>
      <c r="O2252" s="246" t="s">
        <v>12354</v>
      </c>
      <c r="P2252" s="246" t="s">
        <v>12354</v>
      </c>
      <c r="Q2252" s="246" t="s">
        <v>12354</v>
      </c>
      <c r="R2252" s="246" t="s">
        <v>14765</v>
      </c>
      <c r="S2252" s="246" t="s">
        <v>14736</v>
      </c>
      <c r="T2252" s="246" t="s">
        <v>15763</v>
      </c>
      <c r="U2252" s="246" t="s">
        <v>15634</v>
      </c>
    </row>
    <row r="2253" spans="1:21" ht="13.5" customHeight="1">
      <c r="A2253" s="125" t="s">
        <v>11114</v>
      </c>
      <c r="B2253" s="125" t="s">
        <v>10371</v>
      </c>
      <c r="C2253" s="246" t="s">
        <v>7590</v>
      </c>
      <c r="D2253" s="246" t="s">
        <v>186</v>
      </c>
      <c r="E2253" s="246" t="s">
        <v>7591</v>
      </c>
      <c r="F2253" s="246" t="s">
        <v>12354</v>
      </c>
      <c r="G2253" s="246" t="s">
        <v>10047</v>
      </c>
      <c r="H2253" s="247">
        <v>0</v>
      </c>
      <c r="I2253" s="246" t="s">
        <v>10371</v>
      </c>
      <c r="J2253" s="247">
        <v>27000</v>
      </c>
      <c r="K2253" s="247">
        <v>108</v>
      </c>
      <c r="L2253" s="246" t="s">
        <v>13845</v>
      </c>
      <c r="M2253" s="246" t="s">
        <v>8269</v>
      </c>
      <c r="N2253" s="246" t="s">
        <v>13846</v>
      </c>
      <c r="O2253" s="246" t="s">
        <v>12354</v>
      </c>
      <c r="P2253" s="246" t="s">
        <v>12354</v>
      </c>
      <c r="Q2253" s="246" t="s">
        <v>12354</v>
      </c>
      <c r="R2253" s="246" t="s">
        <v>16069</v>
      </c>
      <c r="S2253" s="246" t="s">
        <v>14734</v>
      </c>
      <c r="T2253" s="246" t="s">
        <v>16333</v>
      </c>
      <c r="U2253" s="246" t="s">
        <v>16403</v>
      </c>
    </row>
    <row r="2254" spans="1:21" ht="13.5" customHeight="1">
      <c r="A2254" s="125" t="s">
        <v>11115</v>
      </c>
      <c r="B2254" s="125" t="s">
        <v>10371</v>
      </c>
      <c r="C2254" s="246" t="s">
        <v>7592</v>
      </c>
      <c r="D2254" s="246" t="s">
        <v>207</v>
      </c>
      <c r="E2254" s="246" t="s">
        <v>7593</v>
      </c>
      <c r="F2254" s="246" t="s">
        <v>12354</v>
      </c>
      <c r="G2254" s="246" t="s">
        <v>10048</v>
      </c>
      <c r="H2254" s="247">
        <v>0</v>
      </c>
      <c r="I2254" s="246" t="s">
        <v>10371</v>
      </c>
      <c r="J2254" s="247">
        <v>27000</v>
      </c>
      <c r="K2254" s="247">
        <v>109</v>
      </c>
      <c r="L2254" s="246" t="s">
        <v>13847</v>
      </c>
      <c r="M2254" s="246" t="s">
        <v>8269</v>
      </c>
      <c r="N2254" s="246" t="s">
        <v>13848</v>
      </c>
      <c r="O2254" s="246" t="s">
        <v>12354</v>
      </c>
      <c r="P2254" s="246" t="s">
        <v>12354</v>
      </c>
      <c r="Q2254" s="246" t="s">
        <v>12354</v>
      </c>
      <c r="R2254" s="246" t="s">
        <v>14765</v>
      </c>
      <c r="S2254" s="246" t="s">
        <v>14736</v>
      </c>
      <c r="T2254" s="246" t="s">
        <v>15763</v>
      </c>
      <c r="U2254" s="246" t="s">
        <v>15634</v>
      </c>
    </row>
    <row r="2255" spans="1:21" ht="13.5" customHeight="1">
      <c r="A2255" s="125" t="s">
        <v>11116</v>
      </c>
      <c r="B2255" s="125" t="s">
        <v>10371</v>
      </c>
      <c r="C2255" s="246" t="s">
        <v>7584</v>
      </c>
      <c r="D2255" s="246" t="s">
        <v>141</v>
      </c>
      <c r="E2255" s="246" t="s">
        <v>7585</v>
      </c>
      <c r="F2255" s="246" t="s">
        <v>12354</v>
      </c>
      <c r="G2255" s="246" t="s">
        <v>10049</v>
      </c>
      <c r="H2255" s="247">
        <v>0</v>
      </c>
      <c r="I2255" s="246" t="s">
        <v>10371</v>
      </c>
      <c r="J2255" s="247">
        <v>27000</v>
      </c>
      <c r="K2255" s="247">
        <v>104</v>
      </c>
      <c r="L2255" s="246" t="s">
        <v>13839</v>
      </c>
      <c r="M2255" s="246" t="s">
        <v>8269</v>
      </c>
      <c r="N2255" s="246" t="s">
        <v>13840</v>
      </c>
      <c r="O2255" s="246" t="s">
        <v>12354</v>
      </c>
      <c r="P2255" s="246" t="s">
        <v>12354</v>
      </c>
      <c r="Q2255" s="246" t="s">
        <v>12354</v>
      </c>
      <c r="R2255" s="246" t="s">
        <v>14730</v>
      </c>
      <c r="S2255" s="246" t="s">
        <v>14745</v>
      </c>
      <c r="T2255" s="246" t="s">
        <v>16164</v>
      </c>
      <c r="U2255" s="246" t="s">
        <v>15018</v>
      </c>
    </row>
    <row r="2256" spans="1:21" ht="13.5" customHeight="1">
      <c r="A2256" s="125" t="s">
        <v>11117</v>
      </c>
      <c r="B2256" s="125" t="s">
        <v>10371</v>
      </c>
      <c r="C2256" s="246" t="s">
        <v>7813</v>
      </c>
      <c r="D2256" s="246" t="s">
        <v>123</v>
      </c>
      <c r="E2256" s="246" t="s">
        <v>7814</v>
      </c>
      <c r="F2256" s="246" t="s">
        <v>11931</v>
      </c>
      <c r="G2256" s="246" t="s">
        <v>10050</v>
      </c>
      <c r="H2256" s="247">
        <v>0</v>
      </c>
      <c r="I2256" s="246" t="s">
        <v>10371</v>
      </c>
      <c r="J2256" s="247">
        <v>27000</v>
      </c>
      <c r="K2256" s="247">
        <v>236</v>
      </c>
      <c r="L2256" s="246" t="s">
        <v>14033</v>
      </c>
      <c r="M2256" s="246" t="s">
        <v>11426</v>
      </c>
      <c r="N2256" s="246" t="s">
        <v>14034</v>
      </c>
      <c r="O2256" s="246" t="s">
        <v>12354</v>
      </c>
      <c r="P2256" s="246" t="s">
        <v>12354</v>
      </c>
      <c r="Q2256" s="246" t="s">
        <v>12354</v>
      </c>
      <c r="R2256" s="246" t="s">
        <v>14690</v>
      </c>
      <c r="S2256" s="246" t="s">
        <v>15041</v>
      </c>
      <c r="T2256" s="246" t="s">
        <v>14920</v>
      </c>
      <c r="U2256" s="246" t="s">
        <v>16435</v>
      </c>
    </row>
    <row r="2257" spans="1:21" ht="13.5" customHeight="1">
      <c r="A2257" s="125" t="s">
        <v>11118</v>
      </c>
      <c r="B2257" s="125" t="s">
        <v>10371</v>
      </c>
      <c r="C2257" s="246" t="s">
        <v>7848</v>
      </c>
      <c r="D2257" s="246" t="s">
        <v>210</v>
      </c>
      <c r="E2257" s="246" t="s">
        <v>7849</v>
      </c>
      <c r="F2257" s="246" t="s">
        <v>11932</v>
      </c>
      <c r="G2257" s="246" t="s">
        <v>10051</v>
      </c>
      <c r="H2257" s="247">
        <v>0</v>
      </c>
      <c r="I2257" s="246" t="s">
        <v>10371</v>
      </c>
      <c r="J2257" s="247">
        <v>27000</v>
      </c>
      <c r="K2257" s="247">
        <v>256</v>
      </c>
      <c r="L2257" s="246" t="s">
        <v>12777</v>
      </c>
      <c r="M2257" s="246" t="s">
        <v>11426</v>
      </c>
      <c r="N2257" s="246" t="s">
        <v>14063</v>
      </c>
      <c r="O2257" s="246" t="s">
        <v>12354</v>
      </c>
      <c r="P2257" s="246" t="s">
        <v>12354</v>
      </c>
      <c r="Q2257" s="246" t="s">
        <v>12354</v>
      </c>
      <c r="R2257" s="246" t="s">
        <v>14765</v>
      </c>
      <c r="S2257" s="246" t="s">
        <v>15136</v>
      </c>
      <c r="T2257" s="246" t="s">
        <v>16082</v>
      </c>
      <c r="U2257" s="246" t="s">
        <v>16269</v>
      </c>
    </row>
    <row r="2258" spans="1:21" ht="13.5" customHeight="1">
      <c r="A2258" s="125" t="s">
        <v>11119</v>
      </c>
      <c r="B2258" s="125" t="s">
        <v>10371</v>
      </c>
      <c r="C2258" s="246" t="s">
        <v>7421</v>
      </c>
      <c r="D2258" s="246" t="s">
        <v>1203</v>
      </c>
      <c r="E2258" s="246" t="s">
        <v>7422</v>
      </c>
      <c r="F2258" s="246" t="s">
        <v>12354</v>
      </c>
      <c r="G2258" s="246" t="s">
        <v>10052</v>
      </c>
      <c r="H2258" s="247">
        <v>0</v>
      </c>
      <c r="I2258" s="246" t="s">
        <v>10371</v>
      </c>
      <c r="J2258" s="247">
        <v>27000</v>
      </c>
      <c r="K2258" s="247">
        <v>12</v>
      </c>
      <c r="L2258" s="246" t="s">
        <v>13696</v>
      </c>
      <c r="M2258" s="246" t="s">
        <v>8268</v>
      </c>
      <c r="N2258" s="246" t="s">
        <v>13697</v>
      </c>
      <c r="O2258" s="246" t="s">
        <v>12354</v>
      </c>
      <c r="P2258" s="246" t="s">
        <v>12354</v>
      </c>
      <c r="Q2258" s="246" t="s">
        <v>12354</v>
      </c>
      <c r="R2258" s="246" t="s">
        <v>14765</v>
      </c>
      <c r="S2258" s="246" t="s">
        <v>16413</v>
      </c>
      <c r="T2258" s="246" t="s">
        <v>16383</v>
      </c>
      <c r="U2258" s="246" t="s">
        <v>14764</v>
      </c>
    </row>
    <row r="2259" spans="1:21" ht="13.5" customHeight="1">
      <c r="A2259" s="125" t="s">
        <v>11120</v>
      </c>
      <c r="B2259" s="125" t="s">
        <v>10371</v>
      </c>
      <c r="C2259" s="246" t="s">
        <v>7594</v>
      </c>
      <c r="D2259" s="246" t="s">
        <v>673</v>
      </c>
      <c r="E2259" s="246" t="s">
        <v>7595</v>
      </c>
      <c r="F2259" s="246" t="s">
        <v>12354</v>
      </c>
      <c r="G2259" s="246" t="s">
        <v>10053</v>
      </c>
      <c r="H2259" s="247">
        <v>0</v>
      </c>
      <c r="I2259" s="246" t="s">
        <v>10371</v>
      </c>
      <c r="J2259" s="247">
        <v>27000</v>
      </c>
      <c r="K2259" s="247">
        <v>110</v>
      </c>
      <c r="L2259" s="246" t="s">
        <v>13849</v>
      </c>
      <c r="M2259" s="246" t="s">
        <v>8269</v>
      </c>
      <c r="N2259" s="246" t="s">
        <v>13850</v>
      </c>
      <c r="O2259" s="246" t="s">
        <v>12354</v>
      </c>
      <c r="P2259" s="246" t="s">
        <v>12354</v>
      </c>
      <c r="Q2259" s="246" t="s">
        <v>12354</v>
      </c>
      <c r="R2259" s="246" t="s">
        <v>12354</v>
      </c>
      <c r="S2259" s="246" t="s">
        <v>12354</v>
      </c>
      <c r="T2259" s="246" t="s">
        <v>12354</v>
      </c>
      <c r="U2259" s="246" t="s">
        <v>12354</v>
      </c>
    </row>
    <row r="2260" spans="1:21" ht="13.5" customHeight="1">
      <c r="A2260" s="125" t="s">
        <v>11121</v>
      </c>
      <c r="B2260" s="125" t="s">
        <v>10371</v>
      </c>
      <c r="C2260" s="246" t="s">
        <v>7756</v>
      </c>
      <c r="D2260" s="246" t="s">
        <v>178</v>
      </c>
      <c r="E2260" s="246" t="s">
        <v>7757</v>
      </c>
      <c r="F2260" s="246" t="s">
        <v>12354</v>
      </c>
      <c r="G2260" s="246" t="s">
        <v>10054</v>
      </c>
      <c r="H2260" s="247">
        <v>0</v>
      </c>
      <c r="I2260" s="246" t="s">
        <v>10371</v>
      </c>
      <c r="J2260" s="247">
        <v>27000</v>
      </c>
      <c r="K2260" s="247">
        <v>203</v>
      </c>
      <c r="L2260" s="246" t="s">
        <v>12752</v>
      </c>
      <c r="M2260" s="246" t="s">
        <v>8265</v>
      </c>
      <c r="N2260" s="246" t="s">
        <v>13985</v>
      </c>
      <c r="O2260" s="246" t="s">
        <v>12354</v>
      </c>
      <c r="P2260" s="246" t="s">
        <v>12354</v>
      </c>
      <c r="Q2260" s="246" t="s">
        <v>12354</v>
      </c>
      <c r="R2260" s="246" t="s">
        <v>14773</v>
      </c>
      <c r="S2260" s="246" t="s">
        <v>14781</v>
      </c>
      <c r="T2260" s="246" t="s">
        <v>15916</v>
      </c>
      <c r="U2260" s="246" t="s">
        <v>16409</v>
      </c>
    </row>
    <row r="2261" spans="1:21" ht="13.5" customHeight="1">
      <c r="A2261" s="125" t="s">
        <v>11122</v>
      </c>
      <c r="B2261" s="125" t="s">
        <v>10371</v>
      </c>
      <c r="C2261" s="246" t="s">
        <v>7850</v>
      </c>
      <c r="D2261" s="246" t="s">
        <v>177</v>
      </c>
      <c r="E2261" s="246" t="s">
        <v>7851</v>
      </c>
      <c r="F2261" s="246" t="s">
        <v>11933</v>
      </c>
      <c r="G2261" s="246" t="s">
        <v>10055</v>
      </c>
      <c r="H2261" s="247">
        <v>0</v>
      </c>
      <c r="I2261" s="246" t="s">
        <v>10371</v>
      </c>
      <c r="J2261" s="247">
        <v>27000</v>
      </c>
      <c r="K2261" s="247">
        <v>258</v>
      </c>
      <c r="L2261" s="246" t="s">
        <v>14064</v>
      </c>
      <c r="M2261" s="246" t="s">
        <v>11426</v>
      </c>
      <c r="N2261" s="246" t="s">
        <v>14065</v>
      </c>
      <c r="O2261" s="246" t="s">
        <v>12354</v>
      </c>
      <c r="P2261" s="246" t="s">
        <v>12354</v>
      </c>
      <c r="Q2261" s="246" t="s">
        <v>12354</v>
      </c>
      <c r="R2261" s="246" t="s">
        <v>14765</v>
      </c>
      <c r="S2261" s="246" t="s">
        <v>14736</v>
      </c>
      <c r="T2261" s="246" t="s">
        <v>15763</v>
      </c>
      <c r="U2261" s="246" t="s">
        <v>15634</v>
      </c>
    </row>
    <row r="2262" spans="1:21" ht="13.5" customHeight="1">
      <c r="A2262" s="125" t="s">
        <v>11123</v>
      </c>
      <c r="B2262" s="125" t="s">
        <v>10371</v>
      </c>
      <c r="C2262" s="246" t="s">
        <v>7854</v>
      </c>
      <c r="D2262" s="246" t="s">
        <v>54</v>
      </c>
      <c r="E2262" s="246" t="s">
        <v>7855</v>
      </c>
      <c r="F2262" s="246" t="s">
        <v>11934</v>
      </c>
      <c r="G2262" s="246" t="s">
        <v>10056</v>
      </c>
      <c r="H2262" s="247">
        <v>0</v>
      </c>
      <c r="I2262" s="246" t="s">
        <v>10371</v>
      </c>
      <c r="J2262" s="247">
        <v>27000</v>
      </c>
      <c r="K2262" s="247">
        <v>260</v>
      </c>
      <c r="L2262" s="246" t="s">
        <v>14068</v>
      </c>
      <c r="M2262" s="246" t="s">
        <v>11426</v>
      </c>
      <c r="N2262" s="246" t="s">
        <v>14069</v>
      </c>
      <c r="O2262" s="246" t="s">
        <v>12354</v>
      </c>
      <c r="P2262" s="246" t="s">
        <v>12354</v>
      </c>
      <c r="Q2262" s="246" t="s">
        <v>12354</v>
      </c>
      <c r="R2262" s="246" t="s">
        <v>14765</v>
      </c>
      <c r="S2262" s="246" t="s">
        <v>14691</v>
      </c>
      <c r="T2262" s="246" t="s">
        <v>14803</v>
      </c>
      <c r="U2262" s="246" t="s">
        <v>15167</v>
      </c>
    </row>
    <row r="2263" spans="1:21" ht="13.5" customHeight="1">
      <c r="A2263" s="125" t="s">
        <v>11124</v>
      </c>
      <c r="B2263" s="125" t="s">
        <v>10371</v>
      </c>
      <c r="C2263" s="246" t="s">
        <v>7596</v>
      </c>
      <c r="D2263" s="246" t="s">
        <v>66</v>
      </c>
      <c r="E2263" s="246" t="s">
        <v>7597</v>
      </c>
      <c r="F2263" s="246" t="s">
        <v>12354</v>
      </c>
      <c r="G2263" s="246" t="s">
        <v>10057</v>
      </c>
      <c r="H2263" s="247">
        <v>0</v>
      </c>
      <c r="I2263" s="246" t="s">
        <v>10371</v>
      </c>
      <c r="J2263" s="247">
        <v>27000</v>
      </c>
      <c r="K2263" s="247">
        <v>111</v>
      </c>
      <c r="L2263" s="246" t="s">
        <v>12628</v>
      </c>
      <c r="M2263" s="246" t="s">
        <v>8269</v>
      </c>
      <c r="N2263" s="246" t="s">
        <v>13851</v>
      </c>
      <c r="O2263" s="246" t="s">
        <v>12354</v>
      </c>
      <c r="P2263" s="246" t="s">
        <v>12354</v>
      </c>
      <c r="Q2263" s="246" t="s">
        <v>12354</v>
      </c>
      <c r="R2263" s="246" t="s">
        <v>14765</v>
      </c>
      <c r="S2263" s="246" t="s">
        <v>14691</v>
      </c>
      <c r="T2263" s="246" t="s">
        <v>14803</v>
      </c>
      <c r="U2263" s="246" t="s">
        <v>15167</v>
      </c>
    </row>
    <row r="2264" spans="1:21" ht="13.5" customHeight="1">
      <c r="A2264" s="125" t="s">
        <v>11125</v>
      </c>
      <c r="B2264" s="125" t="s">
        <v>10371</v>
      </c>
      <c r="C2264" s="246" t="s">
        <v>7570</v>
      </c>
      <c r="D2264" s="246" t="s">
        <v>84</v>
      </c>
      <c r="E2264" s="246" t="s">
        <v>7571</v>
      </c>
      <c r="F2264" s="246" t="s">
        <v>12354</v>
      </c>
      <c r="G2264" s="246" t="s">
        <v>10058</v>
      </c>
      <c r="H2264" s="247">
        <v>0</v>
      </c>
      <c r="I2264" s="246" t="s">
        <v>10371</v>
      </c>
      <c r="J2264" s="247">
        <v>27000</v>
      </c>
      <c r="K2264" s="247">
        <v>96</v>
      </c>
      <c r="L2264" s="246" t="s">
        <v>13825</v>
      </c>
      <c r="M2264" s="246" t="s">
        <v>8269</v>
      </c>
      <c r="N2264" s="246" t="s">
        <v>13826</v>
      </c>
      <c r="O2264" s="246" t="s">
        <v>12354</v>
      </c>
      <c r="P2264" s="246" t="s">
        <v>12354</v>
      </c>
      <c r="Q2264" s="246" t="s">
        <v>12354</v>
      </c>
      <c r="R2264" s="246" t="s">
        <v>14765</v>
      </c>
      <c r="S2264" s="246" t="s">
        <v>14691</v>
      </c>
      <c r="T2264" s="246" t="s">
        <v>14803</v>
      </c>
      <c r="U2264" s="246" t="s">
        <v>15167</v>
      </c>
    </row>
    <row r="2265" spans="1:21" ht="13.5" customHeight="1">
      <c r="A2265" s="125" t="s">
        <v>11126</v>
      </c>
      <c r="B2265" s="125" t="s">
        <v>10371</v>
      </c>
      <c r="C2265" s="246" t="s">
        <v>7598</v>
      </c>
      <c r="D2265" s="246" t="s">
        <v>694</v>
      </c>
      <c r="E2265" s="246" t="s">
        <v>7599</v>
      </c>
      <c r="F2265" s="246" t="s">
        <v>12354</v>
      </c>
      <c r="G2265" s="246" t="s">
        <v>10059</v>
      </c>
      <c r="H2265" s="247">
        <v>0</v>
      </c>
      <c r="I2265" s="246" t="s">
        <v>10371</v>
      </c>
      <c r="J2265" s="247">
        <v>27000</v>
      </c>
      <c r="K2265" s="247">
        <v>112</v>
      </c>
      <c r="L2265" s="246" t="s">
        <v>12416</v>
      </c>
      <c r="M2265" s="246" t="s">
        <v>8269</v>
      </c>
      <c r="N2265" s="246" t="s">
        <v>13852</v>
      </c>
      <c r="O2265" s="246" t="s">
        <v>12354</v>
      </c>
      <c r="P2265" s="246" t="s">
        <v>12354</v>
      </c>
      <c r="Q2265" s="246" t="s">
        <v>12354</v>
      </c>
      <c r="R2265" s="246" t="s">
        <v>16069</v>
      </c>
      <c r="S2265" s="246" t="s">
        <v>14734</v>
      </c>
      <c r="T2265" s="246" t="s">
        <v>16333</v>
      </c>
      <c r="U2265" s="246" t="s">
        <v>16403</v>
      </c>
    </row>
    <row r="2266" spans="1:21" ht="13.5" customHeight="1">
      <c r="A2266" s="125" t="s">
        <v>11127</v>
      </c>
      <c r="B2266" s="125" t="s">
        <v>10371</v>
      </c>
      <c r="C2266" s="246" t="s">
        <v>7852</v>
      </c>
      <c r="D2266" s="246" t="s">
        <v>45</v>
      </c>
      <c r="E2266" s="246" t="s">
        <v>7853</v>
      </c>
      <c r="F2266" s="246" t="s">
        <v>11935</v>
      </c>
      <c r="G2266" s="246" t="s">
        <v>10060</v>
      </c>
      <c r="H2266" s="247">
        <v>0</v>
      </c>
      <c r="I2266" s="246" t="s">
        <v>10371</v>
      </c>
      <c r="J2266" s="247">
        <v>27000</v>
      </c>
      <c r="K2266" s="247">
        <v>259</v>
      </c>
      <c r="L2266" s="246" t="s">
        <v>14066</v>
      </c>
      <c r="M2266" s="246" t="s">
        <v>11426</v>
      </c>
      <c r="N2266" s="246" t="s">
        <v>14067</v>
      </c>
      <c r="O2266" s="246" t="s">
        <v>12354</v>
      </c>
      <c r="P2266" s="246" t="s">
        <v>12354</v>
      </c>
      <c r="Q2266" s="246" t="s">
        <v>12354</v>
      </c>
      <c r="R2266" s="246" t="s">
        <v>14765</v>
      </c>
      <c r="S2266" s="246" t="s">
        <v>16413</v>
      </c>
      <c r="T2266" s="246" t="s">
        <v>16383</v>
      </c>
      <c r="U2266" s="246" t="s">
        <v>14764</v>
      </c>
    </row>
    <row r="2267" spans="1:21" ht="13.5" customHeight="1">
      <c r="A2267" s="125" t="s">
        <v>11128</v>
      </c>
      <c r="B2267" s="125" t="s">
        <v>10371</v>
      </c>
      <c r="C2267" s="246" t="s">
        <v>7826</v>
      </c>
      <c r="D2267" s="246" t="s">
        <v>48</v>
      </c>
      <c r="E2267" s="246" t="s">
        <v>7827</v>
      </c>
      <c r="F2267" s="246" t="s">
        <v>11936</v>
      </c>
      <c r="G2267" s="246" t="s">
        <v>10062</v>
      </c>
      <c r="H2267" s="247">
        <v>0</v>
      </c>
      <c r="I2267" s="246" t="s">
        <v>10371</v>
      </c>
      <c r="J2267" s="247">
        <v>27000</v>
      </c>
      <c r="K2267" s="247">
        <v>245</v>
      </c>
      <c r="L2267" s="246" t="s">
        <v>14047</v>
      </c>
      <c r="M2267" s="246" t="s">
        <v>11426</v>
      </c>
      <c r="N2267" s="246" t="s">
        <v>14048</v>
      </c>
      <c r="O2267" s="246" t="s">
        <v>12354</v>
      </c>
      <c r="P2267" s="246" t="s">
        <v>12354</v>
      </c>
      <c r="Q2267" s="246" t="s">
        <v>12354</v>
      </c>
      <c r="R2267" s="246" t="s">
        <v>14765</v>
      </c>
      <c r="S2267" s="246" t="s">
        <v>14736</v>
      </c>
      <c r="T2267" s="246" t="s">
        <v>15763</v>
      </c>
      <c r="U2267" s="246" t="s">
        <v>15634</v>
      </c>
    </row>
    <row r="2268" spans="1:21" ht="13.5" customHeight="1">
      <c r="A2268" s="125" t="s">
        <v>11129</v>
      </c>
      <c r="B2268" s="125" t="s">
        <v>10371</v>
      </c>
      <c r="C2268" s="246" t="s">
        <v>7610</v>
      </c>
      <c r="D2268" s="246" t="s">
        <v>638</v>
      </c>
      <c r="E2268" s="246" t="s">
        <v>7611</v>
      </c>
      <c r="F2268" s="246" t="s">
        <v>12354</v>
      </c>
      <c r="G2268" s="246" t="s">
        <v>10063</v>
      </c>
      <c r="H2268" s="247">
        <v>0</v>
      </c>
      <c r="I2268" s="246" t="s">
        <v>10371</v>
      </c>
      <c r="J2268" s="247">
        <v>27000</v>
      </c>
      <c r="K2268" s="247">
        <v>118</v>
      </c>
      <c r="L2268" s="246" t="s">
        <v>13862</v>
      </c>
      <c r="M2268" s="246" t="s">
        <v>8269</v>
      </c>
      <c r="N2268" s="246" t="s">
        <v>13863</v>
      </c>
      <c r="O2268" s="246" t="s">
        <v>12354</v>
      </c>
      <c r="P2268" s="246" t="s">
        <v>12354</v>
      </c>
      <c r="Q2268" s="246" t="s">
        <v>12354</v>
      </c>
      <c r="R2268" s="246" t="s">
        <v>14765</v>
      </c>
      <c r="S2268" s="246" t="s">
        <v>16413</v>
      </c>
      <c r="T2268" s="246" t="s">
        <v>16383</v>
      </c>
      <c r="U2268" s="246" t="s">
        <v>14764</v>
      </c>
    </row>
    <row r="2269" spans="1:21" ht="13.5" customHeight="1">
      <c r="A2269" s="125" t="s">
        <v>11130</v>
      </c>
      <c r="B2269" s="125" t="s">
        <v>10371</v>
      </c>
      <c r="C2269" s="246" t="s">
        <v>7404</v>
      </c>
      <c r="D2269" s="246" t="s">
        <v>206</v>
      </c>
      <c r="E2269" s="246" t="s">
        <v>7405</v>
      </c>
      <c r="F2269" s="246" t="s">
        <v>12354</v>
      </c>
      <c r="G2269" s="246" t="s">
        <v>10032</v>
      </c>
      <c r="H2269" s="247">
        <v>0</v>
      </c>
      <c r="I2269" s="246" t="s">
        <v>10371</v>
      </c>
      <c r="J2269" s="247">
        <v>27000</v>
      </c>
      <c r="K2269" s="247">
        <v>4</v>
      </c>
      <c r="L2269" s="246" t="s">
        <v>12926</v>
      </c>
      <c r="M2269" s="246" t="s">
        <v>8268</v>
      </c>
      <c r="N2269" s="246" t="s">
        <v>13683</v>
      </c>
      <c r="O2269" s="246" t="s">
        <v>12354</v>
      </c>
      <c r="P2269" s="246" t="s">
        <v>12354</v>
      </c>
      <c r="Q2269" s="246" t="s">
        <v>12354</v>
      </c>
      <c r="R2269" s="246" t="s">
        <v>14814</v>
      </c>
      <c r="S2269" s="246" t="s">
        <v>16413</v>
      </c>
      <c r="T2269" s="246" t="s">
        <v>16297</v>
      </c>
      <c r="U2269" s="246" t="s">
        <v>16430</v>
      </c>
    </row>
    <row r="2270" spans="1:21" ht="13.5" customHeight="1">
      <c r="A2270" s="125" t="s">
        <v>11131</v>
      </c>
      <c r="B2270" s="125" t="s">
        <v>10371</v>
      </c>
      <c r="C2270" s="246" t="s">
        <v>11132</v>
      </c>
      <c r="D2270" s="246" t="s">
        <v>181</v>
      </c>
      <c r="E2270" s="246" t="s">
        <v>11310</v>
      </c>
      <c r="F2270" s="246" t="s">
        <v>12354</v>
      </c>
      <c r="G2270" s="246" t="s">
        <v>10055</v>
      </c>
      <c r="H2270" s="247">
        <v>0</v>
      </c>
      <c r="I2270" s="246" t="s">
        <v>10371</v>
      </c>
      <c r="J2270" s="247">
        <v>27000</v>
      </c>
      <c r="K2270" s="247">
        <v>335</v>
      </c>
      <c r="L2270" s="246" t="s">
        <v>14182</v>
      </c>
      <c r="M2270" s="246" t="s">
        <v>8265</v>
      </c>
      <c r="N2270" s="246" t="s">
        <v>14183</v>
      </c>
      <c r="O2270" s="246" t="s">
        <v>12354</v>
      </c>
      <c r="P2270" s="246" t="s">
        <v>12354</v>
      </c>
      <c r="Q2270" s="246" t="s">
        <v>12354</v>
      </c>
      <c r="R2270" s="246" t="s">
        <v>14765</v>
      </c>
      <c r="S2270" s="246" t="s">
        <v>14736</v>
      </c>
      <c r="T2270" s="246" t="s">
        <v>15763</v>
      </c>
      <c r="U2270" s="246" t="s">
        <v>15634</v>
      </c>
    </row>
    <row r="2271" spans="1:21" ht="13.5" customHeight="1">
      <c r="A2271" s="125" t="s">
        <v>11133</v>
      </c>
      <c r="B2271" s="125" t="s">
        <v>10371</v>
      </c>
      <c r="C2271" s="246" t="s">
        <v>7600</v>
      </c>
      <c r="D2271" s="246" t="s">
        <v>873</v>
      </c>
      <c r="E2271" s="246" t="s">
        <v>7601</v>
      </c>
      <c r="F2271" s="246" t="s">
        <v>12354</v>
      </c>
      <c r="G2271" s="246" t="s">
        <v>10055</v>
      </c>
      <c r="H2271" s="247">
        <v>0</v>
      </c>
      <c r="I2271" s="246" t="s">
        <v>10371</v>
      </c>
      <c r="J2271" s="247">
        <v>27000</v>
      </c>
      <c r="K2271" s="247">
        <v>113</v>
      </c>
      <c r="L2271" s="246" t="s">
        <v>13853</v>
      </c>
      <c r="M2271" s="246" t="s">
        <v>8269</v>
      </c>
      <c r="N2271" s="246" t="s">
        <v>13854</v>
      </c>
      <c r="O2271" s="246" t="s">
        <v>12354</v>
      </c>
      <c r="P2271" s="246" t="s">
        <v>12354</v>
      </c>
      <c r="Q2271" s="246" t="s">
        <v>12354</v>
      </c>
      <c r="R2271" s="246" t="s">
        <v>14765</v>
      </c>
      <c r="S2271" s="246" t="s">
        <v>14736</v>
      </c>
      <c r="T2271" s="246" t="s">
        <v>15763</v>
      </c>
      <c r="U2271" s="246" t="s">
        <v>15634</v>
      </c>
    </row>
    <row r="2272" spans="1:21" ht="13.5" customHeight="1">
      <c r="A2272" s="125" t="s">
        <v>11134</v>
      </c>
      <c r="B2272" s="125" t="s">
        <v>10371</v>
      </c>
      <c r="C2272" s="246" t="s">
        <v>7760</v>
      </c>
      <c r="D2272" s="246" t="s">
        <v>12354</v>
      </c>
      <c r="E2272" s="246" t="s">
        <v>7761</v>
      </c>
      <c r="F2272" s="246" t="s">
        <v>12354</v>
      </c>
      <c r="G2272" s="246" t="s">
        <v>10064</v>
      </c>
      <c r="H2272" s="247">
        <v>0</v>
      </c>
      <c r="I2272" s="246" t="s">
        <v>10371</v>
      </c>
      <c r="J2272" s="247">
        <v>27000</v>
      </c>
      <c r="K2272" s="247">
        <v>206</v>
      </c>
      <c r="L2272" s="246" t="s">
        <v>13988</v>
      </c>
      <c r="M2272" s="246" t="s">
        <v>8265</v>
      </c>
      <c r="N2272" s="246" t="s">
        <v>13989</v>
      </c>
      <c r="O2272" s="246" t="s">
        <v>12354</v>
      </c>
      <c r="P2272" s="246" t="s">
        <v>12354</v>
      </c>
      <c r="Q2272" s="246" t="s">
        <v>12354</v>
      </c>
      <c r="R2272" s="246" t="s">
        <v>14894</v>
      </c>
      <c r="S2272" s="246" t="s">
        <v>14929</v>
      </c>
      <c r="T2272" s="246" t="s">
        <v>15429</v>
      </c>
      <c r="U2272" s="246" t="s">
        <v>15806</v>
      </c>
    </row>
    <row r="2273" spans="1:21" ht="13.5" customHeight="1">
      <c r="A2273" s="125" t="s">
        <v>11135</v>
      </c>
      <c r="B2273" s="125" t="s">
        <v>10371</v>
      </c>
      <c r="C2273" s="246" t="s">
        <v>7423</v>
      </c>
      <c r="D2273" s="246" t="s">
        <v>192</v>
      </c>
      <c r="E2273" s="246" t="s">
        <v>7424</v>
      </c>
      <c r="F2273" s="246" t="s">
        <v>12354</v>
      </c>
      <c r="G2273" s="246" t="s">
        <v>10065</v>
      </c>
      <c r="H2273" s="247">
        <v>0</v>
      </c>
      <c r="I2273" s="246" t="s">
        <v>10371</v>
      </c>
      <c r="J2273" s="247">
        <v>27000</v>
      </c>
      <c r="K2273" s="247">
        <v>13</v>
      </c>
      <c r="L2273" s="246" t="s">
        <v>13698</v>
      </c>
      <c r="M2273" s="246" t="s">
        <v>8268</v>
      </c>
      <c r="N2273" s="246" t="s">
        <v>13699</v>
      </c>
      <c r="O2273" s="246" t="s">
        <v>12354</v>
      </c>
      <c r="P2273" s="246" t="s">
        <v>12354</v>
      </c>
      <c r="Q2273" s="246" t="s">
        <v>12354</v>
      </c>
      <c r="R2273" s="246" t="s">
        <v>14690</v>
      </c>
      <c r="S2273" s="246" t="s">
        <v>14844</v>
      </c>
      <c r="T2273" s="246" t="s">
        <v>15174</v>
      </c>
      <c r="U2273" s="246" t="s">
        <v>14932</v>
      </c>
    </row>
    <row r="2274" spans="1:21" ht="13.5" customHeight="1">
      <c r="A2274" s="125" t="s">
        <v>11136</v>
      </c>
      <c r="B2274" s="125" t="s">
        <v>10371</v>
      </c>
      <c r="C2274" s="246" t="s">
        <v>7762</v>
      </c>
      <c r="D2274" s="246" t="s">
        <v>12354</v>
      </c>
      <c r="E2274" s="246" t="s">
        <v>7763</v>
      </c>
      <c r="F2274" s="246" t="s">
        <v>12354</v>
      </c>
      <c r="G2274" s="246" t="s">
        <v>10066</v>
      </c>
      <c r="H2274" s="247">
        <v>0</v>
      </c>
      <c r="I2274" s="246" t="s">
        <v>10371</v>
      </c>
      <c r="J2274" s="247">
        <v>27000</v>
      </c>
      <c r="K2274" s="247">
        <v>207</v>
      </c>
      <c r="L2274" s="246" t="s">
        <v>13990</v>
      </c>
      <c r="M2274" s="246" t="s">
        <v>8265</v>
      </c>
      <c r="N2274" s="246" t="s">
        <v>13991</v>
      </c>
      <c r="O2274" s="246" t="s">
        <v>12354</v>
      </c>
      <c r="P2274" s="246" t="s">
        <v>12354</v>
      </c>
      <c r="Q2274" s="246" t="s">
        <v>12354</v>
      </c>
      <c r="R2274" s="246" t="s">
        <v>14894</v>
      </c>
      <c r="S2274" s="246" t="s">
        <v>14929</v>
      </c>
      <c r="T2274" s="246" t="s">
        <v>15429</v>
      </c>
      <c r="U2274" s="246" t="s">
        <v>15806</v>
      </c>
    </row>
    <row r="2275" spans="1:21" ht="13.5" customHeight="1">
      <c r="A2275" s="125" t="s">
        <v>11137</v>
      </c>
      <c r="B2275" s="125" t="s">
        <v>10371</v>
      </c>
      <c r="C2275" s="246" t="s">
        <v>7748</v>
      </c>
      <c r="D2275" s="246" t="s">
        <v>130</v>
      </c>
      <c r="E2275" s="246" t="s">
        <v>7749</v>
      </c>
      <c r="F2275" s="246" t="s">
        <v>12354</v>
      </c>
      <c r="G2275" s="246" t="s">
        <v>10055</v>
      </c>
      <c r="H2275" s="247">
        <v>0</v>
      </c>
      <c r="I2275" s="246" t="s">
        <v>10371</v>
      </c>
      <c r="J2275" s="247">
        <v>27000</v>
      </c>
      <c r="K2275" s="247">
        <v>199</v>
      </c>
      <c r="L2275" s="246" t="s">
        <v>13539</v>
      </c>
      <c r="M2275" s="246" t="s">
        <v>8265</v>
      </c>
      <c r="N2275" s="246" t="s">
        <v>13979</v>
      </c>
      <c r="O2275" s="246" t="s">
        <v>12354</v>
      </c>
      <c r="P2275" s="246" t="s">
        <v>12354</v>
      </c>
      <c r="Q2275" s="246" t="s">
        <v>12354</v>
      </c>
      <c r="R2275" s="246" t="s">
        <v>14765</v>
      </c>
      <c r="S2275" s="246" t="s">
        <v>14736</v>
      </c>
      <c r="T2275" s="246" t="s">
        <v>15763</v>
      </c>
      <c r="U2275" s="246" t="s">
        <v>15634</v>
      </c>
    </row>
    <row r="2276" spans="1:21" ht="13.5" customHeight="1">
      <c r="A2276" s="125" t="s">
        <v>11138</v>
      </c>
      <c r="B2276" s="125" t="s">
        <v>10371</v>
      </c>
      <c r="C2276" s="246" t="s">
        <v>7612</v>
      </c>
      <c r="D2276" s="246" t="s">
        <v>1623</v>
      </c>
      <c r="E2276" s="246" t="s">
        <v>7613</v>
      </c>
      <c r="F2276" s="246" t="s">
        <v>12354</v>
      </c>
      <c r="G2276" s="246" t="s">
        <v>10067</v>
      </c>
      <c r="H2276" s="247">
        <v>0</v>
      </c>
      <c r="I2276" s="246" t="s">
        <v>10371</v>
      </c>
      <c r="J2276" s="247">
        <v>27000</v>
      </c>
      <c r="K2276" s="247">
        <v>119</v>
      </c>
      <c r="L2276" s="246" t="s">
        <v>13864</v>
      </c>
      <c r="M2276" s="246" t="s">
        <v>8269</v>
      </c>
      <c r="N2276" s="246" t="s">
        <v>13865</v>
      </c>
      <c r="O2276" s="246" t="s">
        <v>12354</v>
      </c>
      <c r="P2276" s="246" t="s">
        <v>12354</v>
      </c>
      <c r="Q2276" s="246" t="s">
        <v>12354</v>
      </c>
      <c r="R2276" s="246" t="s">
        <v>16069</v>
      </c>
      <c r="S2276" s="246" t="s">
        <v>16437</v>
      </c>
      <c r="T2276" s="246" t="s">
        <v>16438</v>
      </c>
      <c r="U2276" s="246" t="s">
        <v>15764</v>
      </c>
    </row>
    <row r="2277" spans="1:21" ht="13.5" customHeight="1">
      <c r="A2277" s="125" t="s">
        <v>11139</v>
      </c>
      <c r="B2277" s="125" t="s">
        <v>10371</v>
      </c>
      <c r="C2277" s="246" t="s">
        <v>7844</v>
      </c>
      <c r="D2277" s="246" t="s">
        <v>76</v>
      </c>
      <c r="E2277" s="246" t="s">
        <v>7845</v>
      </c>
      <c r="F2277" s="246" t="s">
        <v>11937</v>
      </c>
      <c r="G2277" s="246" t="s">
        <v>10068</v>
      </c>
      <c r="H2277" s="247">
        <v>0</v>
      </c>
      <c r="I2277" s="246" t="s">
        <v>10371</v>
      </c>
      <c r="J2277" s="247">
        <v>27000</v>
      </c>
      <c r="K2277" s="247">
        <v>254</v>
      </c>
      <c r="L2277" s="246" t="s">
        <v>12845</v>
      </c>
      <c r="M2277" s="246" t="s">
        <v>11426</v>
      </c>
      <c r="N2277" s="246" t="s">
        <v>14060</v>
      </c>
      <c r="O2277" s="246" t="s">
        <v>12354</v>
      </c>
      <c r="P2277" s="246" t="s">
        <v>12354</v>
      </c>
      <c r="Q2277" s="246" t="s">
        <v>12354</v>
      </c>
      <c r="R2277" s="246" t="s">
        <v>14894</v>
      </c>
      <c r="S2277" s="246" t="s">
        <v>14929</v>
      </c>
      <c r="T2277" s="246" t="s">
        <v>15429</v>
      </c>
      <c r="U2277" s="246" t="s">
        <v>15806</v>
      </c>
    </row>
    <row r="2278" spans="1:21" ht="13.5" customHeight="1">
      <c r="A2278" s="125" t="s">
        <v>11140</v>
      </c>
      <c r="B2278" s="125" t="s">
        <v>10371</v>
      </c>
      <c r="C2278" s="246" t="s">
        <v>7754</v>
      </c>
      <c r="D2278" s="246" t="s">
        <v>111</v>
      </c>
      <c r="E2278" s="246" t="s">
        <v>7755</v>
      </c>
      <c r="F2278" s="246" t="s">
        <v>10780</v>
      </c>
      <c r="G2278" s="246" t="s">
        <v>10069</v>
      </c>
      <c r="H2278" s="247">
        <v>0</v>
      </c>
      <c r="I2278" s="246" t="s">
        <v>10371</v>
      </c>
      <c r="J2278" s="247">
        <v>27000</v>
      </c>
      <c r="K2278" s="247">
        <v>202</v>
      </c>
      <c r="L2278" s="246" t="s">
        <v>13983</v>
      </c>
      <c r="M2278" s="246" t="s">
        <v>8265</v>
      </c>
      <c r="N2278" s="246" t="s">
        <v>13984</v>
      </c>
      <c r="O2278" s="246" t="s">
        <v>12354</v>
      </c>
      <c r="P2278" s="246" t="s">
        <v>12354</v>
      </c>
      <c r="Q2278" s="246" t="s">
        <v>12354</v>
      </c>
      <c r="R2278" s="246" t="s">
        <v>14930</v>
      </c>
      <c r="S2278" s="246" t="s">
        <v>14727</v>
      </c>
      <c r="T2278" s="246" t="s">
        <v>16082</v>
      </c>
      <c r="U2278" s="246" t="s">
        <v>16269</v>
      </c>
    </row>
    <row r="2279" spans="1:21" ht="13.5" customHeight="1">
      <c r="A2279" s="125" t="s">
        <v>11141</v>
      </c>
      <c r="B2279" s="125" t="s">
        <v>10371</v>
      </c>
      <c r="C2279" s="246" t="s">
        <v>11142</v>
      </c>
      <c r="D2279" s="246" t="s">
        <v>1502</v>
      </c>
      <c r="E2279" s="246" t="s">
        <v>11311</v>
      </c>
      <c r="F2279" s="246" t="s">
        <v>11312</v>
      </c>
      <c r="G2279" s="246" t="s">
        <v>9977</v>
      </c>
      <c r="H2279" s="247">
        <v>0</v>
      </c>
      <c r="I2279" s="246" t="s">
        <v>10371</v>
      </c>
      <c r="J2279" s="247">
        <v>27000</v>
      </c>
      <c r="K2279" s="247">
        <v>336</v>
      </c>
      <c r="L2279" s="246" t="s">
        <v>12744</v>
      </c>
      <c r="M2279" s="246" t="s">
        <v>8265</v>
      </c>
      <c r="N2279" s="246" t="s">
        <v>14184</v>
      </c>
      <c r="O2279" s="246" t="s">
        <v>12354</v>
      </c>
      <c r="P2279" s="246" t="s">
        <v>12354</v>
      </c>
      <c r="Q2279" s="246" t="s">
        <v>12354</v>
      </c>
      <c r="R2279" s="246" t="s">
        <v>14765</v>
      </c>
      <c r="S2279" s="246" t="s">
        <v>16413</v>
      </c>
      <c r="T2279" s="246" t="s">
        <v>16383</v>
      </c>
      <c r="U2279" s="246" t="s">
        <v>14764</v>
      </c>
    </row>
    <row r="2280" spans="1:21" ht="13.5" customHeight="1">
      <c r="A2280" s="125" t="s">
        <v>11143</v>
      </c>
      <c r="B2280" s="125" t="s">
        <v>10371</v>
      </c>
      <c r="C2280" s="246" t="s">
        <v>7449</v>
      </c>
      <c r="D2280" s="246" t="s">
        <v>1485</v>
      </c>
      <c r="E2280" s="246" t="s">
        <v>7450</v>
      </c>
      <c r="F2280" s="246" t="s">
        <v>12354</v>
      </c>
      <c r="G2280" s="246" t="s">
        <v>10071</v>
      </c>
      <c r="H2280" s="247">
        <v>0</v>
      </c>
      <c r="I2280" s="246" t="s">
        <v>10371</v>
      </c>
      <c r="J2280" s="247">
        <v>27000</v>
      </c>
      <c r="K2280" s="247">
        <v>28</v>
      </c>
      <c r="L2280" s="246" t="s">
        <v>13720</v>
      </c>
      <c r="M2280" s="246" t="s">
        <v>8269</v>
      </c>
      <c r="N2280" s="246" t="s">
        <v>13721</v>
      </c>
      <c r="O2280" s="246" t="s">
        <v>12354</v>
      </c>
      <c r="P2280" s="246" t="s">
        <v>12354</v>
      </c>
      <c r="Q2280" s="246" t="s">
        <v>12354</v>
      </c>
      <c r="R2280" s="246" t="s">
        <v>16069</v>
      </c>
      <c r="S2280" s="246" t="s">
        <v>14734</v>
      </c>
      <c r="T2280" s="246" t="s">
        <v>16333</v>
      </c>
      <c r="U2280" s="246" t="s">
        <v>16403</v>
      </c>
    </row>
    <row r="2281" spans="1:21" ht="13.5" customHeight="1">
      <c r="A2281" s="125" t="s">
        <v>11144</v>
      </c>
      <c r="B2281" s="125" t="s">
        <v>10371</v>
      </c>
      <c r="C2281" s="246" t="s">
        <v>7840</v>
      </c>
      <c r="D2281" s="246" t="s">
        <v>177</v>
      </c>
      <c r="E2281" s="246" t="s">
        <v>7841</v>
      </c>
      <c r="F2281" s="246" t="s">
        <v>8197</v>
      </c>
      <c r="G2281" s="246" t="s">
        <v>10024</v>
      </c>
      <c r="H2281" s="247">
        <v>0</v>
      </c>
      <c r="I2281" s="246" t="s">
        <v>10371</v>
      </c>
      <c r="J2281" s="247">
        <v>27000</v>
      </c>
      <c r="K2281" s="247">
        <v>252</v>
      </c>
      <c r="L2281" s="246" t="s">
        <v>13520</v>
      </c>
      <c r="M2281" s="246" t="s">
        <v>11426</v>
      </c>
      <c r="N2281" s="246" t="s">
        <v>14058</v>
      </c>
      <c r="O2281" s="246" t="s">
        <v>12354</v>
      </c>
      <c r="P2281" s="246" t="s">
        <v>12354</v>
      </c>
      <c r="Q2281" s="246" t="s">
        <v>12354</v>
      </c>
      <c r="R2281" s="246" t="s">
        <v>14765</v>
      </c>
      <c r="S2281" s="246" t="s">
        <v>14736</v>
      </c>
      <c r="T2281" s="246" t="s">
        <v>15763</v>
      </c>
      <c r="U2281" s="246" t="s">
        <v>15634</v>
      </c>
    </row>
    <row r="2282" spans="1:21" ht="13.5" customHeight="1">
      <c r="A2282" s="125" t="s">
        <v>11145</v>
      </c>
      <c r="B2282" s="125" t="s">
        <v>10371</v>
      </c>
      <c r="C2282" s="246" t="s">
        <v>7765</v>
      </c>
      <c r="D2282" s="246" t="s">
        <v>12354</v>
      </c>
      <c r="E2282" s="246" t="s">
        <v>7766</v>
      </c>
      <c r="F2282" s="246" t="s">
        <v>12354</v>
      </c>
      <c r="G2282" s="246" t="s">
        <v>10072</v>
      </c>
      <c r="H2282" s="247">
        <v>0</v>
      </c>
      <c r="I2282" s="246" t="s">
        <v>10371</v>
      </c>
      <c r="J2282" s="247">
        <v>27000</v>
      </c>
      <c r="K2282" s="247">
        <v>209</v>
      </c>
      <c r="L2282" s="246" t="s">
        <v>12474</v>
      </c>
      <c r="M2282" s="246" t="s">
        <v>8265</v>
      </c>
      <c r="N2282" s="246" t="s">
        <v>13992</v>
      </c>
      <c r="O2282" s="246" t="s">
        <v>12354</v>
      </c>
      <c r="P2282" s="246" t="s">
        <v>12354</v>
      </c>
      <c r="Q2282" s="246" t="s">
        <v>12354</v>
      </c>
      <c r="R2282" s="246" t="s">
        <v>12354</v>
      </c>
      <c r="S2282" s="246" t="s">
        <v>12354</v>
      </c>
      <c r="T2282" s="246" t="s">
        <v>12354</v>
      </c>
      <c r="U2282" s="246" t="s">
        <v>12354</v>
      </c>
    </row>
    <row r="2283" spans="1:21" ht="13.5" customHeight="1">
      <c r="A2283" s="125" t="s">
        <v>11146</v>
      </c>
      <c r="B2283" s="125" t="s">
        <v>10371</v>
      </c>
      <c r="C2283" s="246" t="s">
        <v>7616</v>
      </c>
      <c r="D2283" s="246" t="s">
        <v>2730</v>
      </c>
      <c r="E2283" s="246" t="s">
        <v>7617</v>
      </c>
      <c r="F2283" s="246" t="s">
        <v>12354</v>
      </c>
      <c r="G2283" s="246" t="s">
        <v>10073</v>
      </c>
      <c r="H2283" s="247">
        <v>0</v>
      </c>
      <c r="I2283" s="246" t="s">
        <v>10371</v>
      </c>
      <c r="J2283" s="247">
        <v>27000</v>
      </c>
      <c r="K2283" s="247">
        <v>121</v>
      </c>
      <c r="L2283" s="246" t="s">
        <v>12474</v>
      </c>
      <c r="M2283" s="246" t="s">
        <v>8269</v>
      </c>
      <c r="N2283" s="246" t="s">
        <v>13867</v>
      </c>
      <c r="O2283" s="246" t="s">
        <v>12354</v>
      </c>
      <c r="P2283" s="246" t="s">
        <v>12354</v>
      </c>
      <c r="Q2283" s="246" t="s">
        <v>12354</v>
      </c>
      <c r="R2283" s="246" t="s">
        <v>14765</v>
      </c>
      <c r="S2283" s="246" t="s">
        <v>14691</v>
      </c>
      <c r="T2283" s="246" t="s">
        <v>14803</v>
      </c>
      <c r="U2283" s="246" t="s">
        <v>15167</v>
      </c>
    </row>
    <row r="2284" spans="1:21" ht="13.5" customHeight="1">
      <c r="A2284" s="125" t="s">
        <v>11148</v>
      </c>
      <c r="B2284" s="125" t="s">
        <v>10371</v>
      </c>
      <c r="C2284" s="246" t="s">
        <v>7582</v>
      </c>
      <c r="D2284" s="246" t="s">
        <v>694</v>
      </c>
      <c r="E2284" s="246" t="s">
        <v>7583</v>
      </c>
      <c r="F2284" s="246" t="s">
        <v>12354</v>
      </c>
      <c r="G2284" s="246" t="s">
        <v>10061</v>
      </c>
      <c r="H2284" s="247">
        <v>0</v>
      </c>
      <c r="I2284" s="246" t="s">
        <v>10371</v>
      </c>
      <c r="J2284" s="247">
        <v>27000</v>
      </c>
      <c r="K2284" s="247">
        <v>103</v>
      </c>
      <c r="L2284" s="246" t="s">
        <v>13837</v>
      </c>
      <c r="M2284" s="246" t="s">
        <v>8269</v>
      </c>
      <c r="N2284" s="246" t="s">
        <v>13838</v>
      </c>
      <c r="O2284" s="246" t="s">
        <v>12354</v>
      </c>
      <c r="P2284" s="246" t="s">
        <v>12354</v>
      </c>
      <c r="Q2284" s="246" t="s">
        <v>12354</v>
      </c>
      <c r="R2284" s="246" t="s">
        <v>14765</v>
      </c>
      <c r="S2284" s="246" t="s">
        <v>14691</v>
      </c>
      <c r="T2284" s="246" t="s">
        <v>14803</v>
      </c>
      <c r="U2284" s="246" t="s">
        <v>15167</v>
      </c>
    </row>
    <row r="2285" spans="1:21" ht="13.5" customHeight="1">
      <c r="A2285" s="125" t="s">
        <v>11149</v>
      </c>
      <c r="B2285" s="125" t="s">
        <v>10371</v>
      </c>
      <c r="C2285" s="246" t="s">
        <v>7618</v>
      </c>
      <c r="D2285" s="246" t="s">
        <v>158</v>
      </c>
      <c r="E2285" s="246" t="s">
        <v>7619</v>
      </c>
      <c r="F2285" s="246" t="s">
        <v>12354</v>
      </c>
      <c r="G2285" s="246" t="s">
        <v>10074</v>
      </c>
      <c r="H2285" s="247">
        <v>0</v>
      </c>
      <c r="I2285" s="246" t="s">
        <v>10371</v>
      </c>
      <c r="J2285" s="247">
        <v>27000</v>
      </c>
      <c r="K2285" s="247">
        <v>122</v>
      </c>
      <c r="L2285" s="246" t="s">
        <v>13868</v>
      </c>
      <c r="M2285" s="246" t="s">
        <v>8269</v>
      </c>
      <c r="N2285" s="246" t="s">
        <v>13869</v>
      </c>
      <c r="O2285" s="246" t="s">
        <v>12354</v>
      </c>
      <c r="P2285" s="246" t="s">
        <v>12354</v>
      </c>
      <c r="Q2285" s="246" t="s">
        <v>12354</v>
      </c>
      <c r="R2285" s="246" t="s">
        <v>14765</v>
      </c>
      <c r="S2285" s="246" t="s">
        <v>15136</v>
      </c>
      <c r="T2285" s="246" t="s">
        <v>16082</v>
      </c>
      <c r="U2285" s="246" t="s">
        <v>16269</v>
      </c>
    </row>
    <row r="2286" spans="1:21" ht="13.5" customHeight="1">
      <c r="A2286" s="125" t="s">
        <v>11150</v>
      </c>
      <c r="B2286" s="125" t="s">
        <v>10371</v>
      </c>
      <c r="C2286" s="246" t="s">
        <v>7802</v>
      </c>
      <c r="D2286" s="246" t="s">
        <v>12354</v>
      </c>
      <c r="E2286" s="246" t="s">
        <v>7803</v>
      </c>
      <c r="F2286" s="246" t="s">
        <v>12354</v>
      </c>
      <c r="G2286" s="246" t="s">
        <v>10075</v>
      </c>
      <c r="H2286" s="247">
        <v>0</v>
      </c>
      <c r="I2286" s="246" t="s">
        <v>10371</v>
      </c>
      <c r="J2286" s="247">
        <v>27000</v>
      </c>
      <c r="K2286" s="247">
        <v>228</v>
      </c>
      <c r="L2286" s="246" t="s">
        <v>14022</v>
      </c>
      <c r="M2286" s="246" t="s">
        <v>8267</v>
      </c>
      <c r="N2286" s="246" t="s">
        <v>14023</v>
      </c>
      <c r="O2286" s="246" t="s">
        <v>12354</v>
      </c>
      <c r="P2286" s="246" t="s">
        <v>12354</v>
      </c>
      <c r="Q2286" s="246" t="s">
        <v>12354</v>
      </c>
      <c r="R2286" s="246" t="s">
        <v>16114</v>
      </c>
      <c r="S2286" s="246" t="s">
        <v>15410</v>
      </c>
      <c r="T2286" s="246" t="s">
        <v>15714</v>
      </c>
      <c r="U2286" s="246" t="s">
        <v>16439</v>
      </c>
    </row>
    <row r="2287" spans="1:21" ht="13.5" customHeight="1">
      <c r="A2287" s="125" t="s">
        <v>11151</v>
      </c>
      <c r="B2287" s="125" t="s">
        <v>10371</v>
      </c>
      <c r="C2287" s="246" t="s">
        <v>7832</v>
      </c>
      <c r="D2287" s="246" t="s">
        <v>56</v>
      </c>
      <c r="E2287" s="246" t="s">
        <v>7833</v>
      </c>
      <c r="F2287" s="246" t="s">
        <v>11938</v>
      </c>
      <c r="G2287" s="246" t="s">
        <v>10076</v>
      </c>
      <c r="H2287" s="247">
        <v>0</v>
      </c>
      <c r="I2287" s="246" t="s">
        <v>10371</v>
      </c>
      <c r="J2287" s="247">
        <v>27000</v>
      </c>
      <c r="K2287" s="247">
        <v>248</v>
      </c>
      <c r="L2287" s="246" t="s">
        <v>12637</v>
      </c>
      <c r="M2287" s="246" t="s">
        <v>11426</v>
      </c>
      <c r="N2287" s="246" t="s">
        <v>14053</v>
      </c>
      <c r="O2287" s="246" t="s">
        <v>12354</v>
      </c>
      <c r="P2287" s="246" t="s">
        <v>12354</v>
      </c>
      <c r="Q2287" s="246" t="s">
        <v>12354</v>
      </c>
      <c r="R2287" s="246" t="s">
        <v>14765</v>
      </c>
      <c r="S2287" s="246" t="s">
        <v>15136</v>
      </c>
      <c r="T2287" s="246" t="s">
        <v>16082</v>
      </c>
      <c r="U2287" s="246" t="s">
        <v>16269</v>
      </c>
    </row>
    <row r="2288" spans="1:21" ht="13.5" customHeight="1">
      <c r="A2288" s="125" t="s">
        <v>11152</v>
      </c>
      <c r="B2288" s="125" t="s">
        <v>10371</v>
      </c>
      <c r="C2288" s="246" t="s">
        <v>7620</v>
      </c>
      <c r="D2288" s="246" t="s">
        <v>220</v>
      </c>
      <c r="E2288" s="246" t="s">
        <v>7621</v>
      </c>
      <c r="F2288" s="246" t="s">
        <v>12354</v>
      </c>
      <c r="G2288" s="246" t="s">
        <v>10077</v>
      </c>
      <c r="H2288" s="247">
        <v>0</v>
      </c>
      <c r="I2288" s="246" t="s">
        <v>10371</v>
      </c>
      <c r="J2288" s="247">
        <v>27000</v>
      </c>
      <c r="K2288" s="247">
        <v>123</v>
      </c>
      <c r="L2288" s="246" t="s">
        <v>12814</v>
      </c>
      <c r="M2288" s="246" t="s">
        <v>8269</v>
      </c>
      <c r="N2288" s="246" t="s">
        <v>13870</v>
      </c>
      <c r="O2288" s="246" t="s">
        <v>12354</v>
      </c>
      <c r="P2288" s="246" t="s">
        <v>12354</v>
      </c>
      <c r="Q2288" s="246" t="s">
        <v>12354</v>
      </c>
      <c r="R2288" s="246" t="s">
        <v>14694</v>
      </c>
      <c r="S2288" s="246" t="s">
        <v>14727</v>
      </c>
      <c r="T2288" s="246" t="s">
        <v>15177</v>
      </c>
      <c r="U2288" s="246" t="s">
        <v>16440</v>
      </c>
    </row>
    <row r="2289" spans="1:21" ht="13.5" customHeight="1">
      <c r="A2289" s="125" t="s">
        <v>11153</v>
      </c>
      <c r="B2289" s="125" t="s">
        <v>10371</v>
      </c>
      <c r="C2289" s="246" t="s">
        <v>7836</v>
      </c>
      <c r="D2289" s="246" t="s">
        <v>42</v>
      </c>
      <c r="E2289" s="246" t="s">
        <v>7837</v>
      </c>
      <c r="F2289" s="246" t="s">
        <v>11939</v>
      </c>
      <c r="G2289" s="246" t="s">
        <v>10078</v>
      </c>
      <c r="H2289" s="247">
        <v>0</v>
      </c>
      <c r="I2289" s="246" t="s">
        <v>10371</v>
      </c>
      <c r="J2289" s="247">
        <v>27000</v>
      </c>
      <c r="K2289" s="247">
        <v>250</v>
      </c>
      <c r="L2289" s="246" t="s">
        <v>12846</v>
      </c>
      <c r="M2289" s="246" t="s">
        <v>11426</v>
      </c>
      <c r="N2289" s="246" t="s">
        <v>14055</v>
      </c>
      <c r="O2289" s="246" t="s">
        <v>12354</v>
      </c>
      <c r="P2289" s="246" t="s">
        <v>12354</v>
      </c>
      <c r="Q2289" s="246" t="s">
        <v>12354</v>
      </c>
      <c r="R2289" s="246" t="s">
        <v>14765</v>
      </c>
      <c r="S2289" s="246" t="s">
        <v>16413</v>
      </c>
      <c r="T2289" s="246" t="s">
        <v>16383</v>
      </c>
      <c r="U2289" s="246" t="s">
        <v>14764</v>
      </c>
    </row>
    <row r="2290" spans="1:21" ht="13.5" customHeight="1">
      <c r="A2290" s="125" t="s">
        <v>11154</v>
      </c>
      <c r="B2290" s="125" t="s">
        <v>10371</v>
      </c>
      <c r="C2290" s="246" t="s">
        <v>7516</v>
      </c>
      <c r="D2290" s="246" t="s">
        <v>2667</v>
      </c>
      <c r="E2290" s="246" t="s">
        <v>7517</v>
      </c>
      <c r="F2290" s="246" t="s">
        <v>12354</v>
      </c>
      <c r="G2290" s="246" t="s">
        <v>10079</v>
      </c>
      <c r="H2290" s="247">
        <v>0</v>
      </c>
      <c r="I2290" s="246" t="s">
        <v>10371</v>
      </c>
      <c r="J2290" s="247">
        <v>27000</v>
      </c>
      <c r="K2290" s="247">
        <v>65</v>
      </c>
      <c r="L2290" s="246" t="s">
        <v>13687</v>
      </c>
      <c r="M2290" s="246" t="s">
        <v>8269</v>
      </c>
      <c r="N2290" s="246" t="s">
        <v>13782</v>
      </c>
      <c r="O2290" s="246" t="s">
        <v>12354</v>
      </c>
      <c r="P2290" s="246" t="s">
        <v>12354</v>
      </c>
      <c r="Q2290" s="246" t="s">
        <v>12354</v>
      </c>
      <c r="R2290" s="246" t="s">
        <v>14930</v>
      </c>
      <c r="S2290" s="246" t="s">
        <v>14727</v>
      </c>
      <c r="T2290" s="246" t="s">
        <v>16082</v>
      </c>
      <c r="U2290" s="246" t="s">
        <v>16269</v>
      </c>
    </row>
    <row r="2291" spans="1:21" ht="13.5" customHeight="1">
      <c r="A2291" s="125" t="s">
        <v>11155</v>
      </c>
      <c r="B2291" s="125" t="s">
        <v>10371</v>
      </c>
      <c r="C2291" s="246" t="s">
        <v>7451</v>
      </c>
      <c r="D2291" s="246" t="s">
        <v>164</v>
      </c>
      <c r="E2291" s="246" t="s">
        <v>7452</v>
      </c>
      <c r="F2291" s="246" t="s">
        <v>12354</v>
      </c>
      <c r="G2291" s="246" t="s">
        <v>10079</v>
      </c>
      <c r="H2291" s="247">
        <v>0</v>
      </c>
      <c r="I2291" s="246" t="s">
        <v>10371</v>
      </c>
      <c r="J2291" s="247">
        <v>27000</v>
      </c>
      <c r="K2291" s="247">
        <v>29</v>
      </c>
      <c r="L2291" s="246" t="s">
        <v>13722</v>
      </c>
      <c r="M2291" s="246" t="s">
        <v>8269</v>
      </c>
      <c r="N2291" s="246" t="s">
        <v>13723</v>
      </c>
      <c r="O2291" s="246" t="s">
        <v>12354</v>
      </c>
      <c r="P2291" s="246" t="s">
        <v>12354</v>
      </c>
      <c r="Q2291" s="246" t="s">
        <v>12354</v>
      </c>
      <c r="R2291" s="246" t="s">
        <v>14930</v>
      </c>
      <c r="S2291" s="246" t="s">
        <v>14727</v>
      </c>
      <c r="T2291" s="246" t="s">
        <v>16082</v>
      </c>
      <c r="U2291" s="246" t="s">
        <v>16269</v>
      </c>
    </row>
    <row r="2292" spans="1:21" ht="13.5" customHeight="1">
      <c r="A2292" s="125" t="s">
        <v>11156</v>
      </c>
      <c r="B2292" s="125" t="s">
        <v>10371</v>
      </c>
      <c r="C2292" s="246" t="s">
        <v>7622</v>
      </c>
      <c r="D2292" s="246" t="s">
        <v>892</v>
      </c>
      <c r="E2292" s="246" t="s">
        <v>7623</v>
      </c>
      <c r="F2292" s="246" t="s">
        <v>12354</v>
      </c>
      <c r="G2292" s="246" t="s">
        <v>10080</v>
      </c>
      <c r="H2292" s="247">
        <v>0</v>
      </c>
      <c r="I2292" s="246" t="s">
        <v>10371</v>
      </c>
      <c r="J2292" s="247">
        <v>27000</v>
      </c>
      <c r="K2292" s="247">
        <v>124</v>
      </c>
      <c r="L2292" s="246" t="s">
        <v>13871</v>
      </c>
      <c r="M2292" s="246" t="s">
        <v>8269</v>
      </c>
      <c r="N2292" s="246" t="s">
        <v>13872</v>
      </c>
      <c r="O2292" s="246" t="s">
        <v>12354</v>
      </c>
      <c r="P2292" s="246" t="s">
        <v>12354</v>
      </c>
      <c r="Q2292" s="246" t="s">
        <v>12354</v>
      </c>
      <c r="R2292" s="246" t="s">
        <v>14773</v>
      </c>
      <c r="S2292" s="246" t="s">
        <v>14781</v>
      </c>
      <c r="T2292" s="246" t="s">
        <v>15916</v>
      </c>
      <c r="U2292" s="246" t="s">
        <v>16409</v>
      </c>
    </row>
    <row r="2293" spans="1:21" ht="13.5" customHeight="1">
      <c r="A2293" s="125" t="s">
        <v>11157</v>
      </c>
      <c r="B2293" s="125" t="s">
        <v>10371</v>
      </c>
      <c r="C2293" s="246" t="s">
        <v>7758</v>
      </c>
      <c r="D2293" s="246" t="s">
        <v>178</v>
      </c>
      <c r="E2293" s="246" t="s">
        <v>7759</v>
      </c>
      <c r="F2293" s="246" t="s">
        <v>10781</v>
      </c>
      <c r="G2293" s="246" t="s">
        <v>10024</v>
      </c>
      <c r="H2293" s="247">
        <v>0</v>
      </c>
      <c r="I2293" s="246" t="s">
        <v>10371</v>
      </c>
      <c r="J2293" s="247">
        <v>27000</v>
      </c>
      <c r="K2293" s="247">
        <v>205</v>
      </c>
      <c r="L2293" s="246" t="s">
        <v>13986</v>
      </c>
      <c r="M2293" s="246" t="s">
        <v>8265</v>
      </c>
      <c r="N2293" s="246" t="s">
        <v>13987</v>
      </c>
      <c r="O2293" s="246" t="s">
        <v>12354</v>
      </c>
      <c r="P2293" s="246" t="s">
        <v>12354</v>
      </c>
      <c r="Q2293" s="246" t="s">
        <v>12354</v>
      </c>
      <c r="R2293" s="246" t="s">
        <v>14765</v>
      </c>
      <c r="S2293" s="246" t="s">
        <v>14736</v>
      </c>
      <c r="T2293" s="246" t="s">
        <v>15763</v>
      </c>
      <c r="U2293" s="246" t="s">
        <v>15634</v>
      </c>
    </row>
    <row r="2294" spans="1:21" ht="13.5" customHeight="1">
      <c r="A2294" s="125" t="s">
        <v>11158</v>
      </c>
      <c r="B2294" s="125" t="s">
        <v>10371</v>
      </c>
      <c r="C2294" s="246" t="s">
        <v>203</v>
      </c>
      <c r="D2294" s="246" t="s">
        <v>159</v>
      </c>
      <c r="E2294" s="246" t="s">
        <v>7546</v>
      </c>
      <c r="F2294" s="246" t="s">
        <v>12354</v>
      </c>
      <c r="G2294" s="246" t="s">
        <v>9963</v>
      </c>
      <c r="H2294" s="247">
        <v>0</v>
      </c>
      <c r="I2294" s="246" t="s">
        <v>10371</v>
      </c>
      <c r="J2294" s="247">
        <v>27000</v>
      </c>
      <c r="K2294" s="247">
        <v>80</v>
      </c>
      <c r="L2294" s="246" t="s">
        <v>12468</v>
      </c>
      <c r="M2294" s="246" t="s">
        <v>8269</v>
      </c>
      <c r="N2294" s="246" t="s">
        <v>13805</v>
      </c>
      <c r="O2294" s="246" t="s">
        <v>12354</v>
      </c>
      <c r="P2294" s="246" t="s">
        <v>12354</v>
      </c>
      <c r="Q2294" s="246" t="s">
        <v>12354</v>
      </c>
      <c r="R2294" s="246" t="s">
        <v>14765</v>
      </c>
      <c r="S2294" s="246" t="s">
        <v>15136</v>
      </c>
      <c r="T2294" s="246" t="s">
        <v>16082</v>
      </c>
      <c r="U2294" s="246" t="s">
        <v>16269</v>
      </c>
    </row>
    <row r="2295" spans="1:21" ht="13.5" customHeight="1">
      <c r="A2295" s="125" t="s">
        <v>11159</v>
      </c>
      <c r="B2295" s="125" t="s">
        <v>10371</v>
      </c>
      <c r="C2295" s="246" t="s">
        <v>7624</v>
      </c>
      <c r="D2295" s="246" t="s">
        <v>665</v>
      </c>
      <c r="E2295" s="246" t="s">
        <v>13873</v>
      </c>
      <c r="F2295" s="246" t="s">
        <v>12354</v>
      </c>
      <c r="G2295" s="246" t="s">
        <v>10081</v>
      </c>
      <c r="H2295" s="247">
        <v>0</v>
      </c>
      <c r="I2295" s="246" t="s">
        <v>10371</v>
      </c>
      <c r="J2295" s="247">
        <v>27000</v>
      </c>
      <c r="K2295" s="247">
        <v>126</v>
      </c>
      <c r="L2295" s="246" t="s">
        <v>13874</v>
      </c>
      <c r="M2295" s="246" t="s">
        <v>8269</v>
      </c>
      <c r="N2295" s="246" t="s">
        <v>13875</v>
      </c>
      <c r="O2295" s="246" t="s">
        <v>12354</v>
      </c>
      <c r="P2295" s="246" t="s">
        <v>12354</v>
      </c>
      <c r="Q2295" s="246" t="s">
        <v>12354</v>
      </c>
      <c r="R2295" s="246" t="s">
        <v>14765</v>
      </c>
      <c r="S2295" s="246" t="s">
        <v>14691</v>
      </c>
      <c r="T2295" s="246" t="s">
        <v>14803</v>
      </c>
      <c r="U2295" s="246" t="s">
        <v>15167</v>
      </c>
    </row>
    <row r="2296" spans="1:21" ht="13.5" customHeight="1">
      <c r="A2296" s="125" t="s">
        <v>11160</v>
      </c>
      <c r="B2296" s="125" t="s">
        <v>10371</v>
      </c>
      <c r="C2296" s="246" t="s">
        <v>7770</v>
      </c>
      <c r="D2296" s="246" t="s">
        <v>151</v>
      </c>
      <c r="E2296" s="246" t="s">
        <v>7771</v>
      </c>
      <c r="F2296" s="246" t="s">
        <v>12354</v>
      </c>
      <c r="G2296" s="246" t="s">
        <v>10082</v>
      </c>
      <c r="H2296" s="247">
        <v>0</v>
      </c>
      <c r="I2296" s="246" t="s">
        <v>10371</v>
      </c>
      <c r="J2296" s="247">
        <v>27000</v>
      </c>
      <c r="K2296" s="247">
        <v>212</v>
      </c>
      <c r="L2296" s="246" t="s">
        <v>13996</v>
      </c>
      <c r="M2296" s="246" t="s">
        <v>8265</v>
      </c>
      <c r="N2296" s="246" t="s">
        <v>13997</v>
      </c>
      <c r="O2296" s="246" t="s">
        <v>12354</v>
      </c>
      <c r="P2296" s="246" t="s">
        <v>12354</v>
      </c>
      <c r="Q2296" s="246" t="s">
        <v>12354</v>
      </c>
      <c r="R2296" s="246" t="s">
        <v>14773</v>
      </c>
      <c r="S2296" s="246" t="s">
        <v>14781</v>
      </c>
      <c r="T2296" s="246" t="s">
        <v>15916</v>
      </c>
      <c r="U2296" s="246" t="s">
        <v>16409</v>
      </c>
    </row>
    <row r="2297" spans="1:21" ht="13.5" customHeight="1">
      <c r="A2297" s="125" t="s">
        <v>11161</v>
      </c>
      <c r="B2297" s="125" t="s">
        <v>10371</v>
      </c>
      <c r="C2297" s="246" t="s">
        <v>7729</v>
      </c>
      <c r="D2297" s="246" t="s">
        <v>94</v>
      </c>
      <c r="E2297" s="246" t="s">
        <v>7730</v>
      </c>
      <c r="F2297" s="246" t="s">
        <v>12354</v>
      </c>
      <c r="G2297" s="246" t="s">
        <v>10083</v>
      </c>
      <c r="H2297" s="247">
        <v>0</v>
      </c>
      <c r="I2297" s="246" t="s">
        <v>10371</v>
      </c>
      <c r="J2297" s="247">
        <v>27000</v>
      </c>
      <c r="K2297" s="247">
        <v>186</v>
      </c>
      <c r="L2297" s="246" t="s">
        <v>13963</v>
      </c>
      <c r="M2297" s="246" t="s">
        <v>8265</v>
      </c>
      <c r="N2297" s="246" t="s">
        <v>13964</v>
      </c>
      <c r="O2297" s="246" t="s">
        <v>12354</v>
      </c>
      <c r="P2297" s="246" t="s">
        <v>12354</v>
      </c>
      <c r="Q2297" s="246" t="s">
        <v>12354</v>
      </c>
      <c r="R2297" s="246" t="s">
        <v>12354</v>
      </c>
      <c r="S2297" s="246" t="s">
        <v>12354</v>
      </c>
      <c r="T2297" s="246" t="s">
        <v>12354</v>
      </c>
      <c r="U2297" s="246" t="s">
        <v>12354</v>
      </c>
    </row>
    <row r="2298" spans="1:21" ht="13.5" customHeight="1">
      <c r="A2298" s="125" t="s">
        <v>11162</v>
      </c>
      <c r="B2298" s="125" t="s">
        <v>10371</v>
      </c>
      <c r="C2298" s="246" t="s">
        <v>7427</v>
      </c>
      <c r="D2298" s="246" t="s">
        <v>1229</v>
      </c>
      <c r="E2298" s="246" t="s">
        <v>7428</v>
      </c>
      <c r="F2298" s="246" t="s">
        <v>12354</v>
      </c>
      <c r="G2298" s="246" t="s">
        <v>10084</v>
      </c>
      <c r="H2298" s="247">
        <v>0</v>
      </c>
      <c r="I2298" s="246" t="s">
        <v>10371</v>
      </c>
      <c r="J2298" s="247">
        <v>27000</v>
      </c>
      <c r="K2298" s="247">
        <v>15</v>
      </c>
      <c r="L2298" s="246" t="s">
        <v>13702</v>
      </c>
      <c r="M2298" s="246" t="s">
        <v>8268</v>
      </c>
      <c r="N2298" s="246" t="s">
        <v>13703</v>
      </c>
      <c r="O2298" s="246" t="s">
        <v>12354</v>
      </c>
      <c r="P2298" s="246" t="s">
        <v>12354</v>
      </c>
      <c r="Q2298" s="246" t="s">
        <v>12354</v>
      </c>
      <c r="R2298" s="246" t="s">
        <v>14765</v>
      </c>
      <c r="S2298" s="246" t="s">
        <v>14691</v>
      </c>
      <c r="T2298" s="246" t="s">
        <v>14803</v>
      </c>
      <c r="U2298" s="246" t="s">
        <v>15167</v>
      </c>
    </row>
    <row r="2299" spans="1:21" ht="13.5" customHeight="1">
      <c r="A2299" s="125" t="s">
        <v>11163</v>
      </c>
      <c r="B2299" s="125" t="s">
        <v>10371</v>
      </c>
      <c r="C2299" s="246" t="s">
        <v>7772</v>
      </c>
      <c r="D2299" s="246" t="s">
        <v>1534</v>
      </c>
      <c r="E2299" s="246" t="s">
        <v>7773</v>
      </c>
      <c r="F2299" s="246" t="s">
        <v>12354</v>
      </c>
      <c r="G2299" s="246" t="s">
        <v>10085</v>
      </c>
      <c r="H2299" s="247">
        <v>0</v>
      </c>
      <c r="I2299" s="246" t="s">
        <v>10371</v>
      </c>
      <c r="J2299" s="247">
        <v>27000</v>
      </c>
      <c r="K2299" s="247">
        <v>213</v>
      </c>
      <c r="L2299" s="246" t="s">
        <v>13279</v>
      </c>
      <c r="M2299" s="246" t="s">
        <v>8265</v>
      </c>
      <c r="N2299" s="246" t="s">
        <v>13998</v>
      </c>
      <c r="O2299" s="246" t="s">
        <v>12354</v>
      </c>
      <c r="P2299" s="246" t="s">
        <v>12354</v>
      </c>
      <c r="Q2299" s="246" t="s">
        <v>12354</v>
      </c>
      <c r="R2299" s="246" t="s">
        <v>12354</v>
      </c>
      <c r="S2299" s="246" t="s">
        <v>12354</v>
      </c>
      <c r="T2299" s="246" t="s">
        <v>12354</v>
      </c>
      <c r="U2299" s="246" t="s">
        <v>12354</v>
      </c>
    </row>
    <row r="2300" spans="1:21" ht="13.5" customHeight="1">
      <c r="A2300" s="125" t="s">
        <v>11940</v>
      </c>
      <c r="B2300" s="125" t="s">
        <v>10371</v>
      </c>
      <c r="C2300" s="246" t="s">
        <v>11941</v>
      </c>
      <c r="D2300" s="246" t="s">
        <v>651</v>
      </c>
      <c r="E2300" s="246" t="s">
        <v>11942</v>
      </c>
      <c r="F2300" s="246" t="s">
        <v>11943</v>
      </c>
      <c r="G2300" s="246" t="s">
        <v>11944</v>
      </c>
      <c r="H2300" s="247">
        <v>0</v>
      </c>
      <c r="I2300" s="246" t="s">
        <v>10371</v>
      </c>
      <c r="J2300" s="247">
        <v>27000</v>
      </c>
      <c r="K2300" s="247">
        <v>338</v>
      </c>
      <c r="L2300" s="246" t="s">
        <v>14186</v>
      </c>
      <c r="M2300" s="246" t="s">
        <v>8269</v>
      </c>
      <c r="N2300" s="246" t="s">
        <v>14187</v>
      </c>
      <c r="O2300" s="246" t="s">
        <v>12354</v>
      </c>
      <c r="P2300" s="246" t="s">
        <v>12354</v>
      </c>
      <c r="Q2300" s="246" t="s">
        <v>12354</v>
      </c>
      <c r="R2300" s="246" t="s">
        <v>14773</v>
      </c>
      <c r="S2300" s="246" t="s">
        <v>14781</v>
      </c>
      <c r="T2300" s="246" t="s">
        <v>15916</v>
      </c>
      <c r="U2300" s="246" t="s">
        <v>16409</v>
      </c>
    </row>
    <row r="2301" spans="1:21" ht="13.5" customHeight="1">
      <c r="A2301" s="125" t="s">
        <v>11945</v>
      </c>
      <c r="B2301" s="125" t="s">
        <v>10371</v>
      </c>
      <c r="C2301" s="246" t="s">
        <v>11946</v>
      </c>
      <c r="D2301" s="246" t="s">
        <v>47</v>
      </c>
      <c r="E2301" s="246" t="s">
        <v>11947</v>
      </c>
      <c r="F2301" s="246" t="s">
        <v>11948</v>
      </c>
      <c r="G2301" s="246" t="s">
        <v>11949</v>
      </c>
      <c r="H2301" s="247">
        <v>0</v>
      </c>
      <c r="I2301" s="246" t="s">
        <v>10371</v>
      </c>
      <c r="J2301" s="247">
        <v>27000</v>
      </c>
      <c r="K2301" s="247">
        <v>339</v>
      </c>
      <c r="L2301" s="246" t="s">
        <v>14188</v>
      </c>
      <c r="M2301" s="246" t="s">
        <v>8265</v>
      </c>
      <c r="N2301" s="246" t="s">
        <v>14189</v>
      </c>
      <c r="O2301" s="246" t="s">
        <v>12354</v>
      </c>
      <c r="P2301" s="246" t="s">
        <v>12354</v>
      </c>
      <c r="Q2301" s="246" t="s">
        <v>12354</v>
      </c>
      <c r="R2301" s="246" t="s">
        <v>14765</v>
      </c>
      <c r="S2301" s="246" t="s">
        <v>16413</v>
      </c>
      <c r="T2301" s="246" t="s">
        <v>16383</v>
      </c>
      <c r="U2301" s="246" t="s">
        <v>14764</v>
      </c>
    </row>
    <row r="2302" spans="1:21" ht="13.5" customHeight="1">
      <c r="A2302" s="125" t="s">
        <v>11950</v>
      </c>
      <c r="B2302" s="125" t="s">
        <v>10371</v>
      </c>
      <c r="C2302" s="246" t="s">
        <v>11951</v>
      </c>
      <c r="D2302" s="246" t="s">
        <v>165</v>
      </c>
      <c r="E2302" s="246" t="s">
        <v>11952</v>
      </c>
      <c r="F2302" s="246" t="s">
        <v>11953</v>
      </c>
      <c r="G2302" s="246" t="s">
        <v>11954</v>
      </c>
      <c r="H2302" s="247">
        <v>0</v>
      </c>
      <c r="I2302" s="246" t="s">
        <v>10371</v>
      </c>
      <c r="J2302" s="247">
        <v>27000</v>
      </c>
      <c r="K2302" s="247">
        <v>340</v>
      </c>
      <c r="L2302" s="246" t="s">
        <v>14190</v>
      </c>
      <c r="M2302" s="246" t="s">
        <v>8265</v>
      </c>
      <c r="N2302" s="246" t="s">
        <v>14191</v>
      </c>
      <c r="O2302" s="246" t="s">
        <v>12354</v>
      </c>
      <c r="P2302" s="246" t="s">
        <v>12354</v>
      </c>
      <c r="Q2302" s="246" t="s">
        <v>12354</v>
      </c>
      <c r="R2302" s="246" t="s">
        <v>14894</v>
      </c>
      <c r="S2302" s="246" t="s">
        <v>14929</v>
      </c>
      <c r="T2302" s="246" t="s">
        <v>15429</v>
      </c>
      <c r="U2302" s="246" t="s">
        <v>15806</v>
      </c>
    </row>
    <row r="2303" spans="1:21" ht="13.5" customHeight="1">
      <c r="A2303" s="125" t="s">
        <v>11955</v>
      </c>
      <c r="B2303" s="125" t="s">
        <v>10371</v>
      </c>
      <c r="C2303" s="246" t="s">
        <v>11956</v>
      </c>
      <c r="D2303" s="246" t="s">
        <v>43</v>
      </c>
      <c r="E2303" s="246" t="s">
        <v>11957</v>
      </c>
      <c r="F2303" s="246" t="s">
        <v>11958</v>
      </c>
      <c r="G2303" s="246" t="s">
        <v>11959</v>
      </c>
      <c r="H2303" s="247">
        <v>0</v>
      </c>
      <c r="I2303" s="246" t="s">
        <v>10371</v>
      </c>
      <c r="J2303" s="247">
        <v>27000</v>
      </c>
      <c r="K2303" s="247">
        <v>341</v>
      </c>
      <c r="L2303" s="246" t="s">
        <v>14192</v>
      </c>
      <c r="M2303" s="246" t="s">
        <v>11426</v>
      </c>
      <c r="N2303" s="246" t="s">
        <v>14193</v>
      </c>
      <c r="O2303" s="246" t="s">
        <v>12354</v>
      </c>
      <c r="P2303" s="246" t="s">
        <v>12354</v>
      </c>
      <c r="Q2303" s="246" t="s">
        <v>12354</v>
      </c>
      <c r="R2303" s="246" t="s">
        <v>14765</v>
      </c>
      <c r="S2303" s="246" t="s">
        <v>14691</v>
      </c>
      <c r="T2303" s="246" t="s">
        <v>14803</v>
      </c>
      <c r="U2303" s="246" t="s">
        <v>15167</v>
      </c>
    </row>
    <row r="2304" spans="1:21" ht="13.5" customHeight="1">
      <c r="A2304" s="125" t="s">
        <v>11164</v>
      </c>
      <c r="B2304" s="125" t="s">
        <v>10371</v>
      </c>
      <c r="C2304" s="246" t="s">
        <v>7823</v>
      </c>
      <c r="D2304" s="246" t="s">
        <v>154</v>
      </c>
      <c r="E2304" s="246" t="s">
        <v>7824</v>
      </c>
      <c r="F2304" s="246" t="s">
        <v>11960</v>
      </c>
      <c r="G2304" s="246" t="s">
        <v>10086</v>
      </c>
      <c r="H2304" s="247">
        <v>0</v>
      </c>
      <c r="I2304" s="246" t="s">
        <v>10371</v>
      </c>
      <c r="J2304" s="247">
        <v>27000</v>
      </c>
      <c r="K2304" s="247">
        <v>243</v>
      </c>
      <c r="L2304" s="246" t="s">
        <v>13109</v>
      </c>
      <c r="M2304" s="246" t="s">
        <v>11426</v>
      </c>
      <c r="N2304" s="246" t="s">
        <v>14044</v>
      </c>
      <c r="O2304" s="246" t="s">
        <v>12354</v>
      </c>
      <c r="P2304" s="246" t="s">
        <v>12354</v>
      </c>
      <c r="Q2304" s="246" t="s">
        <v>12354</v>
      </c>
      <c r="R2304" s="246" t="s">
        <v>14765</v>
      </c>
      <c r="S2304" s="246" t="s">
        <v>16413</v>
      </c>
      <c r="T2304" s="246" t="s">
        <v>16383</v>
      </c>
      <c r="U2304" s="246" t="s">
        <v>14764</v>
      </c>
    </row>
    <row r="2305" spans="1:21" ht="13.5" customHeight="1">
      <c r="A2305" s="125" t="s">
        <v>11165</v>
      </c>
      <c r="B2305" s="125" t="s">
        <v>10371</v>
      </c>
      <c r="C2305" s="246" t="s">
        <v>7741</v>
      </c>
      <c r="D2305" s="246" t="s">
        <v>163</v>
      </c>
      <c r="E2305" s="246" t="s">
        <v>7742</v>
      </c>
      <c r="F2305" s="246" t="s">
        <v>10782</v>
      </c>
      <c r="G2305" s="246" t="s">
        <v>10061</v>
      </c>
      <c r="H2305" s="247">
        <v>0</v>
      </c>
      <c r="I2305" s="246" t="s">
        <v>10371</v>
      </c>
      <c r="J2305" s="247">
        <v>27000</v>
      </c>
      <c r="K2305" s="247">
        <v>193</v>
      </c>
      <c r="L2305" s="246" t="s">
        <v>12471</v>
      </c>
      <c r="M2305" s="246" t="s">
        <v>8265</v>
      </c>
      <c r="N2305" s="246" t="s">
        <v>13974</v>
      </c>
      <c r="O2305" s="246" t="s">
        <v>12354</v>
      </c>
      <c r="P2305" s="246" t="s">
        <v>12354</v>
      </c>
      <c r="Q2305" s="246" t="s">
        <v>12354</v>
      </c>
      <c r="R2305" s="246" t="s">
        <v>14765</v>
      </c>
      <c r="S2305" s="246" t="s">
        <v>14691</v>
      </c>
      <c r="T2305" s="246" t="s">
        <v>14803</v>
      </c>
      <c r="U2305" s="246" t="s">
        <v>15167</v>
      </c>
    </row>
    <row r="2306" spans="1:21" ht="13.5" customHeight="1">
      <c r="A2306" s="125" t="s">
        <v>11961</v>
      </c>
      <c r="B2306" s="125" t="s">
        <v>10371</v>
      </c>
      <c r="C2306" s="246" t="s">
        <v>11962</v>
      </c>
      <c r="D2306" s="246" t="s">
        <v>149</v>
      </c>
      <c r="E2306" s="246" t="s">
        <v>11963</v>
      </c>
      <c r="F2306" s="246" t="s">
        <v>11964</v>
      </c>
      <c r="G2306" s="246" t="s">
        <v>11965</v>
      </c>
      <c r="H2306" s="247">
        <v>0</v>
      </c>
      <c r="I2306" s="246" t="s">
        <v>10371</v>
      </c>
      <c r="J2306" s="247">
        <v>27000</v>
      </c>
      <c r="K2306" s="247">
        <v>342</v>
      </c>
      <c r="L2306" s="246" t="s">
        <v>14045</v>
      </c>
      <c r="M2306" s="246" t="s">
        <v>8268</v>
      </c>
      <c r="N2306" s="246" t="s">
        <v>14194</v>
      </c>
      <c r="O2306" s="246" t="s">
        <v>12354</v>
      </c>
      <c r="P2306" s="246" t="s">
        <v>12354</v>
      </c>
      <c r="Q2306" s="246" t="s">
        <v>12354</v>
      </c>
      <c r="R2306" s="246" t="s">
        <v>14694</v>
      </c>
      <c r="S2306" s="246" t="s">
        <v>14727</v>
      </c>
      <c r="T2306" s="246" t="s">
        <v>14743</v>
      </c>
      <c r="U2306" s="246" t="s">
        <v>15150</v>
      </c>
    </row>
    <row r="2307" spans="1:21" ht="13.5" customHeight="1">
      <c r="A2307" s="125" t="s">
        <v>11166</v>
      </c>
      <c r="B2307" s="125" t="s">
        <v>10371</v>
      </c>
      <c r="C2307" s="246" t="s">
        <v>7724</v>
      </c>
      <c r="D2307" s="246" t="s">
        <v>86</v>
      </c>
      <c r="E2307" s="246" t="s">
        <v>7725</v>
      </c>
      <c r="F2307" s="246" t="s">
        <v>10783</v>
      </c>
      <c r="G2307" s="246" t="s">
        <v>10070</v>
      </c>
      <c r="H2307" s="247">
        <v>0</v>
      </c>
      <c r="I2307" s="246" t="s">
        <v>10371</v>
      </c>
      <c r="J2307" s="247">
        <v>27000</v>
      </c>
      <c r="K2307" s="247">
        <v>183</v>
      </c>
      <c r="L2307" s="246" t="s">
        <v>12620</v>
      </c>
      <c r="M2307" s="246" t="s">
        <v>8265</v>
      </c>
      <c r="N2307" s="246" t="s">
        <v>13960</v>
      </c>
      <c r="O2307" s="246" t="s">
        <v>12354</v>
      </c>
      <c r="P2307" s="246" t="s">
        <v>12354</v>
      </c>
      <c r="Q2307" s="246" t="s">
        <v>12354</v>
      </c>
      <c r="R2307" s="246" t="s">
        <v>14765</v>
      </c>
      <c r="S2307" s="246" t="s">
        <v>14736</v>
      </c>
      <c r="T2307" s="246" t="s">
        <v>15763</v>
      </c>
      <c r="U2307" s="246" t="s">
        <v>15634</v>
      </c>
    </row>
    <row r="2308" spans="1:21" ht="13.5" customHeight="1">
      <c r="A2308" s="125" t="s">
        <v>11167</v>
      </c>
      <c r="B2308" s="125" t="s">
        <v>10371</v>
      </c>
      <c r="C2308" s="246" t="s">
        <v>7444</v>
      </c>
      <c r="D2308" s="246" t="s">
        <v>875</v>
      </c>
      <c r="E2308" s="246" t="s">
        <v>11966</v>
      </c>
      <c r="F2308" s="246" t="s">
        <v>11967</v>
      </c>
      <c r="G2308" s="246" t="s">
        <v>11968</v>
      </c>
      <c r="H2308" s="247">
        <v>0</v>
      </c>
      <c r="I2308" s="246" t="s">
        <v>10371</v>
      </c>
      <c r="J2308" s="247">
        <v>27000</v>
      </c>
      <c r="K2308" s="247">
        <v>343</v>
      </c>
      <c r="L2308" s="246" t="s">
        <v>12571</v>
      </c>
      <c r="M2308" s="246" t="s">
        <v>8269</v>
      </c>
      <c r="N2308" s="246" t="s">
        <v>13724</v>
      </c>
      <c r="O2308" s="246" t="s">
        <v>12354</v>
      </c>
      <c r="P2308" s="246" t="s">
        <v>12354</v>
      </c>
      <c r="Q2308" s="246" t="s">
        <v>12354</v>
      </c>
      <c r="R2308" s="246" t="s">
        <v>14894</v>
      </c>
      <c r="S2308" s="246" t="s">
        <v>14929</v>
      </c>
      <c r="T2308" s="246" t="s">
        <v>15429</v>
      </c>
      <c r="U2308" s="246" t="s">
        <v>15806</v>
      </c>
    </row>
    <row r="2309" spans="1:21" ht="13.5" customHeight="1">
      <c r="A2309" s="125" t="s">
        <v>11313</v>
      </c>
      <c r="B2309" s="125" t="s">
        <v>10371</v>
      </c>
      <c r="C2309" s="246" t="s">
        <v>7444</v>
      </c>
      <c r="D2309" s="246" t="s">
        <v>1548</v>
      </c>
      <c r="E2309" s="246" t="s">
        <v>11314</v>
      </c>
      <c r="F2309" s="246" t="s">
        <v>12354</v>
      </c>
      <c r="G2309" s="246" t="s">
        <v>10087</v>
      </c>
      <c r="H2309" s="247">
        <v>0</v>
      </c>
      <c r="I2309" s="246" t="s">
        <v>10371</v>
      </c>
      <c r="J2309" s="247">
        <v>27000</v>
      </c>
      <c r="K2309" s="247">
        <v>25</v>
      </c>
      <c r="L2309" s="246" t="s">
        <v>12432</v>
      </c>
      <c r="M2309" s="246" t="s">
        <v>8269</v>
      </c>
      <c r="N2309" s="246" t="s">
        <v>13717</v>
      </c>
      <c r="O2309" s="246" t="s">
        <v>12354</v>
      </c>
      <c r="P2309" s="246" t="s">
        <v>12354</v>
      </c>
      <c r="Q2309" s="246" t="s">
        <v>12354</v>
      </c>
      <c r="R2309" s="246" t="s">
        <v>14894</v>
      </c>
      <c r="S2309" s="246" t="s">
        <v>14929</v>
      </c>
      <c r="T2309" s="246" t="s">
        <v>15429</v>
      </c>
      <c r="U2309" s="246" t="s">
        <v>15806</v>
      </c>
    </row>
    <row r="2310" spans="1:21" ht="13.5" customHeight="1">
      <c r="A2310" s="125" t="s">
        <v>11168</v>
      </c>
      <c r="B2310" s="125" t="s">
        <v>10371</v>
      </c>
      <c r="C2310" s="246" t="s">
        <v>7695</v>
      </c>
      <c r="D2310" s="246" t="s">
        <v>217</v>
      </c>
      <c r="E2310" s="246" t="s">
        <v>5829</v>
      </c>
      <c r="F2310" s="246" t="s">
        <v>12354</v>
      </c>
      <c r="G2310" s="246" t="s">
        <v>9977</v>
      </c>
      <c r="H2310" s="247">
        <v>0</v>
      </c>
      <c r="I2310" s="246" t="s">
        <v>10371</v>
      </c>
      <c r="J2310" s="247">
        <v>27000</v>
      </c>
      <c r="K2310" s="247">
        <v>166</v>
      </c>
      <c r="L2310" s="246" t="s">
        <v>12613</v>
      </c>
      <c r="M2310" s="246" t="s">
        <v>8265</v>
      </c>
      <c r="N2310" s="246" t="s">
        <v>13939</v>
      </c>
      <c r="O2310" s="246" t="s">
        <v>12354</v>
      </c>
      <c r="P2310" s="246" t="s">
        <v>12354</v>
      </c>
      <c r="Q2310" s="246" t="s">
        <v>12354</v>
      </c>
      <c r="R2310" s="246" t="s">
        <v>14765</v>
      </c>
      <c r="S2310" s="246" t="s">
        <v>16413</v>
      </c>
      <c r="T2310" s="246" t="s">
        <v>16383</v>
      </c>
      <c r="U2310" s="246" t="s">
        <v>14764</v>
      </c>
    </row>
    <row r="2311" spans="1:21" ht="13.5" customHeight="1">
      <c r="A2311" s="125" t="s">
        <v>11169</v>
      </c>
      <c r="B2311" s="125" t="s">
        <v>10371</v>
      </c>
      <c r="C2311" s="246" t="s">
        <v>7689</v>
      </c>
      <c r="D2311" s="246" t="s">
        <v>171</v>
      </c>
      <c r="E2311" s="246" t="s">
        <v>7690</v>
      </c>
      <c r="F2311" s="246" t="s">
        <v>10784</v>
      </c>
      <c r="G2311" s="246" t="s">
        <v>9977</v>
      </c>
      <c r="H2311" s="247">
        <v>0</v>
      </c>
      <c r="I2311" s="246" t="s">
        <v>10371</v>
      </c>
      <c r="J2311" s="247">
        <v>27000</v>
      </c>
      <c r="K2311" s="247">
        <v>163</v>
      </c>
      <c r="L2311" s="246" t="s">
        <v>12620</v>
      </c>
      <c r="M2311" s="246" t="s">
        <v>8265</v>
      </c>
      <c r="N2311" s="246" t="s">
        <v>13934</v>
      </c>
      <c r="O2311" s="246" t="s">
        <v>12354</v>
      </c>
      <c r="P2311" s="246" t="s">
        <v>12354</v>
      </c>
      <c r="Q2311" s="246" t="s">
        <v>12354</v>
      </c>
      <c r="R2311" s="246" t="s">
        <v>14765</v>
      </c>
      <c r="S2311" s="246" t="s">
        <v>16413</v>
      </c>
      <c r="T2311" s="246" t="s">
        <v>16383</v>
      </c>
      <c r="U2311" s="246" t="s">
        <v>14764</v>
      </c>
    </row>
    <row r="2312" spans="1:21" ht="13.5" customHeight="1">
      <c r="A2312" s="125" t="s">
        <v>11170</v>
      </c>
      <c r="B2312" s="125" t="s">
        <v>10371</v>
      </c>
      <c r="C2312" s="246" t="s">
        <v>7716</v>
      </c>
      <c r="D2312" s="246" t="s">
        <v>107</v>
      </c>
      <c r="E2312" s="246" t="s">
        <v>7717</v>
      </c>
      <c r="F2312" s="246" t="s">
        <v>12354</v>
      </c>
      <c r="G2312" s="246" t="s">
        <v>9977</v>
      </c>
      <c r="H2312" s="247">
        <v>0</v>
      </c>
      <c r="I2312" s="246" t="s">
        <v>10371</v>
      </c>
      <c r="J2312" s="247">
        <v>27000</v>
      </c>
      <c r="K2312" s="247">
        <v>177</v>
      </c>
      <c r="L2312" s="246" t="s">
        <v>13954</v>
      </c>
      <c r="M2312" s="246" t="s">
        <v>8265</v>
      </c>
      <c r="N2312" s="246" t="s">
        <v>13955</v>
      </c>
      <c r="O2312" s="246" t="s">
        <v>12354</v>
      </c>
      <c r="P2312" s="246" t="s">
        <v>12354</v>
      </c>
      <c r="Q2312" s="246" t="s">
        <v>12354</v>
      </c>
      <c r="R2312" s="246" t="s">
        <v>14765</v>
      </c>
      <c r="S2312" s="246" t="s">
        <v>16413</v>
      </c>
      <c r="T2312" s="246" t="s">
        <v>16383</v>
      </c>
      <c r="U2312" s="246" t="s">
        <v>14764</v>
      </c>
    </row>
    <row r="2313" spans="1:21" ht="13.5" customHeight="1">
      <c r="A2313" s="125" t="s">
        <v>11171</v>
      </c>
      <c r="B2313" s="125" t="s">
        <v>10371</v>
      </c>
      <c r="C2313" s="246" t="s">
        <v>7537</v>
      </c>
      <c r="D2313" s="246" t="s">
        <v>75</v>
      </c>
      <c r="E2313" s="246" t="s">
        <v>7538</v>
      </c>
      <c r="F2313" s="246" t="s">
        <v>12354</v>
      </c>
      <c r="G2313" s="246" t="s">
        <v>10070</v>
      </c>
      <c r="H2313" s="247">
        <v>0</v>
      </c>
      <c r="I2313" s="246" t="s">
        <v>10371</v>
      </c>
      <c r="J2313" s="247">
        <v>27000</v>
      </c>
      <c r="K2313" s="247">
        <v>75</v>
      </c>
      <c r="L2313" s="246" t="s">
        <v>13796</v>
      </c>
      <c r="M2313" s="246" t="s">
        <v>8269</v>
      </c>
      <c r="N2313" s="246" t="s">
        <v>13797</v>
      </c>
      <c r="O2313" s="246" t="s">
        <v>12354</v>
      </c>
      <c r="P2313" s="246" t="s">
        <v>12354</v>
      </c>
      <c r="Q2313" s="246" t="s">
        <v>12354</v>
      </c>
      <c r="R2313" s="246" t="s">
        <v>14765</v>
      </c>
      <c r="S2313" s="246" t="s">
        <v>14736</v>
      </c>
      <c r="T2313" s="246" t="s">
        <v>15763</v>
      </c>
      <c r="U2313" s="246" t="s">
        <v>15634</v>
      </c>
    </row>
    <row r="2314" spans="1:21" ht="13.5" customHeight="1">
      <c r="A2314" s="125" t="s">
        <v>11172</v>
      </c>
      <c r="B2314" s="125" t="s">
        <v>10371</v>
      </c>
      <c r="C2314" s="246" t="s">
        <v>7625</v>
      </c>
      <c r="D2314" s="246" t="s">
        <v>207</v>
      </c>
      <c r="E2314" s="246" t="s">
        <v>7626</v>
      </c>
      <c r="F2314" s="246" t="s">
        <v>12354</v>
      </c>
      <c r="G2314" s="246" t="s">
        <v>10088</v>
      </c>
      <c r="H2314" s="247">
        <v>0</v>
      </c>
      <c r="I2314" s="246" t="s">
        <v>10371</v>
      </c>
      <c r="J2314" s="247">
        <v>27000</v>
      </c>
      <c r="K2314" s="247">
        <v>127</v>
      </c>
      <c r="L2314" s="246" t="s">
        <v>13232</v>
      </c>
      <c r="M2314" s="246" t="s">
        <v>8269</v>
      </c>
      <c r="N2314" s="246" t="s">
        <v>13876</v>
      </c>
      <c r="O2314" s="246" t="s">
        <v>12354</v>
      </c>
      <c r="P2314" s="246" t="s">
        <v>12354</v>
      </c>
      <c r="Q2314" s="246" t="s">
        <v>12354</v>
      </c>
      <c r="R2314" s="246" t="s">
        <v>14730</v>
      </c>
      <c r="S2314" s="246" t="s">
        <v>14710</v>
      </c>
      <c r="T2314" s="246" t="s">
        <v>15801</v>
      </c>
      <c r="U2314" s="246" t="s">
        <v>14831</v>
      </c>
    </row>
    <row r="2315" spans="1:21" ht="13.5" customHeight="1">
      <c r="A2315" s="125" t="s">
        <v>11969</v>
      </c>
      <c r="B2315" s="125" t="s">
        <v>10371</v>
      </c>
      <c r="C2315" s="246" t="s">
        <v>11970</v>
      </c>
      <c r="D2315" s="246" t="s">
        <v>138</v>
      </c>
      <c r="E2315" s="246" t="s">
        <v>11971</v>
      </c>
      <c r="F2315" s="246" t="s">
        <v>11972</v>
      </c>
      <c r="G2315" s="246" t="s">
        <v>11973</v>
      </c>
      <c r="H2315" s="247">
        <v>0</v>
      </c>
      <c r="I2315" s="246" t="s">
        <v>10371</v>
      </c>
      <c r="J2315" s="247">
        <v>27000</v>
      </c>
      <c r="K2315" s="247">
        <v>344</v>
      </c>
      <c r="L2315" s="246" t="s">
        <v>12819</v>
      </c>
      <c r="M2315" s="246" t="s">
        <v>8266</v>
      </c>
      <c r="N2315" s="246" t="s">
        <v>14195</v>
      </c>
      <c r="O2315" s="246" t="s">
        <v>12354</v>
      </c>
      <c r="P2315" s="246" t="s">
        <v>12354</v>
      </c>
      <c r="Q2315" s="246" t="s">
        <v>12354</v>
      </c>
      <c r="R2315" s="246" t="s">
        <v>14765</v>
      </c>
      <c r="S2315" s="246" t="s">
        <v>16401</v>
      </c>
      <c r="T2315" s="246" t="s">
        <v>16402</v>
      </c>
      <c r="U2315" s="246" t="s">
        <v>15191</v>
      </c>
    </row>
    <row r="2316" spans="1:21" ht="13.5" customHeight="1">
      <c r="A2316" s="125" t="s">
        <v>11974</v>
      </c>
      <c r="B2316" s="125" t="s">
        <v>10371</v>
      </c>
      <c r="C2316" s="246" t="s">
        <v>11975</v>
      </c>
      <c r="D2316" s="246" t="s">
        <v>82</v>
      </c>
      <c r="E2316" s="246" t="s">
        <v>11976</v>
      </c>
      <c r="F2316" s="246" t="s">
        <v>11977</v>
      </c>
      <c r="G2316" s="246" t="s">
        <v>11978</v>
      </c>
      <c r="H2316" s="247">
        <v>0</v>
      </c>
      <c r="I2316" s="246" t="s">
        <v>10371</v>
      </c>
      <c r="J2316" s="247">
        <v>27000</v>
      </c>
      <c r="K2316" s="247">
        <v>346</v>
      </c>
      <c r="L2316" s="246" t="s">
        <v>12819</v>
      </c>
      <c r="M2316" s="246" t="s">
        <v>8267</v>
      </c>
      <c r="N2316" s="246" t="s">
        <v>14196</v>
      </c>
      <c r="O2316" s="246" t="s">
        <v>12354</v>
      </c>
      <c r="P2316" s="246" t="s">
        <v>12354</v>
      </c>
      <c r="Q2316" s="246" t="s">
        <v>12354</v>
      </c>
      <c r="R2316" s="246" t="s">
        <v>14765</v>
      </c>
      <c r="S2316" s="246" t="s">
        <v>14691</v>
      </c>
      <c r="T2316" s="246" t="s">
        <v>14803</v>
      </c>
      <c r="U2316" s="246" t="s">
        <v>15167</v>
      </c>
    </row>
    <row r="2317" spans="1:21" ht="13.5" customHeight="1">
      <c r="A2317" s="125" t="s">
        <v>11173</v>
      </c>
      <c r="B2317" s="125" t="s">
        <v>10371</v>
      </c>
      <c r="C2317" s="246" t="s">
        <v>7809</v>
      </c>
      <c r="D2317" s="246" t="s">
        <v>140</v>
      </c>
      <c r="E2317" s="246" t="s">
        <v>7810</v>
      </c>
      <c r="F2317" s="246" t="s">
        <v>11979</v>
      </c>
      <c r="G2317" s="246" t="s">
        <v>10089</v>
      </c>
      <c r="H2317" s="247">
        <v>0</v>
      </c>
      <c r="I2317" s="246" t="s">
        <v>10371</v>
      </c>
      <c r="J2317" s="247">
        <v>27000</v>
      </c>
      <c r="K2317" s="247">
        <v>233</v>
      </c>
      <c r="L2317" s="246" t="s">
        <v>12752</v>
      </c>
      <c r="M2317" s="246" t="s">
        <v>11426</v>
      </c>
      <c r="N2317" s="246" t="s">
        <v>14030</v>
      </c>
      <c r="O2317" s="246" t="s">
        <v>12354</v>
      </c>
      <c r="P2317" s="246" t="s">
        <v>12354</v>
      </c>
      <c r="Q2317" s="246" t="s">
        <v>12354</v>
      </c>
      <c r="R2317" s="246" t="s">
        <v>14765</v>
      </c>
      <c r="S2317" s="246" t="s">
        <v>16413</v>
      </c>
      <c r="T2317" s="246" t="s">
        <v>16383</v>
      </c>
      <c r="U2317" s="246" t="s">
        <v>14764</v>
      </c>
    </row>
    <row r="2318" spans="1:21" ht="13.5" customHeight="1">
      <c r="A2318" s="125" t="s">
        <v>11174</v>
      </c>
      <c r="B2318" s="125" t="s">
        <v>10371</v>
      </c>
      <c r="C2318" s="246" t="s">
        <v>7807</v>
      </c>
      <c r="D2318" s="246" t="s">
        <v>176</v>
      </c>
      <c r="E2318" s="246" t="s">
        <v>7808</v>
      </c>
      <c r="F2318" s="246" t="s">
        <v>11980</v>
      </c>
      <c r="G2318" s="246" t="s">
        <v>10090</v>
      </c>
      <c r="H2318" s="247">
        <v>0</v>
      </c>
      <c r="I2318" s="246" t="s">
        <v>10371</v>
      </c>
      <c r="J2318" s="247">
        <v>27000</v>
      </c>
      <c r="K2318" s="247">
        <v>232</v>
      </c>
      <c r="L2318" s="246" t="s">
        <v>14028</v>
      </c>
      <c r="M2318" s="246" t="s">
        <v>11426</v>
      </c>
      <c r="N2318" s="246" t="s">
        <v>14029</v>
      </c>
      <c r="O2318" s="246" t="s">
        <v>12354</v>
      </c>
      <c r="P2318" s="246" t="s">
        <v>12354</v>
      </c>
      <c r="Q2318" s="246" t="s">
        <v>12354</v>
      </c>
      <c r="R2318" s="246" t="s">
        <v>14765</v>
      </c>
      <c r="S2318" s="246" t="s">
        <v>16413</v>
      </c>
      <c r="T2318" s="246" t="s">
        <v>16383</v>
      </c>
      <c r="U2318" s="246" t="s">
        <v>14764</v>
      </c>
    </row>
    <row r="2319" spans="1:21" ht="13.5" customHeight="1">
      <c r="A2319" s="125" t="s">
        <v>11981</v>
      </c>
      <c r="B2319" s="125" t="s">
        <v>10371</v>
      </c>
      <c r="C2319" s="246" t="s">
        <v>11982</v>
      </c>
      <c r="D2319" s="246" t="s">
        <v>1641</v>
      </c>
      <c r="E2319" s="246" t="s">
        <v>11983</v>
      </c>
      <c r="F2319" s="246" t="s">
        <v>11984</v>
      </c>
      <c r="G2319" s="246" t="s">
        <v>11985</v>
      </c>
      <c r="H2319" s="247">
        <v>0</v>
      </c>
      <c r="I2319" s="246" t="s">
        <v>10371</v>
      </c>
      <c r="J2319" s="247">
        <v>27000</v>
      </c>
      <c r="K2319" s="247">
        <v>348</v>
      </c>
      <c r="L2319" s="246" t="s">
        <v>14197</v>
      </c>
      <c r="M2319" s="246" t="s">
        <v>8265</v>
      </c>
      <c r="N2319" s="246" t="s">
        <v>14198</v>
      </c>
      <c r="O2319" s="246" t="s">
        <v>12354</v>
      </c>
      <c r="P2319" s="246" t="s">
        <v>12354</v>
      </c>
      <c r="Q2319" s="246" t="s">
        <v>12354</v>
      </c>
      <c r="R2319" s="246" t="s">
        <v>14765</v>
      </c>
      <c r="S2319" s="246" t="s">
        <v>16413</v>
      </c>
      <c r="T2319" s="246" t="s">
        <v>16383</v>
      </c>
      <c r="U2319" s="246" t="s">
        <v>14764</v>
      </c>
    </row>
    <row r="2320" spans="1:21" ht="13.5" customHeight="1">
      <c r="A2320" s="125" t="s">
        <v>11986</v>
      </c>
      <c r="B2320" s="125" t="s">
        <v>10371</v>
      </c>
      <c r="C2320" s="246" t="s">
        <v>7406</v>
      </c>
      <c r="D2320" s="246" t="s">
        <v>131</v>
      </c>
      <c r="E2320" s="246" t="s">
        <v>11987</v>
      </c>
      <c r="F2320" s="246" t="s">
        <v>11988</v>
      </c>
      <c r="G2320" s="246" t="s">
        <v>11989</v>
      </c>
      <c r="H2320" s="247">
        <v>0</v>
      </c>
      <c r="I2320" s="246" t="s">
        <v>10371</v>
      </c>
      <c r="J2320" s="247">
        <v>27000</v>
      </c>
      <c r="K2320" s="247">
        <v>349</v>
      </c>
      <c r="L2320" s="246" t="s">
        <v>12882</v>
      </c>
      <c r="M2320" s="246" t="s">
        <v>8269</v>
      </c>
      <c r="N2320" s="246" t="s">
        <v>14199</v>
      </c>
      <c r="O2320" s="246" t="s">
        <v>12354</v>
      </c>
      <c r="P2320" s="246" t="s">
        <v>12354</v>
      </c>
      <c r="Q2320" s="246" t="s">
        <v>12354</v>
      </c>
      <c r="R2320" s="246" t="s">
        <v>14765</v>
      </c>
      <c r="S2320" s="246" t="s">
        <v>16413</v>
      </c>
      <c r="T2320" s="246" t="s">
        <v>16383</v>
      </c>
      <c r="U2320" s="246" t="s">
        <v>14764</v>
      </c>
    </row>
    <row r="2321" spans="1:21" ht="13.5" customHeight="1">
      <c r="A2321" s="125" t="s">
        <v>11990</v>
      </c>
      <c r="B2321" s="125" t="s">
        <v>10371</v>
      </c>
      <c r="C2321" s="246" t="s">
        <v>11991</v>
      </c>
      <c r="D2321" s="246" t="s">
        <v>11350</v>
      </c>
      <c r="E2321" s="246" t="s">
        <v>11992</v>
      </c>
      <c r="F2321" s="246" t="s">
        <v>11993</v>
      </c>
      <c r="G2321" s="246" t="s">
        <v>11994</v>
      </c>
      <c r="H2321" s="247">
        <v>0</v>
      </c>
      <c r="I2321" s="246" t="s">
        <v>10371</v>
      </c>
      <c r="J2321" s="247">
        <v>27000</v>
      </c>
      <c r="K2321" s="247">
        <v>350</v>
      </c>
      <c r="L2321" s="246" t="s">
        <v>14200</v>
      </c>
      <c r="M2321" s="246" t="s">
        <v>8265</v>
      </c>
      <c r="N2321" s="246" t="s">
        <v>14201</v>
      </c>
      <c r="O2321" s="246" t="s">
        <v>12354</v>
      </c>
      <c r="P2321" s="246" t="s">
        <v>12354</v>
      </c>
      <c r="Q2321" s="246" t="s">
        <v>12354</v>
      </c>
      <c r="R2321" s="246" t="s">
        <v>14765</v>
      </c>
      <c r="S2321" s="246" t="s">
        <v>14713</v>
      </c>
      <c r="T2321" s="246" t="s">
        <v>15513</v>
      </c>
      <c r="U2321" s="246" t="s">
        <v>16412</v>
      </c>
    </row>
    <row r="2322" spans="1:21" ht="13.5" customHeight="1">
      <c r="A2322" s="125" t="s">
        <v>11995</v>
      </c>
      <c r="B2322" s="125" t="s">
        <v>10371</v>
      </c>
      <c r="C2322" s="246" t="s">
        <v>11996</v>
      </c>
      <c r="D2322" s="246" t="s">
        <v>129</v>
      </c>
      <c r="E2322" s="246" t="s">
        <v>11997</v>
      </c>
      <c r="F2322" s="246" t="s">
        <v>11998</v>
      </c>
      <c r="G2322" s="246" t="s">
        <v>11999</v>
      </c>
      <c r="H2322" s="247">
        <v>0</v>
      </c>
      <c r="I2322" s="246" t="s">
        <v>10371</v>
      </c>
      <c r="J2322" s="247">
        <v>27000</v>
      </c>
      <c r="K2322" s="247">
        <v>351</v>
      </c>
      <c r="L2322" s="246" t="s">
        <v>14202</v>
      </c>
      <c r="M2322" s="246" t="s">
        <v>8265</v>
      </c>
      <c r="N2322" s="246" t="s">
        <v>14203</v>
      </c>
      <c r="O2322" s="246" t="s">
        <v>12354</v>
      </c>
      <c r="P2322" s="246" t="s">
        <v>12354</v>
      </c>
      <c r="Q2322" s="246" t="s">
        <v>12354</v>
      </c>
      <c r="R2322" s="246" t="s">
        <v>12354</v>
      </c>
      <c r="S2322" s="246" t="s">
        <v>12354</v>
      </c>
      <c r="T2322" s="246" t="s">
        <v>12354</v>
      </c>
      <c r="U2322" s="246" t="s">
        <v>12354</v>
      </c>
    </row>
    <row r="2323" spans="1:21" ht="13.5" customHeight="1">
      <c r="A2323" s="125" t="s">
        <v>12000</v>
      </c>
      <c r="B2323" s="125" t="s">
        <v>10371</v>
      </c>
      <c r="C2323" s="246" t="s">
        <v>12001</v>
      </c>
      <c r="D2323" s="246" t="s">
        <v>1155</v>
      </c>
      <c r="E2323" s="246" t="s">
        <v>12002</v>
      </c>
      <c r="F2323" s="246" t="s">
        <v>12003</v>
      </c>
      <c r="G2323" s="246" t="s">
        <v>12004</v>
      </c>
      <c r="H2323" s="247">
        <v>0</v>
      </c>
      <c r="I2323" s="246" t="s">
        <v>10371</v>
      </c>
      <c r="J2323" s="247">
        <v>27000</v>
      </c>
      <c r="K2323" s="247">
        <v>352</v>
      </c>
      <c r="L2323" s="246" t="s">
        <v>14204</v>
      </c>
      <c r="M2323" s="246" t="s">
        <v>8265</v>
      </c>
      <c r="N2323" s="246" t="s">
        <v>14205</v>
      </c>
      <c r="O2323" s="246" t="s">
        <v>12354</v>
      </c>
      <c r="P2323" s="246" t="s">
        <v>12354</v>
      </c>
      <c r="Q2323" s="246" t="s">
        <v>12354</v>
      </c>
      <c r="R2323" s="246" t="s">
        <v>12354</v>
      </c>
      <c r="S2323" s="246" t="s">
        <v>12354</v>
      </c>
      <c r="T2323" s="246" t="s">
        <v>12354</v>
      </c>
      <c r="U2323" s="246" t="s">
        <v>12354</v>
      </c>
    </row>
    <row r="2324" spans="1:21" ht="13.5" customHeight="1">
      <c r="A2324" s="125" t="s">
        <v>12005</v>
      </c>
      <c r="B2324" s="125" t="s">
        <v>10371</v>
      </c>
      <c r="C2324" s="246" t="s">
        <v>12006</v>
      </c>
      <c r="D2324" s="246" t="s">
        <v>90</v>
      </c>
      <c r="E2324" s="246" t="s">
        <v>12007</v>
      </c>
      <c r="F2324" s="246" t="s">
        <v>12008</v>
      </c>
      <c r="G2324" s="246" t="s">
        <v>12009</v>
      </c>
      <c r="H2324" s="247">
        <v>0</v>
      </c>
      <c r="I2324" s="246" t="s">
        <v>10371</v>
      </c>
      <c r="J2324" s="247">
        <v>27000</v>
      </c>
      <c r="K2324" s="247">
        <v>353</v>
      </c>
      <c r="L2324" s="246" t="s">
        <v>14204</v>
      </c>
      <c r="M2324" s="246" t="s">
        <v>8265</v>
      </c>
      <c r="N2324" s="246" t="s">
        <v>14206</v>
      </c>
      <c r="O2324" s="246" t="s">
        <v>12354</v>
      </c>
      <c r="P2324" s="246" t="s">
        <v>12354</v>
      </c>
      <c r="Q2324" s="246" t="s">
        <v>12354</v>
      </c>
      <c r="R2324" s="246" t="s">
        <v>16069</v>
      </c>
      <c r="S2324" s="246" t="s">
        <v>14734</v>
      </c>
      <c r="T2324" s="246" t="s">
        <v>16333</v>
      </c>
      <c r="U2324" s="246" t="s">
        <v>16403</v>
      </c>
    </row>
    <row r="2325" spans="1:21" ht="13.5" customHeight="1">
      <c r="A2325" s="125" t="s">
        <v>11175</v>
      </c>
      <c r="B2325" s="125" t="s">
        <v>10371</v>
      </c>
      <c r="C2325" s="246" t="s">
        <v>7722</v>
      </c>
      <c r="D2325" s="246" t="s">
        <v>171</v>
      </c>
      <c r="E2325" s="246" t="s">
        <v>7723</v>
      </c>
      <c r="F2325" s="246" t="s">
        <v>12354</v>
      </c>
      <c r="G2325" s="246" t="s">
        <v>10091</v>
      </c>
      <c r="H2325" s="247">
        <v>0</v>
      </c>
      <c r="I2325" s="246" t="s">
        <v>10371</v>
      </c>
      <c r="J2325" s="247">
        <v>27000</v>
      </c>
      <c r="K2325" s="247">
        <v>182</v>
      </c>
      <c r="L2325" s="246" t="s">
        <v>13958</v>
      </c>
      <c r="M2325" s="246" t="s">
        <v>8265</v>
      </c>
      <c r="N2325" s="246" t="s">
        <v>13959</v>
      </c>
      <c r="O2325" s="246" t="s">
        <v>12354</v>
      </c>
      <c r="P2325" s="246" t="s">
        <v>12354</v>
      </c>
      <c r="Q2325" s="246" t="s">
        <v>12354</v>
      </c>
      <c r="R2325" s="246" t="s">
        <v>14765</v>
      </c>
      <c r="S2325" s="246" t="s">
        <v>14691</v>
      </c>
      <c r="T2325" s="246" t="s">
        <v>14803</v>
      </c>
      <c r="U2325" s="246" t="s">
        <v>15167</v>
      </c>
    </row>
    <row r="2326" spans="1:21" ht="13.5" customHeight="1">
      <c r="A2326" s="125" t="s">
        <v>12010</v>
      </c>
      <c r="B2326" s="125" t="s">
        <v>10371</v>
      </c>
      <c r="C2326" s="246" t="s">
        <v>12011</v>
      </c>
      <c r="D2326" s="246" t="s">
        <v>56</v>
      </c>
      <c r="E2326" s="246" t="s">
        <v>12012</v>
      </c>
      <c r="F2326" s="246" t="s">
        <v>12013</v>
      </c>
      <c r="G2326" s="246" t="s">
        <v>12014</v>
      </c>
      <c r="H2326" s="247">
        <v>0</v>
      </c>
      <c r="I2326" s="246" t="s">
        <v>10371</v>
      </c>
      <c r="J2326" s="247">
        <v>27000</v>
      </c>
      <c r="K2326" s="247">
        <v>354</v>
      </c>
      <c r="L2326" s="246" t="s">
        <v>14207</v>
      </c>
      <c r="M2326" s="246" t="s">
        <v>11426</v>
      </c>
      <c r="N2326" s="246" t="s">
        <v>14208</v>
      </c>
      <c r="O2326" s="246" t="s">
        <v>12354</v>
      </c>
      <c r="P2326" s="246" t="s">
        <v>12354</v>
      </c>
      <c r="Q2326" s="246" t="s">
        <v>12354</v>
      </c>
      <c r="R2326" s="246" t="s">
        <v>16421</v>
      </c>
      <c r="S2326" s="246" t="s">
        <v>15011</v>
      </c>
      <c r="T2326" s="246" t="s">
        <v>14692</v>
      </c>
      <c r="U2326" s="246" t="s">
        <v>14786</v>
      </c>
    </row>
    <row r="2327" spans="1:21" ht="13.5" customHeight="1">
      <c r="A2327" s="125" t="s">
        <v>12015</v>
      </c>
      <c r="B2327" s="125" t="s">
        <v>10371</v>
      </c>
      <c r="C2327" s="246" t="s">
        <v>12016</v>
      </c>
      <c r="D2327" s="246" t="s">
        <v>60</v>
      </c>
      <c r="E2327" s="246" t="s">
        <v>12017</v>
      </c>
      <c r="F2327" s="246" t="s">
        <v>12018</v>
      </c>
      <c r="G2327" s="246" t="s">
        <v>12019</v>
      </c>
      <c r="H2327" s="247">
        <v>0</v>
      </c>
      <c r="I2327" s="246" t="s">
        <v>10371</v>
      </c>
      <c r="J2327" s="247">
        <v>27000</v>
      </c>
      <c r="K2327" s="247">
        <v>355</v>
      </c>
      <c r="L2327" s="246" t="s">
        <v>14209</v>
      </c>
      <c r="M2327" s="246" t="s">
        <v>8269</v>
      </c>
      <c r="N2327" s="246" t="s">
        <v>14210</v>
      </c>
      <c r="O2327" s="246" t="s">
        <v>12354</v>
      </c>
      <c r="P2327" s="246" t="s">
        <v>12354</v>
      </c>
      <c r="Q2327" s="246" t="s">
        <v>12354</v>
      </c>
      <c r="R2327" s="246" t="s">
        <v>14765</v>
      </c>
      <c r="S2327" s="246" t="s">
        <v>14736</v>
      </c>
      <c r="T2327" s="246" t="s">
        <v>15763</v>
      </c>
      <c r="U2327" s="246" t="s">
        <v>15634</v>
      </c>
    </row>
    <row r="2328" spans="1:21" ht="13.5" customHeight="1">
      <c r="A2328" s="125" t="s">
        <v>11315</v>
      </c>
      <c r="B2328" s="125" t="s">
        <v>10371</v>
      </c>
      <c r="C2328" s="246" t="s">
        <v>7498</v>
      </c>
      <c r="D2328" s="246" t="s">
        <v>87</v>
      </c>
      <c r="E2328" s="246" t="s">
        <v>11316</v>
      </c>
      <c r="F2328" s="246" t="s">
        <v>12020</v>
      </c>
      <c r="G2328" s="246" t="s">
        <v>11317</v>
      </c>
      <c r="H2328" s="247">
        <v>0</v>
      </c>
      <c r="I2328" s="246" t="s">
        <v>10371</v>
      </c>
      <c r="J2328" s="247">
        <v>27000</v>
      </c>
      <c r="K2328" s="247">
        <v>230</v>
      </c>
      <c r="L2328" s="246" t="s">
        <v>14026</v>
      </c>
      <c r="M2328" s="246" t="s">
        <v>11426</v>
      </c>
      <c r="N2328" s="246" t="s">
        <v>14027</v>
      </c>
      <c r="O2328" s="246" t="s">
        <v>12354</v>
      </c>
      <c r="P2328" s="246" t="s">
        <v>12354</v>
      </c>
      <c r="Q2328" s="246" t="s">
        <v>12354</v>
      </c>
      <c r="R2328" s="246" t="s">
        <v>14765</v>
      </c>
      <c r="S2328" s="246" t="s">
        <v>16413</v>
      </c>
      <c r="T2328" s="246" t="s">
        <v>16383</v>
      </c>
      <c r="U2328" s="246" t="s">
        <v>14764</v>
      </c>
    </row>
    <row r="2329" spans="1:21" ht="13.5" customHeight="1">
      <c r="A2329" s="125" t="s">
        <v>12021</v>
      </c>
      <c r="B2329" s="125" t="s">
        <v>10371</v>
      </c>
      <c r="C2329" s="246" t="s">
        <v>12022</v>
      </c>
      <c r="D2329" s="246" t="s">
        <v>12023</v>
      </c>
      <c r="E2329" s="246" t="s">
        <v>12024</v>
      </c>
      <c r="F2329" s="246" t="s">
        <v>12025</v>
      </c>
      <c r="G2329" s="246" t="s">
        <v>12026</v>
      </c>
      <c r="H2329" s="247">
        <v>0</v>
      </c>
      <c r="I2329" s="246" t="s">
        <v>10371</v>
      </c>
      <c r="J2329" s="247">
        <v>27000</v>
      </c>
      <c r="K2329" s="247">
        <v>356</v>
      </c>
      <c r="L2329" s="246" t="s">
        <v>14211</v>
      </c>
      <c r="M2329" s="246" t="s">
        <v>8265</v>
      </c>
      <c r="N2329" s="246" t="s">
        <v>14212</v>
      </c>
      <c r="O2329" s="246" t="s">
        <v>12354</v>
      </c>
      <c r="P2329" s="246" t="s">
        <v>12354</v>
      </c>
      <c r="Q2329" s="246" t="s">
        <v>12354</v>
      </c>
      <c r="R2329" s="246" t="s">
        <v>14765</v>
      </c>
      <c r="S2329" s="246" t="s">
        <v>14691</v>
      </c>
      <c r="T2329" s="246" t="s">
        <v>14803</v>
      </c>
      <c r="U2329" s="246" t="s">
        <v>15167</v>
      </c>
    </row>
    <row r="2330" spans="1:21" ht="13.5" customHeight="1">
      <c r="A2330" s="125" t="s">
        <v>12027</v>
      </c>
      <c r="B2330" s="125" t="s">
        <v>10371</v>
      </c>
      <c r="C2330" s="246" t="s">
        <v>12028</v>
      </c>
      <c r="D2330" s="246" t="s">
        <v>9483</v>
      </c>
      <c r="E2330" s="246" t="s">
        <v>12029</v>
      </c>
      <c r="F2330" s="246" t="s">
        <v>12030</v>
      </c>
      <c r="G2330" s="246" t="s">
        <v>12031</v>
      </c>
      <c r="H2330" s="247">
        <v>0</v>
      </c>
      <c r="I2330" s="246" t="s">
        <v>10371</v>
      </c>
      <c r="J2330" s="247">
        <v>27000</v>
      </c>
      <c r="K2330" s="247">
        <v>357</v>
      </c>
      <c r="L2330" s="246" t="s">
        <v>14211</v>
      </c>
      <c r="M2330" s="246" t="s">
        <v>8269</v>
      </c>
      <c r="N2330" s="246" t="s">
        <v>14213</v>
      </c>
      <c r="O2330" s="246" t="s">
        <v>12354</v>
      </c>
      <c r="P2330" s="246" t="s">
        <v>12354</v>
      </c>
      <c r="Q2330" s="246" t="s">
        <v>12354</v>
      </c>
      <c r="R2330" s="246" t="s">
        <v>14773</v>
      </c>
      <c r="S2330" s="246" t="s">
        <v>16418</v>
      </c>
      <c r="T2330" s="246" t="s">
        <v>15179</v>
      </c>
      <c r="U2330" s="246" t="s">
        <v>15162</v>
      </c>
    </row>
    <row r="2331" spans="1:21" ht="13.5" customHeight="1">
      <c r="A2331" s="125" t="s">
        <v>11176</v>
      </c>
      <c r="B2331" s="125" t="s">
        <v>10371</v>
      </c>
      <c r="C2331" s="246" t="s">
        <v>7500</v>
      </c>
      <c r="D2331" s="246" t="s">
        <v>2764</v>
      </c>
      <c r="E2331" s="246" t="s">
        <v>7501</v>
      </c>
      <c r="F2331" s="246" t="s">
        <v>12354</v>
      </c>
      <c r="G2331" s="246" t="s">
        <v>10092</v>
      </c>
      <c r="H2331" s="247">
        <v>0</v>
      </c>
      <c r="I2331" s="246" t="s">
        <v>10371</v>
      </c>
      <c r="J2331" s="247">
        <v>27000</v>
      </c>
      <c r="K2331" s="247">
        <v>56</v>
      </c>
      <c r="L2331" s="246" t="s">
        <v>13767</v>
      </c>
      <c r="M2331" s="246" t="s">
        <v>8269</v>
      </c>
      <c r="N2331" s="246" t="s">
        <v>13768</v>
      </c>
      <c r="O2331" s="246" t="s">
        <v>12354</v>
      </c>
      <c r="P2331" s="246" t="s">
        <v>12354</v>
      </c>
      <c r="Q2331" s="246" t="s">
        <v>12354</v>
      </c>
      <c r="R2331" s="246" t="s">
        <v>14765</v>
      </c>
      <c r="S2331" s="246" t="s">
        <v>14736</v>
      </c>
      <c r="T2331" s="246" t="s">
        <v>15763</v>
      </c>
      <c r="U2331" s="246" t="s">
        <v>15634</v>
      </c>
    </row>
    <row r="2332" spans="1:21" ht="13.5" customHeight="1">
      <c r="A2332" s="125" t="s">
        <v>12032</v>
      </c>
      <c r="B2332" s="125" t="s">
        <v>10371</v>
      </c>
      <c r="C2332" s="246" t="s">
        <v>12033</v>
      </c>
      <c r="D2332" s="246" t="s">
        <v>175</v>
      </c>
      <c r="E2332" s="246" t="s">
        <v>12034</v>
      </c>
      <c r="F2332" s="246" t="s">
        <v>12035</v>
      </c>
      <c r="G2332" s="246" t="s">
        <v>12036</v>
      </c>
      <c r="H2332" s="247">
        <v>0</v>
      </c>
      <c r="I2332" s="246" t="s">
        <v>10371</v>
      </c>
      <c r="J2332" s="247">
        <v>27000</v>
      </c>
      <c r="K2332" s="247">
        <v>358</v>
      </c>
      <c r="L2332" s="246" t="s">
        <v>14214</v>
      </c>
      <c r="M2332" s="246" t="s">
        <v>8265</v>
      </c>
      <c r="N2332" s="246" t="s">
        <v>14215</v>
      </c>
      <c r="O2332" s="246" t="s">
        <v>12354</v>
      </c>
      <c r="P2332" s="246" t="s">
        <v>12354</v>
      </c>
      <c r="Q2332" s="246" t="s">
        <v>12354</v>
      </c>
      <c r="R2332" s="246" t="s">
        <v>12354</v>
      </c>
      <c r="S2332" s="246" t="s">
        <v>12354</v>
      </c>
      <c r="T2332" s="246" t="s">
        <v>12354</v>
      </c>
      <c r="U2332" s="246" t="s">
        <v>12354</v>
      </c>
    </row>
    <row r="2333" spans="1:21" ht="13.5" customHeight="1">
      <c r="A2333" s="125" t="s">
        <v>11318</v>
      </c>
      <c r="B2333" s="125" t="s">
        <v>10371</v>
      </c>
      <c r="C2333" s="246" t="s">
        <v>7444</v>
      </c>
      <c r="D2333" s="246" t="s">
        <v>124</v>
      </c>
      <c r="E2333" s="246" t="s">
        <v>11319</v>
      </c>
      <c r="F2333" s="246" t="s">
        <v>12354</v>
      </c>
      <c r="G2333" s="246" t="s">
        <v>11320</v>
      </c>
      <c r="H2333" s="247">
        <v>0</v>
      </c>
      <c r="I2333" s="246" t="s">
        <v>10371</v>
      </c>
      <c r="J2333" s="247">
        <v>27000</v>
      </c>
      <c r="K2333" s="247">
        <v>143</v>
      </c>
      <c r="L2333" s="246" t="s">
        <v>13902</v>
      </c>
      <c r="M2333" s="246" t="s">
        <v>8265</v>
      </c>
      <c r="N2333" s="246" t="s">
        <v>13903</v>
      </c>
      <c r="O2333" s="246" t="s">
        <v>12354</v>
      </c>
      <c r="P2333" s="246" t="s">
        <v>12354</v>
      </c>
      <c r="Q2333" s="246" t="s">
        <v>12354</v>
      </c>
      <c r="R2333" s="246" t="s">
        <v>14894</v>
      </c>
      <c r="S2333" s="246" t="s">
        <v>14929</v>
      </c>
      <c r="T2333" s="246" t="s">
        <v>15429</v>
      </c>
      <c r="U2333" s="246" t="s">
        <v>15806</v>
      </c>
    </row>
    <row r="2334" spans="1:21" ht="13.5" customHeight="1">
      <c r="A2334" s="125" t="s">
        <v>11177</v>
      </c>
      <c r="B2334" s="125" t="s">
        <v>10371</v>
      </c>
      <c r="C2334" s="246" t="s">
        <v>7559</v>
      </c>
      <c r="D2334" s="246" t="s">
        <v>75</v>
      </c>
      <c r="E2334" s="246" t="s">
        <v>7560</v>
      </c>
      <c r="F2334" s="246" t="s">
        <v>12354</v>
      </c>
      <c r="G2334" s="246" t="s">
        <v>10069</v>
      </c>
      <c r="H2334" s="247">
        <v>0</v>
      </c>
      <c r="I2334" s="246" t="s">
        <v>10371</v>
      </c>
      <c r="J2334" s="247">
        <v>27000</v>
      </c>
      <c r="K2334" s="247">
        <v>90</v>
      </c>
      <c r="L2334" s="246" t="s">
        <v>13816</v>
      </c>
      <c r="M2334" s="246" t="s">
        <v>8269</v>
      </c>
      <c r="N2334" s="246" t="s">
        <v>13817</v>
      </c>
      <c r="O2334" s="246" t="s">
        <v>12354</v>
      </c>
      <c r="P2334" s="246" t="s">
        <v>12354</v>
      </c>
      <c r="Q2334" s="246" t="s">
        <v>12354</v>
      </c>
      <c r="R2334" s="246" t="s">
        <v>14930</v>
      </c>
      <c r="S2334" s="246" t="s">
        <v>14727</v>
      </c>
      <c r="T2334" s="246" t="s">
        <v>16082</v>
      </c>
      <c r="U2334" s="246" t="s">
        <v>16269</v>
      </c>
    </row>
    <row r="2335" spans="1:21" ht="13.5" customHeight="1">
      <c r="A2335" s="125" t="s">
        <v>11178</v>
      </c>
      <c r="B2335" s="125" t="s">
        <v>10371</v>
      </c>
      <c r="C2335" s="246" t="s">
        <v>7822</v>
      </c>
      <c r="D2335" s="246" t="s">
        <v>79</v>
      </c>
      <c r="E2335" s="246" t="s">
        <v>14041</v>
      </c>
      <c r="F2335" s="246" t="s">
        <v>12037</v>
      </c>
      <c r="G2335" s="246" t="s">
        <v>12038</v>
      </c>
      <c r="H2335" s="247">
        <v>0</v>
      </c>
      <c r="I2335" s="246" t="s">
        <v>10371</v>
      </c>
      <c r="J2335" s="247">
        <v>27000</v>
      </c>
      <c r="K2335" s="247">
        <v>242</v>
      </c>
      <c r="L2335" s="246" t="s">
        <v>14042</v>
      </c>
      <c r="M2335" s="246" t="s">
        <v>11426</v>
      </c>
      <c r="N2335" s="246" t="s">
        <v>14043</v>
      </c>
      <c r="O2335" s="246" t="s">
        <v>12354</v>
      </c>
      <c r="P2335" s="246" t="s">
        <v>12354</v>
      </c>
      <c r="Q2335" s="246" t="s">
        <v>12354</v>
      </c>
      <c r="R2335" s="246" t="s">
        <v>14765</v>
      </c>
      <c r="S2335" s="246" t="s">
        <v>16413</v>
      </c>
      <c r="T2335" s="246" t="s">
        <v>16383</v>
      </c>
      <c r="U2335" s="246" t="s">
        <v>14764</v>
      </c>
    </row>
    <row r="2336" spans="1:21" ht="13.5" customHeight="1">
      <c r="A2336" s="125" t="s">
        <v>12039</v>
      </c>
      <c r="B2336" s="125" t="s">
        <v>10371</v>
      </c>
      <c r="C2336" s="246" t="s">
        <v>12040</v>
      </c>
      <c r="D2336" s="246" t="s">
        <v>47</v>
      </c>
      <c r="E2336" s="246" t="s">
        <v>12041</v>
      </c>
      <c r="F2336" s="246" t="s">
        <v>12042</v>
      </c>
      <c r="G2336" s="246" t="s">
        <v>12043</v>
      </c>
      <c r="H2336" s="247">
        <v>0</v>
      </c>
      <c r="I2336" s="246" t="s">
        <v>10371</v>
      </c>
      <c r="J2336" s="247">
        <v>27000</v>
      </c>
      <c r="K2336" s="247">
        <v>360</v>
      </c>
      <c r="L2336" s="246" t="s">
        <v>14216</v>
      </c>
      <c r="M2336" s="246" t="s">
        <v>8265</v>
      </c>
      <c r="N2336" s="246" t="s">
        <v>14217</v>
      </c>
      <c r="O2336" s="246" t="s">
        <v>12354</v>
      </c>
      <c r="P2336" s="246" t="s">
        <v>12354</v>
      </c>
      <c r="Q2336" s="246" t="s">
        <v>12354</v>
      </c>
      <c r="R2336" s="246" t="s">
        <v>14690</v>
      </c>
      <c r="S2336" s="246" t="s">
        <v>14724</v>
      </c>
      <c r="T2336" s="246" t="s">
        <v>15574</v>
      </c>
      <c r="U2336" s="246" t="s">
        <v>16135</v>
      </c>
    </row>
    <row r="2337" spans="1:21" ht="13.5" customHeight="1">
      <c r="A2337" s="125" t="s">
        <v>12044</v>
      </c>
      <c r="B2337" s="125" t="s">
        <v>10371</v>
      </c>
      <c r="C2337" s="246" t="s">
        <v>12045</v>
      </c>
      <c r="D2337" s="246" t="s">
        <v>94</v>
      </c>
      <c r="E2337" s="246" t="s">
        <v>12046</v>
      </c>
      <c r="F2337" s="246" t="s">
        <v>12047</v>
      </c>
      <c r="G2337" s="246" t="s">
        <v>12048</v>
      </c>
      <c r="H2337" s="247">
        <v>0</v>
      </c>
      <c r="I2337" s="246" t="s">
        <v>10371</v>
      </c>
      <c r="J2337" s="247">
        <v>27000</v>
      </c>
      <c r="K2337" s="247">
        <v>361</v>
      </c>
      <c r="L2337" s="246" t="s">
        <v>14218</v>
      </c>
      <c r="M2337" s="246" t="s">
        <v>8265</v>
      </c>
      <c r="N2337" s="246" t="s">
        <v>14219</v>
      </c>
      <c r="O2337" s="246" t="s">
        <v>12354</v>
      </c>
      <c r="P2337" s="246" t="s">
        <v>12354</v>
      </c>
      <c r="Q2337" s="246" t="s">
        <v>12354</v>
      </c>
      <c r="R2337" s="246" t="s">
        <v>12354</v>
      </c>
      <c r="S2337" s="246" t="s">
        <v>12354</v>
      </c>
      <c r="T2337" s="246" t="s">
        <v>12354</v>
      </c>
      <c r="U2337" s="246" t="s">
        <v>12354</v>
      </c>
    </row>
    <row r="2338" spans="1:21" ht="13.5" customHeight="1">
      <c r="A2338" s="125" t="s">
        <v>12049</v>
      </c>
      <c r="B2338" s="125" t="s">
        <v>10371</v>
      </c>
      <c r="C2338" s="246" t="s">
        <v>12050</v>
      </c>
      <c r="D2338" s="246" t="s">
        <v>75</v>
      </c>
      <c r="E2338" s="246" t="s">
        <v>12051</v>
      </c>
      <c r="F2338" s="246" t="s">
        <v>12052</v>
      </c>
      <c r="G2338" s="246" t="s">
        <v>12053</v>
      </c>
      <c r="H2338" s="247">
        <v>0</v>
      </c>
      <c r="I2338" s="246" t="s">
        <v>10371</v>
      </c>
      <c r="J2338" s="247">
        <v>27000</v>
      </c>
      <c r="K2338" s="247">
        <v>362</v>
      </c>
      <c r="L2338" s="246" t="s">
        <v>12966</v>
      </c>
      <c r="M2338" s="246" t="s">
        <v>8269</v>
      </c>
      <c r="N2338" s="246" t="s">
        <v>14220</v>
      </c>
      <c r="O2338" s="246" t="s">
        <v>12354</v>
      </c>
      <c r="P2338" s="246" t="s">
        <v>12354</v>
      </c>
      <c r="Q2338" s="246" t="s">
        <v>12354</v>
      </c>
      <c r="R2338" s="246" t="s">
        <v>14765</v>
      </c>
      <c r="S2338" s="246" t="s">
        <v>14736</v>
      </c>
      <c r="T2338" s="246" t="s">
        <v>15763</v>
      </c>
      <c r="U2338" s="246" t="s">
        <v>15634</v>
      </c>
    </row>
    <row r="2339" spans="1:21" ht="13.5" customHeight="1">
      <c r="A2339" s="125" t="s">
        <v>12054</v>
      </c>
      <c r="B2339" s="125" t="s">
        <v>10371</v>
      </c>
      <c r="C2339" s="246" t="s">
        <v>12055</v>
      </c>
      <c r="D2339" s="246" t="s">
        <v>1367</v>
      </c>
      <c r="E2339" s="246" t="s">
        <v>12056</v>
      </c>
      <c r="F2339" s="246" t="s">
        <v>12057</v>
      </c>
      <c r="G2339" s="246" t="s">
        <v>12058</v>
      </c>
      <c r="H2339" s="247">
        <v>0</v>
      </c>
      <c r="I2339" s="246" t="s">
        <v>10371</v>
      </c>
      <c r="J2339" s="247">
        <v>27000</v>
      </c>
      <c r="K2339" s="247">
        <v>363</v>
      </c>
      <c r="L2339" s="246" t="s">
        <v>12966</v>
      </c>
      <c r="M2339" s="246" t="s">
        <v>8265</v>
      </c>
      <c r="N2339" s="246" t="s">
        <v>14221</v>
      </c>
      <c r="O2339" s="246" t="s">
        <v>12354</v>
      </c>
      <c r="P2339" s="246" t="s">
        <v>12354</v>
      </c>
      <c r="Q2339" s="246" t="s">
        <v>12354</v>
      </c>
      <c r="R2339" s="246" t="s">
        <v>14765</v>
      </c>
      <c r="S2339" s="246" t="s">
        <v>15136</v>
      </c>
      <c r="T2339" s="246" t="s">
        <v>16082</v>
      </c>
      <c r="U2339" s="246" t="s">
        <v>16269</v>
      </c>
    </row>
    <row r="2340" spans="1:21" ht="13.5" customHeight="1">
      <c r="A2340" s="125" t="s">
        <v>12059</v>
      </c>
      <c r="B2340" s="125" t="s">
        <v>10371</v>
      </c>
      <c r="C2340" s="246" t="s">
        <v>12060</v>
      </c>
      <c r="D2340" s="246" t="s">
        <v>173</v>
      </c>
      <c r="E2340" s="246" t="s">
        <v>12061</v>
      </c>
      <c r="F2340" s="246" t="s">
        <v>12057</v>
      </c>
      <c r="G2340" s="246" t="s">
        <v>12062</v>
      </c>
      <c r="H2340" s="247">
        <v>0</v>
      </c>
      <c r="I2340" s="246" t="s">
        <v>10371</v>
      </c>
      <c r="J2340" s="247">
        <v>27000</v>
      </c>
      <c r="K2340" s="247">
        <v>364</v>
      </c>
      <c r="L2340" s="246" t="s">
        <v>12966</v>
      </c>
      <c r="M2340" s="246" t="s">
        <v>8265</v>
      </c>
      <c r="N2340" s="246" t="s">
        <v>14222</v>
      </c>
      <c r="O2340" s="246" t="s">
        <v>12354</v>
      </c>
      <c r="P2340" s="246" t="s">
        <v>12354</v>
      </c>
      <c r="Q2340" s="246" t="s">
        <v>12354</v>
      </c>
      <c r="R2340" s="246" t="s">
        <v>14765</v>
      </c>
      <c r="S2340" s="246" t="s">
        <v>15136</v>
      </c>
      <c r="T2340" s="246" t="s">
        <v>16082</v>
      </c>
      <c r="U2340" s="246" t="s">
        <v>16269</v>
      </c>
    </row>
    <row r="2341" spans="1:21" ht="13.5" customHeight="1">
      <c r="A2341" s="125" t="s">
        <v>12063</v>
      </c>
      <c r="B2341" s="125" t="s">
        <v>10371</v>
      </c>
      <c r="C2341" s="246" t="s">
        <v>12064</v>
      </c>
      <c r="D2341" s="246" t="s">
        <v>54</v>
      </c>
      <c r="E2341" s="246" t="s">
        <v>12065</v>
      </c>
      <c r="F2341" s="246" t="s">
        <v>12066</v>
      </c>
      <c r="G2341" s="246" t="s">
        <v>12067</v>
      </c>
      <c r="H2341" s="247">
        <v>0</v>
      </c>
      <c r="I2341" s="246" t="s">
        <v>10371</v>
      </c>
      <c r="J2341" s="247">
        <v>27000</v>
      </c>
      <c r="K2341" s="247">
        <v>365</v>
      </c>
      <c r="L2341" s="246" t="s">
        <v>14223</v>
      </c>
      <c r="M2341" s="246" t="s">
        <v>11426</v>
      </c>
      <c r="N2341" s="246" t="s">
        <v>14224</v>
      </c>
      <c r="O2341" s="246" t="s">
        <v>12354</v>
      </c>
      <c r="P2341" s="246" t="s">
        <v>12354</v>
      </c>
      <c r="Q2341" s="246" t="s">
        <v>12354</v>
      </c>
      <c r="R2341" s="246" t="s">
        <v>14690</v>
      </c>
      <c r="S2341" s="246" t="s">
        <v>14710</v>
      </c>
      <c r="T2341" s="246" t="s">
        <v>14797</v>
      </c>
      <c r="U2341" s="246" t="s">
        <v>16377</v>
      </c>
    </row>
    <row r="2342" spans="1:21" ht="13.5" customHeight="1">
      <c r="A2342" s="125" t="s">
        <v>12068</v>
      </c>
      <c r="B2342" s="125" t="s">
        <v>10371</v>
      </c>
      <c r="C2342" s="246" t="s">
        <v>12069</v>
      </c>
      <c r="D2342" s="246" t="s">
        <v>40</v>
      </c>
      <c r="E2342" s="246" t="s">
        <v>12070</v>
      </c>
      <c r="F2342" s="246" t="s">
        <v>12071</v>
      </c>
      <c r="G2342" s="246" t="s">
        <v>12072</v>
      </c>
      <c r="H2342" s="247">
        <v>0</v>
      </c>
      <c r="I2342" s="246" t="s">
        <v>10371</v>
      </c>
      <c r="J2342" s="247">
        <v>27000</v>
      </c>
      <c r="K2342" s="247">
        <v>366</v>
      </c>
      <c r="L2342" s="246" t="s">
        <v>14225</v>
      </c>
      <c r="M2342" s="246" t="s">
        <v>8269</v>
      </c>
      <c r="N2342" s="246" t="s">
        <v>14226</v>
      </c>
      <c r="O2342" s="246" t="s">
        <v>12354</v>
      </c>
      <c r="P2342" s="246" t="s">
        <v>12354</v>
      </c>
      <c r="Q2342" s="246" t="s">
        <v>12354</v>
      </c>
      <c r="R2342" s="246" t="s">
        <v>14765</v>
      </c>
      <c r="S2342" s="246" t="s">
        <v>16413</v>
      </c>
      <c r="T2342" s="246" t="s">
        <v>16383</v>
      </c>
      <c r="U2342" s="246" t="s">
        <v>14764</v>
      </c>
    </row>
    <row r="2343" spans="1:21" ht="13.5" customHeight="1">
      <c r="A2343" s="125" t="s">
        <v>12073</v>
      </c>
      <c r="B2343" s="125" t="s">
        <v>10371</v>
      </c>
      <c r="C2343" s="246" t="s">
        <v>7880</v>
      </c>
      <c r="D2343" s="246" t="s">
        <v>92</v>
      </c>
      <c r="E2343" s="246" t="s">
        <v>7881</v>
      </c>
      <c r="F2343" s="246" t="s">
        <v>12074</v>
      </c>
      <c r="G2343" s="246" t="s">
        <v>12075</v>
      </c>
      <c r="H2343" s="247">
        <v>0</v>
      </c>
      <c r="I2343" s="246" t="s">
        <v>10371</v>
      </c>
      <c r="J2343" s="247">
        <v>27000</v>
      </c>
      <c r="K2343" s="247">
        <v>367</v>
      </c>
      <c r="L2343" s="246" t="s">
        <v>12955</v>
      </c>
      <c r="M2343" s="246" t="s">
        <v>11426</v>
      </c>
      <c r="N2343" s="246" t="s">
        <v>14227</v>
      </c>
      <c r="O2343" s="246" t="s">
        <v>12354</v>
      </c>
      <c r="P2343" s="246" t="s">
        <v>12354</v>
      </c>
      <c r="Q2343" s="246" t="s">
        <v>12354</v>
      </c>
      <c r="R2343" s="246" t="s">
        <v>12354</v>
      </c>
      <c r="S2343" s="246" t="s">
        <v>12354</v>
      </c>
      <c r="T2343" s="246" t="s">
        <v>12354</v>
      </c>
      <c r="U2343" s="246" t="s">
        <v>12354</v>
      </c>
    </row>
    <row r="2344" spans="1:21" ht="13.5" customHeight="1">
      <c r="A2344" s="125" t="s">
        <v>12076</v>
      </c>
      <c r="B2344" s="125" t="s">
        <v>10371</v>
      </c>
      <c r="C2344" s="246" t="s">
        <v>12077</v>
      </c>
      <c r="D2344" s="246" t="s">
        <v>173</v>
      </c>
      <c r="E2344" s="246" t="s">
        <v>12078</v>
      </c>
      <c r="F2344" s="246" t="s">
        <v>12079</v>
      </c>
      <c r="G2344" s="246" t="s">
        <v>12080</v>
      </c>
      <c r="H2344" s="247">
        <v>0</v>
      </c>
      <c r="I2344" s="246" t="s">
        <v>10371</v>
      </c>
      <c r="J2344" s="247">
        <v>27000</v>
      </c>
      <c r="K2344" s="247">
        <v>368</v>
      </c>
      <c r="L2344" s="246" t="s">
        <v>12955</v>
      </c>
      <c r="M2344" s="246" t="s">
        <v>8265</v>
      </c>
      <c r="N2344" s="246" t="s">
        <v>14228</v>
      </c>
      <c r="O2344" s="246" t="s">
        <v>12354</v>
      </c>
      <c r="P2344" s="246" t="s">
        <v>12354</v>
      </c>
      <c r="Q2344" s="246" t="s">
        <v>12354</v>
      </c>
      <c r="R2344" s="246" t="s">
        <v>14690</v>
      </c>
      <c r="S2344" s="246" t="s">
        <v>15491</v>
      </c>
      <c r="T2344" s="246" t="s">
        <v>15397</v>
      </c>
      <c r="U2344" s="246" t="s">
        <v>15185</v>
      </c>
    </row>
    <row r="2345" spans="1:21" ht="13.5" customHeight="1">
      <c r="A2345" s="125" t="s">
        <v>12081</v>
      </c>
      <c r="B2345" s="125" t="s">
        <v>10371</v>
      </c>
      <c r="C2345" s="246" t="s">
        <v>12082</v>
      </c>
      <c r="D2345" s="246" t="s">
        <v>77</v>
      </c>
      <c r="E2345" s="246" t="s">
        <v>12083</v>
      </c>
      <c r="F2345" s="246" t="s">
        <v>12084</v>
      </c>
      <c r="G2345" s="246" t="s">
        <v>12085</v>
      </c>
      <c r="H2345" s="247">
        <v>0</v>
      </c>
      <c r="I2345" s="246" t="s">
        <v>10371</v>
      </c>
      <c r="J2345" s="247">
        <v>27000</v>
      </c>
      <c r="K2345" s="247">
        <v>369</v>
      </c>
      <c r="L2345" s="246" t="s">
        <v>12955</v>
      </c>
      <c r="M2345" s="246" t="s">
        <v>8269</v>
      </c>
      <c r="N2345" s="246" t="s">
        <v>14229</v>
      </c>
      <c r="O2345" s="246" t="s">
        <v>12354</v>
      </c>
      <c r="P2345" s="246" t="s">
        <v>12354</v>
      </c>
      <c r="Q2345" s="246" t="s">
        <v>12354</v>
      </c>
      <c r="R2345" s="246" t="s">
        <v>14765</v>
      </c>
      <c r="S2345" s="246" t="s">
        <v>14713</v>
      </c>
      <c r="T2345" s="246" t="s">
        <v>15513</v>
      </c>
      <c r="U2345" s="246" t="s">
        <v>16412</v>
      </c>
    </row>
    <row r="2346" spans="1:21" ht="13.5" customHeight="1">
      <c r="A2346" s="125" t="s">
        <v>12086</v>
      </c>
      <c r="B2346" s="125" t="s">
        <v>10371</v>
      </c>
      <c r="C2346" s="246" t="s">
        <v>12087</v>
      </c>
      <c r="D2346" s="246" t="s">
        <v>1325</v>
      </c>
      <c r="E2346" s="246" t="s">
        <v>12088</v>
      </c>
      <c r="F2346" s="246" t="s">
        <v>12089</v>
      </c>
      <c r="G2346" s="246" t="s">
        <v>11029</v>
      </c>
      <c r="H2346" s="247">
        <v>0</v>
      </c>
      <c r="I2346" s="246" t="s">
        <v>10371</v>
      </c>
      <c r="J2346" s="247">
        <v>27000</v>
      </c>
      <c r="K2346" s="247">
        <v>370</v>
      </c>
      <c r="L2346" s="246" t="s">
        <v>14230</v>
      </c>
      <c r="M2346" s="246" t="s">
        <v>8265</v>
      </c>
      <c r="N2346" s="246" t="s">
        <v>14231</v>
      </c>
      <c r="O2346" s="246" t="s">
        <v>12354</v>
      </c>
      <c r="P2346" s="246" t="s">
        <v>12354</v>
      </c>
      <c r="Q2346" s="246" t="s">
        <v>12354</v>
      </c>
      <c r="R2346" s="246" t="s">
        <v>14765</v>
      </c>
      <c r="S2346" s="246" t="s">
        <v>16413</v>
      </c>
      <c r="T2346" s="246" t="s">
        <v>16383</v>
      </c>
      <c r="U2346" s="246" t="s">
        <v>14764</v>
      </c>
    </row>
    <row r="2347" spans="1:21" ht="13.5" customHeight="1">
      <c r="A2347" s="125" t="s">
        <v>12090</v>
      </c>
      <c r="B2347" s="125" t="s">
        <v>10371</v>
      </c>
      <c r="C2347" s="246" t="s">
        <v>7728</v>
      </c>
      <c r="D2347" s="246" t="s">
        <v>112</v>
      </c>
      <c r="E2347" s="246" t="s">
        <v>12091</v>
      </c>
      <c r="F2347" s="246" t="s">
        <v>12092</v>
      </c>
      <c r="G2347" s="246" t="s">
        <v>12093</v>
      </c>
      <c r="H2347" s="247">
        <v>0</v>
      </c>
      <c r="I2347" s="246" t="s">
        <v>10371</v>
      </c>
      <c r="J2347" s="247">
        <v>27000</v>
      </c>
      <c r="K2347" s="247">
        <v>371</v>
      </c>
      <c r="L2347" s="246" t="s">
        <v>12958</v>
      </c>
      <c r="M2347" s="246" t="s">
        <v>8265</v>
      </c>
      <c r="N2347" s="246" t="s">
        <v>14232</v>
      </c>
      <c r="O2347" s="246" t="s">
        <v>12354</v>
      </c>
      <c r="P2347" s="246" t="s">
        <v>12354</v>
      </c>
      <c r="Q2347" s="246" t="s">
        <v>12354</v>
      </c>
      <c r="R2347" s="246" t="s">
        <v>15456</v>
      </c>
      <c r="S2347" s="246" t="s">
        <v>14771</v>
      </c>
      <c r="T2347" s="246" t="s">
        <v>16077</v>
      </c>
      <c r="U2347" s="246" t="s">
        <v>16436</v>
      </c>
    </row>
    <row r="2348" spans="1:21" ht="13.5" customHeight="1">
      <c r="A2348" s="125" t="s">
        <v>12094</v>
      </c>
      <c r="B2348" s="125" t="s">
        <v>10371</v>
      </c>
      <c r="C2348" s="246" t="s">
        <v>12095</v>
      </c>
      <c r="D2348" s="246" t="s">
        <v>2158</v>
      </c>
      <c r="E2348" s="246" t="s">
        <v>12096</v>
      </c>
      <c r="F2348" s="246" t="s">
        <v>12097</v>
      </c>
      <c r="G2348" s="246" t="s">
        <v>9944</v>
      </c>
      <c r="H2348" s="247">
        <v>0</v>
      </c>
      <c r="I2348" s="246" t="s">
        <v>10371</v>
      </c>
      <c r="J2348" s="247">
        <v>27000</v>
      </c>
      <c r="K2348" s="247">
        <v>373</v>
      </c>
      <c r="L2348" s="246" t="s">
        <v>12958</v>
      </c>
      <c r="M2348" s="246" t="s">
        <v>8269</v>
      </c>
      <c r="N2348" s="246" t="s">
        <v>14233</v>
      </c>
      <c r="O2348" s="246" t="s">
        <v>12354</v>
      </c>
      <c r="P2348" s="246" t="s">
        <v>12354</v>
      </c>
      <c r="Q2348" s="246" t="s">
        <v>12354</v>
      </c>
      <c r="R2348" s="246" t="s">
        <v>14765</v>
      </c>
      <c r="S2348" s="246" t="s">
        <v>16413</v>
      </c>
      <c r="T2348" s="246" t="s">
        <v>16383</v>
      </c>
      <c r="U2348" s="246" t="s">
        <v>14764</v>
      </c>
    </row>
    <row r="2349" spans="1:21" ht="13.5" customHeight="1">
      <c r="A2349" s="125" t="s">
        <v>12098</v>
      </c>
      <c r="B2349" s="125" t="s">
        <v>10371</v>
      </c>
      <c r="C2349" s="246" t="s">
        <v>7806</v>
      </c>
      <c r="D2349" s="246" t="s">
        <v>87</v>
      </c>
      <c r="E2349" s="246" t="s">
        <v>12099</v>
      </c>
      <c r="F2349" s="246" t="s">
        <v>11924</v>
      </c>
      <c r="G2349" s="246" t="s">
        <v>12100</v>
      </c>
      <c r="H2349" s="247">
        <v>0</v>
      </c>
      <c r="I2349" s="246" t="s">
        <v>10371</v>
      </c>
      <c r="J2349" s="247">
        <v>27000</v>
      </c>
      <c r="K2349" s="247">
        <v>374</v>
      </c>
      <c r="L2349" s="246" t="s">
        <v>12958</v>
      </c>
      <c r="M2349" s="246" t="s">
        <v>11426</v>
      </c>
      <c r="N2349" s="246" t="s">
        <v>14234</v>
      </c>
      <c r="O2349" s="246" t="s">
        <v>12354</v>
      </c>
      <c r="P2349" s="246" t="s">
        <v>12354</v>
      </c>
      <c r="Q2349" s="246" t="s">
        <v>12354</v>
      </c>
      <c r="R2349" s="246" t="s">
        <v>14765</v>
      </c>
      <c r="S2349" s="246" t="s">
        <v>14736</v>
      </c>
      <c r="T2349" s="246" t="s">
        <v>15763</v>
      </c>
      <c r="U2349" s="246" t="s">
        <v>15634</v>
      </c>
    </row>
    <row r="2350" spans="1:21" ht="13.5" customHeight="1">
      <c r="A2350" s="125" t="s">
        <v>12101</v>
      </c>
      <c r="B2350" s="125" t="s">
        <v>10371</v>
      </c>
      <c r="C2350" s="246" t="s">
        <v>12102</v>
      </c>
      <c r="D2350" s="246" t="s">
        <v>38</v>
      </c>
      <c r="E2350" s="246" t="s">
        <v>12103</v>
      </c>
      <c r="F2350" s="246" t="s">
        <v>12104</v>
      </c>
      <c r="G2350" s="246" t="s">
        <v>12105</v>
      </c>
      <c r="H2350" s="247">
        <v>0</v>
      </c>
      <c r="I2350" s="246" t="s">
        <v>10371</v>
      </c>
      <c r="J2350" s="247">
        <v>27000</v>
      </c>
      <c r="K2350" s="247">
        <v>375</v>
      </c>
      <c r="L2350" s="246" t="s">
        <v>14235</v>
      </c>
      <c r="M2350" s="246" t="s">
        <v>8265</v>
      </c>
      <c r="N2350" s="246" t="s">
        <v>14236</v>
      </c>
      <c r="O2350" s="246" t="s">
        <v>12354</v>
      </c>
      <c r="P2350" s="246" t="s">
        <v>12354</v>
      </c>
      <c r="Q2350" s="246" t="s">
        <v>12354</v>
      </c>
      <c r="R2350" s="246" t="s">
        <v>14765</v>
      </c>
      <c r="S2350" s="246" t="s">
        <v>15136</v>
      </c>
      <c r="T2350" s="246" t="s">
        <v>16082</v>
      </c>
      <c r="U2350" s="246" t="s">
        <v>16269</v>
      </c>
    </row>
    <row r="2351" spans="1:21" ht="13.5" customHeight="1">
      <c r="A2351" s="125" t="s">
        <v>12106</v>
      </c>
      <c r="B2351" s="125" t="s">
        <v>10371</v>
      </c>
      <c r="C2351" s="246" t="s">
        <v>7764</v>
      </c>
      <c r="D2351" s="246" t="s">
        <v>11251</v>
      </c>
      <c r="E2351" s="246" t="s">
        <v>12107</v>
      </c>
      <c r="F2351" s="246" t="s">
        <v>12108</v>
      </c>
      <c r="G2351" s="246" t="s">
        <v>12109</v>
      </c>
      <c r="H2351" s="247">
        <v>0</v>
      </c>
      <c r="I2351" s="246" t="s">
        <v>10371</v>
      </c>
      <c r="J2351" s="247">
        <v>27000</v>
      </c>
      <c r="K2351" s="247">
        <v>376</v>
      </c>
      <c r="L2351" s="246" t="s">
        <v>12958</v>
      </c>
      <c r="M2351" s="246" t="s">
        <v>8265</v>
      </c>
      <c r="N2351" s="246" t="s">
        <v>14237</v>
      </c>
      <c r="O2351" s="246" t="s">
        <v>12354</v>
      </c>
      <c r="P2351" s="246" t="s">
        <v>12354</v>
      </c>
      <c r="Q2351" s="246" t="s">
        <v>12354</v>
      </c>
      <c r="R2351" s="246" t="s">
        <v>14765</v>
      </c>
      <c r="S2351" s="246" t="s">
        <v>14736</v>
      </c>
      <c r="T2351" s="246" t="s">
        <v>15763</v>
      </c>
      <c r="U2351" s="246" t="s">
        <v>15634</v>
      </c>
    </row>
    <row r="2352" spans="1:21" ht="13.5" customHeight="1">
      <c r="A2352" s="125" t="s">
        <v>12110</v>
      </c>
      <c r="B2352" s="125" t="s">
        <v>10371</v>
      </c>
      <c r="C2352" s="246" t="s">
        <v>7475</v>
      </c>
      <c r="D2352" s="246" t="s">
        <v>102</v>
      </c>
      <c r="E2352" s="246" t="s">
        <v>12111</v>
      </c>
      <c r="F2352" s="246" t="s">
        <v>12108</v>
      </c>
      <c r="G2352" s="246" t="s">
        <v>12112</v>
      </c>
      <c r="H2352" s="247">
        <v>0</v>
      </c>
      <c r="I2352" s="246" t="s">
        <v>10371</v>
      </c>
      <c r="J2352" s="247">
        <v>27000</v>
      </c>
      <c r="K2352" s="247">
        <v>377</v>
      </c>
      <c r="L2352" s="246" t="s">
        <v>14238</v>
      </c>
      <c r="M2352" s="246" t="s">
        <v>8269</v>
      </c>
      <c r="N2352" s="246" t="s">
        <v>14239</v>
      </c>
      <c r="O2352" s="246" t="s">
        <v>12354</v>
      </c>
      <c r="P2352" s="246" t="s">
        <v>12354</v>
      </c>
      <c r="Q2352" s="246" t="s">
        <v>12354</v>
      </c>
      <c r="R2352" s="246" t="s">
        <v>14694</v>
      </c>
      <c r="S2352" s="246" t="s">
        <v>14844</v>
      </c>
      <c r="T2352" s="246" t="s">
        <v>15338</v>
      </c>
      <c r="U2352" s="246" t="s">
        <v>15594</v>
      </c>
    </row>
    <row r="2353" spans="1:21" ht="13.5" customHeight="1">
      <c r="A2353" s="125" t="s">
        <v>12113</v>
      </c>
      <c r="B2353" s="125" t="s">
        <v>10371</v>
      </c>
      <c r="C2353" s="246" t="s">
        <v>12114</v>
      </c>
      <c r="D2353" s="246" t="s">
        <v>154</v>
      </c>
      <c r="E2353" s="246" t="s">
        <v>12115</v>
      </c>
      <c r="F2353" s="246" t="s">
        <v>12116</v>
      </c>
      <c r="G2353" s="246" t="s">
        <v>12117</v>
      </c>
      <c r="H2353" s="247">
        <v>0</v>
      </c>
      <c r="I2353" s="246" t="s">
        <v>10371</v>
      </c>
      <c r="J2353" s="247">
        <v>27000</v>
      </c>
      <c r="K2353" s="247">
        <v>378</v>
      </c>
      <c r="L2353" s="246" t="s">
        <v>14240</v>
      </c>
      <c r="M2353" s="246" t="s">
        <v>11426</v>
      </c>
      <c r="N2353" s="246" t="s">
        <v>14241</v>
      </c>
      <c r="O2353" s="246" t="s">
        <v>12354</v>
      </c>
      <c r="P2353" s="246" t="s">
        <v>12354</v>
      </c>
      <c r="Q2353" s="246" t="s">
        <v>12354</v>
      </c>
      <c r="R2353" s="246" t="s">
        <v>14765</v>
      </c>
      <c r="S2353" s="246" t="s">
        <v>14734</v>
      </c>
      <c r="T2353" s="246" t="s">
        <v>15152</v>
      </c>
      <c r="U2353" s="246" t="s">
        <v>14817</v>
      </c>
    </row>
    <row r="2354" spans="1:21" ht="13.5" customHeight="1">
      <c r="A2354" s="125" t="s">
        <v>12118</v>
      </c>
      <c r="B2354" s="125" t="s">
        <v>10371</v>
      </c>
      <c r="C2354" s="246" t="s">
        <v>12119</v>
      </c>
      <c r="D2354" s="246" t="s">
        <v>173</v>
      </c>
      <c r="E2354" s="246" t="s">
        <v>12120</v>
      </c>
      <c r="F2354" s="246" t="s">
        <v>12121</v>
      </c>
      <c r="G2354" s="246" t="s">
        <v>12122</v>
      </c>
      <c r="H2354" s="247">
        <v>0</v>
      </c>
      <c r="I2354" s="246" t="s">
        <v>10371</v>
      </c>
      <c r="J2354" s="247">
        <v>27000</v>
      </c>
      <c r="K2354" s="247">
        <v>379</v>
      </c>
      <c r="L2354" s="246" t="s">
        <v>14242</v>
      </c>
      <c r="M2354" s="246" t="s">
        <v>8265</v>
      </c>
      <c r="N2354" s="246" t="s">
        <v>14243</v>
      </c>
      <c r="O2354" s="246" t="s">
        <v>12354</v>
      </c>
      <c r="P2354" s="246" t="s">
        <v>12354</v>
      </c>
      <c r="Q2354" s="246" t="s">
        <v>12354</v>
      </c>
      <c r="R2354" s="246" t="s">
        <v>16069</v>
      </c>
      <c r="S2354" s="246" t="s">
        <v>14734</v>
      </c>
      <c r="T2354" s="246" t="s">
        <v>16333</v>
      </c>
      <c r="U2354" s="246" t="s">
        <v>16403</v>
      </c>
    </row>
    <row r="2355" spans="1:21" ht="13.5" customHeight="1">
      <c r="A2355" s="125" t="s">
        <v>10093</v>
      </c>
      <c r="B2355" s="125" t="s">
        <v>10405</v>
      </c>
      <c r="C2355" s="246" t="s">
        <v>8058</v>
      </c>
      <c r="D2355" s="246" t="s">
        <v>103</v>
      </c>
      <c r="E2355" s="246" t="s">
        <v>8059</v>
      </c>
      <c r="F2355" s="246" t="s">
        <v>12354</v>
      </c>
      <c r="G2355" s="246" t="s">
        <v>10094</v>
      </c>
      <c r="H2355" s="247">
        <v>0</v>
      </c>
      <c r="I2355" s="246" t="s">
        <v>10371</v>
      </c>
      <c r="J2355" s="247">
        <v>8000</v>
      </c>
      <c r="K2355" s="247">
        <v>66</v>
      </c>
      <c r="L2355" s="246" t="s">
        <v>12701</v>
      </c>
      <c r="M2355" s="246" t="s">
        <v>8265</v>
      </c>
      <c r="N2355" s="246" t="s">
        <v>14336</v>
      </c>
      <c r="O2355" s="246" t="s">
        <v>10093</v>
      </c>
      <c r="P2355" s="246" t="s">
        <v>10093</v>
      </c>
      <c r="Q2355" s="246" t="s">
        <v>10093</v>
      </c>
      <c r="R2355" s="246" t="s">
        <v>12354</v>
      </c>
      <c r="S2355" s="246" t="s">
        <v>12354</v>
      </c>
      <c r="T2355" s="246" t="s">
        <v>12354</v>
      </c>
      <c r="U2355" s="246" t="s">
        <v>12354</v>
      </c>
    </row>
    <row r="2356" spans="1:21" ht="13.5" customHeight="1">
      <c r="A2356" s="125" t="s">
        <v>14291</v>
      </c>
      <c r="B2356" s="125" t="s">
        <v>10405</v>
      </c>
      <c r="C2356" s="246" t="s">
        <v>8008</v>
      </c>
      <c r="D2356" s="246" t="s">
        <v>141</v>
      </c>
      <c r="E2356" s="246" t="s">
        <v>8009</v>
      </c>
      <c r="F2356" s="246" t="s">
        <v>12354</v>
      </c>
      <c r="G2356" s="246" t="s">
        <v>10095</v>
      </c>
      <c r="H2356" s="247">
        <v>0</v>
      </c>
      <c r="I2356" s="246" t="s">
        <v>10371</v>
      </c>
      <c r="J2356" s="247">
        <v>8000</v>
      </c>
      <c r="K2356" s="247">
        <v>36</v>
      </c>
      <c r="L2356" s="246" t="s">
        <v>12931</v>
      </c>
      <c r="M2356" s="246" t="s">
        <v>8269</v>
      </c>
      <c r="N2356" s="246" t="s">
        <v>14292</v>
      </c>
      <c r="O2356" s="246" t="s">
        <v>14291</v>
      </c>
      <c r="P2356" s="246" t="s">
        <v>14291</v>
      </c>
      <c r="Q2356" s="246" t="s">
        <v>12354</v>
      </c>
      <c r="R2356" s="246" t="s">
        <v>12354</v>
      </c>
      <c r="S2356" s="246" t="s">
        <v>12354</v>
      </c>
      <c r="T2356" s="246" t="s">
        <v>12354</v>
      </c>
      <c r="U2356" s="246" t="s">
        <v>12354</v>
      </c>
    </row>
    <row r="2357" spans="1:21" ht="13.5" customHeight="1">
      <c r="A2357" s="125" t="s">
        <v>10096</v>
      </c>
      <c r="B2357" s="125" t="s">
        <v>10405</v>
      </c>
      <c r="C2357" s="246" t="s">
        <v>8096</v>
      </c>
      <c r="D2357" s="246" t="s">
        <v>104</v>
      </c>
      <c r="E2357" s="246" t="s">
        <v>8053</v>
      </c>
      <c r="F2357" s="246" t="s">
        <v>12354</v>
      </c>
      <c r="G2357" s="246" t="s">
        <v>10097</v>
      </c>
      <c r="H2357" s="247">
        <v>0</v>
      </c>
      <c r="I2357" s="246" t="s">
        <v>10371</v>
      </c>
      <c r="J2357" s="247">
        <v>8000</v>
      </c>
      <c r="K2357" s="247">
        <v>88</v>
      </c>
      <c r="L2357" s="246" t="s">
        <v>14367</v>
      </c>
      <c r="M2357" s="246" t="s">
        <v>8265</v>
      </c>
      <c r="N2357" s="246" t="s">
        <v>14368</v>
      </c>
      <c r="O2357" s="246" t="s">
        <v>10096</v>
      </c>
      <c r="P2357" s="246" t="s">
        <v>10096</v>
      </c>
      <c r="Q2357" s="246" t="s">
        <v>10096</v>
      </c>
      <c r="R2357" s="246" t="s">
        <v>14694</v>
      </c>
      <c r="S2357" s="246" t="s">
        <v>14736</v>
      </c>
      <c r="T2357" s="246" t="s">
        <v>16266</v>
      </c>
      <c r="U2357" s="246" t="s">
        <v>16441</v>
      </c>
    </row>
    <row r="2358" spans="1:21" ht="13.5" customHeight="1">
      <c r="A2358" s="125" t="s">
        <v>10098</v>
      </c>
      <c r="B2358" s="125" t="s">
        <v>10405</v>
      </c>
      <c r="C2358" s="246" t="s">
        <v>7954</v>
      </c>
      <c r="D2358" s="246" t="s">
        <v>105</v>
      </c>
      <c r="E2358" s="246" t="s">
        <v>7955</v>
      </c>
      <c r="F2358" s="246" t="s">
        <v>12354</v>
      </c>
      <c r="G2358" s="246" t="s">
        <v>10099</v>
      </c>
      <c r="H2358" s="247">
        <v>0</v>
      </c>
      <c r="I2358" s="246" t="s">
        <v>10371</v>
      </c>
      <c r="J2358" s="247">
        <v>8000</v>
      </c>
      <c r="K2358" s="247">
        <v>3</v>
      </c>
      <c r="L2358" s="246" t="s">
        <v>12811</v>
      </c>
      <c r="M2358" s="246" t="s">
        <v>8268</v>
      </c>
      <c r="N2358" s="246" t="s">
        <v>14247</v>
      </c>
      <c r="O2358" s="246" t="s">
        <v>10098</v>
      </c>
      <c r="P2358" s="246" t="s">
        <v>10098</v>
      </c>
      <c r="Q2358" s="246" t="s">
        <v>12354</v>
      </c>
      <c r="R2358" s="246" t="s">
        <v>12354</v>
      </c>
      <c r="S2358" s="246" t="s">
        <v>12354</v>
      </c>
      <c r="T2358" s="246" t="s">
        <v>12354</v>
      </c>
      <c r="U2358" s="246" t="s">
        <v>12354</v>
      </c>
    </row>
    <row r="2359" spans="1:21" ht="13.5" customHeight="1">
      <c r="A2359" s="125" t="s">
        <v>14458</v>
      </c>
      <c r="B2359" s="125" t="s">
        <v>10405</v>
      </c>
      <c r="C2359" s="246" t="s">
        <v>8217</v>
      </c>
      <c r="D2359" s="246" t="s">
        <v>106</v>
      </c>
      <c r="E2359" s="246" t="s">
        <v>8218</v>
      </c>
      <c r="F2359" s="246" t="s">
        <v>8219</v>
      </c>
      <c r="G2359" s="246" t="s">
        <v>10100</v>
      </c>
      <c r="H2359" s="247">
        <v>0</v>
      </c>
      <c r="I2359" s="246" t="s">
        <v>10371</v>
      </c>
      <c r="J2359" s="247">
        <v>8000</v>
      </c>
      <c r="K2359" s="247">
        <v>146</v>
      </c>
      <c r="L2359" s="246" t="s">
        <v>12931</v>
      </c>
      <c r="M2359" s="246" t="s">
        <v>11426</v>
      </c>
      <c r="N2359" s="246" t="s">
        <v>14459</v>
      </c>
      <c r="O2359" s="246" t="s">
        <v>14458</v>
      </c>
      <c r="P2359" s="246" t="s">
        <v>14458</v>
      </c>
      <c r="Q2359" s="246" t="s">
        <v>14458</v>
      </c>
      <c r="R2359" s="246" t="s">
        <v>14690</v>
      </c>
      <c r="S2359" s="246" t="s">
        <v>14721</v>
      </c>
      <c r="T2359" s="246" t="s">
        <v>16017</v>
      </c>
      <c r="U2359" s="246" t="s">
        <v>14744</v>
      </c>
    </row>
    <row r="2360" spans="1:21" ht="13.5" customHeight="1">
      <c r="A2360" s="125" t="s">
        <v>14511</v>
      </c>
      <c r="B2360" s="125" t="s">
        <v>10405</v>
      </c>
      <c r="C2360" s="246" t="s">
        <v>12123</v>
      </c>
      <c r="D2360" s="246" t="s">
        <v>12124</v>
      </c>
      <c r="E2360" s="246" t="s">
        <v>12125</v>
      </c>
      <c r="F2360" s="246" t="s">
        <v>12126</v>
      </c>
      <c r="G2360" s="246" t="s">
        <v>12123</v>
      </c>
      <c r="H2360" s="247">
        <v>0</v>
      </c>
      <c r="I2360" s="246" t="s">
        <v>10371</v>
      </c>
      <c r="J2360" s="247">
        <v>8000</v>
      </c>
      <c r="K2360" s="247">
        <v>180</v>
      </c>
      <c r="L2360" s="246" t="s">
        <v>12933</v>
      </c>
      <c r="M2360" s="246" t="s">
        <v>8269</v>
      </c>
      <c r="N2360" s="246" t="s">
        <v>14512</v>
      </c>
      <c r="O2360" s="246" t="s">
        <v>12354</v>
      </c>
      <c r="P2360" s="246" t="s">
        <v>12354</v>
      </c>
      <c r="Q2360" s="246" t="s">
        <v>14511</v>
      </c>
      <c r="R2360" s="246" t="s">
        <v>12354</v>
      </c>
      <c r="S2360" s="246" t="s">
        <v>12354</v>
      </c>
      <c r="T2360" s="246" t="s">
        <v>12354</v>
      </c>
      <c r="U2360" s="246" t="s">
        <v>12354</v>
      </c>
    </row>
    <row r="2361" spans="1:21" ht="13.5" customHeight="1">
      <c r="A2361" s="125" t="s">
        <v>11179</v>
      </c>
      <c r="B2361" s="125" t="s">
        <v>10405</v>
      </c>
      <c r="C2361" s="246" t="s">
        <v>11180</v>
      </c>
      <c r="D2361" s="246" t="s">
        <v>107</v>
      </c>
      <c r="E2361" s="246" t="s">
        <v>11321</v>
      </c>
      <c r="F2361" s="246" t="s">
        <v>12354</v>
      </c>
      <c r="G2361" s="246" t="s">
        <v>11322</v>
      </c>
      <c r="H2361" s="247">
        <v>0</v>
      </c>
      <c r="I2361" s="246" t="s">
        <v>10371</v>
      </c>
      <c r="J2361" s="247">
        <v>8000</v>
      </c>
      <c r="K2361" s="247">
        <v>159</v>
      </c>
      <c r="L2361" s="246" t="s">
        <v>14481</v>
      </c>
      <c r="M2361" s="246" t="s">
        <v>8265</v>
      </c>
      <c r="N2361" s="246" t="s">
        <v>14482</v>
      </c>
      <c r="O2361" s="246" t="s">
        <v>11179</v>
      </c>
      <c r="P2361" s="246" t="s">
        <v>11179</v>
      </c>
      <c r="Q2361" s="246" t="s">
        <v>11179</v>
      </c>
      <c r="R2361" s="246" t="s">
        <v>14694</v>
      </c>
      <c r="S2361" s="246" t="s">
        <v>14736</v>
      </c>
      <c r="T2361" s="246" t="s">
        <v>16266</v>
      </c>
      <c r="U2361" s="246" t="s">
        <v>16441</v>
      </c>
    </row>
    <row r="2362" spans="1:21" ht="13.5" customHeight="1">
      <c r="A2362" s="125" t="s">
        <v>14149</v>
      </c>
      <c r="B2362" s="125" t="s">
        <v>10405</v>
      </c>
      <c r="C2362" s="246" t="s">
        <v>8052</v>
      </c>
      <c r="D2362" s="246" t="s">
        <v>104</v>
      </c>
      <c r="E2362" s="246" t="s">
        <v>8053</v>
      </c>
      <c r="F2362" s="246" t="s">
        <v>12354</v>
      </c>
      <c r="G2362" s="246" t="s">
        <v>10101</v>
      </c>
      <c r="H2362" s="247">
        <v>0</v>
      </c>
      <c r="I2362" s="246" t="s">
        <v>10371</v>
      </c>
      <c r="J2362" s="247">
        <v>8000</v>
      </c>
      <c r="K2362" s="247">
        <v>61</v>
      </c>
      <c r="L2362" s="246" t="s">
        <v>14329</v>
      </c>
      <c r="M2362" s="246" t="s">
        <v>8265</v>
      </c>
      <c r="N2362" s="246" t="s">
        <v>14330</v>
      </c>
      <c r="O2362" s="246" t="s">
        <v>14149</v>
      </c>
      <c r="P2362" s="246" t="s">
        <v>14149</v>
      </c>
      <c r="Q2362" s="246" t="s">
        <v>14149</v>
      </c>
      <c r="R2362" s="246" t="s">
        <v>14694</v>
      </c>
      <c r="S2362" s="246" t="s">
        <v>14736</v>
      </c>
      <c r="T2362" s="246" t="s">
        <v>16266</v>
      </c>
      <c r="U2362" s="246" t="s">
        <v>16441</v>
      </c>
    </row>
    <row r="2363" spans="1:21" ht="13.5" customHeight="1">
      <c r="A2363" s="125" t="s">
        <v>14142</v>
      </c>
      <c r="B2363" s="125" t="s">
        <v>10405</v>
      </c>
      <c r="C2363" s="246" t="s">
        <v>12127</v>
      </c>
      <c r="D2363" s="246" t="s">
        <v>108</v>
      </c>
      <c r="E2363" s="246" t="s">
        <v>12128</v>
      </c>
      <c r="F2363" s="246" t="s">
        <v>12354</v>
      </c>
      <c r="G2363" s="246" t="s">
        <v>12127</v>
      </c>
      <c r="H2363" s="247">
        <v>0</v>
      </c>
      <c r="I2363" s="246" t="s">
        <v>10371</v>
      </c>
      <c r="J2363" s="247">
        <v>8000</v>
      </c>
      <c r="K2363" s="247">
        <v>181</v>
      </c>
      <c r="L2363" s="246" t="s">
        <v>12933</v>
      </c>
      <c r="M2363" s="246" t="s">
        <v>8269</v>
      </c>
      <c r="N2363" s="246" t="s">
        <v>14513</v>
      </c>
      <c r="O2363" s="246" t="s">
        <v>14142</v>
      </c>
      <c r="P2363" s="246" t="s">
        <v>14142</v>
      </c>
      <c r="Q2363" s="246" t="s">
        <v>14142</v>
      </c>
      <c r="R2363" s="246" t="s">
        <v>15542</v>
      </c>
      <c r="S2363" s="246" t="s">
        <v>14791</v>
      </c>
      <c r="T2363" s="246" t="s">
        <v>15050</v>
      </c>
      <c r="U2363" s="246" t="s">
        <v>16442</v>
      </c>
    </row>
    <row r="2364" spans="1:21" ht="13.5" customHeight="1">
      <c r="A2364" s="125" t="s">
        <v>14514</v>
      </c>
      <c r="B2364" s="125" t="s">
        <v>10405</v>
      </c>
      <c r="C2364" s="246" t="s">
        <v>12129</v>
      </c>
      <c r="D2364" s="246" t="s">
        <v>109</v>
      </c>
      <c r="E2364" s="246" t="s">
        <v>12130</v>
      </c>
      <c r="F2364" s="246" t="s">
        <v>12131</v>
      </c>
      <c r="G2364" s="246" t="s">
        <v>12129</v>
      </c>
      <c r="H2364" s="247">
        <v>0</v>
      </c>
      <c r="I2364" s="246" t="s">
        <v>10371</v>
      </c>
      <c r="J2364" s="247">
        <v>8000</v>
      </c>
      <c r="K2364" s="247">
        <v>182</v>
      </c>
      <c r="L2364" s="246" t="s">
        <v>12933</v>
      </c>
      <c r="M2364" s="246" t="s">
        <v>11426</v>
      </c>
      <c r="N2364" s="246" t="s">
        <v>14515</v>
      </c>
      <c r="O2364" s="246" t="s">
        <v>14514</v>
      </c>
      <c r="P2364" s="246" t="s">
        <v>14514</v>
      </c>
      <c r="Q2364" s="246" t="s">
        <v>14514</v>
      </c>
      <c r="R2364" s="246" t="s">
        <v>14694</v>
      </c>
      <c r="S2364" s="246" t="s">
        <v>14718</v>
      </c>
      <c r="T2364" s="246" t="s">
        <v>16089</v>
      </c>
      <c r="U2364" s="246" t="s">
        <v>15778</v>
      </c>
    </row>
    <row r="2365" spans="1:21" ht="13.5" customHeight="1">
      <c r="A2365" s="125" t="s">
        <v>10102</v>
      </c>
      <c r="B2365" s="125" t="s">
        <v>10405</v>
      </c>
      <c r="C2365" s="246" t="s">
        <v>8246</v>
      </c>
      <c r="D2365" s="246" t="s">
        <v>110</v>
      </c>
      <c r="E2365" s="246" t="s">
        <v>8247</v>
      </c>
      <c r="F2365" s="246" t="s">
        <v>8248</v>
      </c>
      <c r="G2365" s="246" t="s">
        <v>10103</v>
      </c>
      <c r="H2365" s="247">
        <v>0</v>
      </c>
      <c r="I2365" s="246" t="s">
        <v>10371</v>
      </c>
      <c r="J2365" s="247">
        <v>8000</v>
      </c>
      <c r="K2365" s="247">
        <v>156</v>
      </c>
      <c r="L2365" s="246" t="s">
        <v>14475</v>
      </c>
      <c r="M2365" s="246" t="s">
        <v>11426</v>
      </c>
      <c r="N2365" s="246" t="s">
        <v>14476</v>
      </c>
      <c r="O2365" s="246" t="s">
        <v>10102</v>
      </c>
      <c r="P2365" s="246" t="s">
        <v>10102</v>
      </c>
      <c r="Q2365" s="246" t="s">
        <v>10102</v>
      </c>
      <c r="R2365" s="246" t="s">
        <v>12354</v>
      </c>
      <c r="S2365" s="246" t="s">
        <v>12354</v>
      </c>
      <c r="T2365" s="246" t="s">
        <v>12354</v>
      </c>
      <c r="U2365" s="246" t="s">
        <v>12354</v>
      </c>
    </row>
    <row r="2366" spans="1:21" ht="13.5" customHeight="1">
      <c r="A2366" s="125" t="s">
        <v>10104</v>
      </c>
      <c r="B2366" s="125" t="s">
        <v>10405</v>
      </c>
      <c r="C2366" s="246" t="s">
        <v>8064</v>
      </c>
      <c r="D2366" s="246" t="s">
        <v>12354</v>
      </c>
      <c r="E2366" s="246" t="s">
        <v>8065</v>
      </c>
      <c r="F2366" s="246" t="s">
        <v>12354</v>
      </c>
      <c r="G2366" s="246" t="s">
        <v>10105</v>
      </c>
      <c r="H2366" s="247">
        <v>0</v>
      </c>
      <c r="I2366" s="246" t="s">
        <v>10371</v>
      </c>
      <c r="J2366" s="247">
        <v>8000</v>
      </c>
      <c r="K2366" s="247">
        <v>69</v>
      </c>
      <c r="L2366" s="246" t="s">
        <v>14341</v>
      </c>
      <c r="M2366" s="246" t="s">
        <v>8265</v>
      </c>
      <c r="N2366" s="246" t="s">
        <v>14342</v>
      </c>
      <c r="O2366" s="246" t="s">
        <v>10104</v>
      </c>
      <c r="P2366" s="246" t="s">
        <v>10104</v>
      </c>
      <c r="Q2366" s="246" t="s">
        <v>10104</v>
      </c>
      <c r="R2366" s="246" t="s">
        <v>14694</v>
      </c>
      <c r="S2366" s="246" t="s">
        <v>14736</v>
      </c>
      <c r="T2366" s="246" t="s">
        <v>16266</v>
      </c>
      <c r="U2366" s="246" t="s">
        <v>16441</v>
      </c>
    </row>
    <row r="2367" spans="1:21" ht="13.5" customHeight="1">
      <c r="A2367" s="125" t="s">
        <v>10106</v>
      </c>
      <c r="B2367" s="125" t="s">
        <v>10405</v>
      </c>
      <c r="C2367" s="246" t="s">
        <v>8048</v>
      </c>
      <c r="D2367" s="246" t="s">
        <v>107</v>
      </c>
      <c r="E2367" s="246" t="s">
        <v>8049</v>
      </c>
      <c r="F2367" s="246" t="s">
        <v>12354</v>
      </c>
      <c r="G2367" s="246" t="s">
        <v>10107</v>
      </c>
      <c r="H2367" s="247">
        <v>0</v>
      </c>
      <c r="I2367" s="246" t="s">
        <v>10371</v>
      </c>
      <c r="J2367" s="247">
        <v>8000</v>
      </c>
      <c r="K2367" s="247">
        <v>59</v>
      </c>
      <c r="L2367" s="246" t="s">
        <v>14325</v>
      </c>
      <c r="M2367" s="246" t="s">
        <v>8265</v>
      </c>
      <c r="N2367" s="246" t="s">
        <v>14326</v>
      </c>
      <c r="O2367" s="246" t="s">
        <v>10106</v>
      </c>
      <c r="P2367" s="246" t="s">
        <v>10106</v>
      </c>
      <c r="Q2367" s="246" t="s">
        <v>12354</v>
      </c>
      <c r="R2367" s="246" t="s">
        <v>12354</v>
      </c>
      <c r="S2367" s="246" t="s">
        <v>12354</v>
      </c>
      <c r="T2367" s="246" t="s">
        <v>12354</v>
      </c>
      <c r="U2367" s="246" t="s">
        <v>12354</v>
      </c>
    </row>
    <row r="2368" spans="1:21" ht="13.5" customHeight="1">
      <c r="A2368" s="125" t="s">
        <v>10108</v>
      </c>
      <c r="B2368" s="125" t="s">
        <v>10405</v>
      </c>
      <c r="C2368" s="246" t="s">
        <v>8050</v>
      </c>
      <c r="D2368" s="246" t="s">
        <v>113</v>
      </c>
      <c r="E2368" s="246" t="s">
        <v>8051</v>
      </c>
      <c r="F2368" s="246" t="s">
        <v>12354</v>
      </c>
      <c r="G2368" s="246" t="s">
        <v>10109</v>
      </c>
      <c r="H2368" s="247">
        <v>0</v>
      </c>
      <c r="I2368" s="246" t="s">
        <v>10371</v>
      </c>
      <c r="J2368" s="247">
        <v>8000</v>
      </c>
      <c r="K2368" s="247">
        <v>60</v>
      </c>
      <c r="L2368" s="246" t="s">
        <v>14327</v>
      </c>
      <c r="M2368" s="246" t="s">
        <v>8265</v>
      </c>
      <c r="N2368" s="246" t="s">
        <v>14328</v>
      </c>
      <c r="O2368" s="246" t="s">
        <v>12354</v>
      </c>
      <c r="P2368" s="246" t="s">
        <v>12354</v>
      </c>
      <c r="Q2368" s="246" t="s">
        <v>10108</v>
      </c>
      <c r="R2368" s="246" t="s">
        <v>12354</v>
      </c>
      <c r="S2368" s="246" t="s">
        <v>12354</v>
      </c>
      <c r="T2368" s="246" t="s">
        <v>12354</v>
      </c>
      <c r="U2368" s="246" t="s">
        <v>12354</v>
      </c>
    </row>
    <row r="2369" spans="1:21" ht="13.5" customHeight="1">
      <c r="A2369" s="125" t="s">
        <v>10110</v>
      </c>
      <c r="B2369" s="125" t="s">
        <v>10405</v>
      </c>
      <c r="C2369" s="246" t="s">
        <v>8190</v>
      </c>
      <c r="D2369" s="246" t="s">
        <v>114</v>
      </c>
      <c r="E2369" s="246" t="s">
        <v>8191</v>
      </c>
      <c r="F2369" s="246" t="s">
        <v>8192</v>
      </c>
      <c r="G2369" s="246" t="s">
        <v>10111</v>
      </c>
      <c r="H2369" s="247">
        <v>0</v>
      </c>
      <c r="I2369" s="246" t="s">
        <v>10371</v>
      </c>
      <c r="J2369" s="247">
        <v>8000</v>
      </c>
      <c r="K2369" s="247">
        <v>136</v>
      </c>
      <c r="L2369" s="246" t="s">
        <v>14440</v>
      </c>
      <c r="M2369" s="246" t="s">
        <v>11426</v>
      </c>
      <c r="N2369" s="246" t="s">
        <v>14441</v>
      </c>
      <c r="O2369" s="246" t="s">
        <v>10110</v>
      </c>
      <c r="P2369" s="246" t="s">
        <v>10110</v>
      </c>
      <c r="Q2369" s="246" t="s">
        <v>10110</v>
      </c>
      <c r="R2369" s="246" t="s">
        <v>14690</v>
      </c>
      <c r="S2369" s="246" t="s">
        <v>14701</v>
      </c>
      <c r="T2369" s="246" t="s">
        <v>15468</v>
      </c>
      <c r="U2369" s="246" t="s">
        <v>15300</v>
      </c>
    </row>
    <row r="2370" spans="1:21" ht="13.5" customHeight="1">
      <c r="A2370" s="125" t="s">
        <v>10112</v>
      </c>
      <c r="B2370" s="125" t="s">
        <v>10405</v>
      </c>
      <c r="C2370" s="246" t="s">
        <v>7992</v>
      </c>
      <c r="D2370" s="246" t="s">
        <v>115</v>
      </c>
      <c r="E2370" s="246" t="s">
        <v>7993</v>
      </c>
      <c r="F2370" s="246" t="s">
        <v>12354</v>
      </c>
      <c r="G2370" s="246" t="s">
        <v>10113</v>
      </c>
      <c r="H2370" s="247">
        <v>0</v>
      </c>
      <c r="I2370" s="246" t="s">
        <v>10371</v>
      </c>
      <c r="J2370" s="247">
        <v>8000</v>
      </c>
      <c r="K2370" s="247">
        <v>27</v>
      </c>
      <c r="L2370" s="246" t="s">
        <v>13786</v>
      </c>
      <c r="M2370" s="246" t="s">
        <v>8269</v>
      </c>
      <c r="N2370" s="246" t="s">
        <v>14280</v>
      </c>
      <c r="O2370" s="246" t="s">
        <v>10112</v>
      </c>
      <c r="P2370" s="246" t="s">
        <v>10112</v>
      </c>
      <c r="Q2370" s="246" t="s">
        <v>12354</v>
      </c>
      <c r="R2370" s="246" t="s">
        <v>12354</v>
      </c>
      <c r="S2370" s="246" t="s">
        <v>12354</v>
      </c>
      <c r="T2370" s="246" t="s">
        <v>12354</v>
      </c>
      <c r="U2370" s="246" t="s">
        <v>12354</v>
      </c>
    </row>
    <row r="2371" spans="1:21" ht="13.5" customHeight="1">
      <c r="A2371" s="125" t="s">
        <v>10114</v>
      </c>
      <c r="B2371" s="125" t="s">
        <v>10405</v>
      </c>
      <c r="C2371" s="246" t="s">
        <v>8081</v>
      </c>
      <c r="D2371" s="246" t="s">
        <v>74</v>
      </c>
      <c r="E2371" s="246" t="s">
        <v>8082</v>
      </c>
      <c r="F2371" s="246" t="s">
        <v>12354</v>
      </c>
      <c r="G2371" s="246" t="s">
        <v>10115</v>
      </c>
      <c r="H2371" s="247">
        <v>0</v>
      </c>
      <c r="I2371" s="246" t="s">
        <v>10371</v>
      </c>
      <c r="J2371" s="247">
        <v>8000</v>
      </c>
      <c r="K2371" s="247">
        <v>79</v>
      </c>
      <c r="L2371" s="246" t="s">
        <v>14357</v>
      </c>
      <c r="M2371" s="246" t="s">
        <v>8265</v>
      </c>
      <c r="N2371" s="246" t="s">
        <v>14358</v>
      </c>
      <c r="O2371" s="246" t="s">
        <v>10114</v>
      </c>
      <c r="P2371" s="246" t="s">
        <v>10114</v>
      </c>
      <c r="Q2371" s="246" t="s">
        <v>10114</v>
      </c>
      <c r="R2371" s="246" t="s">
        <v>12354</v>
      </c>
      <c r="S2371" s="246" t="s">
        <v>12354</v>
      </c>
      <c r="T2371" s="246" t="s">
        <v>12354</v>
      </c>
      <c r="U2371" s="246" t="s">
        <v>12354</v>
      </c>
    </row>
    <row r="2372" spans="1:21" ht="13.5" customHeight="1">
      <c r="A2372" s="125" t="s">
        <v>10116</v>
      </c>
      <c r="B2372" s="125" t="s">
        <v>10405</v>
      </c>
      <c r="C2372" s="246" t="s">
        <v>8143</v>
      </c>
      <c r="D2372" s="246" t="s">
        <v>12354</v>
      </c>
      <c r="E2372" s="246" t="s">
        <v>8144</v>
      </c>
      <c r="F2372" s="246" t="s">
        <v>10785</v>
      </c>
      <c r="G2372" s="246" t="s">
        <v>10117</v>
      </c>
      <c r="H2372" s="247">
        <v>0</v>
      </c>
      <c r="I2372" s="246" t="s">
        <v>10371</v>
      </c>
      <c r="J2372" s="247">
        <v>8000</v>
      </c>
      <c r="K2372" s="247">
        <v>113</v>
      </c>
      <c r="L2372" s="246" t="s">
        <v>14405</v>
      </c>
      <c r="M2372" s="246" t="s">
        <v>8266</v>
      </c>
      <c r="N2372" s="246" t="s">
        <v>14406</v>
      </c>
      <c r="O2372" s="246" t="s">
        <v>10116</v>
      </c>
      <c r="P2372" s="246" t="s">
        <v>10116</v>
      </c>
      <c r="Q2372" s="246" t="s">
        <v>10116</v>
      </c>
      <c r="R2372" s="246" t="s">
        <v>14694</v>
      </c>
      <c r="S2372" s="246" t="s">
        <v>14718</v>
      </c>
      <c r="T2372" s="246" t="s">
        <v>15492</v>
      </c>
      <c r="U2372" s="246" t="s">
        <v>16443</v>
      </c>
    </row>
    <row r="2373" spans="1:21" ht="13.5" customHeight="1">
      <c r="A2373" s="125" t="s">
        <v>10118</v>
      </c>
      <c r="B2373" s="125" t="s">
        <v>10405</v>
      </c>
      <c r="C2373" s="246" t="s">
        <v>7984</v>
      </c>
      <c r="D2373" s="246" t="s">
        <v>115</v>
      </c>
      <c r="E2373" s="246" t="s">
        <v>7985</v>
      </c>
      <c r="F2373" s="246" t="s">
        <v>12354</v>
      </c>
      <c r="G2373" s="246" t="s">
        <v>10119</v>
      </c>
      <c r="H2373" s="247">
        <v>0</v>
      </c>
      <c r="I2373" s="246" t="s">
        <v>10371</v>
      </c>
      <c r="J2373" s="247">
        <v>8000</v>
      </c>
      <c r="K2373" s="247">
        <v>23</v>
      </c>
      <c r="L2373" s="246" t="s">
        <v>12595</v>
      </c>
      <c r="M2373" s="246" t="s">
        <v>8269</v>
      </c>
      <c r="N2373" s="246" t="s">
        <v>14275</v>
      </c>
      <c r="O2373" s="246" t="s">
        <v>10118</v>
      </c>
      <c r="P2373" s="246" t="s">
        <v>10118</v>
      </c>
      <c r="Q2373" s="246" t="s">
        <v>10118</v>
      </c>
      <c r="R2373" s="246" t="s">
        <v>14730</v>
      </c>
      <c r="S2373" s="246" t="s">
        <v>16444</v>
      </c>
      <c r="T2373" s="246" t="s">
        <v>15313</v>
      </c>
      <c r="U2373" s="246" t="s">
        <v>15978</v>
      </c>
    </row>
    <row r="2374" spans="1:21" ht="13.5" customHeight="1">
      <c r="A2374" s="125" t="s">
        <v>10120</v>
      </c>
      <c r="B2374" s="125" t="s">
        <v>10405</v>
      </c>
      <c r="C2374" s="246" t="s">
        <v>8252</v>
      </c>
      <c r="D2374" s="246" t="s">
        <v>116</v>
      </c>
      <c r="E2374" s="246" t="s">
        <v>8253</v>
      </c>
      <c r="F2374" s="246" t="s">
        <v>8254</v>
      </c>
      <c r="G2374" s="246" t="s">
        <v>10121</v>
      </c>
      <c r="H2374" s="247">
        <v>0</v>
      </c>
      <c r="I2374" s="246" t="s">
        <v>10371</v>
      </c>
      <c r="J2374" s="247">
        <v>8000</v>
      </c>
      <c r="K2374" s="247">
        <v>158</v>
      </c>
      <c r="L2374" s="246" t="s">
        <v>14479</v>
      </c>
      <c r="M2374" s="246" t="s">
        <v>11426</v>
      </c>
      <c r="N2374" s="246" t="s">
        <v>14480</v>
      </c>
      <c r="O2374" s="246" t="s">
        <v>10120</v>
      </c>
      <c r="P2374" s="246" t="s">
        <v>10120</v>
      </c>
      <c r="Q2374" s="246" t="s">
        <v>10120</v>
      </c>
      <c r="R2374" s="246" t="s">
        <v>14694</v>
      </c>
      <c r="S2374" s="246" t="s">
        <v>14736</v>
      </c>
      <c r="T2374" s="246" t="s">
        <v>16266</v>
      </c>
      <c r="U2374" s="246" t="s">
        <v>16441</v>
      </c>
    </row>
    <row r="2375" spans="1:21" ht="13.5" customHeight="1">
      <c r="A2375" s="125" t="s">
        <v>10122</v>
      </c>
      <c r="B2375" s="125" t="s">
        <v>10405</v>
      </c>
      <c r="C2375" s="246" t="s">
        <v>8006</v>
      </c>
      <c r="D2375" s="246" t="s">
        <v>117</v>
      </c>
      <c r="E2375" s="246" t="s">
        <v>8007</v>
      </c>
      <c r="F2375" s="246" t="s">
        <v>12354</v>
      </c>
      <c r="G2375" s="246" t="s">
        <v>10123</v>
      </c>
      <c r="H2375" s="247">
        <v>0</v>
      </c>
      <c r="I2375" s="246" t="s">
        <v>10371</v>
      </c>
      <c r="J2375" s="247">
        <v>8000</v>
      </c>
      <c r="K2375" s="247">
        <v>35</v>
      </c>
      <c r="L2375" s="246" t="s">
        <v>12613</v>
      </c>
      <c r="M2375" s="246" t="s">
        <v>8269</v>
      </c>
      <c r="N2375" s="246" t="s">
        <v>14290</v>
      </c>
      <c r="O2375" s="246" t="s">
        <v>10122</v>
      </c>
      <c r="P2375" s="246" t="s">
        <v>10122</v>
      </c>
      <c r="Q2375" s="246" t="s">
        <v>10122</v>
      </c>
      <c r="R2375" s="246" t="s">
        <v>14690</v>
      </c>
      <c r="S2375" s="246" t="s">
        <v>14844</v>
      </c>
      <c r="T2375" s="246" t="s">
        <v>16445</v>
      </c>
      <c r="U2375" s="246" t="s">
        <v>16446</v>
      </c>
    </row>
    <row r="2376" spans="1:21" ht="13.5" customHeight="1">
      <c r="A2376" s="125" t="s">
        <v>14516</v>
      </c>
      <c r="B2376" s="125" t="s">
        <v>10405</v>
      </c>
      <c r="C2376" s="246" t="s">
        <v>12132</v>
      </c>
      <c r="D2376" s="246" t="s">
        <v>12133</v>
      </c>
      <c r="E2376" s="246" t="s">
        <v>12134</v>
      </c>
      <c r="F2376" s="246" t="s">
        <v>12135</v>
      </c>
      <c r="G2376" s="246" t="s">
        <v>12132</v>
      </c>
      <c r="H2376" s="247">
        <v>0</v>
      </c>
      <c r="I2376" s="246" t="s">
        <v>10371</v>
      </c>
      <c r="J2376" s="247">
        <v>8000</v>
      </c>
      <c r="K2376" s="247">
        <v>183</v>
      </c>
      <c r="L2376" s="246" t="s">
        <v>12933</v>
      </c>
      <c r="M2376" s="246" t="s">
        <v>8265</v>
      </c>
      <c r="N2376" s="246" t="s">
        <v>14517</v>
      </c>
      <c r="O2376" s="246" t="s">
        <v>14516</v>
      </c>
      <c r="P2376" s="246" t="s">
        <v>14516</v>
      </c>
      <c r="Q2376" s="246" t="s">
        <v>12354</v>
      </c>
      <c r="R2376" s="246" t="s">
        <v>12354</v>
      </c>
      <c r="S2376" s="246" t="s">
        <v>12354</v>
      </c>
      <c r="T2376" s="246" t="s">
        <v>12354</v>
      </c>
      <c r="U2376" s="246" t="s">
        <v>12354</v>
      </c>
    </row>
    <row r="2377" spans="1:21" ht="13.5" customHeight="1">
      <c r="A2377" s="125" t="s">
        <v>10124</v>
      </c>
      <c r="B2377" s="125" t="s">
        <v>10405</v>
      </c>
      <c r="C2377" s="246" t="s">
        <v>7981</v>
      </c>
      <c r="D2377" s="246" t="s">
        <v>59</v>
      </c>
      <c r="E2377" s="246" t="s">
        <v>7982</v>
      </c>
      <c r="F2377" s="246" t="s">
        <v>12354</v>
      </c>
      <c r="G2377" s="246" t="s">
        <v>10125</v>
      </c>
      <c r="H2377" s="247">
        <v>0</v>
      </c>
      <c r="I2377" s="246" t="s">
        <v>10371</v>
      </c>
      <c r="J2377" s="247">
        <v>8000</v>
      </c>
      <c r="K2377" s="247">
        <v>20</v>
      </c>
      <c r="L2377" s="246" t="s">
        <v>14272</v>
      </c>
      <c r="M2377" s="246" t="s">
        <v>8269</v>
      </c>
      <c r="N2377" s="246" t="s">
        <v>14273</v>
      </c>
      <c r="O2377" s="246" t="s">
        <v>10124</v>
      </c>
      <c r="P2377" s="246" t="s">
        <v>10124</v>
      </c>
      <c r="Q2377" s="246" t="s">
        <v>12354</v>
      </c>
      <c r="R2377" s="246" t="s">
        <v>12354</v>
      </c>
      <c r="S2377" s="246" t="s">
        <v>12354</v>
      </c>
      <c r="T2377" s="246" t="s">
        <v>12354</v>
      </c>
      <c r="U2377" s="246" t="s">
        <v>12354</v>
      </c>
    </row>
    <row r="2378" spans="1:21" ht="13.5" customHeight="1">
      <c r="A2378" s="125" t="s">
        <v>14518</v>
      </c>
      <c r="B2378" s="125" t="s">
        <v>10405</v>
      </c>
      <c r="C2378" s="246" t="s">
        <v>12136</v>
      </c>
      <c r="D2378" s="246" t="s">
        <v>119</v>
      </c>
      <c r="E2378" s="246" t="s">
        <v>12137</v>
      </c>
      <c r="F2378" s="246" t="s">
        <v>12138</v>
      </c>
      <c r="G2378" s="246" t="s">
        <v>12136</v>
      </c>
      <c r="H2378" s="247">
        <v>0</v>
      </c>
      <c r="I2378" s="246" t="s">
        <v>10371</v>
      </c>
      <c r="J2378" s="247">
        <v>8000</v>
      </c>
      <c r="K2378" s="247">
        <v>184</v>
      </c>
      <c r="L2378" s="246" t="s">
        <v>12933</v>
      </c>
      <c r="M2378" s="246" t="s">
        <v>8268</v>
      </c>
      <c r="N2378" s="246" t="s">
        <v>14519</v>
      </c>
      <c r="O2378" s="246" t="s">
        <v>14518</v>
      </c>
      <c r="P2378" s="246" t="s">
        <v>14518</v>
      </c>
      <c r="Q2378" s="246" t="s">
        <v>14518</v>
      </c>
      <c r="R2378" s="246" t="s">
        <v>14694</v>
      </c>
      <c r="S2378" s="246" t="s">
        <v>14844</v>
      </c>
      <c r="T2378" s="246" t="s">
        <v>16022</v>
      </c>
      <c r="U2378" s="246" t="s">
        <v>15185</v>
      </c>
    </row>
    <row r="2379" spans="1:21" ht="13.5" customHeight="1">
      <c r="A2379" s="125" t="s">
        <v>10126</v>
      </c>
      <c r="B2379" s="125" t="s">
        <v>10405</v>
      </c>
      <c r="C2379" s="246" t="s">
        <v>7986</v>
      </c>
      <c r="D2379" s="246" t="s">
        <v>120</v>
      </c>
      <c r="E2379" s="246" t="s">
        <v>7987</v>
      </c>
      <c r="F2379" s="246" t="s">
        <v>12354</v>
      </c>
      <c r="G2379" s="246" t="s">
        <v>10127</v>
      </c>
      <c r="H2379" s="247">
        <v>0</v>
      </c>
      <c r="I2379" s="246" t="s">
        <v>10371</v>
      </c>
      <c r="J2379" s="247">
        <v>8000</v>
      </c>
      <c r="K2379" s="247">
        <v>24</v>
      </c>
      <c r="L2379" s="246" t="s">
        <v>12597</v>
      </c>
      <c r="M2379" s="246" t="s">
        <v>8269</v>
      </c>
      <c r="N2379" s="246" t="s">
        <v>14276</v>
      </c>
      <c r="O2379" s="246" t="s">
        <v>10126</v>
      </c>
      <c r="P2379" s="246" t="s">
        <v>10126</v>
      </c>
      <c r="Q2379" s="246" t="s">
        <v>12354</v>
      </c>
      <c r="R2379" s="246" t="s">
        <v>12354</v>
      </c>
      <c r="S2379" s="246" t="s">
        <v>12354</v>
      </c>
      <c r="T2379" s="246" t="s">
        <v>12354</v>
      </c>
      <c r="U2379" s="246" t="s">
        <v>12354</v>
      </c>
    </row>
    <row r="2380" spans="1:21" ht="13.5" customHeight="1">
      <c r="A2380" s="125" t="s">
        <v>10128</v>
      </c>
      <c r="B2380" s="125" t="s">
        <v>10405</v>
      </c>
      <c r="C2380" s="246" t="s">
        <v>8237</v>
      </c>
      <c r="D2380" s="246" t="s">
        <v>87</v>
      </c>
      <c r="E2380" s="246" t="s">
        <v>8238</v>
      </c>
      <c r="F2380" s="246" t="s">
        <v>8239</v>
      </c>
      <c r="G2380" s="246" t="s">
        <v>10129</v>
      </c>
      <c r="H2380" s="247">
        <v>0</v>
      </c>
      <c r="I2380" s="246" t="s">
        <v>10371</v>
      </c>
      <c r="J2380" s="247">
        <v>8000</v>
      </c>
      <c r="K2380" s="247">
        <v>153</v>
      </c>
      <c r="L2380" s="246" t="s">
        <v>12674</v>
      </c>
      <c r="M2380" s="246" t="s">
        <v>11426</v>
      </c>
      <c r="N2380" s="246" t="s">
        <v>14471</v>
      </c>
      <c r="O2380" s="246" t="s">
        <v>10128</v>
      </c>
      <c r="P2380" s="246" t="s">
        <v>10128</v>
      </c>
      <c r="Q2380" s="246" t="s">
        <v>12354</v>
      </c>
      <c r="R2380" s="246" t="s">
        <v>12354</v>
      </c>
      <c r="S2380" s="246" t="s">
        <v>12354</v>
      </c>
      <c r="T2380" s="246" t="s">
        <v>12354</v>
      </c>
      <c r="U2380" s="246" t="s">
        <v>12354</v>
      </c>
    </row>
    <row r="2381" spans="1:21" ht="13.5" customHeight="1">
      <c r="A2381" s="125" t="s">
        <v>10130</v>
      </c>
      <c r="B2381" s="125" t="s">
        <v>10405</v>
      </c>
      <c r="C2381" s="246" t="s">
        <v>7977</v>
      </c>
      <c r="D2381" s="246" t="s">
        <v>122</v>
      </c>
      <c r="E2381" s="246" t="s">
        <v>7978</v>
      </c>
      <c r="F2381" s="246" t="s">
        <v>12354</v>
      </c>
      <c r="G2381" s="246" t="s">
        <v>10131</v>
      </c>
      <c r="H2381" s="247">
        <v>0</v>
      </c>
      <c r="I2381" s="246" t="s">
        <v>10371</v>
      </c>
      <c r="J2381" s="247">
        <v>8000</v>
      </c>
      <c r="K2381" s="247">
        <v>17</v>
      </c>
      <c r="L2381" s="246" t="s">
        <v>14268</v>
      </c>
      <c r="M2381" s="246" t="s">
        <v>8269</v>
      </c>
      <c r="N2381" s="246" t="s">
        <v>14269</v>
      </c>
      <c r="O2381" s="246" t="s">
        <v>10130</v>
      </c>
      <c r="P2381" s="246" t="s">
        <v>10130</v>
      </c>
      <c r="Q2381" s="246" t="s">
        <v>10130</v>
      </c>
      <c r="R2381" s="246" t="s">
        <v>14690</v>
      </c>
      <c r="S2381" s="246" t="s">
        <v>14750</v>
      </c>
      <c r="T2381" s="246" t="s">
        <v>16037</v>
      </c>
      <c r="U2381" s="246" t="s">
        <v>14742</v>
      </c>
    </row>
    <row r="2382" spans="1:21" ht="13.5" customHeight="1">
      <c r="A2382" s="125" t="s">
        <v>10132</v>
      </c>
      <c r="B2382" s="125" t="s">
        <v>10405</v>
      </c>
      <c r="C2382" s="246" t="s">
        <v>8234</v>
      </c>
      <c r="D2382" s="246" t="s">
        <v>123</v>
      </c>
      <c r="E2382" s="246" t="s">
        <v>8235</v>
      </c>
      <c r="F2382" s="246" t="s">
        <v>8236</v>
      </c>
      <c r="G2382" s="246" t="s">
        <v>10133</v>
      </c>
      <c r="H2382" s="247">
        <v>0</v>
      </c>
      <c r="I2382" s="246" t="s">
        <v>10371</v>
      </c>
      <c r="J2382" s="247">
        <v>8000</v>
      </c>
      <c r="K2382" s="247">
        <v>152</v>
      </c>
      <c r="L2382" s="246" t="s">
        <v>14117</v>
      </c>
      <c r="M2382" s="246" t="s">
        <v>11426</v>
      </c>
      <c r="N2382" s="246" t="s">
        <v>14470</v>
      </c>
      <c r="O2382" s="246" t="s">
        <v>10132</v>
      </c>
      <c r="P2382" s="246" t="s">
        <v>10132</v>
      </c>
      <c r="Q2382" s="246" t="s">
        <v>12354</v>
      </c>
      <c r="R2382" s="246" t="s">
        <v>12354</v>
      </c>
      <c r="S2382" s="246" t="s">
        <v>12354</v>
      </c>
      <c r="T2382" s="246" t="s">
        <v>12354</v>
      </c>
      <c r="U2382" s="246" t="s">
        <v>12354</v>
      </c>
    </row>
    <row r="2383" spans="1:21" ht="13.5" customHeight="1">
      <c r="A2383" s="125" t="s">
        <v>10134</v>
      </c>
      <c r="B2383" s="125" t="s">
        <v>10405</v>
      </c>
      <c r="C2383" s="246" t="s">
        <v>8044</v>
      </c>
      <c r="D2383" s="246" t="s">
        <v>93</v>
      </c>
      <c r="E2383" s="246" t="s">
        <v>8045</v>
      </c>
      <c r="F2383" s="246" t="s">
        <v>12354</v>
      </c>
      <c r="G2383" s="246" t="s">
        <v>10135</v>
      </c>
      <c r="H2383" s="247">
        <v>0</v>
      </c>
      <c r="I2383" s="246" t="s">
        <v>10371</v>
      </c>
      <c r="J2383" s="247">
        <v>8000</v>
      </c>
      <c r="K2383" s="247">
        <v>57</v>
      </c>
      <c r="L2383" s="246" t="s">
        <v>14322</v>
      </c>
      <c r="M2383" s="246" t="s">
        <v>8265</v>
      </c>
      <c r="N2383" s="246" t="s">
        <v>14323</v>
      </c>
      <c r="O2383" s="246" t="s">
        <v>10134</v>
      </c>
      <c r="P2383" s="246" t="s">
        <v>10134</v>
      </c>
      <c r="Q2383" s="246" t="s">
        <v>12354</v>
      </c>
      <c r="R2383" s="246" t="s">
        <v>12354</v>
      </c>
      <c r="S2383" s="246" t="s">
        <v>12354</v>
      </c>
      <c r="T2383" s="246" t="s">
        <v>12354</v>
      </c>
      <c r="U2383" s="246" t="s">
        <v>12354</v>
      </c>
    </row>
    <row r="2384" spans="1:21" ht="13.5" customHeight="1">
      <c r="A2384" s="125" t="s">
        <v>10136</v>
      </c>
      <c r="B2384" s="125" t="s">
        <v>10405</v>
      </c>
      <c r="C2384" s="246" t="s">
        <v>8079</v>
      </c>
      <c r="D2384" s="246" t="s">
        <v>124</v>
      </c>
      <c r="E2384" s="246" t="s">
        <v>8080</v>
      </c>
      <c r="F2384" s="246" t="s">
        <v>12354</v>
      </c>
      <c r="G2384" s="246" t="s">
        <v>10137</v>
      </c>
      <c r="H2384" s="247">
        <v>0</v>
      </c>
      <c r="I2384" s="246" t="s">
        <v>10371</v>
      </c>
      <c r="J2384" s="247">
        <v>8000</v>
      </c>
      <c r="K2384" s="247">
        <v>78</v>
      </c>
      <c r="L2384" s="246" t="s">
        <v>14355</v>
      </c>
      <c r="M2384" s="246" t="s">
        <v>8265</v>
      </c>
      <c r="N2384" s="246" t="s">
        <v>14356</v>
      </c>
      <c r="O2384" s="246" t="s">
        <v>10136</v>
      </c>
      <c r="P2384" s="246" t="s">
        <v>10136</v>
      </c>
      <c r="Q2384" s="246" t="s">
        <v>12354</v>
      </c>
      <c r="R2384" s="246" t="s">
        <v>12354</v>
      </c>
      <c r="S2384" s="246" t="s">
        <v>12354</v>
      </c>
      <c r="T2384" s="246" t="s">
        <v>12354</v>
      </c>
      <c r="U2384" s="246" t="s">
        <v>12354</v>
      </c>
    </row>
    <row r="2385" spans="1:21" ht="13.5" customHeight="1">
      <c r="A2385" s="125" t="s">
        <v>10138</v>
      </c>
      <c r="B2385" s="125" t="s">
        <v>10405</v>
      </c>
      <c r="C2385" s="246" t="s">
        <v>7972</v>
      </c>
      <c r="D2385" s="246" t="s">
        <v>58</v>
      </c>
      <c r="E2385" s="246" t="s">
        <v>7973</v>
      </c>
      <c r="F2385" s="246" t="s">
        <v>12354</v>
      </c>
      <c r="G2385" s="246" t="s">
        <v>10139</v>
      </c>
      <c r="H2385" s="247">
        <v>0</v>
      </c>
      <c r="I2385" s="246" t="s">
        <v>10371</v>
      </c>
      <c r="J2385" s="247">
        <v>8000</v>
      </c>
      <c r="K2385" s="247">
        <v>14</v>
      </c>
      <c r="L2385" s="246" t="s">
        <v>12861</v>
      </c>
      <c r="M2385" s="246" t="s">
        <v>8269</v>
      </c>
      <c r="N2385" s="246" t="s">
        <v>14263</v>
      </c>
      <c r="O2385" s="246" t="s">
        <v>10138</v>
      </c>
      <c r="P2385" s="246" t="s">
        <v>10138</v>
      </c>
      <c r="Q2385" s="246" t="s">
        <v>10138</v>
      </c>
      <c r="R2385" s="246" t="s">
        <v>14694</v>
      </c>
      <c r="S2385" s="246" t="s">
        <v>14734</v>
      </c>
      <c r="T2385" s="246" t="s">
        <v>15268</v>
      </c>
      <c r="U2385" s="246" t="s">
        <v>14945</v>
      </c>
    </row>
    <row r="2386" spans="1:21" ht="13.5" customHeight="1">
      <c r="A2386" s="125" t="s">
        <v>10140</v>
      </c>
      <c r="B2386" s="125" t="s">
        <v>10405</v>
      </c>
      <c r="C2386" s="246" t="s">
        <v>7962</v>
      </c>
      <c r="D2386" s="246" t="s">
        <v>125</v>
      </c>
      <c r="E2386" s="246" t="s">
        <v>7963</v>
      </c>
      <c r="F2386" s="246" t="s">
        <v>12354</v>
      </c>
      <c r="G2386" s="246" t="s">
        <v>10141</v>
      </c>
      <c r="H2386" s="247">
        <v>0</v>
      </c>
      <c r="I2386" s="246" t="s">
        <v>10371</v>
      </c>
      <c r="J2386" s="247">
        <v>8000</v>
      </c>
      <c r="K2386" s="247">
        <v>9</v>
      </c>
      <c r="L2386" s="246" t="s">
        <v>14254</v>
      </c>
      <c r="M2386" s="246" t="s">
        <v>8269</v>
      </c>
      <c r="N2386" s="246" t="s">
        <v>14255</v>
      </c>
      <c r="O2386" s="246" t="s">
        <v>10140</v>
      </c>
      <c r="P2386" s="246" t="s">
        <v>10140</v>
      </c>
      <c r="Q2386" s="246" t="s">
        <v>10140</v>
      </c>
      <c r="R2386" s="246" t="s">
        <v>12354</v>
      </c>
      <c r="S2386" s="246" t="s">
        <v>12354</v>
      </c>
      <c r="T2386" s="246" t="s">
        <v>12354</v>
      </c>
      <c r="U2386" s="246" t="s">
        <v>12354</v>
      </c>
    </row>
    <row r="2387" spans="1:21" ht="13.5" customHeight="1">
      <c r="A2387" s="125" t="s">
        <v>13882</v>
      </c>
      <c r="B2387" s="125" t="s">
        <v>10405</v>
      </c>
      <c r="C2387" s="246" t="s">
        <v>12139</v>
      </c>
      <c r="D2387" s="246" t="s">
        <v>126</v>
      </c>
      <c r="E2387" s="246" t="s">
        <v>12140</v>
      </c>
      <c r="F2387" s="246" t="s">
        <v>12141</v>
      </c>
      <c r="G2387" s="246" t="s">
        <v>12139</v>
      </c>
      <c r="H2387" s="247">
        <v>0</v>
      </c>
      <c r="I2387" s="246" t="s">
        <v>10371</v>
      </c>
      <c r="J2387" s="247">
        <v>8000</v>
      </c>
      <c r="K2387" s="247">
        <v>185</v>
      </c>
      <c r="L2387" s="246" t="s">
        <v>12933</v>
      </c>
      <c r="M2387" s="246" t="s">
        <v>8269</v>
      </c>
      <c r="N2387" s="246" t="s">
        <v>14520</v>
      </c>
      <c r="O2387" s="246" t="s">
        <v>13882</v>
      </c>
      <c r="P2387" s="246" t="s">
        <v>13882</v>
      </c>
      <c r="Q2387" s="246" t="s">
        <v>13882</v>
      </c>
      <c r="R2387" s="246" t="s">
        <v>14694</v>
      </c>
      <c r="S2387" s="246" t="s">
        <v>14736</v>
      </c>
      <c r="T2387" s="246" t="s">
        <v>16266</v>
      </c>
      <c r="U2387" s="246" t="s">
        <v>16441</v>
      </c>
    </row>
    <row r="2388" spans="1:21" ht="13.5" customHeight="1">
      <c r="A2388" s="125" t="s">
        <v>10142</v>
      </c>
      <c r="B2388" s="125" t="s">
        <v>10405</v>
      </c>
      <c r="C2388" s="246" t="s">
        <v>8004</v>
      </c>
      <c r="D2388" s="246" t="s">
        <v>127</v>
      </c>
      <c r="E2388" s="246" t="s">
        <v>8005</v>
      </c>
      <c r="F2388" s="246" t="s">
        <v>12354</v>
      </c>
      <c r="G2388" s="246" t="s">
        <v>10143</v>
      </c>
      <c r="H2388" s="247">
        <v>0</v>
      </c>
      <c r="I2388" s="246" t="s">
        <v>10371</v>
      </c>
      <c r="J2388" s="247">
        <v>8000</v>
      </c>
      <c r="K2388" s="247">
        <v>34</v>
      </c>
      <c r="L2388" s="246" t="s">
        <v>14086</v>
      </c>
      <c r="M2388" s="246" t="s">
        <v>8269</v>
      </c>
      <c r="N2388" s="246" t="s">
        <v>14289</v>
      </c>
      <c r="O2388" s="246" t="s">
        <v>10142</v>
      </c>
      <c r="P2388" s="246" t="s">
        <v>10142</v>
      </c>
      <c r="Q2388" s="246" t="s">
        <v>10142</v>
      </c>
      <c r="R2388" s="246" t="s">
        <v>15544</v>
      </c>
      <c r="S2388" s="246" t="s">
        <v>14750</v>
      </c>
      <c r="T2388" s="246" t="s">
        <v>14723</v>
      </c>
      <c r="U2388" s="246" t="s">
        <v>14696</v>
      </c>
    </row>
    <row r="2389" spans="1:21" ht="13.5" customHeight="1">
      <c r="A2389" s="125" t="s">
        <v>10144</v>
      </c>
      <c r="B2389" s="125" t="s">
        <v>10405</v>
      </c>
      <c r="C2389" s="246" t="s">
        <v>8243</v>
      </c>
      <c r="D2389" s="246" t="s">
        <v>128</v>
      </c>
      <c r="E2389" s="246" t="s">
        <v>8244</v>
      </c>
      <c r="F2389" s="246" t="s">
        <v>8245</v>
      </c>
      <c r="G2389" s="246" t="s">
        <v>10145</v>
      </c>
      <c r="H2389" s="247">
        <v>0</v>
      </c>
      <c r="I2389" s="246" t="s">
        <v>10371</v>
      </c>
      <c r="J2389" s="247">
        <v>8000</v>
      </c>
      <c r="K2389" s="247">
        <v>155</v>
      </c>
      <c r="L2389" s="246" t="s">
        <v>12653</v>
      </c>
      <c r="M2389" s="246" t="s">
        <v>11426</v>
      </c>
      <c r="N2389" s="246" t="s">
        <v>14474</v>
      </c>
      <c r="O2389" s="246" t="s">
        <v>10144</v>
      </c>
      <c r="P2389" s="246" t="s">
        <v>10144</v>
      </c>
      <c r="Q2389" s="246" t="s">
        <v>10144</v>
      </c>
      <c r="R2389" s="246" t="s">
        <v>14690</v>
      </c>
      <c r="S2389" s="246" t="s">
        <v>14701</v>
      </c>
      <c r="T2389" s="246" t="s">
        <v>14980</v>
      </c>
      <c r="U2389" s="246" t="s">
        <v>15120</v>
      </c>
    </row>
    <row r="2390" spans="1:21" ht="13.5" customHeight="1">
      <c r="A2390" s="125" t="s">
        <v>10146</v>
      </c>
      <c r="B2390" s="125" t="s">
        <v>10405</v>
      </c>
      <c r="C2390" s="246" t="s">
        <v>7970</v>
      </c>
      <c r="D2390" s="246" t="s">
        <v>122</v>
      </c>
      <c r="E2390" s="246" t="s">
        <v>7971</v>
      </c>
      <c r="F2390" s="246" t="s">
        <v>12354</v>
      </c>
      <c r="G2390" s="246" t="s">
        <v>10147</v>
      </c>
      <c r="H2390" s="247">
        <v>0</v>
      </c>
      <c r="I2390" s="246" t="s">
        <v>10371</v>
      </c>
      <c r="J2390" s="247">
        <v>8000</v>
      </c>
      <c r="K2390" s="247">
        <v>13</v>
      </c>
      <c r="L2390" s="246" t="s">
        <v>14261</v>
      </c>
      <c r="M2390" s="246" t="s">
        <v>8269</v>
      </c>
      <c r="N2390" s="246" t="s">
        <v>14262</v>
      </c>
      <c r="O2390" s="246" t="s">
        <v>10146</v>
      </c>
      <c r="P2390" s="246" t="s">
        <v>10146</v>
      </c>
      <c r="Q2390" s="246" t="s">
        <v>12354</v>
      </c>
      <c r="R2390" s="246" t="s">
        <v>12354</v>
      </c>
      <c r="S2390" s="246" t="s">
        <v>12354</v>
      </c>
      <c r="T2390" s="246" t="s">
        <v>12354</v>
      </c>
      <c r="U2390" s="246" t="s">
        <v>12354</v>
      </c>
    </row>
    <row r="2391" spans="1:21" ht="13.5" customHeight="1">
      <c r="A2391" s="125" t="s">
        <v>10148</v>
      </c>
      <c r="B2391" s="125" t="s">
        <v>10405</v>
      </c>
      <c r="C2391" s="246" t="s">
        <v>7952</v>
      </c>
      <c r="D2391" s="246" t="s">
        <v>1229</v>
      </c>
      <c r="E2391" s="246" t="s">
        <v>7953</v>
      </c>
      <c r="F2391" s="246" t="s">
        <v>12354</v>
      </c>
      <c r="G2391" s="246" t="s">
        <v>10149</v>
      </c>
      <c r="H2391" s="247">
        <v>0</v>
      </c>
      <c r="I2391" s="246" t="s">
        <v>10371</v>
      </c>
      <c r="J2391" s="247">
        <v>8000</v>
      </c>
      <c r="K2391" s="247">
        <v>2</v>
      </c>
      <c r="L2391" s="246" t="s">
        <v>14245</v>
      </c>
      <c r="M2391" s="246" t="s">
        <v>8268</v>
      </c>
      <c r="N2391" s="246" t="s">
        <v>14246</v>
      </c>
      <c r="O2391" s="246" t="s">
        <v>10148</v>
      </c>
      <c r="P2391" s="246" t="s">
        <v>10148</v>
      </c>
      <c r="Q2391" s="246" t="s">
        <v>12354</v>
      </c>
      <c r="R2391" s="246" t="s">
        <v>12354</v>
      </c>
      <c r="S2391" s="246" t="s">
        <v>12354</v>
      </c>
      <c r="T2391" s="246" t="s">
        <v>12354</v>
      </c>
      <c r="U2391" s="246" t="s">
        <v>12354</v>
      </c>
    </row>
    <row r="2392" spans="1:21" ht="13.5" customHeight="1">
      <c r="A2392" s="125" t="s">
        <v>10150</v>
      </c>
      <c r="B2392" s="125" t="s">
        <v>10405</v>
      </c>
      <c r="C2392" s="246" t="s">
        <v>8204</v>
      </c>
      <c r="D2392" s="246" t="s">
        <v>157</v>
      </c>
      <c r="E2392" s="246" t="s">
        <v>8205</v>
      </c>
      <c r="F2392" s="246" t="s">
        <v>8206</v>
      </c>
      <c r="G2392" s="246" t="s">
        <v>10151</v>
      </c>
      <c r="H2392" s="247">
        <v>0</v>
      </c>
      <c r="I2392" s="246" t="s">
        <v>10371</v>
      </c>
      <c r="J2392" s="247">
        <v>8000</v>
      </c>
      <c r="K2392" s="247">
        <v>141</v>
      </c>
      <c r="L2392" s="246" t="s">
        <v>12765</v>
      </c>
      <c r="M2392" s="246" t="s">
        <v>11426</v>
      </c>
      <c r="N2392" s="246" t="s">
        <v>14449</v>
      </c>
      <c r="O2392" s="246" t="s">
        <v>10150</v>
      </c>
      <c r="P2392" s="246" t="s">
        <v>10150</v>
      </c>
      <c r="Q2392" s="246" t="s">
        <v>12354</v>
      </c>
      <c r="R2392" s="246" t="s">
        <v>12354</v>
      </c>
      <c r="S2392" s="246" t="s">
        <v>12354</v>
      </c>
      <c r="T2392" s="246" t="s">
        <v>12354</v>
      </c>
      <c r="U2392" s="246" t="s">
        <v>12354</v>
      </c>
    </row>
    <row r="2393" spans="1:21" ht="13.5" customHeight="1">
      <c r="A2393" s="125" t="s">
        <v>10152</v>
      </c>
      <c r="B2393" s="125" t="s">
        <v>10405</v>
      </c>
      <c r="C2393" s="246" t="s">
        <v>8062</v>
      </c>
      <c r="D2393" s="246" t="s">
        <v>12354</v>
      </c>
      <c r="E2393" s="246" t="s">
        <v>8063</v>
      </c>
      <c r="F2393" s="246" t="s">
        <v>12354</v>
      </c>
      <c r="G2393" s="246" t="s">
        <v>10153</v>
      </c>
      <c r="H2393" s="247">
        <v>0</v>
      </c>
      <c r="I2393" s="246" t="s">
        <v>10371</v>
      </c>
      <c r="J2393" s="247">
        <v>8000</v>
      </c>
      <c r="K2393" s="247">
        <v>68</v>
      </c>
      <c r="L2393" s="246" t="s">
        <v>14339</v>
      </c>
      <c r="M2393" s="246" t="s">
        <v>8265</v>
      </c>
      <c r="N2393" s="246" t="s">
        <v>14340</v>
      </c>
      <c r="O2393" s="246" t="s">
        <v>10152</v>
      </c>
      <c r="P2393" s="246" t="s">
        <v>10152</v>
      </c>
      <c r="Q2393" s="246" t="s">
        <v>10152</v>
      </c>
      <c r="R2393" s="246" t="s">
        <v>14694</v>
      </c>
      <c r="S2393" s="246" t="s">
        <v>14944</v>
      </c>
      <c r="T2393" s="246" t="s">
        <v>15614</v>
      </c>
      <c r="U2393" s="246" t="s">
        <v>16435</v>
      </c>
    </row>
    <row r="2394" spans="1:21" ht="13.5" customHeight="1">
      <c r="A2394" s="125" t="s">
        <v>14508</v>
      </c>
      <c r="B2394" s="125" t="s">
        <v>10405</v>
      </c>
      <c r="C2394" s="246" t="s">
        <v>12142</v>
      </c>
      <c r="D2394" s="246" t="s">
        <v>131</v>
      </c>
      <c r="E2394" s="246" t="s">
        <v>12143</v>
      </c>
      <c r="F2394" s="246" t="s">
        <v>12144</v>
      </c>
      <c r="G2394" s="246" t="s">
        <v>12145</v>
      </c>
      <c r="H2394" s="247">
        <v>0</v>
      </c>
      <c r="I2394" s="246" t="s">
        <v>10371</v>
      </c>
      <c r="J2394" s="247">
        <v>8000</v>
      </c>
      <c r="K2394" s="247">
        <v>179</v>
      </c>
      <c r="L2394" s="246" t="s">
        <v>14509</v>
      </c>
      <c r="M2394" s="246" t="s">
        <v>12146</v>
      </c>
      <c r="N2394" s="246" t="s">
        <v>14510</v>
      </c>
      <c r="O2394" s="246" t="s">
        <v>14508</v>
      </c>
      <c r="P2394" s="246" t="s">
        <v>14508</v>
      </c>
      <c r="Q2394" s="246" t="s">
        <v>14508</v>
      </c>
      <c r="R2394" s="246" t="s">
        <v>14694</v>
      </c>
      <c r="S2394" s="246" t="s">
        <v>14776</v>
      </c>
      <c r="T2394" s="246" t="s">
        <v>15464</v>
      </c>
      <c r="U2394" s="246" t="s">
        <v>15059</v>
      </c>
    </row>
    <row r="2395" spans="1:21" ht="13.5" customHeight="1">
      <c r="A2395" s="125" t="s">
        <v>10154</v>
      </c>
      <c r="B2395" s="125" t="s">
        <v>10405</v>
      </c>
      <c r="C2395" s="246" t="s">
        <v>8075</v>
      </c>
      <c r="D2395" s="246" t="s">
        <v>130</v>
      </c>
      <c r="E2395" s="246" t="s">
        <v>8076</v>
      </c>
      <c r="F2395" s="246" t="s">
        <v>12354</v>
      </c>
      <c r="G2395" s="246" t="s">
        <v>10155</v>
      </c>
      <c r="H2395" s="247">
        <v>0</v>
      </c>
      <c r="I2395" s="246" t="s">
        <v>10371</v>
      </c>
      <c r="J2395" s="247">
        <v>8000</v>
      </c>
      <c r="K2395" s="247">
        <v>76</v>
      </c>
      <c r="L2395" s="246" t="s">
        <v>14351</v>
      </c>
      <c r="M2395" s="246" t="s">
        <v>8265</v>
      </c>
      <c r="N2395" s="246" t="s">
        <v>14352</v>
      </c>
      <c r="O2395" s="246" t="s">
        <v>10154</v>
      </c>
      <c r="P2395" s="246" t="s">
        <v>10154</v>
      </c>
      <c r="Q2395" s="246" t="s">
        <v>14353</v>
      </c>
      <c r="R2395" s="246" t="s">
        <v>12354</v>
      </c>
      <c r="S2395" s="246" t="s">
        <v>12354</v>
      </c>
      <c r="T2395" s="246" t="s">
        <v>12354</v>
      </c>
      <c r="U2395" s="246" t="s">
        <v>12354</v>
      </c>
    </row>
    <row r="2396" spans="1:21" ht="13.5" customHeight="1">
      <c r="A2396" s="125" t="s">
        <v>10156</v>
      </c>
      <c r="B2396" s="125" t="s">
        <v>10405</v>
      </c>
      <c r="C2396" s="246" t="s">
        <v>7999</v>
      </c>
      <c r="D2396" s="246" t="s">
        <v>756</v>
      </c>
      <c r="E2396" s="246" t="s">
        <v>8000</v>
      </c>
      <c r="F2396" s="246" t="s">
        <v>12354</v>
      </c>
      <c r="G2396" s="246" t="s">
        <v>10157</v>
      </c>
      <c r="H2396" s="247">
        <v>0</v>
      </c>
      <c r="I2396" s="246" t="s">
        <v>10371</v>
      </c>
      <c r="J2396" s="247">
        <v>8000</v>
      </c>
      <c r="K2396" s="247">
        <v>31</v>
      </c>
      <c r="L2396" s="246" t="s">
        <v>12765</v>
      </c>
      <c r="M2396" s="246" t="s">
        <v>8269</v>
      </c>
      <c r="N2396" s="246" t="s">
        <v>14285</v>
      </c>
      <c r="O2396" s="246" t="s">
        <v>10156</v>
      </c>
      <c r="P2396" s="246" t="s">
        <v>10156</v>
      </c>
      <c r="Q2396" s="246" t="s">
        <v>12354</v>
      </c>
      <c r="R2396" s="246" t="s">
        <v>12354</v>
      </c>
      <c r="S2396" s="246" t="s">
        <v>12354</v>
      </c>
      <c r="T2396" s="246" t="s">
        <v>12354</v>
      </c>
      <c r="U2396" s="246" t="s">
        <v>12354</v>
      </c>
    </row>
    <row r="2397" spans="1:21" ht="13.5" customHeight="1">
      <c r="A2397" s="125" t="s">
        <v>10158</v>
      </c>
      <c r="B2397" s="125" t="s">
        <v>10405</v>
      </c>
      <c r="C2397" s="246" t="s">
        <v>8060</v>
      </c>
      <c r="D2397" s="246" t="s">
        <v>12354</v>
      </c>
      <c r="E2397" s="246" t="s">
        <v>8061</v>
      </c>
      <c r="F2397" s="246" t="s">
        <v>12354</v>
      </c>
      <c r="G2397" s="246" t="s">
        <v>10159</v>
      </c>
      <c r="H2397" s="247">
        <v>0</v>
      </c>
      <c r="I2397" s="246" t="s">
        <v>10371</v>
      </c>
      <c r="J2397" s="247">
        <v>8000</v>
      </c>
      <c r="K2397" s="247">
        <v>67</v>
      </c>
      <c r="L2397" s="246" t="s">
        <v>14337</v>
      </c>
      <c r="M2397" s="246" t="s">
        <v>8265</v>
      </c>
      <c r="N2397" s="246" t="s">
        <v>14338</v>
      </c>
      <c r="O2397" s="246" t="s">
        <v>10158</v>
      </c>
      <c r="P2397" s="246" t="s">
        <v>10158</v>
      </c>
      <c r="Q2397" s="246" t="s">
        <v>12354</v>
      </c>
      <c r="R2397" s="246" t="s">
        <v>12354</v>
      </c>
      <c r="S2397" s="246" t="s">
        <v>12354</v>
      </c>
      <c r="T2397" s="246" t="s">
        <v>12354</v>
      </c>
      <c r="U2397" s="246" t="s">
        <v>12354</v>
      </c>
    </row>
    <row r="2398" spans="1:21" ht="13.5" customHeight="1">
      <c r="A2398" s="125" t="s">
        <v>10160</v>
      </c>
      <c r="B2398" s="125" t="s">
        <v>10405</v>
      </c>
      <c r="C2398" s="246" t="s">
        <v>8201</v>
      </c>
      <c r="D2398" s="246" t="s">
        <v>79</v>
      </c>
      <c r="E2398" s="246" t="s">
        <v>8202</v>
      </c>
      <c r="F2398" s="246" t="s">
        <v>8203</v>
      </c>
      <c r="G2398" s="246" t="s">
        <v>10161</v>
      </c>
      <c r="H2398" s="247">
        <v>0</v>
      </c>
      <c r="I2398" s="246" t="s">
        <v>10371</v>
      </c>
      <c r="J2398" s="247">
        <v>8000</v>
      </c>
      <c r="K2398" s="247">
        <v>140</v>
      </c>
      <c r="L2398" s="246" t="s">
        <v>14447</v>
      </c>
      <c r="M2398" s="246" t="s">
        <v>11426</v>
      </c>
      <c r="N2398" s="246" t="s">
        <v>14448</v>
      </c>
      <c r="O2398" s="246" t="s">
        <v>10160</v>
      </c>
      <c r="P2398" s="246" t="s">
        <v>10160</v>
      </c>
      <c r="Q2398" s="246" t="s">
        <v>12354</v>
      </c>
      <c r="R2398" s="246" t="s">
        <v>12354</v>
      </c>
      <c r="S2398" s="246" t="s">
        <v>12354</v>
      </c>
      <c r="T2398" s="246" t="s">
        <v>12354</v>
      </c>
      <c r="U2398" s="246" t="s">
        <v>12354</v>
      </c>
    </row>
    <row r="2399" spans="1:21" ht="13.5" customHeight="1">
      <c r="A2399" s="125" t="s">
        <v>14521</v>
      </c>
      <c r="B2399" s="125" t="s">
        <v>10405</v>
      </c>
      <c r="C2399" s="246" t="s">
        <v>12147</v>
      </c>
      <c r="D2399" s="246" t="s">
        <v>132</v>
      </c>
      <c r="E2399" s="246" t="s">
        <v>12148</v>
      </c>
      <c r="F2399" s="246" t="s">
        <v>12149</v>
      </c>
      <c r="G2399" s="246" t="s">
        <v>12147</v>
      </c>
      <c r="H2399" s="247">
        <v>0</v>
      </c>
      <c r="I2399" s="246" t="s">
        <v>10371</v>
      </c>
      <c r="J2399" s="247">
        <v>8000</v>
      </c>
      <c r="K2399" s="247">
        <v>186</v>
      </c>
      <c r="L2399" s="246" t="s">
        <v>12933</v>
      </c>
      <c r="M2399" s="246" t="s">
        <v>11426</v>
      </c>
      <c r="N2399" s="246" t="s">
        <v>14522</v>
      </c>
      <c r="O2399" s="246" t="s">
        <v>14521</v>
      </c>
      <c r="P2399" s="246" t="s">
        <v>14521</v>
      </c>
      <c r="Q2399" s="246" t="s">
        <v>14521</v>
      </c>
      <c r="R2399" s="246" t="s">
        <v>16069</v>
      </c>
      <c r="S2399" s="246" t="s">
        <v>15088</v>
      </c>
      <c r="T2399" s="246" t="s">
        <v>15160</v>
      </c>
      <c r="U2399" s="246" t="s">
        <v>16447</v>
      </c>
    </row>
    <row r="2400" spans="1:21" ht="13.5" customHeight="1">
      <c r="A2400" s="125" t="s">
        <v>14523</v>
      </c>
      <c r="B2400" s="125" t="s">
        <v>10405</v>
      </c>
      <c r="C2400" s="246" t="s">
        <v>12150</v>
      </c>
      <c r="D2400" s="246" t="s">
        <v>133</v>
      </c>
      <c r="E2400" s="246" t="s">
        <v>12151</v>
      </c>
      <c r="F2400" s="246" t="s">
        <v>12152</v>
      </c>
      <c r="G2400" s="246" t="s">
        <v>12150</v>
      </c>
      <c r="H2400" s="247">
        <v>0</v>
      </c>
      <c r="I2400" s="246" t="s">
        <v>10371</v>
      </c>
      <c r="J2400" s="247">
        <v>8000</v>
      </c>
      <c r="K2400" s="247">
        <v>187</v>
      </c>
      <c r="L2400" s="246" t="s">
        <v>12933</v>
      </c>
      <c r="M2400" s="246" t="s">
        <v>8265</v>
      </c>
      <c r="N2400" s="246" t="s">
        <v>14524</v>
      </c>
      <c r="O2400" s="246" t="s">
        <v>12354</v>
      </c>
      <c r="P2400" s="246" t="s">
        <v>12354</v>
      </c>
      <c r="Q2400" s="246" t="s">
        <v>14523</v>
      </c>
      <c r="R2400" s="246" t="s">
        <v>12354</v>
      </c>
      <c r="S2400" s="246" t="s">
        <v>12354</v>
      </c>
      <c r="T2400" s="246" t="s">
        <v>12354</v>
      </c>
      <c r="U2400" s="246" t="s">
        <v>12354</v>
      </c>
    </row>
    <row r="2401" spans="1:21" ht="13.5" customHeight="1">
      <c r="A2401" s="125" t="s">
        <v>10162</v>
      </c>
      <c r="B2401" s="125" t="s">
        <v>10405</v>
      </c>
      <c r="C2401" s="246" t="s">
        <v>8046</v>
      </c>
      <c r="D2401" s="246" t="s">
        <v>10163</v>
      </c>
      <c r="E2401" s="246" t="s">
        <v>8047</v>
      </c>
      <c r="F2401" s="246" t="s">
        <v>12354</v>
      </c>
      <c r="G2401" s="246" t="s">
        <v>10164</v>
      </c>
      <c r="H2401" s="247">
        <v>0</v>
      </c>
      <c r="I2401" s="246" t="s">
        <v>10371</v>
      </c>
      <c r="J2401" s="247">
        <v>8000</v>
      </c>
      <c r="K2401" s="247">
        <v>58</v>
      </c>
      <c r="L2401" s="246" t="s">
        <v>12525</v>
      </c>
      <c r="M2401" s="246" t="s">
        <v>8265</v>
      </c>
      <c r="N2401" s="246" t="s">
        <v>14324</v>
      </c>
      <c r="O2401" s="246" t="s">
        <v>10162</v>
      </c>
      <c r="P2401" s="246" t="s">
        <v>10162</v>
      </c>
      <c r="Q2401" s="246" t="s">
        <v>10162</v>
      </c>
      <c r="R2401" s="246" t="s">
        <v>12354</v>
      </c>
      <c r="S2401" s="246" t="s">
        <v>12354</v>
      </c>
      <c r="T2401" s="246" t="s">
        <v>12354</v>
      </c>
      <c r="U2401" s="246" t="s">
        <v>12354</v>
      </c>
    </row>
    <row r="2402" spans="1:21" ht="13.5" customHeight="1">
      <c r="A2402" s="125" t="s">
        <v>14525</v>
      </c>
      <c r="B2402" s="125" t="s">
        <v>10405</v>
      </c>
      <c r="C2402" s="246" t="s">
        <v>12153</v>
      </c>
      <c r="D2402" s="246" t="s">
        <v>134</v>
      </c>
      <c r="E2402" s="246" t="s">
        <v>12154</v>
      </c>
      <c r="F2402" s="246" t="s">
        <v>12155</v>
      </c>
      <c r="G2402" s="246" t="s">
        <v>12153</v>
      </c>
      <c r="H2402" s="247">
        <v>0</v>
      </c>
      <c r="I2402" s="246" t="s">
        <v>10371</v>
      </c>
      <c r="J2402" s="247">
        <v>8000</v>
      </c>
      <c r="K2402" s="247">
        <v>188</v>
      </c>
      <c r="L2402" s="246" t="s">
        <v>12933</v>
      </c>
      <c r="M2402" s="246" t="s">
        <v>8265</v>
      </c>
      <c r="N2402" s="246" t="s">
        <v>14526</v>
      </c>
      <c r="O2402" s="246" t="s">
        <v>14525</v>
      </c>
      <c r="P2402" s="246" t="s">
        <v>14525</v>
      </c>
      <c r="Q2402" s="246" t="s">
        <v>12354</v>
      </c>
      <c r="R2402" s="246" t="s">
        <v>12354</v>
      </c>
      <c r="S2402" s="246" t="s">
        <v>12354</v>
      </c>
      <c r="T2402" s="246" t="s">
        <v>12354</v>
      </c>
      <c r="U2402" s="246" t="s">
        <v>12354</v>
      </c>
    </row>
    <row r="2403" spans="1:21" ht="13.5" customHeight="1">
      <c r="A2403" s="125" t="s">
        <v>14527</v>
      </c>
      <c r="B2403" s="125" t="s">
        <v>10405</v>
      </c>
      <c r="C2403" s="246" t="s">
        <v>12156</v>
      </c>
      <c r="D2403" s="246" t="s">
        <v>91</v>
      </c>
      <c r="E2403" s="246" t="s">
        <v>12157</v>
      </c>
      <c r="F2403" s="246" t="s">
        <v>12158</v>
      </c>
      <c r="G2403" s="246" t="s">
        <v>12156</v>
      </c>
      <c r="H2403" s="247">
        <v>0</v>
      </c>
      <c r="I2403" s="246" t="s">
        <v>10371</v>
      </c>
      <c r="J2403" s="247">
        <v>8000</v>
      </c>
      <c r="K2403" s="247">
        <v>189</v>
      </c>
      <c r="L2403" s="246" t="s">
        <v>12933</v>
      </c>
      <c r="M2403" s="246" t="s">
        <v>8265</v>
      </c>
      <c r="N2403" s="246" t="s">
        <v>14528</v>
      </c>
      <c r="O2403" s="246" t="s">
        <v>12354</v>
      </c>
      <c r="P2403" s="246" t="s">
        <v>12354</v>
      </c>
      <c r="Q2403" s="246" t="s">
        <v>14527</v>
      </c>
      <c r="R2403" s="246" t="s">
        <v>12354</v>
      </c>
      <c r="S2403" s="246" t="s">
        <v>12354</v>
      </c>
      <c r="T2403" s="246" t="s">
        <v>12354</v>
      </c>
      <c r="U2403" s="246" t="s">
        <v>12354</v>
      </c>
    </row>
    <row r="2404" spans="1:21" ht="13.5" customHeight="1">
      <c r="A2404" s="125" t="s">
        <v>14529</v>
      </c>
      <c r="B2404" s="125" t="s">
        <v>10405</v>
      </c>
      <c r="C2404" s="246" t="s">
        <v>12159</v>
      </c>
      <c r="D2404" s="246" t="s">
        <v>106</v>
      </c>
      <c r="E2404" s="246" t="s">
        <v>12160</v>
      </c>
      <c r="F2404" s="246" t="s">
        <v>12161</v>
      </c>
      <c r="G2404" s="246" t="s">
        <v>12159</v>
      </c>
      <c r="H2404" s="247">
        <v>0</v>
      </c>
      <c r="I2404" s="246" t="s">
        <v>10371</v>
      </c>
      <c r="J2404" s="247">
        <v>8000</v>
      </c>
      <c r="K2404" s="247">
        <v>190</v>
      </c>
      <c r="L2404" s="246" t="s">
        <v>12933</v>
      </c>
      <c r="M2404" s="246" t="s">
        <v>11426</v>
      </c>
      <c r="N2404" s="246" t="s">
        <v>14530</v>
      </c>
      <c r="O2404" s="246" t="s">
        <v>14529</v>
      </c>
      <c r="P2404" s="246" t="s">
        <v>14529</v>
      </c>
      <c r="Q2404" s="246" t="s">
        <v>14529</v>
      </c>
      <c r="R2404" s="246" t="s">
        <v>14690</v>
      </c>
      <c r="S2404" s="246" t="s">
        <v>14936</v>
      </c>
      <c r="T2404" s="246" t="s">
        <v>15175</v>
      </c>
      <c r="U2404" s="246" t="s">
        <v>16021</v>
      </c>
    </row>
    <row r="2405" spans="1:21" ht="13.5" customHeight="1">
      <c r="A2405" s="125" t="s">
        <v>14531</v>
      </c>
      <c r="B2405" s="125" t="s">
        <v>10405</v>
      </c>
      <c r="C2405" s="246" t="s">
        <v>12162</v>
      </c>
      <c r="D2405" s="246" t="s">
        <v>12163</v>
      </c>
      <c r="E2405" s="246" t="s">
        <v>12164</v>
      </c>
      <c r="F2405" s="246" t="s">
        <v>12165</v>
      </c>
      <c r="G2405" s="246" t="s">
        <v>12162</v>
      </c>
      <c r="H2405" s="247">
        <v>0</v>
      </c>
      <c r="I2405" s="246" t="s">
        <v>10371</v>
      </c>
      <c r="J2405" s="247">
        <v>8000</v>
      </c>
      <c r="K2405" s="247">
        <v>191</v>
      </c>
      <c r="L2405" s="246" t="s">
        <v>12933</v>
      </c>
      <c r="M2405" s="246" t="s">
        <v>11426</v>
      </c>
      <c r="N2405" s="246" t="s">
        <v>14532</v>
      </c>
      <c r="O2405" s="246" t="s">
        <v>14531</v>
      </c>
      <c r="P2405" s="246" t="s">
        <v>14531</v>
      </c>
      <c r="Q2405" s="246" t="s">
        <v>12354</v>
      </c>
      <c r="R2405" s="246" t="s">
        <v>12354</v>
      </c>
      <c r="S2405" s="246" t="s">
        <v>12354</v>
      </c>
      <c r="T2405" s="246" t="s">
        <v>12354</v>
      </c>
      <c r="U2405" s="246" t="s">
        <v>12354</v>
      </c>
    </row>
    <row r="2406" spans="1:21" ht="13.5" customHeight="1">
      <c r="A2406" s="125" t="s">
        <v>10165</v>
      </c>
      <c r="B2406" s="125" t="s">
        <v>10405</v>
      </c>
      <c r="C2406" s="246" t="s">
        <v>8067</v>
      </c>
      <c r="D2406" s="246" t="s">
        <v>129</v>
      </c>
      <c r="E2406" s="246" t="s">
        <v>8068</v>
      </c>
      <c r="F2406" s="246" t="s">
        <v>12354</v>
      </c>
      <c r="G2406" s="246" t="s">
        <v>10166</v>
      </c>
      <c r="H2406" s="247">
        <v>0</v>
      </c>
      <c r="I2406" s="246" t="s">
        <v>10371</v>
      </c>
      <c r="J2406" s="247">
        <v>8000</v>
      </c>
      <c r="K2406" s="247">
        <v>71</v>
      </c>
      <c r="L2406" s="246" t="s">
        <v>14344</v>
      </c>
      <c r="M2406" s="246" t="s">
        <v>8265</v>
      </c>
      <c r="N2406" s="246" t="s">
        <v>14345</v>
      </c>
      <c r="O2406" s="246" t="s">
        <v>10165</v>
      </c>
      <c r="P2406" s="246" t="s">
        <v>10165</v>
      </c>
      <c r="Q2406" s="246" t="s">
        <v>12354</v>
      </c>
      <c r="R2406" s="246" t="s">
        <v>12354</v>
      </c>
      <c r="S2406" s="246" t="s">
        <v>12354</v>
      </c>
      <c r="T2406" s="246" t="s">
        <v>12354</v>
      </c>
      <c r="U2406" s="246" t="s">
        <v>12354</v>
      </c>
    </row>
    <row r="2407" spans="1:21" ht="13.5" customHeight="1">
      <c r="A2407" s="125" t="s">
        <v>14533</v>
      </c>
      <c r="B2407" s="125" t="s">
        <v>10405</v>
      </c>
      <c r="C2407" s="246" t="s">
        <v>12166</v>
      </c>
      <c r="D2407" s="246" t="s">
        <v>135</v>
      </c>
      <c r="E2407" s="246" t="s">
        <v>12167</v>
      </c>
      <c r="F2407" s="246" t="s">
        <v>12168</v>
      </c>
      <c r="G2407" s="246" t="s">
        <v>12166</v>
      </c>
      <c r="H2407" s="247">
        <v>0</v>
      </c>
      <c r="I2407" s="246" t="s">
        <v>10371</v>
      </c>
      <c r="J2407" s="247">
        <v>8000</v>
      </c>
      <c r="K2407" s="247">
        <v>192</v>
      </c>
      <c r="L2407" s="246" t="s">
        <v>12933</v>
      </c>
      <c r="M2407" s="246" t="s">
        <v>11426</v>
      </c>
      <c r="N2407" s="246" t="s">
        <v>14534</v>
      </c>
      <c r="O2407" s="246" t="s">
        <v>14533</v>
      </c>
      <c r="P2407" s="246" t="s">
        <v>14533</v>
      </c>
      <c r="Q2407" s="246" t="s">
        <v>12354</v>
      </c>
      <c r="R2407" s="246" t="s">
        <v>12354</v>
      </c>
      <c r="S2407" s="246" t="s">
        <v>12354</v>
      </c>
      <c r="T2407" s="246" t="s">
        <v>12354</v>
      </c>
      <c r="U2407" s="246" t="s">
        <v>12354</v>
      </c>
    </row>
    <row r="2408" spans="1:21" ht="13.5" customHeight="1">
      <c r="A2408" s="125" t="s">
        <v>14535</v>
      </c>
      <c r="B2408" s="125" t="s">
        <v>10405</v>
      </c>
      <c r="C2408" s="246" t="s">
        <v>12169</v>
      </c>
      <c r="D2408" s="246" t="s">
        <v>136</v>
      </c>
      <c r="E2408" s="246" t="s">
        <v>12170</v>
      </c>
      <c r="F2408" s="246" t="s">
        <v>12171</v>
      </c>
      <c r="G2408" s="246" t="s">
        <v>12169</v>
      </c>
      <c r="H2408" s="247">
        <v>0</v>
      </c>
      <c r="I2408" s="246" t="s">
        <v>10371</v>
      </c>
      <c r="J2408" s="247">
        <v>8000</v>
      </c>
      <c r="K2408" s="247">
        <v>193</v>
      </c>
      <c r="L2408" s="246" t="s">
        <v>12933</v>
      </c>
      <c r="M2408" s="246" t="s">
        <v>8269</v>
      </c>
      <c r="N2408" s="246" t="s">
        <v>14536</v>
      </c>
      <c r="O2408" s="246" t="s">
        <v>14535</v>
      </c>
      <c r="P2408" s="246" t="s">
        <v>14535</v>
      </c>
      <c r="Q2408" s="246" t="s">
        <v>12354</v>
      </c>
      <c r="R2408" s="246" t="s">
        <v>12354</v>
      </c>
      <c r="S2408" s="246" t="s">
        <v>12354</v>
      </c>
      <c r="T2408" s="246" t="s">
        <v>12354</v>
      </c>
      <c r="U2408" s="246" t="s">
        <v>12354</v>
      </c>
    </row>
    <row r="2409" spans="1:21" ht="13.5" customHeight="1">
      <c r="A2409" s="125" t="s">
        <v>10167</v>
      </c>
      <c r="B2409" s="125" t="s">
        <v>10405</v>
      </c>
      <c r="C2409" s="246" t="s">
        <v>8220</v>
      </c>
      <c r="D2409" s="246" t="s">
        <v>114</v>
      </c>
      <c r="E2409" s="246" t="s">
        <v>12172</v>
      </c>
      <c r="F2409" s="246" t="s">
        <v>8221</v>
      </c>
      <c r="G2409" s="246" t="s">
        <v>10168</v>
      </c>
      <c r="H2409" s="247">
        <v>0</v>
      </c>
      <c r="I2409" s="246" t="s">
        <v>10371</v>
      </c>
      <c r="J2409" s="247">
        <v>8000</v>
      </c>
      <c r="K2409" s="247">
        <v>147</v>
      </c>
      <c r="L2409" s="246" t="s">
        <v>14460</v>
      </c>
      <c r="M2409" s="246" t="s">
        <v>11426</v>
      </c>
      <c r="N2409" s="246" t="s">
        <v>14461</v>
      </c>
      <c r="O2409" s="246" t="s">
        <v>10167</v>
      </c>
      <c r="P2409" s="246" t="s">
        <v>10167</v>
      </c>
      <c r="Q2409" s="246" t="s">
        <v>12354</v>
      </c>
      <c r="R2409" s="246" t="s">
        <v>12354</v>
      </c>
      <c r="S2409" s="246" t="s">
        <v>12354</v>
      </c>
      <c r="T2409" s="246" t="s">
        <v>12354</v>
      </c>
      <c r="U2409" s="246" t="s">
        <v>12354</v>
      </c>
    </row>
    <row r="2410" spans="1:21" ht="13.5" customHeight="1">
      <c r="A2410" s="125" t="s">
        <v>14147</v>
      </c>
      <c r="B2410" s="125" t="s">
        <v>10405</v>
      </c>
      <c r="C2410" s="246" t="s">
        <v>12173</v>
      </c>
      <c r="D2410" s="246" t="s">
        <v>137</v>
      </c>
      <c r="E2410" s="246" t="s">
        <v>12174</v>
      </c>
      <c r="F2410" s="246" t="s">
        <v>12354</v>
      </c>
      <c r="G2410" s="246" t="s">
        <v>12173</v>
      </c>
      <c r="H2410" s="247">
        <v>0</v>
      </c>
      <c r="I2410" s="246" t="s">
        <v>10371</v>
      </c>
      <c r="J2410" s="247">
        <v>8000</v>
      </c>
      <c r="K2410" s="247">
        <v>194</v>
      </c>
      <c r="L2410" s="246" t="s">
        <v>12933</v>
      </c>
      <c r="M2410" s="246" t="s">
        <v>8269</v>
      </c>
      <c r="N2410" s="246" t="s">
        <v>14537</v>
      </c>
      <c r="O2410" s="246" t="s">
        <v>14147</v>
      </c>
      <c r="P2410" s="246" t="s">
        <v>14147</v>
      </c>
      <c r="Q2410" s="246" t="s">
        <v>14147</v>
      </c>
      <c r="R2410" s="246" t="s">
        <v>12354</v>
      </c>
      <c r="S2410" s="246" t="s">
        <v>12354</v>
      </c>
      <c r="T2410" s="246" t="s">
        <v>12354</v>
      </c>
      <c r="U2410" s="246" t="s">
        <v>12354</v>
      </c>
    </row>
    <row r="2411" spans="1:21" ht="13.5" customHeight="1">
      <c r="A2411" s="125" t="s">
        <v>14538</v>
      </c>
      <c r="B2411" s="125" t="s">
        <v>10405</v>
      </c>
      <c r="C2411" s="246" t="s">
        <v>12175</v>
      </c>
      <c r="D2411" s="246" t="s">
        <v>43</v>
      </c>
      <c r="E2411" s="246" t="s">
        <v>12176</v>
      </c>
      <c r="F2411" s="246" t="s">
        <v>12177</v>
      </c>
      <c r="G2411" s="246" t="s">
        <v>12175</v>
      </c>
      <c r="H2411" s="247">
        <v>0</v>
      </c>
      <c r="I2411" s="246" t="s">
        <v>10371</v>
      </c>
      <c r="J2411" s="247">
        <v>8000</v>
      </c>
      <c r="K2411" s="247">
        <v>195</v>
      </c>
      <c r="L2411" s="246" t="s">
        <v>12933</v>
      </c>
      <c r="M2411" s="246" t="s">
        <v>11426</v>
      </c>
      <c r="N2411" s="246" t="s">
        <v>14539</v>
      </c>
      <c r="O2411" s="246" t="s">
        <v>14538</v>
      </c>
      <c r="P2411" s="246" t="s">
        <v>14538</v>
      </c>
      <c r="Q2411" s="246" t="s">
        <v>14538</v>
      </c>
      <c r="R2411" s="246" t="s">
        <v>12354</v>
      </c>
      <c r="S2411" s="246" t="s">
        <v>12354</v>
      </c>
      <c r="T2411" s="246" t="s">
        <v>12354</v>
      </c>
      <c r="U2411" s="246" t="s">
        <v>12354</v>
      </c>
    </row>
    <row r="2412" spans="1:21" ht="13.5" customHeight="1">
      <c r="A2412" s="125" t="s">
        <v>14540</v>
      </c>
      <c r="B2412" s="125" t="s">
        <v>10405</v>
      </c>
      <c r="C2412" s="246" t="s">
        <v>12178</v>
      </c>
      <c r="D2412" s="246" t="s">
        <v>62</v>
      </c>
      <c r="E2412" s="246" t="s">
        <v>12179</v>
      </c>
      <c r="F2412" s="246" t="s">
        <v>12180</v>
      </c>
      <c r="G2412" s="246" t="s">
        <v>12178</v>
      </c>
      <c r="H2412" s="247">
        <v>0</v>
      </c>
      <c r="I2412" s="246" t="s">
        <v>10371</v>
      </c>
      <c r="J2412" s="247">
        <v>8000</v>
      </c>
      <c r="K2412" s="247">
        <v>196</v>
      </c>
      <c r="L2412" s="246" t="s">
        <v>12933</v>
      </c>
      <c r="M2412" s="246" t="s">
        <v>11426</v>
      </c>
      <c r="N2412" s="246" t="s">
        <v>14541</v>
      </c>
      <c r="O2412" s="246" t="s">
        <v>14540</v>
      </c>
      <c r="P2412" s="246" t="s">
        <v>14540</v>
      </c>
      <c r="Q2412" s="246" t="s">
        <v>12354</v>
      </c>
      <c r="R2412" s="246" t="s">
        <v>12354</v>
      </c>
      <c r="S2412" s="246" t="s">
        <v>12354</v>
      </c>
      <c r="T2412" s="246" t="s">
        <v>12354</v>
      </c>
      <c r="U2412" s="246" t="s">
        <v>12354</v>
      </c>
    </row>
    <row r="2413" spans="1:21" ht="13.5" customHeight="1">
      <c r="A2413" s="125" t="s">
        <v>14542</v>
      </c>
      <c r="B2413" s="125" t="s">
        <v>10405</v>
      </c>
      <c r="C2413" s="246" t="s">
        <v>12181</v>
      </c>
      <c r="D2413" s="246" t="s">
        <v>139</v>
      </c>
      <c r="E2413" s="246" t="s">
        <v>12182</v>
      </c>
      <c r="F2413" s="246" t="s">
        <v>12183</v>
      </c>
      <c r="G2413" s="246" t="s">
        <v>12181</v>
      </c>
      <c r="H2413" s="247">
        <v>0</v>
      </c>
      <c r="I2413" s="246" t="s">
        <v>10371</v>
      </c>
      <c r="J2413" s="247">
        <v>8000</v>
      </c>
      <c r="K2413" s="247">
        <v>197</v>
      </c>
      <c r="L2413" s="246" t="s">
        <v>12933</v>
      </c>
      <c r="M2413" s="246" t="s">
        <v>11426</v>
      </c>
      <c r="N2413" s="246" t="s">
        <v>14543</v>
      </c>
      <c r="O2413" s="246" t="s">
        <v>14542</v>
      </c>
      <c r="P2413" s="246" t="s">
        <v>14542</v>
      </c>
      <c r="Q2413" s="246" t="s">
        <v>14542</v>
      </c>
      <c r="R2413" s="246" t="s">
        <v>14690</v>
      </c>
      <c r="S2413" s="246" t="s">
        <v>14936</v>
      </c>
      <c r="T2413" s="246" t="s">
        <v>14692</v>
      </c>
      <c r="U2413" s="246" t="s">
        <v>16377</v>
      </c>
    </row>
    <row r="2414" spans="1:21" ht="13.5" customHeight="1">
      <c r="A2414" s="125" t="s">
        <v>14544</v>
      </c>
      <c r="B2414" s="125" t="s">
        <v>10405</v>
      </c>
      <c r="C2414" s="246" t="s">
        <v>12184</v>
      </c>
      <c r="D2414" s="246" t="s">
        <v>140</v>
      </c>
      <c r="E2414" s="246" t="s">
        <v>12185</v>
      </c>
      <c r="F2414" s="246" t="s">
        <v>12186</v>
      </c>
      <c r="G2414" s="246" t="s">
        <v>12184</v>
      </c>
      <c r="H2414" s="247">
        <v>0</v>
      </c>
      <c r="I2414" s="246" t="s">
        <v>10371</v>
      </c>
      <c r="J2414" s="247">
        <v>8000</v>
      </c>
      <c r="K2414" s="247">
        <v>198</v>
      </c>
      <c r="L2414" s="246" t="s">
        <v>12933</v>
      </c>
      <c r="M2414" s="246" t="s">
        <v>11426</v>
      </c>
      <c r="N2414" s="246" t="s">
        <v>14545</v>
      </c>
      <c r="O2414" s="246" t="s">
        <v>14544</v>
      </c>
      <c r="P2414" s="246" t="s">
        <v>14544</v>
      </c>
      <c r="Q2414" s="246" t="s">
        <v>12354</v>
      </c>
      <c r="R2414" s="246" t="s">
        <v>12354</v>
      </c>
      <c r="S2414" s="246" t="s">
        <v>12354</v>
      </c>
      <c r="T2414" s="246" t="s">
        <v>12354</v>
      </c>
      <c r="U2414" s="246" t="s">
        <v>12354</v>
      </c>
    </row>
    <row r="2415" spans="1:21" ht="13.5" customHeight="1">
      <c r="A2415" s="125" t="s">
        <v>10169</v>
      </c>
      <c r="B2415" s="125" t="s">
        <v>10405</v>
      </c>
      <c r="C2415" s="246" t="s">
        <v>7968</v>
      </c>
      <c r="D2415" s="246" t="s">
        <v>141</v>
      </c>
      <c r="E2415" s="246" t="s">
        <v>7969</v>
      </c>
      <c r="F2415" s="246" t="s">
        <v>12354</v>
      </c>
      <c r="G2415" s="246" t="s">
        <v>10170</v>
      </c>
      <c r="H2415" s="247">
        <v>0</v>
      </c>
      <c r="I2415" s="246" t="s">
        <v>10371</v>
      </c>
      <c r="J2415" s="247">
        <v>8000</v>
      </c>
      <c r="K2415" s="247">
        <v>12</v>
      </c>
      <c r="L2415" s="246" t="s">
        <v>12969</v>
      </c>
      <c r="M2415" s="246" t="s">
        <v>8269</v>
      </c>
      <c r="N2415" s="246" t="s">
        <v>14260</v>
      </c>
      <c r="O2415" s="246" t="s">
        <v>10169</v>
      </c>
      <c r="P2415" s="246" t="s">
        <v>10169</v>
      </c>
      <c r="Q2415" s="246" t="s">
        <v>12354</v>
      </c>
      <c r="R2415" s="246" t="s">
        <v>12354</v>
      </c>
      <c r="S2415" s="246" t="s">
        <v>12354</v>
      </c>
      <c r="T2415" s="246" t="s">
        <v>12354</v>
      </c>
      <c r="U2415" s="246" t="s">
        <v>12354</v>
      </c>
    </row>
    <row r="2416" spans="1:21" ht="13.5" customHeight="1">
      <c r="A2416" s="125" t="s">
        <v>10171</v>
      </c>
      <c r="B2416" s="125" t="s">
        <v>10405</v>
      </c>
      <c r="C2416" s="246" t="s">
        <v>8073</v>
      </c>
      <c r="D2416" s="246" t="s">
        <v>142</v>
      </c>
      <c r="E2416" s="246" t="s">
        <v>8074</v>
      </c>
      <c r="F2416" s="246" t="s">
        <v>12354</v>
      </c>
      <c r="G2416" s="246" t="s">
        <v>10172</v>
      </c>
      <c r="H2416" s="247">
        <v>0</v>
      </c>
      <c r="I2416" s="246" t="s">
        <v>10371</v>
      </c>
      <c r="J2416" s="247">
        <v>8000</v>
      </c>
      <c r="K2416" s="247">
        <v>74</v>
      </c>
      <c r="L2416" s="246" t="s">
        <v>14349</v>
      </c>
      <c r="M2416" s="246" t="s">
        <v>8265</v>
      </c>
      <c r="N2416" s="246" t="s">
        <v>14350</v>
      </c>
      <c r="O2416" s="246" t="s">
        <v>10171</v>
      </c>
      <c r="P2416" s="246" t="s">
        <v>10171</v>
      </c>
      <c r="Q2416" s="246" t="s">
        <v>12354</v>
      </c>
      <c r="R2416" s="246" t="s">
        <v>12354</v>
      </c>
      <c r="S2416" s="246" t="s">
        <v>12354</v>
      </c>
      <c r="T2416" s="246" t="s">
        <v>12354</v>
      </c>
      <c r="U2416" s="246" t="s">
        <v>12354</v>
      </c>
    </row>
    <row r="2417" spans="1:21" ht="13.5" customHeight="1">
      <c r="A2417" s="125" t="s">
        <v>11181</v>
      </c>
      <c r="B2417" s="125" t="s">
        <v>10405</v>
      </c>
      <c r="C2417" s="246" t="s">
        <v>11323</v>
      </c>
      <c r="D2417" s="246" t="s">
        <v>12354</v>
      </c>
      <c r="E2417" s="246" t="s">
        <v>11324</v>
      </c>
      <c r="F2417" s="246" t="s">
        <v>12354</v>
      </c>
      <c r="G2417" s="246" t="s">
        <v>11325</v>
      </c>
      <c r="H2417" s="247">
        <v>0</v>
      </c>
      <c r="I2417" s="246" t="s">
        <v>10371</v>
      </c>
      <c r="J2417" s="247">
        <v>8000</v>
      </c>
      <c r="K2417" s="247">
        <v>160</v>
      </c>
      <c r="L2417" s="246" t="s">
        <v>12915</v>
      </c>
      <c r="M2417" s="246" t="s">
        <v>8267</v>
      </c>
      <c r="N2417" s="246" t="s">
        <v>14483</v>
      </c>
      <c r="O2417" s="246" t="s">
        <v>11181</v>
      </c>
      <c r="P2417" s="246" t="s">
        <v>11181</v>
      </c>
      <c r="Q2417" s="246" t="s">
        <v>11181</v>
      </c>
      <c r="R2417" s="246" t="s">
        <v>14694</v>
      </c>
      <c r="S2417" s="246" t="s">
        <v>14718</v>
      </c>
      <c r="T2417" s="246" t="s">
        <v>16448</v>
      </c>
      <c r="U2417" s="246" t="s">
        <v>16449</v>
      </c>
    </row>
    <row r="2418" spans="1:21" ht="13.5" customHeight="1">
      <c r="A2418" s="125" t="s">
        <v>10173</v>
      </c>
      <c r="B2418" s="125" t="s">
        <v>10405</v>
      </c>
      <c r="C2418" s="246" t="s">
        <v>7997</v>
      </c>
      <c r="D2418" s="246" t="s">
        <v>137</v>
      </c>
      <c r="E2418" s="246" t="s">
        <v>7998</v>
      </c>
      <c r="F2418" s="246" t="s">
        <v>12354</v>
      </c>
      <c r="G2418" s="246" t="s">
        <v>10174</v>
      </c>
      <c r="H2418" s="247">
        <v>0</v>
      </c>
      <c r="I2418" s="246" t="s">
        <v>10371</v>
      </c>
      <c r="J2418" s="247">
        <v>8000</v>
      </c>
      <c r="K2418" s="247">
        <v>30</v>
      </c>
      <c r="L2418" s="246" t="s">
        <v>12607</v>
      </c>
      <c r="M2418" s="246" t="s">
        <v>8269</v>
      </c>
      <c r="N2418" s="246" t="s">
        <v>14284</v>
      </c>
      <c r="O2418" s="246" t="s">
        <v>10173</v>
      </c>
      <c r="P2418" s="246" t="s">
        <v>10173</v>
      </c>
      <c r="Q2418" s="246" t="s">
        <v>10173</v>
      </c>
      <c r="R2418" s="246" t="s">
        <v>14814</v>
      </c>
      <c r="S2418" s="246" t="s">
        <v>15144</v>
      </c>
      <c r="T2418" s="246" t="s">
        <v>16445</v>
      </c>
      <c r="U2418" s="246" t="s">
        <v>14837</v>
      </c>
    </row>
    <row r="2419" spans="1:21" ht="13.5" customHeight="1">
      <c r="A2419" s="125" t="s">
        <v>10175</v>
      </c>
      <c r="B2419" s="125" t="s">
        <v>10405</v>
      </c>
      <c r="C2419" s="246" t="s">
        <v>7791</v>
      </c>
      <c r="D2419" s="246" t="s">
        <v>12354</v>
      </c>
      <c r="E2419" s="246" t="s">
        <v>8148</v>
      </c>
      <c r="F2419" s="246" t="s">
        <v>7793</v>
      </c>
      <c r="G2419" s="246" t="s">
        <v>9910</v>
      </c>
      <c r="H2419" s="247">
        <v>0</v>
      </c>
      <c r="I2419" s="246" t="s">
        <v>10371</v>
      </c>
      <c r="J2419" s="247">
        <v>8000</v>
      </c>
      <c r="K2419" s="247">
        <v>117</v>
      </c>
      <c r="L2419" s="246" t="s">
        <v>14014</v>
      </c>
      <c r="M2419" s="246" t="s">
        <v>8267</v>
      </c>
      <c r="N2419" s="246" t="s">
        <v>14410</v>
      </c>
      <c r="O2419" s="246" t="s">
        <v>10175</v>
      </c>
      <c r="P2419" s="246" t="s">
        <v>10175</v>
      </c>
      <c r="Q2419" s="246" t="s">
        <v>12354</v>
      </c>
      <c r="R2419" s="246" t="s">
        <v>12354</v>
      </c>
      <c r="S2419" s="246" t="s">
        <v>12354</v>
      </c>
      <c r="T2419" s="246" t="s">
        <v>12354</v>
      </c>
      <c r="U2419" s="246" t="s">
        <v>12354</v>
      </c>
    </row>
    <row r="2420" spans="1:21" ht="13.5" customHeight="1">
      <c r="A2420" s="125" t="s">
        <v>10176</v>
      </c>
      <c r="B2420" s="125" t="s">
        <v>10405</v>
      </c>
      <c r="C2420" s="246" t="s">
        <v>8212</v>
      </c>
      <c r="D2420" s="246" t="s">
        <v>79</v>
      </c>
      <c r="E2420" s="246" t="s">
        <v>8213</v>
      </c>
      <c r="F2420" s="246" t="s">
        <v>8214</v>
      </c>
      <c r="G2420" s="246" t="s">
        <v>10177</v>
      </c>
      <c r="H2420" s="247">
        <v>0</v>
      </c>
      <c r="I2420" s="246" t="s">
        <v>10371</v>
      </c>
      <c r="J2420" s="247">
        <v>8000</v>
      </c>
      <c r="K2420" s="247">
        <v>144</v>
      </c>
      <c r="L2420" s="246" t="s">
        <v>14454</v>
      </c>
      <c r="M2420" s="246" t="s">
        <v>11426</v>
      </c>
      <c r="N2420" s="246" t="s">
        <v>14455</v>
      </c>
      <c r="O2420" s="246" t="s">
        <v>10176</v>
      </c>
      <c r="P2420" s="246" t="s">
        <v>10176</v>
      </c>
      <c r="Q2420" s="246" t="s">
        <v>10176</v>
      </c>
      <c r="R2420" s="246" t="s">
        <v>14690</v>
      </c>
      <c r="S2420" s="246" t="s">
        <v>15088</v>
      </c>
      <c r="T2420" s="246" t="s">
        <v>15666</v>
      </c>
      <c r="U2420" s="246" t="s">
        <v>16377</v>
      </c>
    </row>
    <row r="2421" spans="1:21" ht="13.5" customHeight="1">
      <c r="A2421" s="125" t="s">
        <v>10178</v>
      </c>
      <c r="B2421" s="125" t="s">
        <v>10405</v>
      </c>
      <c r="C2421" s="246" t="s">
        <v>8240</v>
      </c>
      <c r="D2421" s="246" t="s">
        <v>144</v>
      </c>
      <c r="E2421" s="246" t="s">
        <v>8241</v>
      </c>
      <c r="F2421" s="246" t="s">
        <v>8242</v>
      </c>
      <c r="G2421" s="246" t="s">
        <v>10179</v>
      </c>
      <c r="H2421" s="247">
        <v>0</v>
      </c>
      <c r="I2421" s="246" t="s">
        <v>10371</v>
      </c>
      <c r="J2421" s="247">
        <v>8000</v>
      </c>
      <c r="K2421" s="247">
        <v>154</v>
      </c>
      <c r="L2421" s="246" t="s">
        <v>14472</v>
      </c>
      <c r="M2421" s="246" t="s">
        <v>11426</v>
      </c>
      <c r="N2421" s="246" t="s">
        <v>14473</v>
      </c>
      <c r="O2421" s="246" t="s">
        <v>10178</v>
      </c>
      <c r="P2421" s="246" t="s">
        <v>10178</v>
      </c>
      <c r="Q2421" s="246" t="s">
        <v>12354</v>
      </c>
      <c r="R2421" s="246" t="s">
        <v>12354</v>
      </c>
      <c r="S2421" s="246" t="s">
        <v>12354</v>
      </c>
      <c r="T2421" s="246" t="s">
        <v>12354</v>
      </c>
      <c r="U2421" s="246" t="s">
        <v>12354</v>
      </c>
    </row>
    <row r="2422" spans="1:21" ht="13.5" customHeight="1">
      <c r="A2422" s="125" t="s">
        <v>10180</v>
      </c>
      <c r="B2422" s="125" t="s">
        <v>10405</v>
      </c>
      <c r="C2422" s="246" t="s">
        <v>8071</v>
      </c>
      <c r="D2422" s="246" t="s">
        <v>12354</v>
      </c>
      <c r="E2422" s="246" t="s">
        <v>8072</v>
      </c>
      <c r="F2422" s="246" t="s">
        <v>12354</v>
      </c>
      <c r="G2422" s="246" t="s">
        <v>10181</v>
      </c>
      <c r="H2422" s="247">
        <v>0</v>
      </c>
      <c r="I2422" s="246" t="s">
        <v>10371</v>
      </c>
      <c r="J2422" s="247">
        <v>8000</v>
      </c>
      <c r="K2422" s="247">
        <v>73</v>
      </c>
      <c r="L2422" s="246" t="s">
        <v>12751</v>
      </c>
      <c r="M2422" s="246" t="s">
        <v>8265</v>
      </c>
      <c r="N2422" s="246" t="s">
        <v>14348</v>
      </c>
      <c r="O2422" s="246" t="s">
        <v>10180</v>
      </c>
      <c r="P2422" s="246" t="s">
        <v>10180</v>
      </c>
      <c r="Q2422" s="246" t="s">
        <v>12354</v>
      </c>
      <c r="R2422" s="246" t="s">
        <v>12354</v>
      </c>
      <c r="S2422" s="246" t="s">
        <v>12354</v>
      </c>
      <c r="T2422" s="246" t="s">
        <v>12354</v>
      </c>
      <c r="U2422" s="246" t="s">
        <v>12354</v>
      </c>
    </row>
    <row r="2423" spans="1:21" ht="13.5" customHeight="1">
      <c r="A2423" s="125" t="s">
        <v>14546</v>
      </c>
      <c r="B2423" s="125" t="s">
        <v>10405</v>
      </c>
      <c r="C2423" s="246" t="s">
        <v>12187</v>
      </c>
      <c r="D2423" s="246" t="s">
        <v>81</v>
      </c>
      <c r="E2423" s="246" t="s">
        <v>12188</v>
      </c>
      <c r="F2423" s="246" t="s">
        <v>12189</v>
      </c>
      <c r="G2423" s="246" t="s">
        <v>12187</v>
      </c>
      <c r="H2423" s="247">
        <v>0</v>
      </c>
      <c r="I2423" s="246" t="s">
        <v>10371</v>
      </c>
      <c r="J2423" s="247">
        <v>8000</v>
      </c>
      <c r="K2423" s="247">
        <v>199</v>
      </c>
      <c r="L2423" s="246" t="s">
        <v>12933</v>
      </c>
      <c r="M2423" s="246" t="s">
        <v>8269</v>
      </c>
      <c r="N2423" s="246" t="s">
        <v>14547</v>
      </c>
      <c r="O2423" s="246" t="s">
        <v>12354</v>
      </c>
      <c r="P2423" s="246" t="s">
        <v>12354</v>
      </c>
      <c r="Q2423" s="246" t="s">
        <v>14546</v>
      </c>
      <c r="R2423" s="246" t="s">
        <v>12354</v>
      </c>
      <c r="S2423" s="246" t="s">
        <v>12354</v>
      </c>
      <c r="T2423" s="246" t="s">
        <v>12354</v>
      </c>
      <c r="U2423" s="246" t="s">
        <v>12354</v>
      </c>
    </row>
    <row r="2424" spans="1:21" ht="13.5" customHeight="1">
      <c r="A2424" s="125" t="s">
        <v>10182</v>
      </c>
      <c r="B2424" s="125" t="s">
        <v>10405</v>
      </c>
      <c r="C2424" s="246" t="s">
        <v>7639</v>
      </c>
      <c r="D2424" s="246" t="s">
        <v>12354</v>
      </c>
      <c r="E2424" s="246" t="s">
        <v>8057</v>
      </c>
      <c r="F2424" s="246" t="s">
        <v>12354</v>
      </c>
      <c r="G2424" s="246" t="s">
        <v>10183</v>
      </c>
      <c r="H2424" s="247">
        <v>0</v>
      </c>
      <c r="I2424" s="246" t="s">
        <v>10371</v>
      </c>
      <c r="J2424" s="247">
        <v>8000</v>
      </c>
      <c r="K2424" s="247">
        <v>65</v>
      </c>
      <c r="L2424" s="246" t="s">
        <v>13888</v>
      </c>
      <c r="M2424" s="246" t="s">
        <v>8265</v>
      </c>
      <c r="N2424" s="246" t="s">
        <v>14335</v>
      </c>
      <c r="O2424" s="246" t="s">
        <v>10182</v>
      </c>
      <c r="P2424" s="246" t="s">
        <v>10182</v>
      </c>
      <c r="Q2424" s="246" t="s">
        <v>12354</v>
      </c>
      <c r="R2424" s="246" t="s">
        <v>12354</v>
      </c>
      <c r="S2424" s="246" t="s">
        <v>12354</v>
      </c>
      <c r="T2424" s="246" t="s">
        <v>12354</v>
      </c>
      <c r="U2424" s="246" t="s">
        <v>12354</v>
      </c>
    </row>
    <row r="2425" spans="1:21" ht="13.5" customHeight="1">
      <c r="A2425" s="125" t="s">
        <v>10184</v>
      </c>
      <c r="B2425" s="125" t="s">
        <v>10405</v>
      </c>
      <c r="C2425" s="246" t="s">
        <v>8170</v>
      </c>
      <c r="D2425" s="246" t="s">
        <v>56</v>
      </c>
      <c r="E2425" s="246" t="s">
        <v>8171</v>
      </c>
      <c r="F2425" s="246" t="s">
        <v>8172</v>
      </c>
      <c r="G2425" s="246" t="s">
        <v>9849</v>
      </c>
      <c r="H2425" s="247">
        <v>0</v>
      </c>
      <c r="I2425" s="246" t="s">
        <v>10371</v>
      </c>
      <c r="J2425" s="247">
        <v>8000</v>
      </c>
      <c r="K2425" s="247">
        <v>128</v>
      </c>
      <c r="L2425" s="246" t="s">
        <v>12432</v>
      </c>
      <c r="M2425" s="246" t="s">
        <v>11426</v>
      </c>
      <c r="N2425" s="246" t="s">
        <v>14429</v>
      </c>
      <c r="O2425" s="246" t="s">
        <v>10184</v>
      </c>
      <c r="P2425" s="246" t="s">
        <v>10184</v>
      </c>
      <c r="Q2425" s="246" t="s">
        <v>10184</v>
      </c>
      <c r="R2425" s="246" t="s">
        <v>14694</v>
      </c>
      <c r="S2425" s="246" t="s">
        <v>14818</v>
      </c>
      <c r="T2425" s="246" t="s">
        <v>15416</v>
      </c>
      <c r="U2425" s="246" t="s">
        <v>15740</v>
      </c>
    </row>
    <row r="2426" spans="1:21" ht="13.5" customHeight="1">
      <c r="A2426" s="125" t="s">
        <v>10185</v>
      </c>
      <c r="B2426" s="125" t="s">
        <v>10405</v>
      </c>
      <c r="C2426" s="246" t="s">
        <v>7994</v>
      </c>
      <c r="D2426" s="246" t="s">
        <v>7525</v>
      </c>
      <c r="E2426" s="246" t="s">
        <v>7526</v>
      </c>
      <c r="F2426" s="246" t="s">
        <v>12354</v>
      </c>
      <c r="G2426" s="246" t="s">
        <v>10186</v>
      </c>
      <c r="H2426" s="247">
        <v>0</v>
      </c>
      <c r="I2426" s="246" t="s">
        <v>10371</v>
      </c>
      <c r="J2426" s="247">
        <v>8000</v>
      </c>
      <c r="K2426" s="247">
        <v>28</v>
      </c>
      <c r="L2426" s="246" t="s">
        <v>13786</v>
      </c>
      <c r="M2426" s="246" t="s">
        <v>8269</v>
      </c>
      <c r="N2426" s="246" t="s">
        <v>14281</v>
      </c>
      <c r="O2426" s="246" t="s">
        <v>10185</v>
      </c>
      <c r="P2426" s="246" t="s">
        <v>10185</v>
      </c>
      <c r="Q2426" s="246" t="s">
        <v>12354</v>
      </c>
      <c r="R2426" s="246" t="s">
        <v>12354</v>
      </c>
      <c r="S2426" s="246" t="s">
        <v>12354</v>
      </c>
      <c r="T2426" s="246" t="s">
        <v>12354</v>
      </c>
      <c r="U2426" s="246" t="s">
        <v>12354</v>
      </c>
    </row>
    <row r="2427" spans="1:21" ht="13.5" customHeight="1">
      <c r="A2427" s="125" t="s">
        <v>10187</v>
      </c>
      <c r="B2427" s="125" t="s">
        <v>10405</v>
      </c>
      <c r="C2427" s="246" t="s">
        <v>7635</v>
      </c>
      <c r="D2427" s="246" t="s">
        <v>12354</v>
      </c>
      <c r="E2427" s="246" t="s">
        <v>7636</v>
      </c>
      <c r="F2427" s="246" t="s">
        <v>12354</v>
      </c>
      <c r="G2427" s="246" t="s">
        <v>10188</v>
      </c>
      <c r="H2427" s="247">
        <v>0</v>
      </c>
      <c r="I2427" s="246" t="s">
        <v>10371</v>
      </c>
      <c r="J2427" s="247">
        <v>8000</v>
      </c>
      <c r="K2427" s="247">
        <v>63</v>
      </c>
      <c r="L2427" s="246" t="s">
        <v>12676</v>
      </c>
      <c r="M2427" s="246" t="s">
        <v>8265</v>
      </c>
      <c r="N2427" s="246" t="s">
        <v>14333</v>
      </c>
      <c r="O2427" s="246" t="s">
        <v>10187</v>
      </c>
      <c r="P2427" s="246" t="s">
        <v>10187</v>
      </c>
      <c r="Q2427" s="246" t="s">
        <v>12354</v>
      </c>
      <c r="R2427" s="246" t="s">
        <v>12354</v>
      </c>
      <c r="S2427" s="246" t="s">
        <v>12354</v>
      </c>
      <c r="T2427" s="246" t="s">
        <v>12354</v>
      </c>
      <c r="U2427" s="246" t="s">
        <v>12354</v>
      </c>
    </row>
    <row r="2428" spans="1:21" ht="13.5" customHeight="1">
      <c r="A2428" s="125" t="s">
        <v>11182</v>
      </c>
      <c r="B2428" s="125" t="s">
        <v>10405</v>
      </c>
      <c r="C2428" s="246" t="s">
        <v>7939</v>
      </c>
      <c r="D2428" s="246" t="s">
        <v>147</v>
      </c>
      <c r="E2428" s="246" t="s">
        <v>11326</v>
      </c>
      <c r="F2428" s="246" t="s">
        <v>11183</v>
      </c>
      <c r="G2428" s="246" t="s">
        <v>9900</v>
      </c>
      <c r="H2428" s="247">
        <v>0</v>
      </c>
      <c r="I2428" s="246" t="s">
        <v>10371</v>
      </c>
      <c r="J2428" s="247">
        <v>8000</v>
      </c>
      <c r="K2428" s="247">
        <v>161</v>
      </c>
      <c r="L2428" s="246" t="s">
        <v>14137</v>
      </c>
      <c r="M2428" s="246" t="s">
        <v>11426</v>
      </c>
      <c r="N2428" s="246" t="s">
        <v>14484</v>
      </c>
      <c r="O2428" s="246" t="s">
        <v>11182</v>
      </c>
      <c r="P2428" s="246" t="s">
        <v>11182</v>
      </c>
      <c r="Q2428" s="246" t="s">
        <v>11182</v>
      </c>
      <c r="R2428" s="246" t="s">
        <v>14765</v>
      </c>
      <c r="S2428" s="246" t="s">
        <v>14781</v>
      </c>
      <c r="T2428" s="246" t="s">
        <v>14894</v>
      </c>
      <c r="U2428" s="246" t="s">
        <v>16403</v>
      </c>
    </row>
    <row r="2429" spans="1:21" ht="13.5" customHeight="1">
      <c r="A2429" s="125" t="s">
        <v>10189</v>
      </c>
      <c r="B2429" s="125" t="s">
        <v>10405</v>
      </c>
      <c r="C2429" s="246" t="s">
        <v>7649</v>
      </c>
      <c r="D2429" s="246" t="s">
        <v>12354</v>
      </c>
      <c r="E2429" s="246" t="s">
        <v>8056</v>
      </c>
      <c r="F2429" s="246" t="s">
        <v>12354</v>
      </c>
      <c r="G2429" s="246" t="s">
        <v>10190</v>
      </c>
      <c r="H2429" s="247">
        <v>0</v>
      </c>
      <c r="I2429" s="246" t="s">
        <v>10371</v>
      </c>
      <c r="J2429" s="247">
        <v>8000</v>
      </c>
      <c r="K2429" s="247">
        <v>64</v>
      </c>
      <c r="L2429" s="246" t="s">
        <v>13897</v>
      </c>
      <c r="M2429" s="246" t="s">
        <v>8265</v>
      </c>
      <c r="N2429" s="246" t="s">
        <v>14334</v>
      </c>
      <c r="O2429" s="246" t="s">
        <v>10189</v>
      </c>
      <c r="P2429" s="246" t="s">
        <v>10189</v>
      </c>
      <c r="Q2429" s="246" t="s">
        <v>10189</v>
      </c>
      <c r="R2429" s="246" t="s">
        <v>12354</v>
      </c>
      <c r="S2429" s="246" t="s">
        <v>12354</v>
      </c>
      <c r="T2429" s="246" t="s">
        <v>12354</v>
      </c>
      <c r="U2429" s="246" t="s">
        <v>12354</v>
      </c>
    </row>
    <row r="2430" spans="1:21" ht="13.5" customHeight="1">
      <c r="A2430" s="125" t="s">
        <v>10191</v>
      </c>
      <c r="B2430" s="125" t="s">
        <v>10405</v>
      </c>
      <c r="C2430" s="246" t="s">
        <v>7467</v>
      </c>
      <c r="D2430" s="246" t="s">
        <v>148</v>
      </c>
      <c r="E2430" s="246" t="s">
        <v>7980</v>
      </c>
      <c r="F2430" s="246" t="s">
        <v>12354</v>
      </c>
      <c r="G2430" s="246" t="s">
        <v>10192</v>
      </c>
      <c r="H2430" s="247">
        <v>0</v>
      </c>
      <c r="I2430" s="246" t="s">
        <v>10371</v>
      </c>
      <c r="J2430" s="247">
        <v>8000</v>
      </c>
      <c r="K2430" s="247">
        <v>19</v>
      </c>
      <c r="L2430" s="246" t="s">
        <v>13739</v>
      </c>
      <c r="M2430" s="246" t="s">
        <v>8269</v>
      </c>
      <c r="N2430" s="246" t="s">
        <v>14271</v>
      </c>
      <c r="O2430" s="246" t="s">
        <v>10191</v>
      </c>
      <c r="P2430" s="246" t="s">
        <v>10191</v>
      </c>
      <c r="Q2430" s="246" t="s">
        <v>12354</v>
      </c>
      <c r="R2430" s="246" t="s">
        <v>12354</v>
      </c>
      <c r="S2430" s="246" t="s">
        <v>12354</v>
      </c>
      <c r="T2430" s="246" t="s">
        <v>12354</v>
      </c>
      <c r="U2430" s="246" t="s">
        <v>12354</v>
      </c>
    </row>
    <row r="2431" spans="1:21" ht="13.5" customHeight="1">
      <c r="A2431" s="125" t="s">
        <v>11184</v>
      </c>
      <c r="B2431" s="125" t="s">
        <v>10405</v>
      </c>
      <c r="C2431" s="246" t="s">
        <v>7449</v>
      </c>
      <c r="D2431" s="246" t="s">
        <v>1485</v>
      </c>
      <c r="E2431" s="246" t="s">
        <v>11327</v>
      </c>
      <c r="F2431" s="246" t="s">
        <v>12354</v>
      </c>
      <c r="G2431" s="246" t="s">
        <v>11328</v>
      </c>
      <c r="H2431" s="247">
        <v>0</v>
      </c>
      <c r="I2431" s="246" t="s">
        <v>10371</v>
      </c>
      <c r="J2431" s="247">
        <v>8000</v>
      </c>
      <c r="K2431" s="247">
        <v>162</v>
      </c>
      <c r="L2431" s="246" t="s">
        <v>13322</v>
      </c>
      <c r="M2431" s="246" t="s">
        <v>8269</v>
      </c>
      <c r="N2431" s="246" t="s">
        <v>14485</v>
      </c>
      <c r="O2431" s="246" t="s">
        <v>11184</v>
      </c>
      <c r="P2431" s="246" t="s">
        <v>11184</v>
      </c>
      <c r="Q2431" s="246" t="s">
        <v>12354</v>
      </c>
      <c r="R2431" s="246" t="s">
        <v>12354</v>
      </c>
      <c r="S2431" s="246" t="s">
        <v>12354</v>
      </c>
      <c r="T2431" s="246" t="s">
        <v>12354</v>
      </c>
      <c r="U2431" s="246" t="s">
        <v>12354</v>
      </c>
    </row>
    <row r="2432" spans="1:21" ht="13.5" customHeight="1">
      <c r="A2432" s="125" t="s">
        <v>10193</v>
      </c>
      <c r="B2432" s="125" t="s">
        <v>10405</v>
      </c>
      <c r="C2432" s="246" t="s">
        <v>7951</v>
      </c>
      <c r="D2432" s="246" t="s">
        <v>149</v>
      </c>
      <c r="E2432" s="246" t="s">
        <v>7399</v>
      </c>
      <c r="F2432" s="246" t="s">
        <v>12354</v>
      </c>
      <c r="G2432" s="246" t="s">
        <v>10194</v>
      </c>
      <c r="H2432" s="247">
        <v>0</v>
      </c>
      <c r="I2432" s="246" t="s">
        <v>10371</v>
      </c>
      <c r="J2432" s="247">
        <v>8000</v>
      </c>
      <c r="K2432" s="247">
        <v>1</v>
      </c>
      <c r="L2432" s="246" t="s">
        <v>12385</v>
      </c>
      <c r="M2432" s="246" t="s">
        <v>8268</v>
      </c>
      <c r="N2432" s="246" t="s">
        <v>14244</v>
      </c>
      <c r="O2432" s="246" t="s">
        <v>10193</v>
      </c>
      <c r="P2432" s="246" t="s">
        <v>10193</v>
      </c>
      <c r="Q2432" s="246" t="s">
        <v>10193</v>
      </c>
      <c r="R2432" s="246" t="s">
        <v>14694</v>
      </c>
      <c r="S2432" s="246" t="s">
        <v>14736</v>
      </c>
      <c r="T2432" s="246" t="s">
        <v>16266</v>
      </c>
      <c r="U2432" s="246" t="s">
        <v>16441</v>
      </c>
    </row>
    <row r="2433" spans="1:21" ht="13.5" customHeight="1">
      <c r="A2433" s="125" t="s">
        <v>11185</v>
      </c>
      <c r="B2433" s="125" t="s">
        <v>10405</v>
      </c>
      <c r="C2433" s="246" t="s">
        <v>11186</v>
      </c>
      <c r="D2433" s="246" t="s">
        <v>150</v>
      </c>
      <c r="E2433" s="246" t="s">
        <v>11329</v>
      </c>
      <c r="F2433" s="246" t="s">
        <v>12354</v>
      </c>
      <c r="G2433" s="246" t="s">
        <v>11330</v>
      </c>
      <c r="H2433" s="247">
        <v>0</v>
      </c>
      <c r="I2433" s="246" t="s">
        <v>10371</v>
      </c>
      <c r="J2433" s="247">
        <v>8000</v>
      </c>
      <c r="K2433" s="247">
        <v>163</v>
      </c>
      <c r="L2433" s="246" t="s">
        <v>14486</v>
      </c>
      <c r="M2433" s="246" t="s">
        <v>8269</v>
      </c>
      <c r="N2433" s="246" t="s">
        <v>14487</v>
      </c>
      <c r="O2433" s="246" t="s">
        <v>11185</v>
      </c>
      <c r="P2433" s="246" t="s">
        <v>11185</v>
      </c>
      <c r="Q2433" s="246" t="s">
        <v>11185</v>
      </c>
      <c r="R2433" s="246" t="s">
        <v>12354</v>
      </c>
      <c r="S2433" s="246" t="s">
        <v>12354</v>
      </c>
      <c r="T2433" s="246" t="s">
        <v>12354</v>
      </c>
      <c r="U2433" s="246" t="s">
        <v>12354</v>
      </c>
    </row>
    <row r="2434" spans="1:21" ht="13.5" customHeight="1">
      <c r="A2434" s="125" t="s">
        <v>14548</v>
      </c>
      <c r="B2434" s="125" t="s">
        <v>10405</v>
      </c>
      <c r="C2434" s="246" t="s">
        <v>12190</v>
      </c>
      <c r="D2434" s="246" t="s">
        <v>151</v>
      </c>
      <c r="E2434" s="246" t="s">
        <v>12191</v>
      </c>
      <c r="F2434" s="246" t="s">
        <v>12152</v>
      </c>
      <c r="G2434" s="246" t="s">
        <v>12190</v>
      </c>
      <c r="H2434" s="247">
        <v>0</v>
      </c>
      <c r="I2434" s="246" t="s">
        <v>10371</v>
      </c>
      <c r="J2434" s="247">
        <v>8000</v>
      </c>
      <c r="K2434" s="247">
        <v>200</v>
      </c>
      <c r="L2434" s="246" t="s">
        <v>12933</v>
      </c>
      <c r="M2434" s="246" t="s">
        <v>8265</v>
      </c>
      <c r="N2434" s="246" t="s">
        <v>14549</v>
      </c>
      <c r="O2434" s="246" t="s">
        <v>14548</v>
      </c>
      <c r="P2434" s="246" t="s">
        <v>14548</v>
      </c>
      <c r="Q2434" s="246" t="s">
        <v>12354</v>
      </c>
      <c r="R2434" s="246" t="s">
        <v>12354</v>
      </c>
      <c r="S2434" s="246" t="s">
        <v>12354</v>
      </c>
      <c r="T2434" s="246" t="s">
        <v>12354</v>
      </c>
      <c r="U2434" s="246" t="s">
        <v>12354</v>
      </c>
    </row>
    <row r="2435" spans="1:21" ht="13.5" customHeight="1">
      <c r="A2435" s="125" t="s">
        <v>10195</v>
      </c>
      <c r="B2435" s="125" t="s">
        <v>10405</v>
      </c>
      <c r="C2435" s="246" t="s">
        <v>7956</v>
      </c>
      <c r="D2435" s="246" t="s">
        <v>804</v>
      </c>
      <c r="E2435" s="246" t="s">
        <v>7979</v>
      </c>
      <c r="F2435" s="246" t="s">
        <v>12354</v>
      </c>
      <c r="G2435" s="246" t="s">
        <v>10196</v>
      </c>
      <c r="H2435" s="247">
        <v>0</v>
      </c>
      <c r="I2435" s="246" t="s">
        <v>10371</v>
      </c>
      <c r="J2435" s="247">
        <v>8000</v>
      </c>
      <c r="K2435" s="247">
        <v>18</v>
      </c>
      <c r="L2435" s="246" t="s">
        <v>13613</v>
      </c>
      <c r="M2435" s="246" t="s">
        <v>8269</v>
      </c>
      <c r="N2435" s="246" t="s">
        <v>14270</v>
      </c>
      <c r="O2435" s="246" t="s">
        <v>10195</v>
      </c>
      <c r="P2435" s="246" t="s">
        <v>10195</v>
      </c>
      <c r="Q2435" s="246" t="s">
        <v>10195</v>
      </c>
      <c r="R2435" s="246" t="s">
        <v>14814</v>
      </c>
      <c r="S2435" s="246" t="s">
        <v>15420</v>
      </c>
      <c r="T2435" s="246" t="s">
        <v>14845</v>
      </c>
      <c r="U2435" s="246" t="s">
        <v>16450</v>
      </c>
    </row>
    <row r="2436" spans="1:21" ht="13.5" customHeight="1">
      <c r="A2436" s="125" t="s">
        <v>10197</v>
      </c>
      <c r="B2436" s="125" t="s">
        <v>10405</v>
      </c>
      <c r="C2436" s="246" t="s">
        <v>8054</v>
      </c>
      <c r="D2436" s="246" t="s">
        <v>130</v>
      </c>
      <c r="E2436" s="246" t="s">
        <v>8055</v>
      </c>
      <c r="F2436" s="246" t="s">
        <v>12354</v>
      </c>
      <c r="G2436" s="246" t="s">
        <v>10198</v>
      </c>
      <c r="H2436" s="247">
        <v>0</v>
      </c>
      <c r="I2436" s="246" t="s">
        <v>10371</v>
      </c>
      <c r="J2436" s="247">
        <v>8000</v>
      </c>
      <c r="K2436" s="247">
        <v>62</v>
      </c>
      <c r="L2436" s="246" t="s">
        <v>14331</v>
      </c>
      <c r="M2436" s="246" t="s">
        <v>8265</v>
      </c>
      <c r="N2436" s="246" t="s">
        <v>14332</v>
      </c>
      <c r="O2436" s="246" t="s">
        <v>10197</v>
      </c>
      <c r="P2436" s="246" t="s">
        <v>10197</v>
      </c>
      <c r="Q2436" s="246" t="s">
        <v>10197</v>
      </c>
      <c r="R2436" s="246" t="s">
        <v>12354</v>
      </c>
      <c r="S2436" s="246" t="s">
        <v>12354</v>
      </c>
      <c r="T2436" s="246" t="s">
        <v>12354</v>
      </c>
      <c r="U2436" s="246" t="s">
        <v>12354</v>
      </c>
    </row>
    <row r="2437" spans="1:21" ht="13.5" customHeight="1">
      <c r="A2437" s="125" t="s">
        <v>14550</v>
      </c>
      <c r="B2437" s="125" t="s">
        <v>10405</v>
      </c>
      <c r="C2437" s="246" t="s">
        <v>12192</v>
      </c>
      <c r="D2437" s="246" t="s">
        <v>99</v>
      </c>
      <c r="E2437" s="246" t="s">
        <v>12193</v>
      </c>
      <c r="F2437" s="246" t="s">
        <v>12194</v>
      </c>
      <c r="G2437" s="246" t="s">
        <v>12192</v>
      </c>
      <c r="H2437" s="247">
        <v>0</v>
      </c>
      <c r="I2437" s="246" t="s">
        <v>10371</v>
      </c>
      <c r="J2437" s="247">
        <v>8000</v>
      </c>
      <c r="K2437" s="247">
        <v>201</v>
      </c>
      <c r="L2437" s="246" t="s">
        <v>12933</v>
      </c>
      <c r="M2437" s="246" t="s">
        <v>8265</v>
      </c>
      <c r="N2437" s="246" t="s">
        <v>14551</v>
      </c>
      <c r="O2437" s="246" t="s">
        <v>14550</v>
      </c>
      <c r="P2437" s="246" t="s">
        <v>14550</v>
      </c>
      <c r="Q2437" s="246" t="s">
        <v>14550</v>
      </c>
      <c r="R2437" s="246" t="s">
        <v>14690</v>
      </c>
      <c r="S2437" s="246" t="s">
        <v>14713</v>
      </c>
      <c r="T2437" s="246" t="s">
        <v>16451</v>
      </c>
      <c r="U2437" s="246" t="s">
        <v>16452</v>
      </c>
    </row>
    <row r="2438" spans="1:21" ht="13.5" customHeight="1">
      <c r="A2438" s="125" t="s">
        <v>10199</v>
      </c>
      <c r="B2438" s="125" t="s">
        <v>10405</v>
      </c>
      <c r="C2438" s="246" t="s">
        <v>7988</v>
      </c>
      <c r="D2438" s="246" t="s">
        <v>60</v>
      </c>
      <c r="E2438" s="246" t="s">
        <v>7989</v>
      </c>
      <c r="F2438" s="246" t="s">
        <v>12354</v>
      </c>
      <c r="G2438" s="246" t="s">
        <v>10200</v>
      </c>
      <c r="H2438" s="247">
        <v>0</v>
      </c>
      <c r="I2438" s="246" t="s">
        <v>10371</v>
      </c>
      <c r="J2438" s="247">
        <v>8000</v>
      </c>
      <c r="K2438" s="247">
        <v>25</v>
      </c>
      <c r="L2438" s="246" t="s">
        <v>14277</v>
      </c>
      <c r="M2438" s="246" t="s">
        <v>8269</v>
      </c>
      <c r="N2438" s="246" t="s">
        <v>14278</v>
      </c>
      <c r="O2438" s="246" t="s">
        <v>10199</v>
      </c>
      <c r="P2438" s="246" t="s">
        <v>10199</v>
      </c>
      <c r="Q2438" s="246" t="s">
        <v>10199</v>
      </c>
      <c r="R2438" s="246" t="s">
        <v>14690</v>
      </c>
      <c r="S2438" s="246" t="s">
        <v>14713</v>
      </c>
      <c r="T2438" s="246" t="s">
        <v>16453</v>
      </c>
      <c r="U2438" s="246" t="s">
        <v>16454</v>
      </c>
    </row>
    <row r="2439" spans="1:21" ht="13.5" customHeight="1">
      <c r="A2439" s="125" t="s">
        <v>10201</v>
      </c>
      <c r="B2439" s="125" t="s">
        <v>10405</v>
      </c>
      <c r="C2439" s="246" t="s">
        <v>8249</v>
      </c>
      <c r="D2439" s="246" t="s">
        <v>62</v>
      </c>
      <c r="E2439" s="246" t="s">
        <v>8250</v>
      </c>
      <c r="F2439" s="246" t="s">
        <v>8251</v>
      </c>
      <c r="G2439" s="246" t="s">
        <v>10202</v>
      </c>
      <c r="H2439" s="247">
        <v>0</v>
      </c>
      <c r="I2439" s="246" t="s">
        <v>10371</v>
      </c>
      <c r="J2439" s="247">
        <v>8000</v>
      </c>
      <c r="K2439" s="247">
        <v>157</v>
      </c>
      <c r="L2439" s="246" t="s">
        <v>14477</v>
      </c>
      <c r="M2439" s="246" t="s">
        <v>11426</v>
      </c>
      <c r="N2439" s="246" t="s">
        <v>14478</v>
      </c>
      <c r="O2439" s="246" t="s">
        <v>10201</v>
      </c>
      <c r="P2439" s="246" t="s">
        <v>10201</v>
      </c>
      <c r="Q2439" s="246" t="s">
        <v>12354</v>
      </c>
      <c r="R2439" s="246" t="s">
        <v>12354</v>
      </c>
      <c r="S2439" s="246" t="s">
        <v>12354</v>
      </c>
      <c r="T2439" s="246" t="s">
        <v>12354</v>
      </c>
      <c r="U2439" s="246" t="s">
        <v>12354</v>
      </c>
    </row>
    <row r="2440" spans="1:21" ht="13.5" customHeight="1">
      <c r="A2440" s="125" t="s">
        <v>14552</v>
      </c>
      <c r="B2440" s="125" t="s">
        <v>10405</v>
      </c>
      <c r="C2440" s="246" t="s">
        <v>12195</v>
      </c>
      <c r="D2440" s="246" t="s">
        <v>12196</v>
      </c>
      <c r="E2440" s="246" t="s">
        <v>12197</v>
      </c>
      <c r="F2440" s="246" t="s">
        <v>12198</v>
      </c>
      <c r="G2440" s="246" t="s">
        <v>12195</v>
      </c>
      <c r="H2440" s="247">
        <v>0</v>
      </c>
      <c r="I2440" s="246" t="s">
        <v>10371</v>
      </c>
      <c r="J2440" s="247">
        <v>8000</v>
      </c>
      <c r="K2440" s="247">
        <v>202</v>
      </c>
      <c r="L2440" s="246" t="s">
        <v>12933</v>
      </c>
      <c r="M2440" s="246" t="s">
        <v>8269</v>
      </c>
      <c r="N2440" s="246" t="s">
        <v>14553</v>
      </c>
      <c r="O2440" s="246" t="s">
        <v>14552</v>
      </c>
      <c r="P2440" s="246" t="s">
        <v>14552</v>
      </c>
      <c r="Q2440" s="246" t="s">
        <v>14552</v>
      </c>
      <c r="R2440" s="246" t="s">
        <v>14814</v>
      </c>
      <c r="S2440" s="246" t="s">
        <v>15144</v>
      </c>
      <c r="T2440" s="246" t="s">
        <v>16445</v>
      </c>
      <c r="U2440" s="246" t="s">
        <v>14837</v>
      </c>
    </row>
    <row r="2441" spans="1:21" ht="13.5" customHeight="1">
      <c r="A2441" s="125" t="s">
        <v>10203</v>
      </c>
      <c r="B2441" s="125" t="s">
        <v>10405</v>
      </c>
      <c r="C2441" s="246" t="s">
        <v>8149</v>
      </c>
      <c r="D2441" s="246" t="s">
        <v>12354</v>
      </c>
      <c r="E2441" s="246" t="s">
        <v>8150</v>
      </c>
      <c r="F2441" s="246" t="s">
        <v>12354</v>
      </c>
      <c r="G2441" s="246" t="s">
        <v>10204</v>
      </c>
      <c r="H2441" s="247">
        <v>0</v>
      </c>
      <c r="I2441" s="246" t="s">
        <v>10371</v>
      </c>
      <c r="J2441" s="247">
        <v>8000</v>
      </c>
      <c r="K2441" s="247">
        <v>118</v>
      </c>
      <c r="L2441" s="246" t="s">
        <v>14411</v>
      </c>
      <c r="M2441" s="246" t="s">
        <v>8267</v>
      </c>
      <c r="N2441" s="246" t="s">
        <v>14412</v>
      </c>
      <c r="O2441" s="246" t="s">
        <v>10203</v>
      </c>
      <c r="P2441" s="246" t="s">
        <v>10203</v>
      </c>
      <c r="Q2441" s="246" t="s">
        <v>10203</v>
      </c>
      <c r="R2441" s="246" t="s">
        <v>14814</v>
      </c>
      <c r="S2441" s="246" t="s">
        <v>15144</v>
      </c>
      <c r="T2441" s="246" t="s">
        <v>16445</v>
      </c>
      <c r="U2441" s="246" t="s">
        <v>14837</v>
      </c>
    </row>
    <row r="2442" spans="1:21" ht="13.5" customHeight="1">
      <c r="A2442" s="125" t="s">
        <v>14554</v>
      </c>
      <c r="B2442" s="125" t="s">
        <v>10405</v>
      </c>
      <c r="C2442" s="246" t="s">
        <v>12199</v>
      </c>
      <c r="D2442" s="246" t="s">
        <v>152</v>
      </c>
      <c r="E2442" s="246" t="s">
        <v>12200</v>
      </c>
      <c r="F2442" s="246" t="s">
        <v>12354</v>
      </c>
      <c r="G2442" s="246" t="s">
        <v>12199</v>
      </c>
      <c r="H2442" s="247">
        <v>0</v>
      </c>
      <c r="I2442" s="246" t="s">
        <v>10371</v>
      </c>
      <c r="J2442" s="247">
        <v>8000</v>
      </c>
      <c r="K2442" s="247">
        <v>203</v>
      </c>
      <c r="L2442" s="246" t="s">
        <v>12933</v>
      </c>
      <c r="M2442" s="246" t="s">
        <v>8269</v>
      </c>
      <c r="N2442" s="246" t="s">
        <v>14555</v>
      </c>
      <c r="O2442" s="246" t="s">
        <v>14554</v>
      </c>
      <c r="P2442" s="246" t="s">
        <v>14554</v>
      </c>
      <c r="Q2442" s="246" t="s">
        <v>14554</v>
      </c>
      <c r="R2442" s="246" t="s">
        <v>12354</v>
      </c>
      <c r="S2442" s="246" t="s">
        <v>12354</v>
      </c>
      <c r="T2442" s="246" t="s">
        <v>12354</v>
      </c>
      <c r="U2442" s="246" t="s">
        <v>12354</v>
      </c>
    </row>
    <row r="2443" spans="1:21" ht="13.5" customHeight="1">
      <c r="A2443" s="125" t="s">
        <v>10205</v>
      </c>
      <c r="B2443" s="125" t="s">
        <v>10405</v>
      </c>
      <c r="C2443" s="246" t="s">
        <v>8088</v>
      </c>
      <c r="D2443" s="246" t="s">
        <v>12354</v>
      </c>
      <c r="E2443" s="246" t="s">
        <v>8089</v>
      </c>
      <c r="F2443" s="246" t="s">
        <v>12354</v>
      </c>
      <c r="G2443" s="246" t="s">
        <v>10206</v>
      </c>
      <c r="H2443" s="247">
        <v>0</v>
      </c>
      <c r="I2443" s="246" t="s">
        <v>10371</v>
      </c>
      <c r="J2443" s="247">
        <v>8000</v>
      </c>
      <c r="K2443" s="247">
        <v>83</v>
      </c>
      <c r="L2443" s="246" t="s">
        <v>14154</v>
      </c>
      <c r="M2443" s="246" t="s">
        <v>8265</v>
      </c>
      <c r="N2443" s="246" t="s">
        <v>14362</v>
      </c>
      <c r="O2443" s="246" t="s">
        <v>12354</v>
      </c>
      <c r="P2443" s="246" t="s">
        <v>12354</v>
      </c>
      <c r="Q2443" s="246" t="s">
        <v>10205</v>
      </c>
      <c r="R2443" s="246" t="s">
        <v>12354</v>
      </c>
      <c r="S2443" s="246" t="s">
        <v>12354</v>
      </c>
      <c r="T2443" s="246" t="s">
        <v>12354</v>
      </c>
      <c r="U2443" s="246" t="s">
        <v>12354</v>
      </c>
    </row>
    <row r="2444" spans="1:21" ht="13.5" customHeight="1">
      <c r="A2444" s="125" t="s">
        <v>10786</v>
      </c>
      <c r="B2444" s="125" t="s">
        <v>10405</v>
      </c>
      <c r="C2444" s="246" t="s">
        <v>8231</v>
      </c>
      <c r="D2444" s="246" t="s">
        <v>135</v>
      </c>
      <c r="E2444" s="246" t="s">
        <v>8232</v>
      </c>
      <c r="F2444" s="246" t="s">
        <v>8233</v>
      </c>
      <c r="G2444" s="246" t="s">
        <v>10207</v>
      </c>
      <c r="H2444" s="247">
        <v>0</v>
      </c>
      <c r="I2444" s="246" t="s">
        <v>10371</v>
      </c>
      <c r="J2444" s="247">
        <v>8000</v>
      </c>
      <c r="K2444" s="247">
        <v>151</v>
      </c>
      <c r="L2444" s="246" t="s">
        <v>14468</v>
      </c>
      <c r="M2444" s="246" t="s">
        <v>11426</v>
      </c>
      <c r="N2444" s="246" t="s">
        <v>14469</v>
      </c>
      <c r="O2444" s="246" t="s">
        <v>10786</v>
      </c>
      <c r="P2444" s="246" t="s">
        <v>10786</v>
      </c>
      <c r="Q2444" s="246" t="s">
        <v>12354</v>
      </c>
      <c r="R2444" s="246" t="s">
        <v>12354</v>
      </c>
      <c r="S2444" s="246" t="s">
        <v>12354</v>
      </c>
      <c r="T2444" s="246" t="s">
        <v>12354</v>
      </c>
      <c r="U2444" s="246" t="s">
        <v>12354</v>
      </c>
    </row>
    <row r="2445" spans="1:21" ht="13.5" customHeight="1">
      <c r="A2445" s="125" t="s">
        <v>10208</v>
      </c>
      <c r="B2445" s="125" t="s">
        <v>10405</v>
      </c>
      <c r="C2445" s="246" t="s">
        <v>8013</v>
      </c>
      <c r="D2445" s="246" t="s">
        <v>99</v>
      </c>
      <c r="E2445" s="246" t="s">
        <v>8014</v>
      </c>
      <c r="F2445" s="246" t="s">
        <v>12354</v>
      </c>
      <c r="G2445" s="246" t="s">
        <v>10209</v>
      </c>
      <c r="H2445" s="247">
        <v>0</v>
      </c>
      <c r="I2445" s="246" t="s">
        <v>10371</v>
      </c>
      <c r="J2445" s="247">
        <v>8000</v>
      </c>
      <c r="K2445" s="247">
        <v>39</v>
      </c>
      <c r="L2445" s="246" t="s">
        <v>14296</v>
      </c>
      <c r="M2445" s="246" t="s">
        <v>8269</v>
      </c>
      <c r="N2445" s="246" t="s">
        <v>14297</v>
      </c>
      <c r="O2445" s="246" t="s">
        <v>10208</v>
      </c>
      <c r="P2445" s="246" t="s">
        <v>10208</v>
      </c>
      <c r="Q2445" s="246" t="s">
        <v>10208</v>
      </c>
      <c r="R2445" s="246" t="s">
        <v>15542</v>
      </c>
      <c r="S2445" s="246" t="s">
        <v>16455</v>
      </c>
      <c r="T2445" s="246" t="s">
        <v>16069</v>
      </c>
      <c r="U2445" s="246" t="s">
        <v>15120</v>
      </c>
    </row>
    <row r="2446" spans="1:21" ht="13.5" customHeight="1">
      <c r="A2446" s="125" t="s">
        <v>10210</v>
      </c>
      <c r="B2446" s="125" t="s">
        <v>10405</v>
      </c>
      <c r="C2446" s="246" t="s">
        <v>8002</v>
      </c>
      <c r="D2446" s="246" t="s">
        <v>81</v>
      </c>
      <c r="E2446" s="246" t="s">
        <v>8003</v>
      </c>
      <c r="F2446" s="246" t="s">
        <v>12354</v>
      </c>
      <c r="G2446" s="246" t="s">
        <v>10211</v>
      </c>
      <c r="H2446" s="247">
        <v>0</v>
      </c>
      <c r="I2446" s="246" t="s">
        <v>10371</v>
      </c>
      <c r="J2446" s="247">
        <v>8000</v>
      </c>
      <c r="K2446" s="247">
        <v>33</v>
      </c>
      <c r="L2446" s="246" t="s">
        <v>14287</v>
      </c>
      <c r="M2446" s="246" t="s">
        <v>8269</v>
      </c>
      <c r="N2446" s="246" t="s">
        <v>14288</v>
      </c>
      <c r="O2446" s="246" t="s">
        <v>10210</v>
      </c>
      <c r="P2446" s="246" t="s">
        <v>10210</v>
      </c>
      <c r="Q2446" s="246" t="s">
        <v>10210</v>
      </c>
      <c r="R2446" s="246" t="s">
        <v>12354</v>
      </c>
      <c r="S2446" s="246" t="s">
        <v>12354</v>
      </c>
      <c r="T2446" s="246" t="s">
        <v>12354</v>
      </c>
      <c r="U2446" s="246" t="s">
        <v>12354</v>
      </c>
    </row>
    <row r="2447" spans="1:21" ht="13.5" customHeight="1">
      <c r="A2447" s="125" t="s">
        <v>10212</v>
      </c>
      <c r="B2447" s="125" t="s">
        <v>10405</v>
      </c>
      <c r="C2447" s="246" t="s">
        <v>8094</v>
      </c>
      <c r="D2447" s="246" t="s">
        <v>12354</v>
      </c>
      <c r="E2447" s="246" t="s">
        <v>8095</v>
      </c>
      <c r="F2447" s="246" t="s">
        <v>12354</v>
      </c>
      <c r="G2447" s="246" t="s">
        <v>10213</v>
      </c>
      <c r="H2447" s="247">
        <v>0</v>
      </c>
      <c r="I2447" s="246" t="s">
        <v>10371</v>
      </c>
      <c r="J2447" s="247">
        <v>8000</v>
      </c>
      <c r="K2447" s="247">
        <v>87</v>
      </c>
      <c r="L2447" s="246" t="s">
        <v>12931</v>
      </c>
      <c r="M2447" s="246" t="s">
        <v>8265</v>
      </c>
      <c r="N2447" s="246" t="s">
        <v>14366</v>
      </c>
      <c r="O2447" s="246" t="s">
        <v>10212</v>
      </c>
      <c r="P2447" s="246" t="s">
        <v>10212</v>
      </c>
      <c r="Q2447" s="246" t="s">
        <v>12354</v>
      </c>
      <c r="R2447" s="246" t="s">
        <v>12354</v>
      </c>
      <c r="S2447" s="246" t="s">
        <v>12354</v>
      </c>
      <c r="T2447" s="246" t="s">
        <v>12354</v>
      </c>
      <c r="U2447" s="246" t="s">
        <v>12354</v>
      </c>
    </row>
    <row r="2448" spans="1:21" ht="13.5" customHeight="1">
      <c r="A2448" s="125" t="s">
        <v>14556</v>
      </c>
      <c r="B2448" s="125" t="s">
        <v>10405</v>
      </c>
      <c r="C2448" s="246" t="s">
        <v>12201</v>
      </c>
      <c r="D2448" s="246" t="s">
        <v>87</v>
      </c>
      <c r="E2448" s="246" t="s">
        <v>12202</v>
      </c>
      <c r="F2448" s="246" t="s">
        <v>12203</v>
      </c>
      <c r="G2448" s="246" t="s">
        <v>12201</v>
      </c>
      <c r="H2448" s="247">
        <v>0</v>
      </c>
      <c r="I2448" s="246" t="s">
        <v>10371</v>
      </c>
      <c r="J2448" s="247">
        <v>8000</v>
      </c>
      <c r="K2448" s="247">
        <v>204</v>
      </c>
      <c r="L2448" s="246" t="s">
        <v>12933</v>
      </c>
      <c r="M2448" s="246" t="s">
        <v>11426</v>
      </c>
      <c r="N2448" s="246" t="s">
        <v>14557</v>
      </c>
      <c r="O2448" s="246" t="s">
        <v>14556</v>
      </c>
      <c r="P2448" s="246" t="s">
        <v>14556</v>
      </c>
      <c r="Q2448" s="246" t="s">
        <v>14556</v>
      </c>
      <c r="R2448" s="246" t="s">
        <v>14690</v>
      </c>
      <c r="S2448" s="246" t="s">
        <v>14884</v>
      </c>
      <c r="T2448" s="246" t="s">
        <v>14921</v>
      </c>
      <c r="U2448" s="246" t="s">
        <v>14945</v>
      </c>
    </row>
    <row r="2449" spans="1:21" ht="13.5" customHeight="1">
      <c r="A2449" s="125" t="s">
        <v>10214</v>
      </c>
      <c r="B2449" s="125" t="s">
        <v>10405</v>
      </c>
      <c r="C2449" s="246" t="s">
        <v>8173</v>
      </c>
      <c r="D2449" s="246" t="s">
        <v>154</v>
      </c>
      <c r="E2449" s="246" t="s">
        <v>8174</v>
      </c>
      <c r="F2449" s="246" t="s">
        <v>8175</v>
      </c>
      <c r="G2449" s="246" t="s">
        <v>10215</v>
      </c>
      <c r="H2449" s="247">
        <v>0</v>
      </c>
      <c r="I2449" s="246" t="s">
        <v>10371</v>
      </c>
      <c r="J2449" s="247">
        <v>8000</v>
      </c>
      <c r="K2449" s="247">
        <v>129</v>
      </c>
      <c r="L2449" s="246" t="s">
        <v>12568</v>
      </c>
      <c r="M2449" s="246" t="s">
        <v>11426</v>
      </c>
      <c r="N2449" s="246" t="s">
        <v>14430</v>
      </c>
      <c r="O2449" s="246" t="s">
        <v>10214</v>
      </c>
      <c r="P2449" s="246" t="s">
        <v>10214</v>
      </c>
      <c r="Q2449" s="246" t="s">
        <v>10214</v>
      </c>
      <c r="R2449" s="246" t="s">
        <v>12354</v>
      </c>
      <c r="S2449" s="246" t="s">
        <v>12354</v>
      </c>
      <c r="T2449" s="246" t="s">
        <v>12354</v>
      </c>
      <c r="U2449" s="246" t="s">
        <v>12354</v>
      </c>
    </row>
    <row r="2450" spans="1:21" ht="13.5" customHeight="1">
      <c r="A2450" s="125" t="s">
        <v>14558</v>
      </c>
      <c r="B2450" s="125" t="s">
        <v>10405</v>
      </c>
      <c r="C2450" s="246" t="s">
        <v>12204</v>
      </c>
      <c r="D2450" s="246" t="s">
        <v>155</v>
      </c>
      <c r="E2450" s="246" t="s">
        <v>12205</v>
      </c>
      <c r="F2450" s="246" t="s">
        <v>12206</v>
      </c>
      <c r="G2450" s="246" t="s">
        <v>12204</v>
      </c>
      <c r="H2450" s="247">
        <v>0</v>
      </c>
      <c r="I2450" s="246" t="s">
        <v>10371</v>
      </c>
      <c r="J2450" s="247">
        <v>8000</v>
      </c>
      <c r="K2450" s="247">
        <v>205</v>
      </c>
      <c r="L2450" s="246" t="s">
        <v>12933</v>
      </c>
      <c r="M2450" s="246" t="s">
        <v>11426</v>
      </c>
      <c r="N2450" s="246" t="s">
        <v>14559</v>
      </c>
      <c r="O2450" s="246" t="s">
        <v>14558</v>
      </c>
      <c r="P2450" s="246" t="s">
        <v>14558</v>
      </c>
      <c r="Q2450" s="246" t="s">
        <v>14558</v>
      </c>
      <c r="R2450" s="246" t="s">
        <v>15688</v>
      </c>
      <c r="S2450" s="246" t="s">
        <v>15332</v>
      </c>
      <c r="T2450" s="246" t="s">
        <v>15969</v>
      </c>
      <c r="U2450" s="246" t="s">
        <v>16057</v>
      </c>
    </row>
    <row r="2451" spans="1:21" ht="13.5" customHeight="1">
      <c r="A2451" s="125" t="s">
        <v>14560</v>
      </c>
      <c r="B2451" s="125" t="s">
        <v>10405</v>
      </c>
      <c r="C2451" s="246" t="s">
        <v>12207</v>
      </c>
      <c r="D2451" s="246" t="s">
        <v>156</v>
      </c>
      <c r="E2451" s="246" t="s">
        <v>12208</v>
      </c>
      <c r="F2451" s="246" t="s">
        <v>12209</v>
      </c>
      <c r="G2451" s="246" t="s">
        <v>12207</v>
      </c>
      <c r="H2451" s="247">
        <v>0</v>
      </c>
      <c r="I2451" s="246" t="s">
        <v>10371</v>
      </c>
      <c r="J2451" s="247">
        <v>8000</v>
      </c>
      <c r="K2451" s="247">
        <v>206</v>
      </c>
      <c r="L2451" s="246" t="s">
        <v>12933</v>
      </c>
      <c r="M2451" s="246" t="s">
        <v>8268</v>
      </c>
      <c r="N2451" s="246" t="s">
        <v>14561</v>
      </c>
      <c r="O2451" s="246" t="s">
        <v>14560</v>
      </c>
      <c r="P2451" s="246" t="s">
        <v>14560</v>
      </c>
      <c r="Q2451" s="246" t="s">
        <v>12354</v>
      </c>
      <c r="R2451" s="246" t="s">
        <v>12354</v>
      </c>
      <c r="S2451" s="246" t="s">
        <v>12354</v>
      </c>
      <c r="T2451" s="246" t="s">
        <v>12354</v>
      </c>
      <c r="U2451" s="246" t="s">
        <v>12354</v>
      </c>
    </row>
    <row r="2452" spans="1:21" ht="13.5" customHeight="1">
      <c r="A2452" s="125" t="s">
        <v>10216</v>
      </c>
      <c r="B2452" s="125" t="s">
        <v>10405</v>
      </c>
      <c r="C2452" s="246" t="s">
        <v>8222</v>
      </c>
      <c r="D2452" s="246" t="s">
        <v>147</v>
      </c>
      <c r="E2452" s="246" t="s">
        <v>8223</v>
      </c>
      <c r="F2452" s="246" t="s">
        <v>8224</v>
      </c>
      <c r="G2452" s="246" t="s">
        <v>10217</v>
      </c>
      <c r="H2452" s="247">
        <v>0</v>
      </c>
      <c r="I2452" s="246" t="s">
        <v>10371</v>
      </c>
      <c r="J2452" s="247">
        <v>8000</v>
      </c>
      <c r="K2452" s="247">
        <v>148</v>
      </c>
      <c r="L2452" s="246" t="s">
        <v>14462</v>
      </c>
      <c r="M2452" s="246" t="s">
        <v>11426</v>
      </c>
      <c r="N2452" s="246" t="s">
        <v>14463</v>
      </c>
      <c r="O2452" s="246" t="s">
        <v>10216</v>
      </c>
      <c r="P2452" s="246" t="s">
        <v>10216</v>
      </c>
      <c r="Q2452" s="246" t="s">
        <v>12354</v>
      </c>
      <c r="R2452" s="246" t="s">
        <v>12354</v>
      </c>
      <c r="S2452" s="246" t="s">
        <v>12354</v>
      </c>
      <c r="T2452" s="246" t="s">
        <v>12354</v>
      </c>
      <c r="U2452" s="246" t="s">
        <v>12354</v>
      </c>
    </row>
    <row r="2453" spans="1:21" ht="13.5" customHeight="1">
      <c r="A2453" s="125" t="s">
        <v>10218</v>
      </c>
      <c r="B2453" s="125" t="s">
        <v>10405</v>
      </c>
      <c r="C2453" s="246" t="s">
        <v>8010</v>
      </c>
      <c r="D2453" s="246" t="s">
        <v>67</v>
      </c>
      <c r="E2453" s="246" t="s">
        <v>7561</v>
      </c>
      <c r="F2453" s="246" t="s">
        <v>12354</v>
      </c>
      <c r="G2453" s="246" t="s">
        <v>9977</v>
      </c>
      <c r="H2453" s="247">
        <v>0</v>
      </c>
      <c r="I2453" s="246" t="s">
        <v>10371</v>
      </c>
      <c r="J2453" s="247">
        <v>8000</v>
      </c>
      <c r="K2453" s="247">
        <v>37</v>
      </c>
      <c r="L2453" s="246" t="s">
        <v>13526</v>
      </c>
      <c r="M2453" s="246" t="s">
        <v>8269</v>
      </c>
      <c r="N2453" s="246" t="s">
        <v>14293</v>
      </c>
      <c r="O2453" s="246" t="s">
        <v>10218</v>
      </c>
      <c r="P2453" s="246" t="s">
        <v>10218</v>
      </c>
      <c r="Q2453" s="246" t="s">
        <v>10218</v>
      </c>
      <c r="R2453" s="246" t="s">
        <v>12354</v>
      </c>
      <c r="S2453" s="246" t="s">
        <v>12354</v>
      </c>
      <c r="T2453" s="246" t="s">
        <v>12354</v>
      </c>
      <c r="U2453" s="246" t="s">
        <v>12354</v>
      </c>
    </row>
    <row r="2454" spans="1:21" ht="13.5" customHeight="1">
      <c r="A2454" s="125" t="s">
        <v>10219</v>
      </c>
      <c r="B2454" s="125" t="s">
        <v>10405</v>
      </c>
      <c r="C2454" s="246" t="s">
        <v>8225</v>
      </c>
      <c r="D2454" s="246" t="s">
        <v>79</v>
      </c>
      <c r="E2454" s="246" t="s">
        <v>8226</v>
      </c>
      <c r="F2454" s="246" t="s">
        <v>8227</v>
      </c>
      <c r="G2454" s="246" t="s">
        <v>10220</v>
      </c>
      <c r="H2454" s="247">
        <v>0</v>
      </c>
      <c r="I2454" s="246" t="s">
        <v>10371</v>
      </c>
      <c r="J2454" s="247">
        <v>8000</v>
      </c>
      <c r="K2454" s="247">
        <v>149</v>
      </c>
      <c r="L2454" s="246" t="s">
        <v>14464</v>
      </c>
      <c r="M2454" s="246" t="s">
        <v>11426</v>
      </c>
      <c r="N2454" s="246" t="s">
        <v>14465</v>
      </c>
      <c r="O2454" s="246" t="s">
        <v>10219</v>
      </c>
      <c r="P2454" s="246" t="s">
        <v>10219</v>
      </c>
      <c r="Q2454" s="246" t="s">
        <v>10219</v>
      </c>
      <c r="R2454" s="246" t="s">
        <v>14814</v>
      </c>
      <c r="S2454" s="246" t="s">
        <v>15420</v>
      </c>
      <c r="T2454" s="246" t="s">
        <v>15872</v>
      </c>
      <c r="U2454" s="246" t="s">
        <v>16450</v>
      </c>
    </row>
    <row r="2455" spans="1:21" ht="13.5" customHeight="1">
      <c r="A2455" s="125" t="s">
        <v>10221</v>
      </c>
      <c r="B2455" s="125" t="s">
        <v>10405</v>
      </c>
      <c r="C2455" s="246" t="s">
        <v>8040</v>
      </c>
      <c r="D2455" s="246" t="s">
        <v>214</v>
      </c>
      <c r="E2455" s="246" t="s">
        <v>8041</v>
      </c>
      <c r="F2455" s="246" t="s">
        <v>12354</v>
      </c>
      <c r="G2455" s="246" t="s">
        <v>10222</v>
      </c>
      <c r="H2455" s="247">
        <v>0</v>
      </c>
      <c r="I2455" s="246" t="s">
        <v>10371</v>
      </c>
      <c r="J2455" s="247">
        <v>8000</v>
      </c>
      <c r="K2455" s="247">
        <v>55</v>
      </c>
      <c r="L2455" s="246" t="s">
        <v>14319</v>
      </c>
      <c r="M2455" s="246" t="s">
        <v>8269</v>
      </c>
      <c r="N2455" s="246" t="s">
        <v>14320</v>
      </c>
      <c r="O2455" s="246" t="s">
        <v>12354</v>
      </c>
      <c r="P2455" s="246" t="s">
        <v>12354</v>
      </c>
      <c r="Q2455" s="246" t="s">
        <v>10221</v>
      </c>
      <c r="R2455" s="246" t="s">
        <v>14690</v>
      </c>
      <c r="S2455" s="246" t="s">
        <v>14750</v>
      </c>
      <c r="T2455" s="246" t="s">
        <v>15220</v>
      </c>
      <c r="U2455" s="246" t="s">
        <v>15707</v>
      </c>
    </row>
    <row r="2456" spans="1:21" ht="13.5" customHeight="1">
      <c r="A2456" s="125" t="s">
        <v>11187</v>
      </c>
      <c r="B2456" s="125" t="s">
        <v>10405</v>
      </c>
      <c r="C2456" s="246" t="s">
        <v>7937</v>
      </c>
      <c r="D2456" s="246" t="s">
        <v>157</v>
      </c>
      <c r="E2456" s="246" t="s">
        <v>7938</v>
      </c>
      <c r="F2456" s="246" t="s">
        <v>11331</v>
      </c>
      <c r="G2456" s="246" t="s">
        <v>9891</v>
      </c>
      <c r="H2456" s="247">
        <v>0</v>
      </c>
      <c r="I2456" s="246" t="s">
        <v>10371</v>
      </c>
      <c r="J2456" s="247">
        <v>8000</v>
      </c>
      <c r="K2456" s="247">
        <v>164</v>
      </c>
      <c r="L2456" s="246" t="s">
        <v>14135</v>
      </c>
      <c r="M2456" s="246" t="s">
        <v>11426</v>
      </c>
      <c r="N2456" s="246" t="s">
        <v>14488</v>
      </c>
      <c r="O2456" s="246" t="s">
        <v>11187</v>
      </c>
      <c r="P2456" s="246" t="s">
        <v>11187</v>
      </c>
      <c r="Q2456" s="246" t="s">
        <v>11187</v>
      </c>
      <c r="R2456" s="246" t="s">
        <v>14690</v>
      </c>
      <c r="S2456" s="246" t="s">
        <v>14710</v>
      </c>
      <c r="T2456" s="246" t="s">
        <v>16456</v>
      </c>
      <c r="U2456" s="246" t="s">
        <v>14910</v>
      </c>
    </row>
    <row r="2457" spans="1:21" ht="13.5" customHeight="1">
      <c r="A2457" s="125" t="s">
        <v>10223</v>
      </c>
      <c r="B2457" s="125" t="s">
        <v>10405</v>
      </c>
      <c r="C2457" s="246" t="s">
        <v>8093</v>
      </c>
      <c r="D2457" s="246" t="s">
        <v>12354</v>
      </c>
      <c r="E2457" s="246" t="s">
        <v>7727</v>
      </c>
      <c r="F2457" s="246" t="s">
        <v>10779</v>
      </c>
      <c r="G2457" s="246" t="s">
        <v>9977</v>
      </c>
      <c r="H2457" s="247">
        <v>0</v>
      </c>
      <c r="I2457" s="246" t="s">
        <v>10371</v>
      </c>
      <c r="J2457" s="247">
        <v>8000</v>
      </c>
      <c r="K2457" s="247">
        <v>86</v>
      </c>
      <c r="L2457" s="246" t="s">
        <v>13961</v>
      </c>
      <c r="M2457" s="246" t="s">
        <v>8265</v>
      </c>
      <c r="N2457" s="246" t="s">
        <v>14365</v>
      </c>
      <c r="O2457" s="246" t="s">
        <v>10223</v>
      </c>
      <c r="P2457" s="246" t="s">
        <v>10223</v>
      </c>
      <c r="Q2457" s="246" t="s">
        <v>12354</v>
      </c>
      <c r="R2457" s="246" t="s">
        <v>12354</v>
      </c>
      <c r="S2457" s="246" t="s">
        <v>12354</v>
      </c>
      <c r="T2457" s="246" t="s">
        <v>12354</v>
      </c>
      <c r="U2457" s="246" t="s">
        <v>12354</v>
      </c>
    </row>
    <row r="2458" spans="1:21" ht="13.5" customHeight="1">
      <c r="A2458" s="125" t="s">
        <v>14562</v>
      </c>
      <c r="B2458" s="125" t="s">
        <v>10405</v>
      </c>
      <c r="C2458" s="246" t="s">
        <v>12210</v>
      </c>
      <c r="D2458" s="246" t="s">
        <v>1325</v>
      </c>
      <c r="E2458" s="246" t="s">
        <v>12211</v>
      </c>
      <c r="F2458" s="246" t="s">
        <v>12354</v>
      </c>
      <c r="G2458" s="246" t="s">
        <v>12210</v>
      </c>
      <c r="H2458" s="247">
        <v>0</v>
      </c>
      <c r="I2458" s="246" t="s">
        <v>10371</v>
      </c>
      <c r="J2458" s="247">
        <v>8000</v>
      </c>
      <c r="K2458" s="247">
        <v>207</v>
      </c>
      <c r="L2458" s="246" t="s">
        <v>12933</v>
      </c>
      <c r="M2458" s="246" t="s">
        <v>8265</v>
      </c>
      <c r="N2458" s="246" t="s">
        <v>14563</v>
      </c>
      <c r="O2458" s="246" t="s">
        <v>14562</v>
      </c>
      <c r="P2458" s="246" t="s">
        <v>14562</v>
      </c>
      <c r="Q2458" s="246" t="s">
        <v>14562</v>
      </c>
      <c r="R2458" s="246" t="s">
        <v>14690</v>
      </c>
      <c r="S2458" s="246" t="s">
        <v>14727</v>
      </c>
      <c r="T2458" s="246" t="s">
        <v>16457</v>
      </c>
      <c r="U2458" s="246" t="s">
        <v>15846</v>
      </c>
    </row>
    <row r="2459" spans="1:21" ht="13.5" customHeight="1">
      <c r="A2459" s="125" t="s">
        <v>10224</v>
      </c>
      <c r="B2459" s="125" t="s">
        <v>10405</v>
      </c>
      <c r="C2459" s="246" t="s">
        <v>8069</v>
      </c>
      <c r="D2459" s="246" t="s">
        <v>101</v>
      </c>
      <c r="E2459" s="246" t="s">
        <v>8070</v>
      </c>
      <c r="F2459" s="246" t="s">
        <v>12354</v>
      </c>
      <c r="G2459" s="246" t="s">
        <v>10225</v>
      </c>
      <c r="H2459" s="247">
        <v>0</v>
      </c>
      <c r="I2459" s="246" t="s">
        <v>10371</v>
      </c>
      <c r="J2459" s="247">
        <v>8000</v>
      </c>
      <c r="K2459" s="247">
        <v>72</v>
      </c>
      <c r="L2459" s="246" t="s">
        <v>14346</v>
      </c>
      <c r="M2459" s="246" t="s">
        <v>8265</v>
      </c>
      <c r="N2459" s="246" t="s">
        <v>14347</v>
      </c>
      <c r="O2459" s="246" t="s">
        <v>10224</v>
      </c>
      <c r="P2459" s="246" t="s">
        <v>10224</v>
      </c>
      <c r="Q2459" s="246" t="s">
        <v>12354</v>
      </c>
      <c r="R2459" s="246" t="s">
        <v>12354</v>
      </c>
      <c r="S2459" s="246" t="s">
        <v>12354</v>
      </c>
      <c r="T2459" s="246" t="s">
        <v>12354</v>
      </c>
      <c r="U2459" s="246" t="s">
        <v>12354</v>
      </c>
    </row>
    <row r="2460" spans="1:21" ht="13.5" customHeight="1">
      <c r="A2460" s="125" t="s">
        <v>10226</v>
      </c>
      <c r="B2460" s="125" t="s">
        <v>10405</v>
      </c>
      <c r="C2460" s="246" t="s">
        <v>7480</v>
      </c>
      <c r="D2460" s="246" t="s">
        <v>158</v>
      </c>
      <c r="E2460" s="246" t="s">
        <v>7481</v>
      </c>
      <c r="F2460" s="246" t="s">
        <v>12354</v>
      </c>
      <c r="G2460" s="246" t="s">
        <v>10227</v>
      </c>
      <c r="H2460" s="247">
        <v>0</v>
      </c>
      <c r="I2460" s="246" t="s">
        <v>10371</v>
      </c>
      <c r="J2460" s="247">
        <v>8000</v>
      </c>
      <c r="K2460" s="247">
        <v>22</v>
      </c>
      <c r="L2460" s="246" t="s">
        <v>13750</v>
      </c>
      <c r="M2460" s="246" t="s">
        <v>8269</v>
      </c>
      <c r="N2460" s="246" t="s">
        <v>14274</v>
      </c>
      <c r="O2460" s="246" t="s">
        <v>10226</v>
      </c>
      <c r="P2460" s="246" t="s">
        <v>10226</v>
      </c>
      <c r="Q2460" s="246" t="s">
        <v>10226</v>
      </c>
      <c r="R2460" s="246" t="s">
        <v>12354</v>
      </c>
      <c r="S2460" s="246" t="s">
        <v>12354</v>
      </c>
      <c r="T2460" s="246" t="s">
        <v>12354</v>
      </c>
      <c r="U2460" s="246" t="s">
        <v>12354</v>
      </c>
    </row>
    <row r="2461" spans="1:21" ht="13.5" customHeight="1">
      <c r="A2461" s="125" t="s">
        <v>14564</v>
      </c>
      <c r="B2461" s="125" t="s">
        <v>10405</v>
      </c>
      <c r="C2461" s="246" t="s">
        <v>12212</v>
      </c>
      <c r="D2461" s="246" t="s">
        <v>83</v>
      </c>
      <c r="E2461" s="246" t="s">
        <v>12213</v>
      </c>
      <c r="F2461" s="246" t="s">
        <v>12214</v>
      </c>
      <c r="G2461" s="246" t="s">
        <v>12212</v>
      </c>
      <c r="H2461" s="247">
        <v>0</v>
      </c>
      <c r="I2461" s="246" t="s">
        <v>10371</v>
      </c>
      <c r="J2461" s="247">
        <v>8000</v>
      </c>
      <c r="K2461" s="247">
        <v>208</v>
      </c>
      <c r="L2461" s="246" t="s">
        <v>12933</v>
      </c>
      <c r="M2461" s="246" t="s">
        <v>8269</v>
      </c>
      <c r="N2461" s="246" t="s">
        <v>14565</v>
      </c>
      <c r="O2461" s="246" t="s">
        <v>14564</v>
      </c>
      <c r="P2461" s="246" t="s">
        <v>14564</v>
      </c>
      <c r="Q2461" s="246" t="s">
        <v>12354</v>
      </c>
      <c r="R2461" s="246" t="s">
        <v>12354</v>
      </c>
      <c r="S2461" s="246" t="s">
        <v>12354</v>
      </c>
      <c r="T2461" s="246" t="s">
        <v>12354</v>
      </c>
      <c r="U2461" s="246" t="s">
        <v>12354</v>
      </c>
    </row>
    <row r="2462" spans="1:21" ht="13.5" customHeight="1">
      <c r="A2462" s="125" t="s">
        <v>10228</v>
      </c>
      <c r="B2462" s="125" t="s">
        <v>10405</v>
      </c>
      <c r="C2462" s="246" t="s">
        <v>8132</v>
      </c>
      <c r="D2462" s="246" t="s">
        <v>113</v>
      </c>
      <c r="E2462" s="246" t="s">
        <v>8133</v>
      </c>
      <c r="F2462" s="246" t="s">
        <v>12354</v>
      </c>
      <c r="G2462" s="246" t="s">
        <v>10229</v>
      </c>
      <c r="H2462" s="247">
        <v>0</v>
      </c>
      <c r="I2462" s="246" t="s">
        <v>10371</v>
      </c>
      <c r="J2462" s="247">
        <v>8000</v>
      </c>
      <c r="K2462" s="247">
        <v>106</v>
      </c>
      <c r="L2462" s="246" t="s">
        <v>14393</v>
      </c>
      <c r="M2462" s="246" t="s">
        <v>8265</v>
      </c>
      <c r="N2462" s="246" t="s">
        <v>14394</v>
      </c>
      <c r="O2462" s="246" t="s">
        <v>10228</v>
      </c>
      <c r="P2462" s="246" t="s">
        <v>10228</v>
      </c>
      <c r="Q2462" s="246" t="s">
        <v>12354</v>
      </c>
      <c r="R2462" s="246" t="s">
        <v>12354</v>
      </c>
      <c r="S2462" s="246" t="s">
        <v>12354</v>
      </c>
      <c r="T2462" s="246" t="s">
        <v>12354</v>
      </c>
      <c r="U2462" s="246" t="s">
        <v>12354</v>
      </c>
    </row>
    <row r="2463" spans="1:21" ht="13.5" customHeight="1">
      <c r="A2463" s="125" t="s">
        <v>14566</v>
      </c>
      <c r="B2463" s="125" t="s">
        <v>10405</v>
      </c>
      <c r="C2463" s="246" t="s">
        <v>12215</v>
      </c>
      <c r="D2463" s="246" t="s">
        <v>150</v>
      </c>
      <c r="E2463" s="246" t="s">
        <v>12216</v>
      </c>
      <c r="F2463" s="246" t="s">
        <v>12354</v>
      </c>
      <c r="G2463" s="246" t="s">
        <v>12215</v>
      </c>
      <c r="H2463" s="247">
        <v>0</v>
      </c>
      <c r="I2463" s="246" t="s">
        <v>10371</v>
      </c>
      <c r="J2463" s="247">
        <v>8000</v>
      </c>
      <c r="K2463" s="247">
        <v>209</v>
      </c>
      <c r="L2463" s="246" t="s">
        <v>12933</v>
      </c>
      <c r="M2463" s="246" t="s">
        <v>8269</v>
      </c>
      <c r="N2463" s="246" t="s">
        <v>14567</v>
      </c>
      <c r="O2463" s="246" t="s">
        <v>14566</v>
      </c>
      <c r="P2463" s="246" t="s">
        <v>14566</v>
      </c>
      <c r="Q2463" s="246" t="s">
        <v>14566</v>
      </c>
      <c r="R2463" s="246" t="s">
        <v>14694</v>
      </c>
      <c r="S2463" s="246" t="s">
        <v>14736</v>
      </c>
      <c r="T2463" s="246" t="s">
        <v>16266</v>
      </c>
      <c r="U2463" s="246" t="s">
        <v>16441</v>
      </c>
    </row>
    <row r="2464" spans="1:21" ht="13.5" customHeight="1">
      <c r="A2464" s="125" t="s">
        <v>13929</v>
      </c>
      <c r="B2464" s="125" t="s">
        <v>10405</v>
      </c>
      <c r="C2464" s="246" t="s">
        <v>12217</v>
      </c>
      <c r="D2464" s="246" t="s">
        <v>160</v>
      </c>
      <c r="E2464" s="246" t="s">
        <v>12218</v>
      </c>
      <c r="F2464" s="246" t="s">
        <v>12219</v>
      </c>
      <c r="G2464" s="246" t="s">
        <v>12217</v>
      </c>
      <c r="H2464" s="247">
        <v>0</v>
      </c>
      <c r="I2464" s="246" t="s">
        <v>10371</v>
      </c>
      <c r="J2464" s="247">
        <v>8000</v>
      </c>
      <c r="K2464" s="247">
        <v>210</v>
      </c>
      <c r="L2464" s="246" t="s">
        <v>12933</v>
      </c>
      <c r="M2464" s="246" t="s">
        <v>11426</v>
      </c>
      <c r="N2464" s="246" t="s">
        <v>14568</v>
      </c>
      <c r="O2464" s="246" t="s">
        <v>13929</v>
      </c>
      <c r="P2464" s="246" t="s">
        <v>13929</v>
      </c>
      <c r="Q2464" s="246" t="s">
        <v>13929</v>
      </c>
      <c r="R2464" s="246" t="s">
        <v>12354</v>
      </c>
      <c r="S2464" s="246" t="s">
        <v>12354</v>
      </c>
      <c r="T2464" s="246" t="s">
        <v>12354</v>
      </c>
      <c r="U2464" s="246" t="s">
        <v>12354</v>
      </c>
    </row>
    <row r="2465" spans="1:21" ht="13.5" customHeight="1">
      <c r="A2465" s="125" t="s">
        <v>14569</v>
      </c>
      <c r="B2465" s="125" t="s">
        <v>10405</v>
      </c>
      <c r="C2465" s="246" t="s">
        <v>12220</v>
      </c>
      <c r="D2465" s="246" t="s">
        <v>160</v>
      </c>
      <c r="E2465" s="246" t="s">
        <v>12218</v>
      </c>
      <c r="F2465" s="246" t="s">
        <v>12221</v>
      </c>
      <c r="G2465" s="246" t="s">
        <v>12220</v>
      </c>
      <c r="H2465" s="247">
        <v>0</v>
      </c>
      <c r="I2465" s="246" t="s">
        <v>10371</v>
      </c>
      <c r="J2465" s="247">
        <v>8000</v>
      </c>
      <c r="K2465" s="247">
        <v>211</v>
      </c>
      <c r="L2465" s="246" t="s">
        <v>12933</v>
      </c>
      <c r="M2465" s="246" t="s">
        <v>11426</v>
      </c>
      <c r="N2465" s="246" t="s">
        <v>14570</v>
      </c>
      <c r="O2465" s="246" t="s">
        <v>14569</v>
      </c>
      <c r="P2465" s="246" t="s">
        <v>14569</v>
      </c>
      <c r="Q2465" s="246" t="s">
        <v>14569</v>
      </c>
      <c r="R2465" s="246" t="s">
        <v>14694</v>
      </c>
      <c r="S2465" s="246" t="s">
        <v>14876</v>
      </c>
      <c r="T2465" s="246" t="s">
        <v>16333</v>
      </c>
      <c r="U2465" s="246" t="s">
        <v>16458</v>
      </c>
    </row>
    <row r="2466" spans="1:21" ht="13.5" customHeight="1">
      <c r="A2466" s="125" t="s">
        <v>10230</v>
      </c>
      <c r="B2466" s="125" t="s">
        <v>10405</v>
      </c>
      <c r="C2466" s="246" t="s">
        <v>8167</v>
      </c>
      <c r="D2466" s="246" t="s">
        <v>106</v>
      </c>
      <c r="E2466" s="246" t="s">
        <v>8168</v>
      </c>
      <c r="F2466" s="246" t="s">
        <v>8169</v>
      </c>
      <c r="G2466" s="246" t="s">
        <v>10042</v>
      </c>
      <c r="H2466" s="247">
        <v>0</v>
      </c>
      <c r="I2466" s="246" t="s">
        <v>10371</v>
      </c>
      <c r="J2466" s="247">
        <v>8000</v>
      </c>
      <c r="K2466" s="247">
        <v>127</v>
      </c>
      <c r="L2466" s="246" t="s">
        <v>14427</v>
      </c>
      <c r="M2466" s="246" t="s">
        <v>11426</v>
      </c>
      <c r="N2466" s="246" t="s">
        <v>14428</v>
      </c>
      <c r="O2466" s="246" t="s">
        <v>10230</v>
      </c>
      <c r="P2466" s="246" t="s">
        <v>10230</v>
      </c>
      <c r="Q2466" s="246" t="s">
        <v>12354</v>
      </c>
      <c r="R2466" s="246" t="s">
        <v>12354</v>
      </c>
      <c r="S2466" s="246" t="s">
        <v>12354</v>
      </c>
      <c r="T2466" s="246" t="s">
        <v>12354</v>
      </c>
      <c r="U2466" s="246" t="s">
        <v>12354</v>
      </c>
    </row>
    <row r="2467" spans="1:21" ht="13.5" customHeight="1">
      <c r="A2467" s="125" t="s">
        <v>11188</v>
      </c>
      <c r="B2467" s="125" t="s">
        <v>10405</v>
      </c>
      <c r="C2467" s="246" t="s">
        <v>11189</v>
      </c>
      <c r="D2467" s="246" t="s">
        <v>202</v>
      </c>
      <c r="E2467" s="246" t="s">
        <v>7922</v>
      </c>
      <c r="F2467" s="246" t="s">
        <v>11190</v>
      </c>
      <c r="G2467" s="246" t="s">
        <v>10042</v>
      </c>
      <c r="H2467" s="247">
        <v>0</v>
      </c>
      <c r="I2467" s="246" t="s">
        <v>10371</v>
      </c>
      <c r="J2467" s="247">
        <v>8000</v>
      </c>
      <c r="K2467" s="247">
        <v>165</v>
      </c>
      <c r="L2467" s="246" t="s">
        <v>14120</v>
      </c>
      <c r="M2467" s="246" t="s">
        <v>11426</v>
      </c>
      <c r="N2467" s="246" t="s">
        <v>14489</v>
      </c>
      <c r="O2467" s="246" t="s">
        <v>11188</v>
      </c>
      <c r="P2467" s="246" t="s">
        <v>11188</v>
      </c>
      <c r="Q2467" s="246" t="s">
        <v>12354</v>
      </c>
      <c r="R2467" s="246" t="s">
        <v>12354</v>
      </c>
      <c r="S2467" s="246" t="s">
        <v>12354</v>
      </c>
      <c r="T2467" s="246" t="s">
        <v>12354</v>
      </c>
      <c r="U2467" s="246" t="s">
        <v>12354</v>
      </c>
    </row>
    <row r="2468" spans="1:21" ht="13.5" customHeight="1">
      <c r="A2468" s="125" t="s">
        <v>10231</v>
      </c>
      <c r="B2468" s="125" t="s">
        <v>10405</v>
      </c>
      <c r="C2468" s="246" t="s">
        <v>7700</v>
      </c>
      <c r="D2468" s="246" t="s">
        <v>12354</v>
      </c>
      <c r="E2468" s="246" t="s">
        <v>8087</v>
      </c>
      <c r="F2468" s="246" t="s">
        <v>12354</v>
      </c>
      <c r="G2468" s="246" t="s">
        <v>10232</v>
      </c>
      <c r="H2468" s="247">
        <v>0</v>
      </c>
      <c r="I2468" s="246" t="s">
        <v>10371</v>
      </c>
      <c r="J2468" s="247">
        <v>8000</v>
      </c>
      <c r="K2468" s="247">
        <v>82</v>
      </c>
      <c r="L2468" s="246" t="s">
        <v>12608</v>
      </c>
      <c r="M2468" s="246" t="s">
        <v>8265</v>
      </c>
      <c r="N2468" s="246" t="s">
        <v>14361</v>
      </c>
      <c r="O2468" s="246" t="s">
        <v>10231</v>
      </c>
      <c r="P2468" s="246" t="s">
        <v>10231</v>
      </c>
      <c r="Q2468" s="246" t="s">
        <v>12354</v>
      </c>
      <c r="R2468" s="246" t="s">
        <v>12354</v>
      </c>
      <c r="S2468" s="246" t="s">
        <v>12354</v>
      </c>
      <c r="T2468" s="246" t="s">
        <v>12354</v>
      </c>
      <c r="U2468" s="246" t="s">
        <v>12354</v>
      </c>
    </row>
    <row r="2469" spans="1:21" ht="13.5" customHeight="1">
      <c r="A2469" s="125" t="s">
        <v>14414</v>
      </c>
      <c r="B2469" s="125" t="s">
        <v>10405</v>
      </c>
      <c r="C2469" s="246" t="s">
        <v>8153</v>
      </c>
      <c r="D2469" s="246" t="s">
        <v>68</v>
      </c>
      <c r="E2469" s="246" t="s">
        <v>8154</v>
      </c>
      <c r="F2469" s="246" t="s">
        <v>8155</v>
      </c>
      <c r="G2469" s="246" t="s">
        <v>10233</v>
      </c>
      <c r="H2469" s="247">
        <v>0</v>
      </c>
      <c r="I2469" s="246" t="s">
        <v>10371</v>
      </c>
      <c r="J2469" s="247">
        <v>8000</v>
      </c>
      <c r="K2469" s="247">
        <v>121</v>
      </c>
      <c r="L2469" s="246" t="s">
        <v>14415</v>
      </c>
      <c r="M2469" s="246" t="s">
        <v>11426</v>
      </c>
      <c r="N2469" s="246" t="s">
        <v>14416</v>
      </c>
      <c r="O2469" s="246" t="s">
        <v>14414</v>
      </c>
      <c r="P2469" s="246" t="s">
        <v>14414</v>
      </c>
      <c r="Q2469" s="246" t="s">
        <v>14417</v>
      </c>
      <c r="R2469" s="246" t="s">
        <v>12354</v>
      </c>
      <c r="S2469" s="246" t="s">
        <v>12354</v>
      </c>
      <c r="T2469" s="246" t="s">
        <v>12354</v>
      </c>
      <c r="U2469" s="246" t="s">
        <v>12354</v>
      </c>
    </row>
    <row r="2470" spans="1:21" ht="13.5" customHeight="1">
      <c r="A2470" s="125" t="s">
        <v>10234</v>
      </c>
      <c r="B2470" s="125" t="s">
        <v>10405</v>
      </c>
      <c r="C2470" s="246" t="s">
        <v>8101</v>
      </c>
      <c r="D2470" s="246" t="s">
        <v>8102</v>
      </c>
      <c r="E2470" s="246" t="s">
        <v>8103</v>
      </c>
      <c r="F2470" s="246" t="s">
        <v>12354</v>
      </c>
      <c r="G2470" s="246" t="s">
        <v>10235</v>
      </c>
      <c r="H2470" s="247">
        <v>0</v>
      </c>
      <c r="I2470" s="246" t="s">
        <v>10371</v>
      </c>
      <c r="J2470" s="247">
        <v>8000</v>
      </c>
      <c r="K2470" s="247">
        <v>91</v>
      </c>
      <c r="L2470" s="246" t="s">
        <v>13967</v>
      </c>
      <c r="M2470" s="246" t="s">
        <v>8265</v>
      </c>
      <c r="N2470" s="246" t="s">
        <v>14372</v>
      </c>
      <c r="O2470" s="246" t="s">
        <v>10234</v>
      </c>
      <c r="P2470" s="246" t="s">
        <v>10234</v>
      </c>
      <c r="Q2470" s="246" t="s">
        <v>12354</v>
      </c>
      <c r="R2470" s="246" t="s">
        <v>12354</v>
      </c>
      <c r="S2470" s="246" t="s">
        <v>12354</v>
      </c>
      <c r="T2470" s="246" t="s">
        <v>12354</v>
      </c>
      <c r="U2470" s="246" t="s">
        <v>12354</v>
      </c>
    </row>
    <row r="2471" spans="1:21" ht="13.5" customHeight="1">
      <c r="A2471" s="125" t="s">
        <v>14571</v>
      </c>
      <c r="B2471" s="125" t="s">
        <v>10405</v>
      </c>
      <c r="C2471" s="246" t="s">
        <v>12222</v>
      </c>
      <c r="D2471" s="246" t="s">
        <v>154</v>
      </c>
      <c r="E2471" s="246" t="s">
        <v>12223</v>
      </c>
      <c r="F2471" s="246" t="s">
        <v>12224</v>
      </c>
      <c r="G2471" s="246" t="s">
        <v>12222</v>
      </c>
      <c r="H2471" s="247">
        <v>0</v>
      </c>
      <c r="I2471" s="246" t="s">
        <v>10371</v>
      </c>
      <c r="J2471" s="247">
        <v>8000</v>
      </c>
      <c r="K2471" s="247">
        <v>212</v>
      </c>
      <c r="L2471" s="246" t="s">
        <v>14572</v>
      </c>
      <c r="M2471" s="246" t="s">
        <v>11426</v>
      </c>
      <c r="N2471" s="246" t="s">
        <v>14573</v>
      </c>
      <c r="O2471" s="246" t="s">
        <v>14571</v>
      </c>
      <c r="P2471" s="246" t="s">
        <v>14571</v>
      </c>
      <c r="Q2471" s="246" t="s">
        <v>12354</v>
      </c>
      <c r="R2471" s="246" t="s">
        <v>12354</v>
      </c>
      <c r="S2471" s="246" t="s">
        <v>12354</v>
      </c>
      <c r="T2471" s="246" t="s">
        <v>12354</v>
      </c>
      <c r="U2471" s="246" t="s">
        <v>12354</v>
      </c>
    </row>
    <row r="2472" spans="1:21" ht="13.5" customHeight="1">
      <c r="A2472" s="125" t="s">
        <v>10236</v>
      </c>
      <c r="B2472" s="125" t="s">
        <v>10405</v>
      </c>
      <c r="C2472" s="246" t="s">
        <v>8104</v>
      </c>
      <c r="D2472" s="246" t="s">
        <v>163</v>
      </c>
      <c r="E2472" s="246" t="s">
        <v>8105</v>
      </c>
      <c r="F2472" s="246" t="s">
        <v>12354</v>
      </c>
      <c r="G2472" s="246" t="s">
        <v>10237</v>
      </c>
      <c r="H2472" s="247">
        <v>0</v>
      </c>
      <c r="I2472" s="246" t="s">
        <v>10371</v>
      </c>
      <c r="J2472" s="247">
        <v>8000</v>
      </c>
      <c r="K2472" s="247">
        <v>92</v>
      </c>
      <c r="L2472" s="246" t="s">
        <v>14373</v>
      </c>
      <c r="M2472" s="246" t="s">
        <v>8265</v>
      </c>
      <c r="N2472" s="246" t="s">
        <v>14374</v>
      </c>
      <c r="O2472" s="246" t="s">
        <v>10236</v>
      </c>
      <c r="P2472" s="246" t="s">
        <v>10236</v>
      </c>
      <c r="Q2472" s="246" t="s">
        <v>10236</v>
      </c>
      <c r="R2472" s="246" t="s">
        <v>14694</v>
      </c>
      <c r="S2472" s="246" t="s">
        <v>14727</v>
      </c>
      <c r="T2472" s="246" t="s">
        <v>15084</v>
      </c>
      <c r="U2472" s="246" t="s">
        <v>14831</v>
      </c>
    </row>
    <row r="2473" spans="1:21" ht="13.5" customHeight="1">
      <c r="A2473" s="125" t="s">
        <v>14574</v>
      </c>
      <c r="B2473" s="125" t="s">
        <v>10405</v>
      </c>
      <c r="C2473" s="246" t="s">
        <v>12225</v>
      </c>
      <c r="D2473" s="246" t="s">
        <v>164</v>
      </c>
      <c r="E2473" s="246" t="s">
        <v>12226</v>
      </c>
      <c r="F2473" s="246" t="s">
        <v>12227</v>
      </c>
      <c r="G2473" s="246" t="s">
        <v>12225</v>
      </c>
      <c r="H2473" s="247">
        <v>0</v>
      </c>
      <c r="I2473" s="246" t="s">
        <v>10371</v>
      </c>
      <c r="J2473" s="247">
        <v>8000</v>
      </c>
      <c r="K2473" s="247">
        <v>213</v>
      </c>
      <c r="L2473" s="246" t="s">
        <v>14575</v>
      </c>
      <c r="M2473" s="246" t="s">
        <v>8269</v>
      </c>
      <c r="N2473" s="246" t="s">
        <v>14576</v>
      </c>
      <c r="O2473" s="246" t="s">
        <v>12354</v>
      </c>
      <c r="P2473" s="246" t="s">
        <v>12354</v>
      </c>
      <c r="Q2473" s="246" t="s">
        <v>14574</v>
      </c>
      <c r="R2473" s="246" t="s">
        <v>12354</v>
      </c>
      <c r="S2473" s="246" t="s">
        <v>12354</v>
      </c>
      <c r="T2473" s="246" t="s">
        <v>12354</v>
      </c>
      <c r="U2473" s="246" t="s">
        <v>12354</v>
      </c>
    </row>
    <row r="2474" spans="1:21" ht="13.5" customHeight="1">
      <c r="A2474" s="125" t="s">
        <v>14577</v>
      </c>
      <c r="B2474" s="125" t="s">
        <v>10405</v>
      </c>
      <c r="C2474" s="246" t="s">
        <v>12228</v>
      </c>
      <c r="D2474" s="246" t="s">
        <v>95</v>
      </c>
      <c r="E2474" s="246" t="s">
        <v>12229</v>
      </c>
      <c r="F2474" s="246" t="s">
        <v>12230</v>
      </c>
      <c r="G2474" s="246" t="s">
        <v>12228</v>
      </c>
      <c r="H2474" s="247">
        <v>0</v>
      </c>
      <c r="I2474" s="246" t="s">
        <v>10371</v>
      </c>
      <c r="J2474" s="247">
        <v>8000</v>
      </c>
      <c r="K2474" s="247">
        <v>214</v>
      </c>
      <c r="L2474" s="246" t="s">
        <v>14578</v>
      </c>
      <c r="M2474" s="246" t="s">
        <v>8269</v>
      </c>
      <c r="N2474" s="246" t="s">
        <v>14579</v>
      </c>
      <c r="O2474" s="246" t="s">
        <v>12354</v>
      </c>
      <c r="P2474" s="246" t="s">
        <v>12354</v>
      </c>
      <c r="Q2474" s="246" t="s">
        <v>14577</v>
      </c>
      <c r="R2474" s="246" t="s">
        <v>12354</v>
      </c>
      <c r="S2474" s="246" t="s">
        <v>12354</v>
      </c>
      <c r="T2474" s="246" t="s">
        <v>12354</v>
      </c>
      <c r="U2474" s="246" t="s">
        <v>12354</v>
      </c>
    </row>
    <row r="2475" spans="1:21" ht="13.5" customHeight="1">
      <c r="A2475" s="125" t="s">
        <v>14580</v>
      </c>
      <c r="B2475" s="125" t="s">
        <v>10405</v>
      </c>
      <c r="C2475" s="246" t="s">
        <v>12231</v>
      </c>
      <c r="D2475" s="246" t="s">
        <v>131</v>
      </c>
      <c r="E2475" s="246" t="s">
        <v>12232</v>
      </c>
      <c r="F2475" s="246" t="s">
        <v>12233</v>
      </c>
      <c r="G2475" s="246" t="s">
        <v>12231</v>
      </c>
      <c r="H2475" s="247">
        <v>0</v>
      </c>
      <c r="I2475" s="246" t="s">
        <v>10371</v>
      </c>
      <c r="J2475" s="247">
        <v>8000</v>
      </c>
      <c r="K2475" s="247">
        <v>215</v>
      </c>
      <c r="L2475" s="246" t="s">
        <v>14581</v>
      </c>
      <c r="M2475" s="246" t="s">
        <v>8269</v>
      </c>
      <c r="N2475" s="246" t="s">
        <v>14582</v>
      </c>
      <c r="O2475" s="246" t="s">
        <v>14580</v>
      </c>
      <c r="P2475" s="246" t="s">
        <v>14580</v>
      </c>
      <c r="Q2475" s="246" t="s">
        <v>12354</v>
      </c>
      <c r="R2475" s="246" t="s">
        <v>12354</v>
      </c>
      <c r="S2475" s="246" t="s">
        <v>12354</v>
      </c>
      <c r="T2475" s="246" t="s">
        <v>12354</v>
      </c>
      <c r="U2475" s="246" t="s">
        <v>12354</v>
      </c>
    </row>
    <row r="2476" spans="1:21" ht="13.5" customHeight="1">
      <c r="A2476" s="125" t="s">
        <v>10238</v>
      </c>
      <c r="B2476" s="125" t="s">
        <v>10405</v>
      </c>
      <c r="C2476" s="246" t="s">
        <v>8099</v>
      </c>
      <c r="D2476" s="246" t="s">
        <v>107</v>
      </c>
      <c r="E2476" s="246" t="s">
        <v>8100</v>
      </c>
      <c r="F2476" s="246" t="s">
        <v>12354</v>
      </c>
      <c r="G2476" s="246" t="s">
        <v>10239</v>
      </c>
      <c r="H2476" s="247">
        <v>0</v>
      </c>
      <c r="I2476" s="246" t="s">
        <v>10371</v>
      </c>
      <c r="J2476" s="247">
        <v>8000</v>
      </c>
      <c r="K2476" s="247">
        <v>90</v>
      </c>
      <c r="L2476" s="246" t="s">
        <v>14370</v>
      </c>
      <c r="M2476" s="246" t="s">
        <v>8265</v>
      </c>
      <c r="N2476" s="246" t="s">
        <v>14371</v>
      </c>
      <c r="O2476" s="246" t="s">
        <v>12354</v>
      </c>
      <c r="P2476" s="246" t="s">
        <v>12354</v>
      </c>
      <c r="Q2476" s="246" t="s">
        <v>10238</v>
      </c>
      <c r="R2476" s="246" t="s">
        <v>12354</v>
      </c>
      <c r="S2476" s="246" t="s">
        <v>12354</v>
      </c>
      <c r="T2476" s="246" t="s">
        <v>12354</v>
      </c>
      <c r="U2476" s="246" t="s">
        <v>12354</v>
      </c>
    </row>
    <row r="2477" spans="1:21" ht="13.5" customHeight="1">
      <c r="A2477" s="125" t="s">
        <v>10240</v>
      </c>
      <c r="B2477" s="125" t="s">
        <v>10405</v>
      </c>
      <c r="C2477" s="246" t="s">
        <v>8215</v>
      </c>
      <c r="D2477" s="246" t="s">
        <v>123</v>
      </c>
      <c r="E2477" s="246" t="s">
        <v>12234</v>
      </c>
      <c r="F2477" s="246" t="s">
        <v>8216</v>
      </c>
      <c r="G2477" s="246" t="s">
        <v>10241</v>
      </c>
      <c r="H2477" s="247">
        <v>0</v>
      </c>
      <c r="I2477" s="246" t="s">
        <v>10371</v>
      </c>
      <c r="J2477" s="247">
        <v>8000</v>
      </c>
      <c r="K2477" s="247">
        <v>145</v>
      </c>
      <c r="L2477" s="246" t="s">
        <v>14456</v>
      </c>
      <c r="M2477" s="246" t="s">
        <v>11426</v>
      </c>
      <c r="N2477" s="246" t="s">
        <v>14457</v>
      </c>
      <c r="O2477" s="246" t="s">
        <v>10240</v>
      </c>
      <c r="P2477" s="246" t="s">
        <v>10240</v>
      </c>
      <c r="Q2477" s="246" t="s">
        <v>10240</v>
      </c>
      <c r="R2477" s="246" t="s">
        <v>14690</v>
      </c>
      <c r="S2477" s="246" t="s">
        <v>15041</v>
      </c>
      <c r="T2477" s="246" t="s">
        <v>16459</v>
      </c>
      <c r="U2477" s="246" t="s">
        <v>14945</v>
      </c>
    </row>
    <row r="2478" spans="1:21" ht="13.5" customHeight="1">
      <c r="A2478" s="125" t="s">
        <v>10242</v>
      </c>
      <c r="B2478" s="125" t="s">
        <v>10405</v>
      </c>
      <c r="C2478" s="246" t="s">
        <v>8091</v>
      </c>
      <c r="D2478" s="246" t="s">
        <v>86</v>
      </c>
      <c r="E2478" s="246" t="s">
        <v>8092</v>
      </c>
      <c r="F2478" s="246" t="s">
        <v>10783</v>
      </c>
      <c r="G2478" s="246" t="s">
        <v>10070</v>
      </c>
      <c r="H2478" s="247">
        <v>0</v>
      </c>
      <c r="I2478" s="246" t="s">
        <v>10371</v>
      </c>
      <c r="J2478" s="247">
        <v>8000</v>
      </c>
      <c r="K2478" s="247">
        <v>85</v>
      </c>
      <c r="L2478" s="246" t="s">
        <v>12620</v>
      </c>
      <c r="M2478" s="246" t="s">
        <v>8265</v>
      </c>
      <c r="N2478" s="246" t="s">
        <v>14364</v>
      </c>
      <c r="O2478" s="246" t="s">
        <v>10242</v>
      </c>
      <c r="P2478" s="246" t="s">
        <v>10242</v>
      </c>
      <c r="Q2478" s="246" t="s">
        <v>12354</v>
      </c>
      <c r="R2478" s="246" t="s">
        <v>12354</v>
      </c>
      <c r="S2478" s="246" t="s">
        <v>12354</v>
      </c>
      <c r="T2478" s="246" t="s">
        <v>12354</v>
      </c>
      <c r="U2478" s="246" t="s">
        <v>12354</v>
      </c>
    </row>
    <row r="2479" spans="1:21" ht="13.5" customHeight="1">
      <c r="A2479" s="125" t="s">
        <v>14583</v>
      </c>
      <c r="B2479" s="125" t="s">
        <v>10405</v>
      </c>
      <c r="C2479" s="246" t="s">
        <v>12235</v>
      </c>
      <c r="D2479" s="246" t="s">
        <v>166</v>
      </c>
      <c r="E2479" s="246" t="s">
        <v>12236</v>
      </c>
      <c r="F2479" s="246" t="s">
        <v>12237</v>
      </c>
      <c r="G2479" s="246" t="s">
        <v>12235</v>
      </c>
      <c r="H2479" s="247">
        <v>0</v>
      </c>
      <c r="I2479" s="246" t="s">
        <v>10371</v>
      </c>
      <c r="J2479" s="247">
        <v>8000</v>
      </c>
      <c r="K2479" s="247">
        <v>216</v>
      </c>
      <c r="L2479" s="246" t="s">
        <v>14584</v>
      </c>
      <c r="M2479" s="246" t="s">
        <v>8267</v>
      </c>
      <c r="N2479" s="246" t="s">
        <v>14585</v>
      </c>
      <c r="O2479" s="246" t="s">
        <v>12354</v>
      </c>
      <c r="P2479" s="246" t="s">
        <v>12354</v>
      </c>
      <c r="Q2479" s="246" t="s">
        <v>14583</v>
      </c>
      <c r="R2479" s="246" t="s">
        <v>12354</v>
      </c>
      <c r="S2479" s="246" t="s">
        <v>12354</v>
      </c>
      <c r="T2479" s="246" t="s">
        <v>12354</v>
      </c>
      <c r="U2479" s="246" t="s">
        <v>12354</v>
      </c>
    </row>
    <row r="2480" spans="1:21" ht="13.5" customHeight="1">
      <c r="A2480" s="125" t="s">
        <v>10243</v>
      </c>
      <c r="B2480" s="125" t="s">
        <v>10405</v>
      </c>
      <c r="C2480" s="246" t="s">
        <v>8015</v>
      </c>
      <c r="D2480" s="246" t="s">
        <v>167</v>
      </c>
      <c r="E2480" s="246" t="s">
        <v>8016</v>
      </c>
      <c r="F2480" s="246" t="s">
        <v>12354</v>
      </c>
      <c r="G2480" s="246" t="s">
        <v>10244</v>
      </c>
      <c r="H2480" s="247">
        <v>0</v>
      </c>
      <c r="I2480" s="246" t="s">
        <v>10371</v>
      </c>
      <c r="J2480" s="247">
        <v>8000</v>
      </c>
      <c r="K2480" s="247">
        <v>40</v>
      </c>
      <c r="L2480" s="246" t="s">
        <v>14298</v>
      </c>
      <c r="M2480" s="246" t="s">
        <v>8269</v>
      </c>
      <c r="N2480" s="246" t="s">
        <v>14299</v>
      </c>
      <c r="O2480" s="246" t="s">
        <v>10243</v>
      </c>
      <c r="P2480" s="246" t="s">
        <v>10243</v>
      </c>
      <c r="Q2480" s="246" t="s">
        <v>12354</v>
      </c>
      <c r="R2480" s="246" t="s">
        <v>12354</v>
      </c>
      <c r="S2480" s="246" t="s">
        <v>12354</v>
      </c>
      <c r="T2480" s="246" t="s">
        <v>12354</v>
      </c>
      <c r="U2480" s="246" t="s">
        <v>12354</v>
      </c>
    </row>
    <row r="2481" spans="1:21" ht="13.5" customHeight="1">
      <c r="A2481" s="125" t="s">
        <v>13878</v>
      </c>
      <c r="B2481" s="125" t="s">
        <v>10405</v>
      </c>
      <c r="C2481" s="246" t="s">
        <v>12238</v>
      </c>
      <c r="D2481" s="246" t="s">
        <v>65</v>
      </c>
      <c r="E2481" s="246" t="s">
        <v>12239</v>
      </c>
      <c r="F2481" s="246" t="s">
        <v>12354</v>
      </c>
      <c r="G2481" s="246" t="s">
        <v>12238</v>
      </c>
      <c r="H2481" s="247">
        <v>0</v>
      </c>
      <c r="I2481" s="246" t="s">
        <v>10371</v>
      </c>
      <c r="J2481" s="247">
        <v>8000</v>
      </c>
      <c r="K2481" s="247">
        <v>217</v>
      </c>
      <c r="L2481" s="246" t="s">
        <v>13823</v>
      </c>
      <c r="M2481" s="246" t="s">
        <v>11426</v>
      </c>
      <c r="N2481" s="246" t="s">
        <v>14586</v>
      </c>
      <c r="O2481" s="246" t="s">
        <v>13878</v>
      </c>
      <c r="P2481" s="246" t="s">
        <v>13878</v>
      </c>
      <c r="Q2481" s="246" t="s">
        <v>13878</v>
      </c>
      <c r="R2481" s="246" t="s">
        <v>15542</v>
      </c>
      <c r="S2481" s="246" t="s">
        <v>14791</v>
      </c>
      <c r="T2481" s="246" t="s">
        <v>15007</v>
      </c>
      <c r="U2481" s="246" t="s">
        <v>16098</v>
      </c>
    </row>
    <row r="2482" spans="1:21" ht="13.5" customHeight="1">
      <c r="A2482" s="125" t="s">
        <v>14083</v>
      </c>
      <c r="B2482" s="125" t="s">
        <v>10405</v>
      </c>
      <c r="C2482" s="246" t="s">
        <v>12240</v>
      </c>
      <c r="D2482" s="246" t="s">
        <v>109</v>
      </c>
      <c r="E2482" s="246" t="s">
        <v>12241</v>
      </c>
      <c r="F2482" s="246" t="s">
        <v>12242</v>
      </c>
      <c r="G2482" s="246" t="s">
        <v>12240</v>
      </c>
      <c r="H2482" s="247">
        <v>0</v>
      </c>
      <c r="I2482" s="246" t="s">
        <v>10371</v>
      </c>
      <c r="J2482" s="247">
        <v>8000</v>
      </c>
      <c r="K2482" s="247">
        <v>218</v>
      </c>
      <c r="L2482" s="246" t="s">
        <v>14587</v>
      </c>
      <c r="M2482" s="246" t="s">
        <v>11426</v>
      </c>
      <c r="N2482" s="246" t="s">
        <v>14588</v>
      </c>
      <c r="O2482" s="246" t="s">
        <v>14083</v>
      </c>
      <c r="P2482" s="246" t="s">
        <v>14083</v>
      </c>
      <c r="Q2482" s="246" t="s">
        <v>14083</v>
      </c>
      <c r="R2482" s="246" t="s">
        <v>14730</v>
      </c>
      <c r="S2482" s="246" t="s">
        <v>14884</v>
      </c>
      <c r="T2482" s="246" t="s">
        <v>15099</v>
      </c>
      <c r="U2482" s="246" t="s">
        <v>15124</v>
      </c>
    </row>
    <row r="2483" spans="1:21" ht="13.5" customHeight="1">
      <c r="A2483" s="125" t="s">
        <v>10245</v>
      </c>
      <c r="B2483" s="125" t="s">
        <v>10405</v>
      </c>
      <c r="C2483" s="246" t="s">
        <v>8228</v>
      </c>
      <c r="D2483" s="246" t="s">
        <v>168</v>
      </c>
      <c r="E2483" s="246" t="s">
        <v>8229</v>
      </c>
      <c r="F2483" s="246" t="s">
        <v>8230</v>
      </c>
      <c r="G2483" s="246" t="s">
        <v>10246</v>
      </c>
      <c r="H2483" s="247">
        <v>0</v>
      </c>
      <c r="I2483" s="246" t="s">
        <v>10371</v>
      </c>
      <c r="J2483" s="247">
        <v>8000</v>
      </c>
      <c r="K2483" s="247">
        <v>150</v>
      </c>
      <c r="L2483" s="246" t="s">
        <v>14466</v>
      </c>
      <c r="M2483" s="246" t="s">
        <v>11426</v>
      </c>
      <c r="N2483" s="246" t="s">
        <v>14467</v>
      </c>
      <c r="O2483" s="246" t="s">
        <v>10245</v>
      </c>
      <c r="P2483" s="246" t="s">
        <v>10245</v>
      </c>
      <c r="Q2483" s="246" t="s">
        <v>10245</v>
      </c>
      <c r="R2483" s="246" t="s">
        <v>14694</v>
      </c>
      <c r="S2483" s="246" t="s">
        <v>14929</v>
      </c>
      <c r="T2483" s="246" t="s">
        <v>16381</v>
      </c>
      <c r="U2483" s="246" t="s">
        <v>14831</v>
      </c>
    </row>
    <row r="2484" spans="1:21" ht="13.5" customHeight="1">
      <c r="A2484" s="125" t="s">
        <v>10247</v>
      </c>
      <c r="B2484" s="125" t="s">
        <v>10405</v>
      </c>
      <c r="C2484" s="246" t="s">
        <v>8011</v>
      </c>
      <c r="D2484" s="246" t="s">
        <v>169</v>
      </c>
      <c r="E2484" s="246" t="s">
        <v>8012</v>
      </c>
      <c r="F2484" s="246" t="s">
        <v>12354</v>
      </c>
      <c r="G2484" s="246" t="s">
        <v>10248</v>
      </c>
      <c r="H2484" s="247">
        <v>0</v>
      </c>
      <c r="I2484" s="246" t="s">
        <v>10371</v>
      </c>
      <c r="J2484" s="247">
        <v>8000</v>
      </c>
      <c r="K2484" s="247">
        <v>38</v>
      </c>
      <c r="L2484" s="246" t="s">
        <v>14294</v>
      </c>
      <c r="M2484" s="246" t="s">
        <v>8269</v>
      </c>
      <c r="N2484" s="246" t="s">
        <v>14295</v>
      </c>
      <c r="O2484" s="246" t="s">
        <v>10247</v>
      </c>
      <c r="P2484" s="246" t="s">
        <v>10247</v>
      </c>
      <c r="Q2484" s="246" t="s">
        <v>12354</v>
      </c>
      <c r="R2484" s="246" t="s">
        <v>12354</v>
      </c>
      <c r="S2484" s="246" t="s">
        <v>12354</v>
      </c>
      <c r="T2484" s="246" t="s">
        <v>12354</v>
      </c>
      <c r="U2484" s="246" t="s">
        <v>12354</v>
      </c>
    </row>
    <row r="2485" spans="1:21" ht="13.5" customHeight="1">
      <c r="A2485" s="125" t="s">
        <v>10249</v>
      </c>
      <c r="B2485" s="125" t="s">
        <v>10405</v>
      </c>
      <c r="C2485" s="246" t="s">
        <v>8017</v>
      </c>
      <c r="D2485" s="246" t="s">
        <v>170</v>
      </c>
      <c r="E2485" s="246" t="s">
        <v>7569</v>
      </c>
      <c r="F2485" s="246" t="s">
        <v>12354</v>
      </c>
      <c r="G2485" s="246" t="s">
        <v>9931</v>
      </c>
      <c r="H2485" s="247">
        <v>0</v>
      </c>
      <c r="I2485" s="246" t="s">
        <v>10371</v>
      </c>
      <c r="J2485" s="247">
        <v>8000</v>
      </c>
      <c r="K2485" s="247">
        <v>41</v>
      </c>
      <c r="L2485" s="246" t="s">
        <v>13823</v>
      </c>
      <c r="M2485" s="246" t="s">
        <v>8269</v>
      </c>
      <c r="N2485" s="246" t="s">
        <v>14300</v>
      </c>
      <c r="O2485" s="246" t="s">
        <v>10249</v>
      </c>
      <c r="P2485" s="246" t="s">
        <v>10249</v>
      </c>
      <c r="Q2485" s="246" t="s">
        <v>10249</v>
      </c>
      <c r="R2485" s="246" t="s">
        <v>14765</v>
      </c>
      <c r="S2485" s="246" t="s">
        <v>14781</v>
      </c>
      <c r="T2485" s="246" t="s">
        <v>14894</v>
      </c>
      <c r="U2485" s="246" t="s">
        <v>15335</v>
      </c>
    </row>
    <row r="2486" spans="1:21" ht="13.5" customHeight="1">
      <c r="A2486" s="125" t="s">
        <v>13818</v>
      </c>
      <c r="B2486" s="125" t="s">
        <v>10405</v>
      </c>
      <c r="C2486" s="246" t="s">
        <v>12243</v>
      </c>
      <c r="D2486" s="246" t="s">
        <v>172</v>
      </c>
      <c r="E2486" s="246" t="s">
        <v>12244</v>
      </c>
      <c r="F2486" s="246" t="s">
        <v>12245</v>
      </c>
      <c r="G2486" s="246" t="s">
        <v>12243</v>
      </c>
      <c r="H2486" s="247">
        <v>0</v>
      </c>
      <c r="I2486" s="246" t="s">
        <v>10371</v>
      </c>
      <c r="J2486" s="247">
        <v>8000</v>
      </c>
      <c r="K2486" s="247">
        <v>219</v>
      </c>
      <c r="L2486" s="246" t="s">
        <v>14177</v>
      </c>
      <c r="M2486" s="246" t="s">
        <v>11426</v>
      </c>
      <c r="N2486" s="246" t="s">
        <v>14589</v>
      </c>
      <c r="O2486" s="246" t="s">
        <v>13818</v>
      </c>
      <c r="P2486" s="246" t="s">
        <v>13818</v>
      </c>
      <c r="Q2486" s="246" t="s">
        <v>13818</v>
      </c>
      <c r="R2486" s="246" t="s">
        <v>14773</v>
      </c>
      <c r="S2486" s="246" t="s">
        <v>14774</v>
      </c>
      <c r="T2486" s="246" t="s">
        <v>16201</v>
      </c>
      <c r="U2486" s="246" t="s">
        <v>15740</v>
      </c>
    </row>
    <row r="2487" spans="1:21" ht="13.5" customHeight="1">
      <c r="A2487" s="125" t="s">
        <v>10250</v>
      </c>
      <c r="B2487" s="125" t="s">
        <v>10405</v>
      </c>
      <c r="C2487" s="246" t="s">
        <v>7995</v>
      </c>
      <c r="D2487" s="246" t="s">
        <v>102</v>
      </c>
      <c r="E2487" s="246" t="s">
        <v>7996</v>
      </c>
      <c r="F2487" s="246" t="s">
        <v>12354</v>
      </c>
      <c r="G2487" s="246" t="s">
        <v>10251</v>
      </c>
      <c r="H2487" s="247">
        <v>0</v>
      </c>
      <c r="I2487" s="246" t="s">
        <v>10371</v>
      </c>
      <c r="J2487" s="247">
        <v>8000</v>
      </c>
      <c r="K2487" s="247">
        <v>29</v>
      </c>
      <c r="L2487" s="246" t="s">
        <v>14282</v>
      </c>
      <c r="M2487" s="246" t="s">
        <v>8269</v>
      </c>
      <c r="N2487" s="246" t="s">
        <v>14283</v>
      </c>
      <c r="O2487" s="246" t="s">
        <v>10250</v>
      </c>
      <c r="P2487" s="246" t="s">
        <v>10250</v>
      </c>
      <c r="Q2487" s="246" t="s">
        <v>12354</v>
      </c>
      <c r="R2487" s="246" t="s">
        <v>12354</v>
      </c>
      <c r="S2487" s="246" t="s">
        <v>12354</v>
      </c>
      <c r="T2487" s="246" t="s">
        <v>12354</v>
      </c>
      <c r="U2487" s="246" t="s">
        <v>12354</v>
      </c>
    </row>
    <row r="2488" spans="1:21" ht="13.5" customHeight="1">
      <c r="A2488" s="125" t="s">
        <v>10252</v>
      </c>
      <c r="B2488" s="125" t="s">
        <v>10405</v>
      </c>
      <c r="C2488" s="246" t="s">
        <v>8106</v>
      </c>
      <c r="D2488" s="246" t="s">
        <v>173</v>
      </c>
      <c r="E2488" s="246" t="s">
        <v>8107</v>
      </c>
      <c r="F2488" s="246" t="s">
        <v>12354</v>
      </c>
      <c r="G2488" s="246" t="s">
        <v>10253</v>
      </c>
      <c r="H2488" s="247">
        <v>0</v>
      </c>
      <c r="I2488" s="246" t="s">
        <v>10371</v>
      </c>
      <c r="J2488" s="247">
        <v>8000</v>
      </c>
      <c r="K2488" s="247">
        <v>93</v>
      </c>
      <c r="L2488" s="246" t="s">
        <v>14375</v>
      </c>
      <c r="M2488" s="246" t="s">
        <v>8265</v>
      </c>
      <c r="N2488" s="246" t="s">
        <v>14376</v>
      </c>
      <c r="O2488" s="246" t="s">
        <v>10252</v>
      </c>
      <c r="P2488" s="246" t="s">
        <v>10252</v>
      </c>
      <c r="Q2488" s="246" t="s">
        <v>12354</v>
      </c>
      <c r="R2488" s="246" t="s">
        <v>12354</v>
      </c>
      <c r="S2488" s="246" t="s">
        <v>12354</v>
      </c>
      <c r="T2488" s="246" t="s">
        <v>12354</v>
      </c>
      <c r="U2488" s="246" t="s">
        <v>12354</v>
      </c>
    </row>
    <row r="2489" spans="1:21" ht="13.5" customHeight="1">
      <c r="A2489" s="125" t="s">
        <v>14087</v>
      </c>
      <c r="B2489" s="125" t="s">
        <v>10405</v>
      </c>
      <c r="C2489" s="246" t="s">
        <v>12246</v>
      </c>
      <c r="D2489" s="246" t="s">
        <v>174</v>
      </c>
      <c r="E2489" s="246" t="s">
        <v>12247</v>
      </c>
      <c r="F2489" s="246" t="s">
        <v>12248</v>
      </c>
      <c r="G2489" s="246" t="s">
        <v>12246</v>
      </c>
      <c r="H2489" s="247">
        <v>0</v>
      </c>
      <c r="I2489" s="246" t="s">
        <v>10371</v>
      </c>
      <c r="J2489" s="247">
        <v>8000</v>
      </c>
      <c r="K2489" s="247">
        <v>220</v>
      </c>
      <c r="L2489" s="246" t="s">
        <v>12469</v>
      </c>
      <c r="M2489" s="246" t="s">
        <v>8269</v>
      </c>
      <c r="N2489" s="246" t="s">
        <v>14590</v>
      </c>
      <c r="O2489" s="246" t="s">
        <v>14087</v>
      </c>
      <c r="P2489" s="246" t="s">
        <v>14087</v>
      </c>
      <c r="Q2489" s="246" t="s">
        <v>14087</v>
      </c>
      <c r="R2489" s="246" t="s">
        <v>14690</v>
      </c>
      <c r="S2489" s="246" t="s">
        <v>14844</v>
      </c>
      <c r="T2489" s="246" t="s">
        <v>15302</v>
      </c>
      <c r="U2489" s="246" t="s">
        <v>16460</v>
      </c>
    </row>
    <row r="2490" spans="1:21" ht="13.5" customHeight="1">
      <c r="A2490" s="125" t="s">
        <v>10254</v>
      </c>
      <c r="B2490" s="125" t="s">
        <v>10405</v>
      </c>
      <c r="C2490" s="246" t="s">
        <v>7718</v>
      </c>
      <c r="D2490" s="246" t="s">
        <v>12354</v>
      </c>
      <c r="E2490" s="246" t="s">
        <v>8090</v>
      </c>
      <c r="F2490" s="246" t="s">
        <v>12354</v>
      </c>
      <c r="G2490" s="246" t="s">
        <v>10255</v>
      </c>
      <c r="H2490" s="247">
        <v>0</v>
      </c>
      <c r="I2490" s="246" t="s">
        <v>10371</v>
      </c>
      <c r="J2490" s="247">
        <v>8000</v>
      </c>
      <c r="K2490" s="247">
        <v>84</v>
      </c>
      <c r="L2490" s="246" t="s">
        <v>13521</v>
      </c>
      <c r="M2490" s="246" t="s">
        <v>8265</v>
      </c>
      <c r="N2490" s="246" t="s">
        <v>14363</v>
      </c>
      <c r="O2490" s="246" t="s">
        <v>10254</v>
      </c>
      <c r="P2490" s="246" t="s">
        <v>10254</v>
      </c>
      <c r="Q2490" s="246" t="s">
        <v>12354</v>
      </c>
      <c r="R2490" s="246" t="s">
        <v>12354</v>
      </c>
      <c r="S2490" s="246" t="s">
        <v>12354</v>
      </c>
      <c r="T2490" s="246" t="s">
        <v>12354</v>
      </c>
      <c r="U2490" s="246" t="s">
        <v>12354</v>
      </c>
    </row>
    <row r="2491" spans="1:21" ht="13.5" customHeight="1">
      <c r="A2491" s="125" t="s">
        <v>11191</v>
      </c>
      <c r="B2491" s="125" t="s">
        <v>10405</v>
      </c>
      <c r="C2491" s="246" t="s">
        <v>44</v>
      </c>
      <c r="D2491" s="246" t="s">
        <v>45</v>
      </c>
      <c r="E2491" s="246" t="s">
        <v>11332</v>
      </c>
      <c r="F2491" s="246" t="s">
        <v>12354</v>
      </c>
      <c r="G2491" s="246" t="s">
        <v>9856</v>
      </c>
      <c r="H2491" s="247">
        <v>0</v>
      </c>
      <c r="I2491" s="246" t="s">
        <v>10371</v>
      </c>
      <c r="J2491" s="247">
        <v>8000</v>
      </c>
      <c r="K2491" s="247">
        <v>166</v>
      </c>
      <c r="L2491" s="246" t="s">
        <v>14119</v>
      </c>
      <c r="M2491" s="246" t="s">
        <v>11426</v>
      </c>
      <c r="N2491" s="246" t="s">
        <v>14490</v>
      </c>
      <c r="O2491" s="246" t="s">
        <v>11191</v>
      </c>
      <c r="P2491" s="246" t="s">
        <v>11191</v>
      </c>
      <c r="Q2491" s="246" t="s">
        <v>11191</v>
      </c>
      <c r="R2491" s="246" t="s">
        <v>14694</v>
      </c>
      <c r="S2491" s="246" t="s">
        <v>14736</v>
      </c>
      <c r="T2491" s="246" t="s">
        <v>16266</v>
      </c>
      <c r="U2491" s="246" t="s">
        <v>16441</v>
      </c>
    </row>
    <row r="2492" spans="1:21" ht="13.5" customHeight="1">
      <c r="A2492" s="125" t="s">
        <v>10256</v>
      </c>
      <c r="B2492" s="125" t="s">
        <v>10405</v>
      </c>
      <c r="C2492" s="246" t="s">
        <v>7786</v>
      </c>
      <c r="D2492" s="246" t="s">
        <v>12354</v>
      </c>
      <c r="E2492" s="246" t="s">
        <v>7787</v>
      </c>
      <c r="F2492" s="246" t="s">
        <v>10787</v>
      </c>
      <c r="G2492" s="246" t="s">
        <v>10257</v>
      </c>
      <c r="H2492" s="247">
        <v>0</v>
      </c>
      <c r="I2492" s="246" t="s">
        <v>10371</v>
      </c>
      <c r="J2492" s="247">
        <v>8000</v>
      </c>
      <c r="K2492" s="247">
        <v>115</v>
      </c>
      <c r="L2492" s="246" t="s">
        <v>12744</v>
      </c>
      <c r="M2492" s="246" t="s">
        <v>8266</v>
      </c>
      <c r="N2492" s="246" t="s">
        <v>14408</v>
      </c>
      <c r="O2492" s="246" t="s">
        <v>10256</v>
      </c>
      <c r="P2492" s="246" t="s">
        <v>10256</v>
      </c>
      <c r="Q2492" s="246" t="s">
        <v>12354</v>
      </c>
      <c r="R2492" s="246" t="s">
        <v>12354</v>
      </c>
      <c r="S2492" s="246" t="s">
        <v>12354</v>
      </c>
      <c r="T2492" s="246" t="s">
        <v>12354</v>
      </c>
      <c r="U2492" s="246" t="s">
        <v>12354</v>
      </c>
    </row>
    <row r="2493" spans="1:21" ht="13.5" customHeight="1">
      <c r="A2493" s="125" t="s">
        <v>10258</v>
      </c>
      <c r="B2493" s="125" t="s">
        <v>10405</v>
      </c>
      <c r="C2493" s="246" t="s">
        <v>8110</v>
      </c>
      <c r="D2493" s="246" t="s">
        <v>85</v>
      </c>
      <c r="E2493" s="246" t="s">
        <v>8111</v>
      </c>
      <c r="F2493" s="246" t="s">
        <v>12354</v>
      </c>
      <c r="G2493" s="246" t="s">
        <v>10259</v>
      </c>
      <c r="H2493" s="247">
        <v>0</v>
      </c>
      <c r="I2493" s="246" t="s">
        <v>10371</v>
      </c>
      <c r="J2493" s="247">
        <v>8000</v>
      </c>
      <c r="K2493" s="247">
        <v>95</v>
      </c>
      <c r="L2493" s="246" t="s">
        <v>12470</v>
      </c>
      <c r="M2493" s="246" t="s">
        <v>8265</v>
      </c>
      <c r="N2493" s="246" t="s">
        <v>14379</v>
      </c>
      <c r="O2493" s="246" t="s">
        <v>10258</v>
      </c>
      <c r="P2493" s="246" t="s">
        <v>10258</v>
      </c>
      <c r="Q2493" s="246" t="s">
        <v>12354</v>
      </c>
      <c r="R2493" s="246" t="s">
        <v>12354</v>
      </c>
      <c r="S2493" s="246" t="s">
        <v>12354</v>
      </c>
      <c r="T2493" s="246" t="s">
        <v>12354</v>
      </c>
      <c r="U2493" s="246" t="s">
        <v>12354</v>
      </c>
    </row>
    <row r="2494" spans="1:21" ht="13.5" customHeight="1">
      <c r="A2494" s="125" t="s">
        <v>14591</v>
      </c>
      <c r="B2494" s="125" t="s">
        <v>10405</v>
      </c>
      <c r="C2494" s="246" t="s">
        <v>12249</v>
      </c>
      <c r="D2494" s="246" t="s">
        <v>79</v>
      </c>
      <c r="E2494" s="246" t="s">
        <v>12250</v>
      </c>
      <c r="F2494" s="246" t="s">
        <v>12251</v>
      </c>
      <c r="G2494" s="246" t="s">
        <v>12249</v>
      </c>
      <c r="H2494" s="247">
        <v>0</v>
      </c>
      <c r="I2494" s="246" t="s">
        <v>10371</v>
      </c>
      <c r="J2494" s="247">
        <v>8000</v>
      </c>
      <c r="K2494" s="247">
        <v>221</v>
      </c>
      <c r="L2494" s="246" t="s">
        <v>14592</v>
      </c>
      <c r="M2494" s="246" t="s">
        <v>11426</v>
      </c>
      <c r="N2494" s="246" t="s">
        <v>14593</v>
      </c>
      <c r="O2494" s="246" t="s">
        <v>14591</v>
      </c>
      <c r="P2494" s="246" t="s">
        <v>14591</v>
      </c>
      <c r="Q2494" s="246" t="s">
        <v>12354</v>
      </c>
      <c r="R2494" s="246" t="s">
        <v>12354</v>
      </c>
      <c r="S2494" s="246" t="s">
        <v>12354</v>
      </c>
      <c r="T2494" s="246" t="s">
        <v>12354</v>
      </c>
      <c r="U2494" s="246" t="s">
        <v>12354</v>
      </c>
    </row>
    <row r="2495" spans="1:21" ht="13.5" customHeight="1">
      <c r="A2495" s="125" t="s">
        <v>10260</v>
      </c>
      <c r="B2495" s="125" t="s">
        <v>10405</v>
      </c>
      <c r="C2495" s="246" t="s">
        <v>8018</v>
      </c>
      <c r="D2495" s="246" t="s">
        <v>208</v>
      </c>
      <c r="E2495" s="246" t="s">
        <v>8019</v>
      </c>
      <c r="F2495" s="246" t="s">
        <v>12354</v>
      </c>
      <c r="G2495" s="246" t="s">
        <v>10261</v>
      </c>
      <c r="H2495" s="247">
        <v>0</v>
      </c>
      <c r="I2495" s="246" t="s">
        <v>10371</v>
      </c>
      <c r="J2495" s="247">
        <v>8000</v>
      </c>
      <c r="K2495" s="247">
        <v>42</v>
      </c>
      <c r="L2495" s="246" t="s">
        <v>14301</v>
      </c>
      <c r="M2495" s="246" t="s">
        <v>8269</v>
      </c>
      <c r="N2495" s="246" t="s">
        <v>14302</v>
      </c>
      <c r="O2495" s="246" t="s">
        <v>10260</v>
      </c>
      <c r="P2495" s="246" t="s">
        <v>10260</v>
      </c>
      <c r="Q2495" s="246" t="s">
        <v>12354</v>
      </c>
      <c r="R2495" s="246" t="s">
        <v>12354</v>
      </c>
      <c r="S2495" s="246" t="s">
        <v>12354</v>
      </c>
      <c r="T2495" s="246" t="s">
        <v>12354</v>
      </c>
      <c r="U2495" s="246" t="s">
        <v>12354</v>
      </c>
    </row>
    <row r="2496" spans="1:21" ht="13.5" customHeight="1">
      <c r="A2496" s="125" t="s">
        <v>10262</v>
      </c>
      <c r="B2496" s="125" t="s">
        <v>10405</v>
      </c>
      <c r="C2496" s="246" t="s">
        <v>8196</v>
      </c>
      <c r="D2496" s="246" t="s">
        <v>177</v>
      </c>
      <c r="E2496" s="246" t="s">
        <v>7841</v>
      </c>
      <c r="F2496" s="246" t="s">
        <v>8197</v>
      </c>
      <c r="G2496" s="246" t="s">
        <v>10024</v>
      </c>
      <c r="H2496" s="247">
        <v>0</v>
      </c>
      <c r="I2496" s="246" t="s">
        <v>10371</v>
      </c>
      <c r="J2496" s="247">
        <v>8000</v>
      </c>
      <c r="K2496" s="247">
        <v>138</v>
      </c>
      <c r="L2496" s="246" t="s">
        <v>14444</v>
      </c>
      <c r="M2496" s="246" t="s">
        <v>11426</v>
      </c>
      <c r="N2496" s="246" t="s">
        <v>14445</v>
      </c>
      <c r="O2496" s="246" t="s">
        <v>10262</v>
      </c>
      <c r="P2496" s="246" t="s">
        <v>10262</v>
      </c>
      <c r="Q2496" s="246" t="s">
        <v>12354</v>
      </c>
      <c r="R2496" s="246" t="s">
        <v>12354</v>
      </c>
      <c r="S2496" s="246" t="s">
        <v>12354</v>
      </c>
      <c r="T2496" s="246" t="s">
        <v>12354</v>
      </c>
      <c r="U2496" s="246" t="s">
        <v>12354</v>
      </c>
    </row>
    <row r="2497" spans="1:21" ht="13.5" customHeight="1">
      <c r="A2497" s="125" t="s">
        <v>13701</v>
      </c>
      <c r="B2497" s="125" t="s">
        <v>10405</v>
      </c>
      <c r="C2497" s="246" t="s">
        <v>12252</v>
      </c>
      <c r="D2497" s="246" t="s">
        <v>95</v>
      </c>
      <c r="E2497" s="246" t="s">
        <v>12253</v>
      </c>
      <c r="F2497" s="246" t="s">
        <v>12254</v>
      </c>
      <c r="G2497" s="246" t="s">
        <v>12252</v>
      </c>
      <c r="H2497" s="247">
        <v>0</v>
      </c>
      <c r="I2497" s="246" t="s">
        <v>10371</v>
      </c>
      <c r="J2497" s="247">
        <v>8000</v>
      </c>
      <c r="K2497" s="247">
        <v>222</v>
      </c>
      <c r="L2497" s="246" t="s">
        <v>14594</v>
      </c>
      <c r="M2497" s="246" t="s">
        <v>8269</v>
      </c>
      <c r="N2497" s="246" t="s">
        <v>14595</v>
      </c>
      <c r="O2497" s="246" t="s">
        <v>13701</v>
      </c>
      <c r="P2497" s="246" t="s">
        <v>13701</v>
      </c>
      <c r="Q2497" s="246" t="s">
        <v>13701</v>
      </c>
      <c r="R2497" s="246" t="s">
        <v>14694</v>
      </c>
      <c r="S2497" s="246" t="s">
        <v>14791</v>
      </c>
      <c r="T2497" s="246" t="s">
        <v>14988</v>
      </c>
      <c r="U2497" s="246" t="s">
        <v>15938</v>
      </c>
    </row>
    <row r="2498" spans="1:21" ht="13.5" customHeight="1">
      <c r="A2498" s="125" t="s">
        <v>10263</v>
      </c>
      <c r="B2498" s="125" t="s">
        <v>10405</v>
      </c>
      <c r="C2498" s="246" t="s">
        <v>7667</v>
      </c>
      <c r="D2498" s="246" t="s">
        <v>12354</v>
      </c>
      <c r="E2498" s="246" t="s">
        <v>8066</v>
      </c>
      <c r="F2498" s="246" t="s">
        <v>12354</v>
      </c>
      <c r="G2498" s="246" t="s">
        <v>10264</v>
      </c>
      <c r="H2498" s="247">
        <v>0</v>
      </c>
      <c r="I2498" s="246" t="s">
        <v>10371</v>
      </c>
      <c r="J2498" s="247">
        <v>8000</v>
      </c>
      <c r="K2498" s="247">
        <v>70</v>
      </c>
      <c r="L2498" s="246" t="s">
        <v>13914</v>
      </c>
      <c r="M2498" s="246" t="s">
        <v>8265</v>
      </c>
      <c r="N2498" s="246" t="s">
        <v>14343</v>
      </c>
      <c r="O2498" s="246" t="s">
        <v>10263</v>
      </c>
      <c r="P2498" s="246" t="s">
        <v>10263</v>
      </c>
      <c r="Q2498" s="246" t="s">
        <v>12354</v>
      </c>
      <c r="R2498" s="246" t="s">
        <v>12354</v>
      </c>
      <c r="S2498" s="246" t="s">
        <v>12354</v>
      </c>
      <c r="T2498" s="246" t="s">
        <v>12354</v>
      </c>
      <c r="U2498" s="246" t="s">
        <v>12354</v>
      </c>
    </row>
    <row r="2499" spans="1:21" ht="13.5" customHeight="1">
      <c r="A2499" s="125" t="s">
        <v>10265</v>
      </c>
      <c r="B2499" s="125" t="s">
        <v>10405</v>
      </c>
      <c r="C2499" s="246" t="s">
        <v>7440</v>
      </c>
      <c r="D2499" s="246" t="s">
        <v>40</v>
      </c>
      <c r="E2499" s="246" t="s">
        <v>7974</v>
      </c>
      <c r="F2499" s="246" t="s">
        <v>12354</v>
      </c>
      <c r="G2499" s="246" t="s">
        <v>10266</v>
      </c>
      <c r="H2499" s="247">
        <v>0</v>
      </c>
      <c r="I2499" s="246" t="s">
        <v>10371</v>
      </c>
      <c r="J2499" s="247">
        <v>8000</v>
      </c>
      <c r="K2499" s="247">
        <v>15</v>
      </c>
      <c r="L2499" s="246" t="s">
        <v>13714</v>
      </c>
      <c r="M2499" s="246" t="s">
        <v>8269</v>
      </c>
      <c r="N2499" s="246" t="s">
        <v>14264</v>
      </c>
      <c r="O2499" s="246" t="s">
        <v>10265</v>
      </c>
      <c r="P2499" s="246" t="s">
        <v>10265</v>
      </c>
      <c r="Q2499" s="246" t="s">
        <v>12354</v>
      </c>
      <c r="R2499" s="246" t="s">
        <v>12354</v>
      </c>
      <c r="S2499" s="246" t="s">
        <v>12354</v>
      </c>
      <c r="T2499" s="246" t="s">
        <v>12354</v>
      </c>
      <c r="U2499" s="246" t="s">
        <v>12354</v>
      </c>
    </row>
    <row r="2500" spans="1:21" ht="13.5" customHeight="1">
      <c r="A2500" s="125" t="s">
        <v>14596</v>
      </c>
      <c r="B2500" s="125" t="s">
        <v>10405</v>
      </c>
      <c r="C2500" s="246" t="s">
        <v>12255</v>
      </c>
      <c r="D2500" s="246" t="s">
        <v>83</v>
      </c>
      <c r="E2500" s="246" t="s">
        <v>12256</v>
      </c>
      <c r="F2500" s="246" t="s">
        <v>12257</v>
      </c>
      <c r="G2500" s="246" t="s">
        <v>12255</v>
      </c>
      <c r="H2500" s="247">
        <v>0</v>
      </c>
      <c r="I2500" s="246" t="s">
        <v>10371</v>
      </c>
      <c r="J2500" s="247">
        <v>8000</v>
      </c>
      <c r="K2500" s="247">
        <v>223</v>
      </c>
      <c r="L2500" s="246" t="s">
        <v>14597</v>
      </c>
      <c r="M2500" s="246" t="s">
        <v>8269</v>
      </c>
      <c r="N2500" s="246" t="s">
        <v>14598</v>
      </c>
      <c r="O2500" s="246" t="s">
        <v>14596</v>
      </c>
      <c r="P2500" s="246" t="s">
        <v>14596</v>
      </c>
      <c r="Q2500" s="246" t="s">
        <v>14596</v>
      </c>
      <c r="R2500" s="246" t="s">
        <v>12354</v>
      </c>
      <c r="S2500" s="246" t="s">
        <v>12354</v>
      </c>
      <c r="T2500" s="246" t="s">
        <v>12354</v>
      </c>
      <c r="U2500" s="246" t="s">
        <v>12354</v>
      </c>
    </row>
    <row r="2501" spans="1:21" ht="13.5" customHeight="1">
      <c r="A2501" s="125" t="s">
        <v>10267</v>
      </c>
      <c r="B2501" s="125" t="s">
        <v>10405</v>
      </c>
      <c r="C2501" s="246" t="s">
        <v>7966</v>
      </c>
      <c r="D2501" s="246" t="s">
        <v>179</v>
      </c>
      <c r="E2501" s="246" t="s">
        <v>7967</v>
      </c>
      <c r="F2501" s="246" t="s">
        <v>12354</v>
      </c>
      <c r="G2501" s="246" t="s">
        <v>10268</v>
      </c>
      <c r="H2501" s="247">
        <v>0</v>
      </c>
      <c r="I2501" s="246" t="s">
        <v>10371</v>
      </c>
      <c r="J2501" s="247">
        <v>8000</v>
      </c>
      <c r="K2501" s="247">
        <v>11</v>
      </c>
      <c r="L2501" s="246" t="s">
        <v>14258</v>
      </c>
      <c r="M2501" s="246" t="s">
        <v>8269</v>
      </c>
      <c r="N2501" s="246" t="s">
        <v>14259</v>
      </c>
      <c r="O2501" s="246" t="s">
        <v>10267</v>
      </c>
      <c r="P2501" s="246" t="s">
        <v>10267</v>
      </c>
      <c r="Q2501" s="246" t="s">
        <v>10267</v>
      </c>
      <c r="R2501" s="246" t="s">
        <v>12354</v>
      </c>
      <c r="S2501" s="246" t="s">
        <v>12354</v>
      </c>
      <c r="T2501" s="246" t="s">
        <v>12354</v>
      </c>
      <c r="U2501" s="246" t="s">
        <v>12354</v>
      </c>
    </row>
    <row r="2502" spans="1:21" ht="13.5" customHeight="1">
      <c r="A2502" s="125" t="s">
        <v>10269</v>
      </c>
      <c r="B2502" s="125" t="s">
        <v>10405</v>
      </c>
      <c r="C2502" s="246" t="s">
        <v>7975</v>
      </c>
      <c r="D2502" s="246" t="s">
        <v>99</v>
      </c>
      <c r="E2502" s="246" t="s">
        <v>7976</v>
      </c>
      <c r="F2502" s="246" t="s">
        <v>12354</v>
      </c>
      <c r="G2502" s="246" t="s">
        <v>14265</v>
      </c>
      <c r="H2502" s="247">
        <v>0</v>
      </c>
      <c r="I2502" s="246" t="s">
        <v>10371</v>
      </c>
      <c r="J2502" s="247">
        <v>8000</v>
      </c>
      <c r="K2502" s="247">
        <v>16</v>
      </c>
      <c r="L2502" s="246" t="s">
        <v>14266</v>
      </c>
      <c r="M2502" s="246" t="s">
        <v>8269</v>
      </c>
      <c r="N2502" s="246" t="s">
        <v>14267</v>
      </c>
      <c r="O2502" s="246" t="s">
        <v>10269</v>
      </c>
      <c r="P2502" s="246" t="s">
        <v>10269</v>
      </c>
      <c r="Q2502" s="246" t="s">
        <v>10269</v>
      </c>
      <c r="R2502" s="246" t="s">
        <v>14697</v>
      </c>
      <c r="S2502" s="246" t="s">
        <v>14818</v>
      </c>
      <c r="T2502" s="246" t="s">
        <v>15250</v>
      </c>
      <c r="U2502" s="246" t="s">
        <v>14994</v>
      </c>
    </row>
    <row r="2503" spans="1:21" ht="13.5" customHeight="1">
      <c r="A2503" s="125" t="s">
        <v>10270</v>
      </c>
      <c r="B2503" s="125" t="s">
        <v>10405</v>
      </c>
      <c r="C2503" s="246" t="s">
        <v>8020</v>
      </c>
      <c r="D2503" s="246" t="s">
        <v>131</v>
      </c>
      <c r="E2503" s="246" t="s">
        <v>8021</v>
      </c>
      <c r="F2503" s="246" t="s">
        <v>12354</v>
      </c>
      <c r="G2503" s="246" t="s">
        <v>10271</v>
      </c>
      <c r="H2503" s="247">
        <v>0</v>
      </c>
      <c r="I2503" s="246" t="s">
        <v>10371</v>
      </c>
      <c r="J2503" s="247">
        <v>8000</v>
      </c>
      <c r="K2503" s="247">
        <v>43</v>
      </c>
      <c r="L2503" s="246" t="s">
        <v>12917</v>
      </c>
      <c r="M2503" s="246" t="s">
        <v>8269</v>
      </c>
      <c r="N2503" s="246" t="s">
        <v>14303</v>
      </c>
      <c r="O2503" s="246" t="s">
        <v>10270</v>
      </c>
      <c r="P2503" s="246" t="s">
        <v>10270</v>
      </c>
      <c r="Q2503" s="246" t="s">
        <v>10270</v>
      </c>
      <c r="R2503" s="246" t="s">
        <v>15542</v>
      </c>
      <c r="S2503" s="246" t="s">
        <v>14791</v>
      </c>
      <c r="T2503" s="246" t="s">
        <v>15229</v>
      </c>
      <c r="U2503" s="246" t="s">
        <v>16461</v>
      </c>
    </row>
    <row r="2504" spans="1:21" ht="13.5" customHeight="1">
      <c r="A2504" s="125" t="s">
        <v>14599</v>
      </c>
      <c r="B2504" s="125" t="s">
        <v>10405</v>
      </c>
      <c r="C2504" s="246" t="s">
        <v>12258</v>
      </c>
      <c r="D2504" s="246" t="s">
        <v>149</v>
      </c>
      <c r="E2504" s="246" t="s">
        <v>12259</v>
      </c>
      <c r="F2504" s="246" t="s">
        <v>12260</v>
      </c>
      <c r="G2504" s="246" t="s">
        <v>12258</v>
      </c>
      <c r="H2504" s="247">
        <v>0</v>
      </c>
      <c r="I2504" s="246" t="s">
        <v>10371</v>
      </c>
      <c r="J2504" s="247">
        <v>8000</v>
      </c>
      <c r="K2504" s="247">
        <v>224</v>
      </c>
      <c r="L2504" s="246" t="s">
        <v>14600</v>
      </c>
      <c r="M2504" s="246" t="s">
        <v>8268</v>
      </c>
      <c r="N2504" s="246" t="s">
        <v>14601</v>
      </c>
      <c r="O2504" s="246" t="s">
        <v>14599</v>
      </c>
      <c r="P2504" s="246" t="s">
        <v>14599</v>
      </c>
      <c r="Q2504" s="246" t="s">
        <v>12354</v>
      </c>
      <c r="R2504" s="246" t="s">
        <v>12354</v>
      </c>
      <c r="S2504" s="246" t="s">
        <v>12354</v>
      </c>
      <c r="T2504" s="246" t="s">
        <v>12354</v>
      </c>
      <c r="U2504" s="246" t="s">
        <v>12354</v>
      </c>
    </row>
    <row r="2505" spans="1:21" ht="13.5" customHeight="1">
      <c r="A2505" s="125" t="s">
        <v>10272</v>
      </c>
      <c r="B2505" s="125" t="s">
        <v>10405</v>
      </c>
      <c r="C2505" s="246" t="s">
        <v>8022</v>
      </c>
      <c r="D2505" s="246" t="s">
        <v>84</v>
      </c>
      <c r="E2505" s="246" t="s">
        <v>7581</v>
      </c>
      <c r="F2505" s="246" t="s">
        <v>12354</v>
      </c>
      <c r="G2505" s="246" t="s">
        <v>10038</v>
      </c>
      <c r="H2505" s="247">
        <v>0</v>
      </c>
      <c r="I2505" s="246" t="s">
        <v>10371</v>
      </c>
      <c r="J2505" s="247">
        <v>8000</v>
      </c>
      <c r="K2505" s="247">
        <v>44</v>
      </c>
      <c r="L2505" s="246" t="s">
        <v>13835</v>
      </c>
      <c r="M2505" s="246" t="s">
        <v>8269</v>
      </c>
      <c r="N2505" s="246" t="s">
        <v>14304</v>
      </c>
      <c r="O2505" s="246" t="s">
        <v>10272</v>
      </c>
      <c r="P2505" s="246" t="s">
        <v>10272</v>
      </c>
      <c r="Q2505" s="246" t="s">
        <v>12354</v>
      </c>
      <c r="R2505" s="246" t="s">
        <v>12354</v>
      </c>
      <c r="S2505" s="246" t="s">
        <v>12354</v>
      </c>
      <c r="T2505" s="246" t="s">
        <v>12354</v>
      </c>
      <c r="U2505" s="246" t="s">
        <v>12354</v>
      </c>
    </row>
    <row r="2506" spans="1:21" ht="13.5" customHeight="1">
      <c r="A2506" s="125" t="s">
        <v>11192</v>
      </c>
      <c r="B2506" s="125" t="s">
        <v>10405</v>
      </c>
      <c r="C2506" s="246" t="s">
        <v>11193</v>
      </c>
      <c r="D2506" s="246" t="s">
        <v>76</v>
      </c>
      <c r="E2506" s="246" t="s">
        <v>11333</v>
      </c>
      <c r="F2506" s="246" t="s">
        <v>11194</v>
      </c>
      <c r="G2506" s="246" t="s">
        <v>11334</v>
      </c>
      <c r="H2506" s="247">
        <v>0</v>
      </c>
      <c r="I2506" s="246" t="s">
        <v>10371</v>
      </c>
      <c r="J2506" s="247">
        <v>8000</v>
      </c>
      <c r="K2506" s="247">
        <v>167</v>
      </c>
      <c r="L2506" s="246" t="s">
        <v>12934</v>
      </c>
      <c r="M2506" s="246" t="s">
        <v>11426</v>
      </c>
      <c r="N2506" s="246" t="s">
        <v>14491</v>
      </c>
      <c r="O2506" s="246" t="s">
        <v>11192</v>
      </c>
      <c r="P2506" s="246" t="s">
        <v>11192</v>
      </c>
      <c r="Q2506" s="246" t="s">
        <v>11192</v>
      </c>
      <c r="R2506" s="246" t="s">
        <v>12354</v>
      </c>
      <c r="S2506" s="246" t="s">
        <v>12354</v>
      </c>
      <c r="T2506" s="246" t="s">
        <v>12354</v>
      </c>
      <c r="U2506" s="246" t="s">
        <v>12354</v>
      </c>
    </row>
    <row r="2507" spans="1:21" ht="13.5" customHeight="1">
      <c r="A2507" s="125" t="s">
        <v>10273</v>
      </c>
      <c r="B2507" s="125" t="s">
        <v>10405</v>
      </c>
      <c r="C2507" s="246" t="s">
        <v>8145</v>
      </c>
      <c r="D2507" s="246" t="s">
        <v>12354</v>
      </c>
      <c r="E2507" s="246" t="s">
        <v>8146</v>
      </c>
      <c r="F2507" s="246" t="s">
        <v>10788</v>
      </c>
      <c r="G2507" s="246" t="s">
        <v>10274</v>
      </c>
      <c r="H2507" s="247">
        <v>0</v>
      </c>
      <c r="I2507" s="246" t="s">
        <v>10371</v>
      </c>
      <c r="J2507" s="247">
        <v>8000</v>
      </c>
      <c r="K2507" s="247">
        <v>114</v>
      </c>
      <c r="L2507" s="246" t="s">
        <v>13519</v>
      </c>
      <c r="M2507" s="246" t="s">
        <v>8266</v>
      </c>
      <c r="N2507" s="246" t="s">
        <v>14407</v>
      </c>
      <c r="O2507" s="246" t="s">
        <v>10273</v>
      </c>
      <c r="P2507" s="246" t="s">
        <v>10273</v>
      </c>
      <c r="Q2507" s="246" t="s">
        <v>10273</v>
      </c>
      <c r="R2507" s="246" t="s">
        <v>12354</v>
      </c>
      <c r="S2507" s="246" t="s">
        <v>12354</v>
      </c>
      <c r="T2507" s="246" t="s">
        <v>12354</v>
      </c>
      <c r="U2507" s="246" t="s">
        <v>12354</v>
      </c>
    </row>
    <row r="2508" spans="1:21" ht="13.5" customHeight="1">
      <c r="A2508" s="125" t="s">
        <v>10275</v>
      </c>
      <c r="B2508" s="125" t="s">
        <v>10405</v>
      </c>
      <c r="C2508" s="246" t="s">
        <v>8186</v>
      </c>
      <c r="D2508" s="246" t="s">
        <v>54</v>
      </c>
      <c r="E2508" s="246" t="s">
        <v>7831</v>
      </c>
      <c r="F2508" s="246" t="s">
        <v>8187</v>
      </c>
      <c r="G2508" s="246" t="s">
        <v>10276</v>
      </c>
      <c r="H2508" s="247">
        <v>0</v>
      </c>
      <c r="I2508" s="246" t="s">
        <v>10371</v>
      </c>
      <c r="J2508" s="247">
        <v>8000</v>
      </c>
      <c r="K2508" s="247">
        <v>134</v>
      </c>
      <c r="L2508" s="246" t="s">
        <v>14051</v>
      </c>
      <c r="M2508" s="246" t="s">
        <v>11426</v>
      </c>
      <c r="N2508" s="246" t="s">
        <v>14437</v>
      </c>
      <c r="O2508" s="246" t="s">
        <v>10275</v>
      </c>
      <c r="P2508" s="246" t="s">
        <v>10275</v>
      </c>
      <c r="Q2508" s="246" t="s">
        <v>12354</v>
      </c>
      <c r="R2508" s="246" t="s">
        <v>12354</v>
      </c>
      <c r="S2508" s="246" t="s">
        <v>12354</v>
      </c>
      <c r="T2508" s="246" t="s">
        <v>12354</v>
      </c>
      <c r="U2508" s="246" t="s">
        <v>12354</v>
      </c>
    </row>
    <row r="2509" spans="1:21" ht="13.5" customHeight="1">
      <c r="A2509" s="125" t="s">
        <v>10277</v>
      </c>
      <c r="B2509" s="125" t="s">
        <v>10405</v>
      </c>
      <c r="C2509" s="246" t="s">
        <v>8097</v>
      </c>
      <c r="D2509" s="246" t="s">
        <v>142</v>
      </c>
      <c r="E2509" s="246" t="s">
        <v>8098</v>
      </c>
      <c r="F2509" s="246" t="s">
        <v>12354</v>
      </c>
      <c r="G2509" s="246" t="s">
        <v>10278</v>
      </c>
      <c r="H2509" s="247">
        <v>0</v>
      </c>
      <c r="I2509" s="246" t="s">
        <v>10371</v>
      </c>
      <c r="J2509" s="247">
        <v>8000</v>
      </c>
      <c r="K2509" s="247">
        <v>89</v>
      </c>
      <c r="L2509" s="246" t="s">
        <v>13526</v>
      </c>
      <c r="M2509" s="246" t="s">
        <v>8265</v>
      </c>
      <c r="N2509" s="246" t="s">
        <v>14369</v>
      </c>
      <c r="O2509" s="246" t="s">
        <v>10277</v>
      </c>
      <c r="P2509" s="246" t="s">
        <v>10277</v>
      </c>
      <c r="Q2509" s="246" t="s">
        <v>10277</v>
      </c>
      <c r="R2509" s="246" t="s">
        <v>12354</v>
      </c>
      <c r="S2509" s="246" t="s">
        <v>12354</v>
      </c>
      <c r="T2509" s="246" t="s">
        <v>12354</v>
      </c>
      <c r="U2509" s="246" t="s">
        <v>12354</v>
      </c>
    </row>
    <row r="2510" spans="1:21" ht="13.5" customHeight="1">
      <c r="A2510" s="125" t="s">
        <v>11195</v>
      </c>
      <c r="B2510" s="125" t="s">
        <v>10405</v>
      </c>
      <c r="C2510" s="246" t="s">
        <v>11335</v>
      </c>
      <c r="D2510" s="246" t="s">
        <v>180</v>
      </c>
      <c r="E2510" s="246" t="s">
        <v>11336</v>
      </c>
      <c r="F2510" s="246" t="s">
        <v>11196</v>
      </c>
      <c r="G2510" s="246" t="s">
        <v>11337</v>
      </c>
      <c r="H2510" s="247">
        <v>0</v>
      </c>
      <c r="I2510" s="246" t="s">
        <v>10371</v>
      </c>
      <c r="J2510" s="247">
        <v>8000</v>
      </c>
      <c r="K2510" s="247">
        <v>168</v>
      </c>
      <c r="L2510" s="246" t="s">
        <v>14492</v>
      </c>
      <c r="M2510" s="246" t="s">
        <v>11426</v>
      </c>
      <c r="N2510" s="246" t="s">
        <v>14493</v>
      </c>
      <c r="O2510" s="246" t="s">
        <v>11195</v>
      </c>
      <c r="P2510" s="246" t="s">
        <v>11195</v>
      </c>
      <c r="Q2510" s="246" t="s">
        <v>11195</v>
      </c>
      <c r="R2510" s="246" t="s">
        <v>14694</v>
      </c>
      <c r="S2510" s="246" t="s">
        <v>14736</v>
      </c>
      <c r="T2510" s="246" t="s">
        <v>16266</v>
      </c>
      <c r="U2510" s="246" t="s">
        <v>16441</v>
      </c>
    </row>
    <row r="2511" spans="1:21" ht="13.5" customHeight="1">
      <c r="A2511" s="125" t="s">
        <v>10279</v>
      </c>
      <c r="B2511" s="125" t="s">
        <v>10405</v>
      </c>
      <c r="C2511" s="246" t="s">
        <v>8108</v>
      </c>
      <c r="D2511" s="246" t="s">
        <v>171</v>
      </c>
      <c r="E2511" s="246" t="s">
        <v>8109</v>
      </c>
      <c r="F2511" s="246" t="s">
        <v>12354</v>
      </c>
      <c r="G2511" s="246" t="s">
        <v>10280</v>
      </c>
      <c r="H2511" s="247">
        <v>0</v>
      </c>
      <c r="I2511" s="246" t="s">
        <v>10371</v>
      </c>
      <c r="J2511" s="247">
        <v>8000</v>
      </c>
      <c r="K2511" s="247">
        <v>94</v>
      </c>
      <c r="L2511" s="246" t="s">
        <v>14377</v>
      </c>
      <c r="M2511" s="246" t="s">
        <v>8265</v>
      </c>
      <c r="N2511" s="246" t="s">
        <v>14378</v>
      </c>
      <c r="O2511" s="246" t="s">
        <v>10279</v>
      </c>
      <c r="P2511" s="246" t="s">
        <v>10279</v>
      </c>
      <c r="Q2511" s="246" t="s">
        <v>10279</v>
      </c>
      <c r="R2511" s="246" t="s">
        <v>12354</v>
      </c>
      <c r="S2511" s="246" t="s">
        <v>12354</v>
      </c>
      <c r="T2511" s="246" t="s">
        <v>12354</v>
      </c>
      <c r="U2511" s="246" t="s">
        <v>12354</v>
      </c>
    </row>
    <row r="2512" spans="1:21" ht="13.5" customHeight="1">
      <c r="A2512" s="125" t="s">
        <v>14602</v>
      </c>
      <c r="B2512" s="125" t="s">
        <v>10405</v>
      </c>
      <c r="C2512" s="246" t="s">
        <v>12261</v>
      </c>
      <c r="D2512" s="246" t="s">
        <v>588</v>
      </c>
      <c r="E2512" s="246" t="s">
        <v>12262</v>
      </c>
      <c r="F2512" s="246" t="s">
        <v>12263</v>
      </c>
      <c r="G2512" s="246" t="s">
        <v>12261</v>
      </c>
      <c r="H2512" s="247">
        <v>0</v>
      </c>
      <c r="I2512" s="246" t="s">
        <v>10371</v>
      </c>
      <c r="J2512" s="247">
        <v>8000</v>
      </c>
      <c r="K2512" s="247">
        <v>225</v>
      </c>
      <c r="L2512" s="246" t="s">
        <v>14603</v>
      </c>
      <c r="M2512" s="246" t="s">
        <v>11426</v>
      </c>
      <c r="N2512" s="246" t="s">
        <v>14604</v>
      </c>
      <c r="O2512" s="246" t="s">
        <v>14602</v>
      </c>
      <c r="P2512" s="246" t="s">
        <v>14602</v>
      </c>
      <c r="Q2512" s="246" t="s">
        <v>12354</v>
      </c>
      <c r="R2512" s="246" t="s">
        <v>12354</v>
      </c>
      <c r="S2512" s="246" t="s">
        <v>12354</v>
      </c>
      <c r="T2512" s="246" t="s">
        <v>12354</v>
      </c>
      <c r="U2512" s="246" t="s">
        <v>12354</v>
      </c>
    </row>
    <row r="2513" spans="1:21" ht="13.5" customHeight="1">
      <c r="A2513" s="125" t="s">
        <v>10281</v>
      </c>
      <c r="B2513" s="125" t="s">
        <v>10405</v>
      </c>
      <c r="C2513" s="246" t="s">
        <v>8116</v>
      </c>
      <c r="D2513" s="246" t="s">
        <v>94</v>
      </c>
      <c r="E2513" s="246" t="s">
        <v>8117</v>
      </c>
      <c r="F2513" s="246" t="s">
        <v>12354</v>
      </c>
      <c r="G2513" s="246" t="s">
        <v>10282</v>
      </c>
      <c r="H2513" s="247">
        <v>0</v>
      </c>
      <c r="I2513" s="246" t="s">
        <v>10371</v>
      </c>
      <c r="J2513" s="247">
        <v>8000</v>
      </c>
      <c r="K2513" s="247">
        <v>98</v>
      </c>
      <c r="L2513" s="246" t="s">
        <v>14382</v>
      </c>
      <c r="M2513" s="246" t="s">
        <v>8265</v>
      </c>
      <c r="N2513" s="246" t="s">
        <v>14383</v>
      </c>
      <c r="O2513" s="246" t="s">
        <v>10281</v>
      </c>
      <c r="P2513" s="246" t="s">
        <v>10281</v>
      </c>
      <c r="Q2513" s="246" t="s">
        <v>10281</v>
      </c>
      <c r="R2513" s="246" t="s">
        <v>15542</v>
      </c>
      <c r="S2513" s="246" t="s">
        <v>14791</v>
      </c>
      <c r="T2513" s="246" t="s">
        <v>15845</v>
      </c>
      <c r="U2513" s="246" t="s">
        <v>15673</v>
      </c>
    </row>
    <row r="2514" spans="1:21" ht="13.5" customHeight="1">
      <c r="A2514" s="125" t="s">
        <v>10283</v>
      </c>
      <c r="B2514" s="125" t="s">
        <v>10405</v>
      </c>
      <c r="C2514" s="246" t="s">
        <v>8083</v>
      </c>
      <c r="D2514" s="246" t="s">
        <v>12354</v>
      </c>
      <c r="E2514" s="246" t="s">
        <v>8084</v>
      </c>
      <c r="F2514" s="246" t="s">
        <v>12354</v>
      </c>
      <c r="G2514" s="246" t="s">
        <v>10284</v>
      </c>
      <c r="H2514" s="247">
        <v>0</v>
      </c>
      <c r="I2514" s="246" t="s">
        <v>10371</v>
      </c>
      <c r="J2514" s="247">
        <v>8000</v>
      </c>
      <c r="K2514" s="247">
        <v>80</v>
      </c>
      <c r="L2514" s="246" t="s">
        <v>12762</v>
      </c>
      <c r="M2514" s="246" t="s">
        <v>8265</v>
      </c>
      <c r="N2514" s="246" t="s">
        <v>14359</v>
      </c>
      <c r="O2514" s="246" t="s">
        <v>10283</v>
      </c>
      <c r="P2514" s="246" t="s">
        <v>10283</v>
      </c>
      <c r="Q2514" s="246" t="s">
        <v>10283</v>
      </c>
      <c r="R2514" s="246" t="s">
        <v>14694</v>
      </c>
      <c r="S2514" s="246" t="s">
        <v>14707</v>
      </c>
      <c r="T2514" s="246" t="s">
        <v>15137</v>
      </c>
      <c r="U2514" s="246" t="s">
        <v>16462</v>
      </c>
    </row>
    <row r="2515" spans="1:21" ht="13.5" customHeight="1">
      <c r="A2515" s="125" t="s">
        <v>14605</v>
      </c>
      <c r="B2515" s="125" t="s">
        <v>10405</v>
      </c>
      <c r="C2515" s="246" t="s">
        <v>12264</v>
      </c>
      <c r="D2515" s="246" t="s">
        <v>81</v>
      </c>
      <c r="E2515" s="246" t="s">
        <v>12265</v>
      </c>
      <c r="F2515" s="246" t="s">
        <v>12354</v>
      </c>
      <c r="G2515" s="246" t="s">
        <v>12264</v>
      </c>
      <c r="H2515" s="247">
        <v>0</v>
      </c>
      <c r="I2515" s="246" t="s">
        <v>10371</v>
      </c>
      <c r="J2515" s="247">
        <v>8000</v>
      </c>
      <c r="K2515" s="247">
        <v>226</v>
      </c>
      <c r="L2515" s="246" t="s">
        <v>13273</v>
      </c>
      <c r="M2515" s="246" t="s">
        <v>8269</v>
      </c>
      <c r="N2515" s="246" t="s">
        <v>14606</v>
      </c>
      <c r="O2515" s="246" t="s">
        <v>14605</v>
      </c>
      <c r="P2515" s="246" t="s">
        <v>14605</v>
      </c>
      <c r="Q2515" s="246" t="s">
        <v>12354</v>
      </c>
      <c r="R2515" s="246" t="s">
        <v>12354</v>
      </c>
      <c r="S2515" s="246" t="s">
        <v>12354</v>
      </c>
      <c r="T2515" s="246" t="s">
        <v>12354</v>
      </c>
      <c r="U2515" s="246" t="s">
        <v>12354</v>
      </c>
    </row>
    <row r="2516" spans="1:21" ht="13.5" customHeight="1">
      <c r="A2516" s="125" t="s">
        <v>10285</v>
      </c>
      <c r="B2516" s="125" t="s">
        <v>10405</v>
      </c>
      <c r="C2516" s="246" t="s">
        <v>8122</v>
      </c>
      <c r="D2516" s="246" t="s">
        <v>165</v>
      </c>
      <c r="E2516" s="246" t="s">
        <v>8123</v>
      </c>
      <c r="F2516" s="246" t="s">
        <v>12354</v>
      </c>
      <c r="G2516" s="246" t="s">
        <v>10286</v>
      </c>
      <c r="H2516" s="247">
        <v>0</v>
      </c>
      <c r="I2516" s="246" t="s">
        <v>10371</v>
      </c>
      <c r="J2516" s="247">
        <v>8000</v>
      </c>
      <c r="K2516" s="247">
        <v>101</v>
      </c>
      <c r="L2516" s="246" t="s">
        <v>14033</v>
      </c>
      <c r="M2516" s="246" t="s">
        <v>8265</v>
      </c>
      <c r="N2516" s="246" t="s">
        <v>14386</v>
      </c>
      <c r="O2516" s="246" t="s">
        <v>10285</v>
      </c>
      <c r="P2516" s="246" t="s">
        <v>10285</v>
      </c>
      <c r="Q2516" s="246" t="s">
        <v>10285</v>
      </c>
      <c r="R2516" s="246" t="s">
        <v>14694</v>
      </c>
      <c r="S2516" s="246" t="s">
        <v>14794</v>
      </c>
      <c r="T2516" s="246" t="s">
        <v>15783</v>
      </c>
      <c r="U2516" s="246" t="s">
        <v>16463</v>
      </c>
    </row>
    <row r="2517" spans="1:21" ht="13.5" customHeight="1">
      <c r="A2517" s="125" t="s">
        <v>10287</v>
      </c>
      <c r="B2517" s="125" t="s">
        <v>10405</v>
      </c>
      <c r="C2517" s="246" t="s">
        <v>8112</v>
      </c>
      <c r="D2517" s="246" t="s">
        <v>12354</v>
      </c>
      <c r="E2517" s="246" t="s">
        <v>8113</v>
      </c>
      <c r="F2517" s="246" t="s">
        <v>12354</v>
      </c>
      <c r="G2517" s="246" t="s">
        <v>10288</v>
      </c>
      <c r="H2517" s="247">
        <v>0</v>
      </c>
      <c r="I2517" s="246" t="s">
        <v>10371</v>
      </c>
      <c r="J2517" s="247">
        <v>8000</v>
      </c>
      <c r="K2517" s="247">
        <v>96</v>
      </c>
      <c r="L2517" s="246" t="s">
        <v>14033</v>
      </c>
      <c r="M2517" s="246" t="s">
        <v>8265</v>
      </c>
      <c r="N2517" s="246" t="s">
        <v>14380</v>
      </c>
      <c r="O2517" s="246" t="s">
        <v>10287</v>
      </c>
      <c r="P2517" s="246" t="s">
        <v>10287</v>
      </c>
      <c r="Q2517" s="246" t="s">
        <v>12354</v>
      </c>
      <c r="R2517" s="246" t="s">
        <v>12354</v>
      </c>
      <c r="S2517" s="246" t="s">
        <v>12354</v>
      </c>
      <c r="T2517" s="246" t="s">
        <v>12354</v>
      </c>
      <c r="U2517" s="246" t="s">
        <v>12354</v>
      </c>
    </row>
    <row r="2518" spans="1:21" ht="13.5" customHeight="1">
      <c r="A2518" s="125" t="s">
        <v>10289</v>
      </c>
      <c r="B2518" s="125" t="s">
        <v>10405</v>
      </c>
      <c r="C2518" s="246" t="s">
        <v>8159</v>
      </c>
      <c r="D2518" s="246" t="s">
        <v>199</v>
      </c>
      <c r="E2518" s="246" t="s">
        <v>8160</v>
      </c>
      <c r="F2518" s="246" t="s">
        <v>8161</v>
      </c>
      <c r="G2518" s="246" t="s">
        <v>14420</v>
      </c>
      <c r="H2518" s="247">
        <v>0</v>
      </c>
      <c r="I2518" s="246" t="s">
        <v>10371</v>
      </c>
      <c r="J2518" s="247">
        <v>8000</v>
      </c>
      <c r="K2518" s="247">
        <v>123</v>
      </c>
      <c r="L2518" s="246" t="s">
        <v>14421</v>
      </c>
      <c r="M2518" s="246" t="s">
        <v>11426</v>
      </c>
      <c r="N2518" s="246" t="s">
        <v>14422</v>
      </c>
      <c r="O2518" s="246" t="s">
        <v>10289</v>
      </c>
      <c r="P2518" s="246" t="s">
        <v>10289</v>
      </c>
      <c r="Q2518" s="246" t="s">
        <v>12354</v>
      </c>
      <c r="R2518" s="246" t="s">
        <v>12354</v>
      </c>
      <c r="S2518" s="246" t="s">
        <v>12354</v>
      </c>
      <c r="T2518" s="246" t="s">
        <v>12354</v>
      </c>
      <c r="U2518" s="246" t="s">
        <v>12354</v>
      </c>
    </row>
    <row r="2519" spans="1:21" ht="13.5" customHeight="1">
      <c r="A2519" s="125" t="s">
        <v>10290</v>
      </c>
      <c r="B2519" s="125" t="s">
        <v>10405</v>
      </c>
      <c r="C2519" s="246" t="s">
        <v>8001</v>
      </c>
      <c r="D2519" s="246" t="s">
        <v>186</v>
      </c>
      <c r="E2519" s="246" t="s">
        <v>7547</v>
      </c>
      <c r="F2519" s="246" t="s">
        <v>12354</v>
      </c>
      <c r="G2519" s="246" t="s">
        <v>9963</v>
      </c>
      <c r="H2519" s="247">
        <v>0</v>
      </c>
      <c r="I2519" s="246" t="s">
        <v>10371</v>
      </c>
      <c r="J2519" s="247">
        <v>8000</v>
      </c>
      <c r="K2519" s="247">
        <v>32</v>
      </c>
      <c r="L2519" s="246" t="s">
        <v>12468</v>
      </c>
      <c r="M2519" s="246" t="s">
        <v>8269</v>
      </c>
      <c r="N2519" s="246" t="s">
        <v>14286</v>
      </c>
      <c r="O2519" s="246" t="s">
        <v>10290</v>
      </c>
      <c r="P2519" s="246" t="s">
        <v>10290</v>
      </c>
      <c r="Q2519" s="246" t="s">
        <v>12354</v>
      </c>
      <c r="R2519" s="246" t="s">
        <v>12354</v>
      </c>
      <c r="S2519" s="246" t="s">
        <v>12354</v>
      </c>
      <c r="T2519" s="246" t="s">
        <v>12354</v>
      </c>
      <c r="U2519" s="246" t="s">
        <v>12354</v>
      </c>
    </row>
    <row r="2520" spans="1:21" ht="13.5" customHeight="1">
      <c r="A2520" s="125" t="s">
        <v>10291</v>
      </c>
      <c r="B2520" s="125" t="s">
        <v>10405</v>
      </c>
      <c r="C2520" s="246" t="s">
        <v>8120</v>
      </c>
      <c r="D2520" s="246" t="s">
        <v>130</v>
      </c>
      <c r="E2520" s="246" t="s">
        <v>8121</v>
      </c>
      <c r="F2520" s="246" t="s">
        <v>12354</v>
      </c>
      <c r="G2520" s="246" t="s">
        <v>10292</v>
      </c>
      <c r="H2520" s="247">
        <v>0</v>
      </c>
      <c r="I2520" s="246" t="s">
        <v>10371</v>
      </c>
      <c r="J2520" s="247">
        <v>8000</v>
      </c>
      <c r="K2520" s="247">
        <v>100</v>
      </c>
      <c r="L2520" s="246" t="s">
        <v>13843</v>
      </c>
      <c r="M2520" s="246" t="s">
        <v>8265</v>
      </c>
      <c r="N2520" s="246" t="s">
        <v>14385</v>
      </c>
      <c r="O2520" s="246" t="s">
        <v>10291</v>
      </c>
      <c r="P2520" s="246" t="s">
        <v>10291</v>
      </c>
      <c r="Q2520" s="246" t="s">
        <v>10291</v>
      </c>
      <c r="R2520" s="246" t="s">
        <v>14694</v>
      </c>
      <c r="S2520" s="246" t="s">
        <v>14721</v>
      </c>
      <c r="T2520" s="246" t="s">
        <v>16464</v>
      </c>
      <c r="U2520" s="246" t="s">
        <v>15759</v>
      </c>
    </row>
    <row r="2521" spans="1:21" ht="13.5" customHeight="1">
      <c r="A2521" s="125" t="s">
        <v>10293</v>
      </c>
      <c r="B2521" s="125" t="s">
        <v>10405</v>
      </c>
      <c r="C2521" s="246" t="s">
        <v>8114</v>
      </c>
      <c r="D2521" s="246" t="s">
        <v>183</v>
      </c>
      <c r="E2521" s="246" t="s">
        <v>8115</v>
      </c>
      <c r="F2521" s="246" t="s">
        <v>12354</v>
      </c>
      <c r="G2521" s="246" t="s">
        <v>10294</v>
      </c>
      <c r="H2521" s="247">
        <v>0</v>
      </c>
      <c r="I2521" s="246" t="s">
        <v>10371</v>
      </c>
      <c r="J2521" s="247">
        <v>8000</v>
      </c>
      <c r="K2521" s="247">
        <v>97</v>
      </c>
      <c r="L2521" s="246" t="s">
        <v>12934</v>
      </c>
      <c r="M2521" s="246" t="s">
        <v>8265</v>
      </c>
      <c r="N2521" s="246" t="s">
        <v>14381</v>
      </c>
      <c r="O2521" s="246" t="s">
        <v>10293</v>
      </c>
      <c r="P2521" s="246" t="s">
        <v>10293</v>
      </c>
      <c r="Q2521" s="246" t="s">
        <v>10293</v>
      </c>
      <c r="R2521" s="246" t="s">
        <v>14690</v>
      </c>
      <c r="S2521" s="246" t="s">
        <v>14721</v>
      </c>
      <c r="T2521" s="246" t="s">
        <v>16307</v>
      </c>
      <c r="U2521" s="246" t="s">
        <v>15741</v>
      </c>
    </row>
    <row r="2522" spans="1:21" ht="13.5" customHeight="1">
      <c r="A2522" s="125" t="s">
        <v>10295</v>
      </c>
      <c r="B2522" s="125" t="s">
        <v>10405</v>
      </c>
      <c r="C2522" s="246" t="s">
        <v>8162</v>
      </c>
      <c r="D2522" s="246" t="s">
        <v>106</v>
      </c>
      <c r="E2522" s="246" t="s">
        <v>8163</v>
      </c>
      <c r="F2522" s="246" t="s">
        <v>8164</v>
      </c>
      <c r="G2522" s="246" t="s">
        <v>14423</v>
      </c>
      <c r="H2522" s="247">
        <v>0</v>
      </c>
      <c r="I2522" s="246" t="s">
        <v>10371</v>
      </c>
      <c r="J2522" s="247">
        <v>8000</v>
      </c>
      <c r="K2522" s="247">
        <v>124</v>
      </c>
      <c r="L2522" s="246" t="s">
        <v>13080</v>
      </c>
      <c r="M2522" s="246" t="s">
        <v>11426</v>
      </c>
      <c r="N2522" s="246" t="s">
        <v>14424</v>
      </c>
      <c r="O2522" s="246" t="s">
        <v>10295</v>
      </c>
      <c r="P2522" s="246" t="s">
        <v>10295</v>
      </c>
      <c r="Q2522" s="246" t="s">
        <v>10295</v>
      </c>
      <c r="R2522" s="246" t="s">
        <v>14765</v>
      </c>
      <c r="S2522" s="246" t="s">
        <v>15066</v>
      </c>
      <c r="T2522" s="246" t="s">
        <v>16465</v>
      </c>
      <c r="U2522" s="246" t="s">
        <v>16466</v>
      </c>
    </row>
    <row r="2523" spans="1:21" ht="13.5" customHeight="1">
      <c r="A2523" s="125" t="s">
        <v>10296</v>
      </c>
      <c r="B2523" s="125" t="s">
        <v>10405</v>
      </c>
      <c r="C2523" s="246" t="s">
        <v>8023</v>
      </c>
      <c r="D2523" s="246" t="s">
        <v>122</v>
      </c>
      <c r="E2523" s="246" t="s">
        <v>8024</v>
      </c>
      <c r="F2523" s="246" t="s">
        <v>12354</v>
      </c>
      <c r="G2523" s="246" t="s">
        <v>10297</v>
      </c>
      <c r="H2523" s="247">
        <v>0</v>
      </c>
      <c r="I2523" s="246" t="s">
        <v>10371</v>
      </c>
      <c r="J2523" s="247">
        <v>8000</v>
      </c>
      <c r="K2523" s="247">
        <v>45</v>
      </c>
      <c r="L2523" s="246" t="s">
        <v>12787</v>
      </c>
      <c r="M2523" s="246" t="s">
        <v>8269</v>
      </c>
      <c r="N2523" s="246" t="s">
        <v>14305</v>
      </c>
      <c r="O2523" s="246" t="s">
        <v>10296</v>
      </c>
      <c r="P2523" s="246" t="s">
        <v>10296</v>
      </c>
      <c r="Q2523" s="246" t="s">
        <v>10296</v>
      </c>
      <c r="R2523" s="246" t="s">
        <v>15110</v>
      </c>
      <c r="S2523" s="246" t="s">
        <v>15226</v>
      </c>
      <c r="T2523" s="246" t="s">
        <v>15873</v>
      </c>
      <c r="U2523" s="246" t="s">
        <v>15070</v>
      </c>
    </row>
    <row r="2524" spans="1:21" ht="13.5" customHeight="1">
      <c r="A2524" s="125" t="s">
        <v>10298</v>
      </c>
      <c r="B2524" s="125" t="s">
        <v>10405</v>
      </c>
      <c r="C2524" s="246" t="s">
        <v>8210</v>
      </c>
      <c r="D2524" s="246" t="s">
        <v>277</v>
      </c>
      <c r="E2524" s="246" t="s">
        <v>8211</v>
      </c>
      <c r="F2524" s="246" t="s">
        <v>5331</v>
      </c>
      <c r="G2524" s="246" t="s">
        <v>14451</v>
      </c>
      <c r="H2524" s="247">
        <v>0</v>
      </c>
      <c r="I2524" s="246" t="s">
        <v>10371</v>
      </c>
      <c r="J2524" s="247">
        <v>8000</v>
      </c>
      <c r="K2524" s="247">
        <v>143</v>
      </c>
      <c r="L2524" s="246" t="s">
        <v>14452</v>
      </c>
      <c r="M2524" s="246" t="s">
        <v>11426</v>
      </c>
      <c r="N2524" s="246" t="s">
        <v>14453</v>
      </c>
      <c r="O2524" s="246" t="s">
        <v>10298</v>
      </c>
      <c r="P2524" s="246" t="s">
        <v>10298</v>
      </c>
      <c r="Q2524" s="246" t="s">
        <v>10298</v>
      </c>
      <c r="R2524" s="246" t="s">
        <v>12354</v>
      </c>
      <c r="S2524" s="246" t="s">
        <v>12354</v>
      </c>
      <c r="T2524" s="246" t="s">
        <v>12354</v>
      </c>
      <c r="U2524" s="246" t="s">
        <v>12354</v>
      </c>
    </row>
    <row r="2525" spans="1:21" ht="13.5" customHeight="1">
      <c r="A2525" s="125" t="s">
        <v>10299</v>
      </c>
      <c r="B2525" s="125" t="s">
        <v>10405</v>
      </c>
      <c r="C2525" s="246" t="s">
        <v>8151</v>
      </c>
      <c r="D2525" s="246" t="s">
        <v>12354</v>
      </c>
      <c r="E2525" s="246" t="s">
        <v>7803</v>
      </c>
      <c r="F2525" s="246" t="s">
        <v>8152</v>
      </c>
      <c r="G2525" s="246" t="s">
        <v>10300</v>
      </c>
      <c r="H2525" s="247">
        <v>0</v>
      </c>
      <c r="I2525" s="246" t="s">
        <v>10371</v>
      </c>
      <c r="J2525" s="247">
        <v>8000</v>
      </c>
      <c r="K2525" s="247">
        <v>120</v>
      </c>
      <c r="L2525" s="246" t="s">
        <v>14022</v>
      </c>
      <c r="M2525" s="246" t="s">
        <v>8267</v>
      </c>
      <c r="N2525" s="246" t="s">
        <v>14413</v>
      </c>
      <c r="O2525" s="246" t="s">
        <v>10299</v>
      </c>
      <c r="P2525" s="246" t="s">
        <v>10299</v>
      </c>
      <c r="Q2525" s="246" t="s">
        <v>12354</v>
      </c>
      <c r="R2525" s="246" t="s">
        <v>12354</v>
      </c>
      <c r="S2525" s="246" t="s">
        <v>12354</v>
      </c>
      <c r="T2525" s="246" t="s">
        <v>12354</v>
      </c>
      <c r="U2525" s="246" t="s">
        <v>12354</v>
      </c>
    </row>
    <row r="2526" spans="1:21" ht="13.5" customHeight="1">
      <c r="A2526" s="125" t="s">
        <v>10301</v>
      </c>
      <c r="B2526" s="125" t="s">
        <v>10405</v>
      </c>
      <c r="C2526" s="246" t="s">
        <v>8207</v>
      </c>
      <c r="D2526" s="246" t="s">
        <v>180</v>
      </c>
      <c r="E2526" s="246" t="s">
        <v>8208</v>
      </c>
      <c r="F2526" s="246" t="s">
        <v>8209</v>
      </c>
      <c r="G2526" s="246" t="s">
        <v>10302</v>
      </c>
      <c r="H2526" s="247">
        <v>0</v>
      </c>
      <c r="I2526" s="246" t="s">
        <v>10371</v>
      </c>
      <c r="J2526" s="247">
        <v>8000</v>
      </c>
      <c r="K2526" s="247">
        <v>142</v>
      </c>
      <c r="L2526" s="246" t="s">
        <v>12787</v>
      </c>
      <c r="M2526" s="246" t="s">
        <v>11426</v>
      </c>
      <c r="N2526" s="246" t="s">
        <v>14450</v>
      </c>
      <c r="O2526" s="246" t="s">
        <v>10301</v>
      </c>
      <c r="P2526" s="246" t="s">
        <v>10301</v>
      </c>
      <c r="Q2526" s="246" t="s">
        <v>10301</v>
      </c>
      <c r="R2526" s="246" t="s">
        <v>14694</v>
      </c>
      <c r="S2526" s="246" t="s">
        <v>14884</v>
      </c>
      <c r="T2526" s="246" t="s">
        <v>15257</v>
      </c>
      <c r="U2526" s="246" t="s">
        <v>14810</v>
      </c>
    </row>
    <row r="2527" spans="1:21" ht="13.5" customHeight="1">
      <c r="A2527" s="125" t="s">
        <v>10303</v>
      </c>
      <c r="B2527" s="125" t="s">
        <v>10405</v>
      </c>
      <c r="C2527" s="246" t="s">
        <v>8025</v>
      </c>
      <c r="D2527" s="246" t="s">
        <v>37</v>
      </c>
      <c r="E2527" s="246" t="s">
        <v>8026</v>
      </c>
      <c r="F2527" s="246" t="s">
        <v>12354</v>
      </c>
      <c r="G2527" s="246" t="s">
        <v>10304</v>
      </c>
      <c r="H2527" s="247">
        <v>0</v>
      </c>
      <c r="I2527" s="246" t="s">
        <v>10371</v>
      </c>
      <c r="J2527" s="247">
        <v>8000</v>
      </c>
      <c r="K2527" s="247">
        <v>46</v>
      </c>
      <c r="L2527" s="246" t="s">
        <v>14306</v>
      </c>
      <c r="M2527" s="246" t="s">
        <v>8269</v>
      </c>
      <c r="N2527" s="246" t="s">
        <v>14307</v>
      </c>
      <c r="O2527" s="246" t="s">
        <v>12354</v>
      </c>
      <c r="P2527" s="246" t="s">
        <v>12354</v>
      </c>
      <c r="Q2527" s="246" t="s">
        <v>10303</v>
      </c>
      <c r="R2527" s="246" t="s">
        <v>12354</v>
      </c>
      <c r="S2527" s="246" t="s">
        <v>12354</v>
      </c>
      <c r="T2527" s="246" t="s">
        <v>12354</v>
      </c>
      <c r="U2527" s="246" t="s">
        <v>12354</v>
      </c>
    </row>
    <row r="2528" spans="1:21" ht="13.5" customHeight="1">
      <c r="A2528" s="125" t="s">
        <v>10305</v>
      </c>
      <c r="B2528" s="125" t="s">
        <v>10405</v>
      </c>
      <c r="C2528" s="246" t="s">
        <v>8124</v>
      </c>
      <c r="D2528" s="246" t="s">
        <v>178</v>
      </c>
      <c r="E2528" s="246" t="s">
        <v>8125</v>
      </c>
      <c r="F2528" s="246" t="s">
        <v>12354</v>
      </c>
      <c r="G2528" s="246" t="s">
        <v>10306</v>
      </c>
      <c r="H2528" s="247">
        <v>0</v>
      </c>
      <c r="I2528" s="246" t="s">
        <v>10371</v>
      </c>
      <c r="J2528" s="247">
        <v>8000</v>
      </c>
      <c r="K2528" s="247">
        <v>102</v>
      </c>
      <c r="L2528" s="246" t="s">
        <v>14387</v>
      </c>
      <c r="M2528" s="246" t="s">
        <v>8265</v>
      </c>
      <c r="N2528" s="246" t="s">
        <v>14388</v>
      </c>
      <c r="O2528" s="246" t="s">
        <v>10305</v>
      </c>
      <c r="P2528" s="246" t="s">
        <v>10305</v>
      </c>
      <c r="Q2528" s="246" t="s">
        <v>10305</v>
      </c>
      <c r="R2528" s="246" t="s">
        <v>12354</v>
      </c>
      <c r="S2528" s="246" t="s">
        <v>12354</v>
      </c>
      <c r="T2528" s="246" t="s">
        <v>12354</v>
      </c>
      <c r="U2528" s="246" t="s">
        <v>12354</v>
      </c>
    </row>
    <row r="2529" spans="1:21" ht="13.5" customHeight="1">
      <c r="A2529" s="125" t="s">
        <v>10307</v>
      </c>
      <c r="B2529" s="125" t="s">
        <v>10405</v>
      </c>
      <c r="C2529" s="246" t="s">
        <v>8176</v>
      </c>
      <c r="D2529" s="246" t="s">
        <v>185</v>
      </c>
      <c r="E2529" s="246" t="s">
        <v>8177</v>
      </c>
      <c r="F2529" s="246" t="s">
        <v>8178</v>
      </c>
      <c r="G2529" s="246" t="s">
        <v>10308</v>
      </c>
      <c r="H2529" s="247">
        <v>0</v>
      </c>
      <c r="I2529" s="246" t="s">
        <v>10371</v>
      </c>
      <c r="J2529" s="247">
        <v>8000</v>
      </c>
      <c r="K2529" s="247">
        <v>130</v>
      </c>
      <c r="L2529" s="246" t="s">
        <v>13123</v>
      </c>
      <c r="M2529" s="246" t="s">
        <v>11426</v>
      </c>
      <c r="N2529" s="246" t="s">
        <v>14431</v>
      </c>
      <c r="O2529" s="246" t="s">
        <v>10307</v>
      </c>
      <c r="P2529" s="246" t="s">
        <v>10307</v>
      </c>
      <c r="Q2529" s="246" t="s">
        <v>12354</v>
      </c>
      <c r="R2529" s="246" t="s">
        <v>12354</v>
      </c>
      <c r="S2529" s="246" t="s">
        <v>12354</v>
      </c>
      <c r="T2529" s="246" t="s">
        <v>12354</v>
      </c>
      <c r="U2529" s="246" t="s">
        <v>12354</v>
      </c>
    </row>
    <row r="2530" spans="1:21" ht="13.5" customHeight="1">
      <c r="A2530" s="125" t="s">
        <v>14607</v>
      </c>
      <c r="B2530" s="125" t="s">
        <v>10405</v>
      </c>
      <c r="C2530" s="246" t="s">
        <v>12266</v>
      </c>
      <c r="D2530" s="246" t="s">
        <v>57</v>
      </c>
      <c r="E2530" s="246" t="s">
        <v>12267</v>
      </c>
      <c r="F2530" s="246" t="s">
        <v>12268</v>
      </c>
      <c r="G2530" s="246" t="s">
        <v>12266</v>
      </c>
      <c r="H2530" s="247">
        <v>0</v>
      </c>
      <c r="I2530" s="246" t="s">
        <v>10371</v>
      </c>
      <c r="J2530" s="247">
        <v>8000</v>
      </c>
      <c r="K2530" s="247">
        <v>227</v>
      </c>
      <c r="L2530" s="246" t="s">
        <v>14608</v>
      </c>
      <c r="M2530" s="246" t="s">
        <v>8268</v>
      </c>
      <c r="N2530" s="246" t="s">
        <v>14609</v>
      </c>
      <c r="O2530" s="246" t="s">
        <v>14607</v>
      </c>
      <c r="P2530" s="246" t="s">
        <v>14607</v>
      </c>
      <c r="Q2530" s="246" t="s">
        <v>14607</v>
      </c>
      <c r="R2530" s="246" t="s">
        <v>12354</v>
      </c>
      <c r="S2530" s="246" t="s">
        <v>12354</v>
      </c>
      <c r="T2530" s="246" t="s">
        <v>12354</v>
      </c>
      <c r="U2530" s="246" t="s">
        <v>12354</v>
      </c>
    </row>
    <row r="2531" spans="1:21" ht="13.5" customHeight="1">
      <c r="A2531" s="125" t="s">
        <v>10309</v>
      </c>
      <c r="B2531" s="125" t="s">
        <v>10405</v>
      </c>
      <c r="C2531" s="246" t="s">
        <v>8027</v>
      </c>
      <c r="D2531" s="246" t="s">
        <v>186</v>
      </c>
      <c r="E2531" s="246" t="s">
        <v>8028</v>
      </c>
      <c r="F2531" s="246" t="s">
        <v>12354</v>
      </c>
      <c r="G2531" s="246" t="s">
        <v>10310</v>
      </c>
      <c r="H2531" s="247">
        <v>0</v>
      </c>
      <c r="I2531" s="246" t="s">
        <v>10371</v>
      </c>
      <c r="J2531" s="247">
        <v>8000</v>
      </c>
      <c r="K2531" s="247">
        <v>47</v>
      </c>
      <c r="L2531" s="246" t="s">
        <v>14308</v>
      </c>
      <c r="M2531" s="246" t="s">
        <v>8269</v>
      </c>
      <c r="N2531" s="246" t="s">
        <v>14309</v>
      </c>
      <c r="O2531" s="246" t="s">
        <v>10309</v>
      </c>
      <c r="P2531" s="246" t="s">
        <v>10309</v>
      </c>
      <c r="Q2531" s="246" t="s">
        <v>12354</v>
      </c>
      <c r="R2531" s="246" t="s">
        <v>12354</v>
      </c>
      <c r="S2531" s="246" t="s">
        <v>12354</v>
      </c>
      <c r="T2531" s="246" t="s">
        <v>12354</v>
      </c>
      <c r="U2531" s="246" t="s">
        <v>12354</v>
      </c>
    </row>
    <row r="2532" spans="1:21" ht="13.5" customHeight="1">
      <c r="A2532" s="125" t="s">
        <v>10311</v>
      </c>
      <c r="B2532" s="125" t="s">
        <v>10405</v>
      </c>
      <c r="C2532" s="246" t="s">
        <v>8118</v>
      </c>
      <c r="D2532" s="246" t="s">
        <v>142</v>
      </c>
      <c r="E2532" s="246" t="s">
        <v>8119</v>
      </c>
      <c r="F2532" s="246" t="s">
        <v>12354</v>
      </c>
      <c r="G2532" s="246" t="s">
        <v>10312</v>
      </c>
      <c r="H2532" s="247">
        <v>0</v>
      </c>
      <c r="I2532" s="246" t="s">
        <v>10371</v>
      </c>
      <c r="J2532" s="247">
        <v>8000</v>
      </c>
      <c r="K2532" s="247">
        <v>99</v>
      </c>
      <c r="L2532" s="246" t="s">
        <v>13226</v>
      </c>
      <c r="M2532" s="246" t="s">
        <v>8265</v>
      </c>
      <c r="N2532" s="246" t="s">
        <v>14384</v>
      </c>
      <c r="O2532" s="246" t="s">
        <v>10311</v>
      </c>
      <c r="P2532" s="246" t="s">
        <v>10311</v>
      </c>
      <c r="Q2532" s="246" t="s">
        <v>12354</v>
      </c>
      <c r="R2532" s="246" t="s">
        <v>12354</v>
      </c>
      <c r="S2532" s="246" t="s">
        <v>12354</v>
      </c>
      <c r="T2532" s="246" t="s">
        <v>12354</v>
      </c>
      <c r="U2532" s="246" t="s">
        <v>12354</v>
      </c>
    </row>
    <row r="2533" spans="1:21" ht="13.5" customHeight="1">
      <c r="A2533" s="125" t="s">
        <v>11197</v>
      </c>
      <c r="B2533" s="125" t="s">
        <v>10405</v>
      </c>
      <c r="C2533" s="246" t="s">
        <v>11198</v>
      </c>
      <c r="D2533" s="246" t="s">
        <v>75</v>
      </c>
      <c r="E2533" s="246" t="s">
        <v>7463</v>
      </c>
      <c r="F2533" s="246" t="s">
        <v>12354</v>
      </c>
      <c r="G2533" s="246" t="s">
        <v>9992</v>
      </c>
      <c r="H2533" s="247">
        <v>0</v>
      </c>
      <c r="I2533" s="246" t="s">
        <v>10371</v>
      </c>
      <c r="J2533" s="247">
        <v>8000</v>
      </c>
      <c r="K2533" s="247">
        <v>169</v>
      </c>
      <c r="L2533" s="246" t="s">
        <v>13515</v>
      </c>
      <c r="M2533" s="246" t="s">
        <v>8269</v>
      </c>
      <c r="N2533" s="246" t="s">
        <v>14494</v>
      </c>
      <c r="O2533" s="246" t="s">
        <v>11197</v>
      </c>
      <c r="P2533" s="246" t="s">
        <v>11197</v>
      </c>
      <c r="Q2533" s="246" t="s">
        <v>12354</v>
      </c>
      <c r="R2533" s="246" t="s">
        <v>12354</v>
      </c>
      <c r="S2533" s="246" t="s">
        <v>12354</v>
      </c>
      <c r="T2533" s="246" t="s">
        <v>12354</v>
      </c>
      <c r="U2533" s="246" t="s">
        <v>12354</v>
      </c>
    </row>
    <row r="2534" spans="1:21" ht="13.5" customHeight="1">
      <c r="A2534" s="125" t="s">
        <v>10313</v>
      </c>
      <c r="B2534" s="125" t="s">
        <v>10405</v>
      </c>
      <c r="C2534" s="246" t="s">
        <v>8128</v>
      </c>
      <c r="D2534" s="246" t="s">
        <v>12354</v>
      </c>
      <c r="E2534" s="246" t="s">
        <v>8129</v>
      </c>
      <c r="F2534" s="246" t="s">
        <v>12354</v>
      </c>
      <c r="G2534" s="246" t="s">
        <v>10314</v>
      </c>
      <c r="H2534" s="247">
        <v>0</v>
      </c>
      <c r="I2534" s="246" t="s">
        <v>10371</v>
      </c>
      <c r="J2534" s="247">
        <v>8000</v>
      </c>
      <c r="K2534" s="247">
        <v>104</v>
      </c>
      <c r="L2534" s="246" t="s">
        <v>12416</v>
      </c>
      <c r="M2534" s="246" t="s">
        <v>8265</v>
      </c>
      <c r="N2534" s="246" t="s">
        <v>14390</v>
      </c>
      <c r="O2534" s="246" t="s">
        <v>10313</v>
      </c>
      <c r="P2534" s="246" t="s">
        <v>10313</v>
      </c>
      <c r="Q2534" s="246" t="s">
        <v>12354</v>
      </c>
      <c r="R2534" s="246" t="s">
        <v>12354</v>
      </c>
      <c r="S2534" s="246" t="s">
        <v>12354</v>
      </c>
      <c r="T2534" s="246" t="s">
        <v>12354</v>
      </c>
      <c r="U2534" s="246" t="s">
        <v>12354</v>
      </c>
    </row>
    <row r="2535" spans="1:21" ht="13.5" customHeight="1">
      <c r="A2535" s="125" t="s">
        <v>10315</v>
      </c>
      <c r="B2535" s="125" t="s">
        <v>10405</v>
      </c>
      <c r="C2535" s="246" t="s">
        <v>8198</v>
      </c>
      <c r="D2535" s="246" t="s">
        <v>56</v>
      </c>
      <c r="E2535" s="246" t="s">
        <v>8199</v>
      </c>
      <c r="F2535" s="246" t="s">
        <v>8200</v>
      </c>
      <c r="G2535" s="246" t="s">
        <v>10316</v>
      </c>
      <c r="H2535" s="247">
        <v>0</v>
      </c>
      <c r="I2535" s="246" t="s">
        <v>10371</v>
      </c>
      <c r="J2535" s="247">
        <v>8000</v>
      </c>
      <c r="K2535" s="247">
        <v>139</v>
      </c>
      <c r="L2535" s="246" t="s">
        <v>12416</v>
      </c>
      <c r="M2535" s="246" t="s">
        <v>11426</v>
      </c>
      <c r="N2535" s="246" t="s">
        <v>14446</v>
      </c>
      <c r="O2535" s="246" t="s">
        <v>10315</v>
      </c>
      <c r="P2535" s="246" t="s">
        <v>10315</v>
      </c>
      <c r="Q2535" s="246" t="s">
        <v>12354</v>
      </c>
      <c r="R2535" s="246" t="s">
        <v>12354</v>
      </c>
      <c r="S2535" s="246" t="s">
        <v>12354</v>
      </c>
      <c r="T2535" s="246" t="s">
        <v>12354</v>
      </c>
      <c r="U2535" s="246" t="s">
        <v>12354</v>
      </c>
    </row>
    <row r="2536" spans="1:21" ht="13.5" customHeight="1">
      <c r="A2536" s="125" t="s">
        <v>10317</v>
      </c>
      <c r="B2536" s="125" t="s">
        <v>10405</v>
      </c>
      <c r="C2536" s="246" t="s">
        <v>8031</v>
      </c>
      <c r="D2536" s="246" t="s">
        <v>694</v>
      </c>
      <c r="E2536" s="246" t="s">
        <v>7599</v>
      </c>
      <c r="F2536" s="246" t="s">
        <v>12354</v>
      </c>
      <c r="G2536" s="246" t="s">
        <v>10318</v>
      </c>
      <c r="H2536" s="247">
        <v>0</v>
      </c>
      <c r="I2536" s="246" t="s">
        <v>10371</v>
      </c>
      <c r="J2536" s="247">
        <v>8000</v>
      </c>
      <c r="K2536" s="247">
        <v>49</v>
      </c>
      <c r="L2536" s="246" t="s">
        <v>12416</v>
      </c>
      <c r="M2536" s="246" t="s">
        <v>8269</v>
      </c>
      <c r="N2536" s="246" t="s">
        <v>14312</v>
      </c>
      <c r="O2536" s="246" t="s">
        <v>10317</v>
      </c>
      <c r="P2536" s="246" t="s">
        <v>10317</v>
      </c>
      <c r="Q2536" s="246" t="s">
        <v>12354</v>
      </c>
      <c r="R2536" s="246" t="s">
        <v>12354</v>
      </c>
      <c r="S2536" s="246" t="s">
        <v>12354</v>
      </c>
      <c r="T2536" s="246" t="s">
        <v>12354</v>
      </c>
      <c r="U2536" s="246" t="s">
        <v>12354</v>
      </c>
    </row>
    <row r="2537" spans="1:21" ht="13.5" customHeight="1">
      <c r="A2537" s="125" t="s">
        <v>10319</v>
      </c>
      <c r="B2537" s="125" t="s">
        <v>10405</v>
      </c>
      <c r="C2537" s="246" t="s">
        <v>8126</v>
      </c>
      <c r="D2537" s="246" t="s">
        <v>12354</v>
      </c>
      <c r="E2537" s="246" t="s">
        <v>8127</v>
      </c>
      <c r="F2537" s="246" t="s">
        <v>12354</v>
      </c>
      <c r="G2537" s="246" t="s">
        <v>10320</v>
      </c>
      <c r="H2537" s="247">
        <v>0</v>
      </c>
      <c r="I2537" s="246" t="s">
        <v>10371</v>
      </c>
      <c r="J2537" s="247">
        <v>8000</v>
      </c>
      <c r="K2537" s="247">
        <v>103</v>
      </c>
      <c r="L2537" s="246" t="s">
        <v>13544</v>
      </c>
      <c r="M2537" s="246" t="s">
        <v>8265</v>
      </c>
      <c r="N2537" s="246" t="s">
        <v>14389</v>
      </c>
      <c r="O2537" s="246" t="s">
        <v>10319</v>
      </c>
      <c r="P2537" s="246" t="s">
        <v>10319</v>
      </c>
      <c r="Q2537" s="246" t="s">
        <v>10319</v>
      </c>
      <c r="R2537" s="246" t="s">
        <v>14690</v>
      </c>
      <c r="S2537" s="246" t="s">
        <v>14710</v>
      </c>
      <c r="T2537" s="246" t="s">
        <v>14770</v>
      </c>
      <c r="U2537" s="246" t="s">
        <v>16467</v>
      </c>
    </row>
    <row r="2538" spans="1:21" ht="13.5" customHeight="1">
      <c r="A2538" s="125" t="s">
        <v>10321</v>
      </c>
      <c r="B2538" s="125" t="s">
        <v>10405</v>
      </c>
      <c r="C2538" s="246" t="s">
        <v>8036</v>
      </c>
      <c r="D2538" s="246" t="s">
        <v>887</v>
      </c>
      <c r="E2538" s="246" t="s">
        <v>8037</v>
      </c>
      <c r="F2538" s="246" t="s">
        <v>12354</v>
      </c>
      <c r="G2538" s="246" t="s">
        <v>10004</v>
      </c>
      <c r="H2538" s="247">
        <v>0</v>
      </c>
      <c r="I2538" s="246" t="s">
        <v>10371</v>
      </c>
      <c r="J2538" s="247">
        <v>8000</v>
      </c>
      <c r="K2538" s="247">
        <v>53</v>
      </c>
      <c r="L2538" s="246" t="s">
        <v>13858</v>
      </c>
      <c r="M2538" s="246" t="s">
        <v>8269</v>
      </c>
      <c r="N2538" s="246" t="s">
        <v>14316</v>
      </c>
      <c r="O2538" s="246" t="s">
        <v>10321</v>
      </c>
      <c r="P2538" s="246" t="s">
        <v>10321</v>
      </c>
      <c r="Q2538" s="246" t="s">
        <v>12354</v>
      </c>
      <c r="R2538" s="246" t="s">
        <v>12354</v>
      </c>
      <c r="S2538" s="246" t="s">
        <v>12354</v>
      </c>
      <c r="T2538" s="246" t="s">
        <v>12354</v>
      </c>
      <c r="U2538" s="246" t="s">
        <v>12354</v>
      </c>
    </row>
    <row r="2539" spans="1:21" ht="13.5" customHeight="1">
      <c r="A2539" s="125" t="s">
        <v>10322</v>
      </c>
      <c r="B2539" s="125" t="s">
        <v>10405</v>
      </c>
      <c r="C2539" s="246" t="s">
        <v>8032</v>
      </c>
      <c r="D2539" s="246" t="s">
        <v>158</v>
      </c>
      <c r="E2539" s="246" t="s">
        <v>8033</v>
      </c>
      <c r="F2539" s="246" t="s">
        <v>12354</v>
      </c>
      <c r="G2539" s="246" t="s">
        <v>10323</v>
      </c>
      <c r="H2539" s="247">
        <v>0</v>
      </c>
      <c r="I2539" s="246" t="s">
        <v>10371</v>
      </c>
      <c r="J2539" s="247">
        <v>8000</v>
      </c>
      <c r="K2539" s="247">
        <v>50</v>
      </c>
      <c r="L2539" s="246" t="s">
        <v>13853</v>
      </c>
      <c r="M2539" s="246" t="s">
        <v>8269</v>
      </c>
      <c r="N2539" s="246" t="s">
        <v>14313</v>
      </c>
      <c r="O2539" s="246" t="s">
        <v>10322</v>
      </c>
      <c r="P2539" s="246" t="s">
        <v>10322</v>
      </c>
      <c r="Q2539" s="246" t="s">
        <v>12354</v>
      </c>
      <c r="R2539" s="246" t="s">
        <v>12354</v>
      </c>
      <c r="S2539" s="246" t="s">
        <v>12354</v>
      </c>
      <c r="T2539" s="246" t="s">
        <v>12354</v>
      </c>
      <c r="U2539" s="246" t="s">
        <v>12354</v>
      </c>
    </row>
    <row r="2540" spans="1:21" ht="13.5" customHeight="1">
      <c r="A2540" s="125" t="s">
        <v>11199</v>
      </c>
      <c r="B2540" s="125" t="s">
        <v>10405</v>
      </c>
      <c r="C2540" s="246" t="s">
        <v>7956</v>
      </c>
      <c r="D2540" s="246" t="s">
        <v>156</v>
      </c>
      <c r="E2540" s="246" t="s">
        <v>11338</v>
      </c>
      <c r="F2540" s="246" t="s">
        <v>12354</v>
      </c>
      <c r="G2540" s="246" t="s">
        <v>10196</v>
      </c>
      <c r="H2540" s="247">
        <v>0</v>
      </c>
      <c r="I2540" s="246" t="s">
        <v>10371</v>
      </c>
      <c r="J2540" s="247">
        <v>8000</v>
      </c>
      <c r="K2540" s="247">
        <v>4</v>
      </c>
      <c r="L2540" s="246" t="s">
        <v>12778</v>
      </c>
      <c r="M2540" s="246" t="s">
        <v>8268</v>
      </c>
      <c r="N2540" s="246" t="s">
        <v>14248</v>
      </c>
      <c r="O2540" s="246" t="s">
        <v>11199</v>
      </c>
      <c r="P2540" s="246" t="s">
        <v>11199</v>
      </c>
      <c r="Q2540" s="246" t="s">
        <v>11199</v>
      </c>
      <c r="R2540" s="246" t="s">
        <v>14814</v>
      </c>
      <c r="S2540" s="246" t="s">
        <v>15420</v>
      </c>
      <c r="T2540" s="246" t="s">
        <v>15620</v>
      </c>
      <c r="U2540" s="246" t="s">
        <v>16450</v>
      </c>
    </row>
    <row r="2541" spans="1:21" ht="13.5" customHeight="1">
      <c r="A2541" s="125" t="s">
        <v>10324</v>
      </c>
      <c r="B2541" s="125" t="s">
        <v>10405</v>
      </c>
      <c r="C2541" s="246" t="s">
        <v>8179</v>
      </c>
      <c r="D2541" s="246" t="s">
        <v>68</v>
      </c>
      <c r="E2541" s="246" t="s">
        <v>8180</v>
      </c>
      <c r="F2541" s="246" t="s">
        <v>8181</v>
      </c>
      <c r="G2541" s="246" t="s">
        <v>10325</v>
      </c>
      <c r="H2541" s="247">
        <v>0</v>
      </c>
      <c r="I2541" s="246" t="s">
        <v>10371</v>
      </c>
      <c r="J2541" s="247">
        <v>8000</v>
      </c>
      <c r="K2541" s="247">
        <v>131</v>
      </c>
      <c r="L2541" s="246" t="s">
        <v>13546</v>
      </c>
      <c r="M2541" s="246" t="s">
        <v>11426</v>
      </c>
      <c r="N2541" s="246" t="s">
        <v>14432</v>
      </c>
      <c r="O2541" s="246" t="s">
        <v>10324</v>
      </c>
      <c r="P2541" s="246" t="s">
        <v>10324</v>
      </c>
      <c r="Q2541" s="246" t="s">
        <v>14433</v>
      </c>
      <c r="R2541" s="246" t="s">
        <v>12354</v>
      </c>
      <c r="S2541" s="246" t="s">
        <v>12354</v>
      </c>
      <c r="T2541" s="246" t="s">
        <v>12354</v>
      </c>
      <c r="U2541" s="246" t="s">
        <v>12354</v>
      </c>
    </row>
    <row r="2542" spans="1:21" ht="13.5" customHeight="1">
      <c r="A2542" s="125" t="s">
        <v>10326</v>
      </c>
      <c r="B2542" s="125" t="s">
        <v>10405</v>
      </c>
      <c r="C2542" s="246" t="s">
        <v>8147</v>
      </c>
      <c r="D2542" s="246" t="s">
        <v>12354</v>
      </c>
      <c r="E2542" s="246" t="s">
        <v>7790</v>
      </c>
      <c r="F2542" s="246" t="s">
        <v>12354</v>
      </c>
      <c r="G2542" s="246" t="s">
        <v>10327</v>
      </c>
      <c r="H2542" s="247">
        <v>0</v>
      </c>
      <c r="I2542" s="246" t="s">
        <v>10371</v>
      </c>
      <c r="J2542" s="247">
        <v>8000</v>
      </c>
      <c r="K2542" s="247">
        <v>116</v>
      </c>
      <c r="L2542" s="246" t="s">
        <v>14013</v>
      </c>
      <c r="M2542" s="246" t="s">
        <v>8266</v>
      </c>
      <c r="N2542" s="246" t="s">
        <v>14409</v>
      </c>
      <c r="O2542" s="246" t="s">
        <v>10326</v>
      </c>
      <c r="P2542" s="246" t="s">
        <v>10326</v>
      </c>
      <c r="Q2542" s="246" t="s">
        <v>10326</v>
      </c>
      <c r="R2542" s="246" t="s">
        <v>14694</v>
      </c>
      <c r="S2542" s="246" t="s">
        <v>14718</v>
      </c>
      <c r="T2542" s="246" t="s">
        <v>15620</v>
      </c>
      <c r="U2542" s="246" t="s">
        <v>16397</v>
      </c>
    </row>
    <row r="2543" spans="1:21" ht="13.5" customHeight="1">
      <c r="A2543" s="125" t="s">
        <v>10328</v>
      </c>
      <c r="B2543" s="125" t="s">
        <v>10405</v>
      </c>
      <c r="C2543" s="246" t="s">
        <v>8034</v>
      </c>
      <c r="D2543" s="246" t="s">
        <v>95</v>
      </c>
      <c r="E2543" s="246" t="s">
        <v>7603</v>
      </c>
      <c r="F2543" s="246" t="s">
        <v>12354</v>
      </c>
      <c r="G2543" s="246" t="s">
        <v>9883</v>
      </c>
      <c r="H2543" s="247">
        <v>0</v>
      </c>
      <c r="I2543" s="246" t="s">
        <v>10371</v>
      </c>
      <c r="J2543" s="247">
        <v>8000</v>
      </c>
      <c r="K2543" s="247">
        <v>51</v>
      </c>
      <c r="L2543" s="246" t="s">
        <v>13855</v>
      </c>
      <c r="M2543" s="246" t="s">
        <v>8269</v>
      </c>
      <c r="N2543" s="246" t="s">
        <v>14314</v>
      </c>
      <c r="O2543" s="246" t="s">
        <v>10328</v>
      </c>
      <c r="P2543" s="246" t="s">
        <v>10328</v>
      </c>
      <c r="Q2543" s="246" t="s">
        <v>12354</v>
      </c>
      <c r="R2543" s="246" t="s">
        <v>12354</v>
      </c>
      <c r="S2543" s="246" t="s">
        <v>12354</v>
      </c>
      <c r="T2543" s="246" t="s">
        <v>12354</v>
      </c>
      <c r="U2543" s="246" t="s">
        <v>12354</v>
      </c>
    </row>
    <row r="2544" spans="1:21" ht="13.5" customHeight="1">
      <c r="A2544" s="125" t="s">
        <v>11200</v>
      </c>
      <c r="B2544" s="125" t="s">
        <v>10405</v>
      </c>
      <c r="C2544" s="246" t="s">
        <v>7956</v>
      </c>
      <c r="D2544" s="246" t="s">
        <v>106</v>
      </c>
      <c r="E2544" s="246" t="s">
        <v>11339</v>
      </c>
      <c r="F2544" s="246" t="s">
        <v>8165</v>
      </c>
      <c r="G2544" s="246" t="s">
        <v>10196</v>
      </c>
      <c r="H2544" s="247">
        <v>0</v>
      </c>
      <c r="I2544" s="246" t="s">
        <v>10371</v>
      </c>
      <c r="J2544" s="247">
        <v>8000</v>
      </c>
      <c r="K2544" s="247">
        <v>125</v>
      </c>
      <c r="L2544" s="246" t="s">
        <v>12455</v>
      </c>
      <c r="M2544" s="246" t="s">
        <v>11426</v>
      </c>
      <c r="N2544" s="246" t="s">
        <v>14425</v>
      </c>
      <c r="O2544" s="246" t="s">
        <v>11200</v>
      </c>
      <c r="P2544" s="246" t="s">
        <v>11200</v>
      </c>
      <c r="Q2544" s="246" t="s">
        <v>11200</v>
      </c>
      <c r="R2544" s="246" t="s">
        <v>14814</v>
      </c>
      <c r="S2544" s="246" t="s">
        <v>15420</v>
      </c>
      <c r="T2544" s="246" t="s">
        <v>14946</v>
      </c>
      <c r="U2544" s="246" t="s">
        <v>16450</v>
      </c>
    </row>
    <row r="2545" spans="1:21" ht="13.5" customHeight="1">
      <c r="A2545" s="125" t="s">
        <v>11201</v>
      </c>
      <c r="B2545" s="125" t="s">
        <v>10405</v>
      </c>
      <c r="C2545" s="246" t="s">
        <v>11202</v>
      </c>
      <c r="D2545" s="246" t="s">
        <v>40</v>
      </c>
      <c r="E2545" s="246" t="s">
        <v>11203</v>
      </c>
      <c r="F2545" s="246" t="s">
        <v>12354</v>
      </c>
      <c r="G2545" s="246" t="s">
        <v>11340</v>
      </c>
      <c r="H2545" s="247">
        <v>0</v>
      </c>
      <c r="I2545" s="246" t="s">
        <v>10371</v>
      </c>
      <c r="J2545" s="247">
        <v>8000</v>
      </c>
      <c r="K2545" s="247">
        <v>170</v>
      </c>
      <c r="L2545" s="246" t="s">
        <v>14495</v>
      </c>
      <c r="M2545" s="246" t="s">
        <v>8269</v>
      </c>
      <c r="N2545" s="246" t="s">
        <v>14496</v>
      </c>
      <c r="O2545" s="246" t="s">
        <v>11201</v>
      </c>
      <c r="P2545" s="246" t="s">
        <v>11201</v>
      </c>
      <c r="Q2545" s="246" t="s">
        <v>12354</v>
      </c>
      <c r="R2545" s="246" t="s">
        <v>12354</v>
      </c>
      <c r="S2545" s="246" t="s">
        <v>12354</v>
      </c>
      <c r="T2545" s="246" t="s">
        <v>12354</v>
      </c>
      <c r="U2545" s="246" t="s">
        <v>12354</v>
      </c>
    </row>
    <row r="2546" spans="1:21" ht="13.5" customHeight="1">
      <c r="A2546" s="125" t="s">
        <v>11204</v>
      </c>
      <c r="B2546" s="125" t="s">
        <v>10405</v>
      </c>
      <c r="C2546" s="246" t="s">
        <v>11205</v>
      </c>
      <c r="D2546" s="246" t="s">
        <v>218</v>
      </c>
      <c r="E2546" s="246" t="s">
        <v>11341</v>
      </c>
      <c r="F2546" s="246" t="s">
        <v>12354</v>
      </c>
      <c r="G2546" s="246" t="s">
        <v>11342</v>
      </c>
      <c r="H2546" s="247">
        <v>0</v>
      </c>
      <c r="I2546" s="246" t="s">
        <v>10371</v>
      </c>
      <c r="J2546" s="247">
        <v>8000</v>
      </c>
      <c r="K2546" s="247">
        <v>171</v>
      </c>
      <c r="L2546" s="246" t="s">
        <v>12830</v>
      </c>
      <c r="M2546" s="246" t="s">
        <v>8269</v>
      </c>
      <c r="N2546" s="246" t="s">
        <v>14497</v>
      </c>
      <c r="O2546" s="246" t="s">
        <v>11204</v>
      </c>
      <c r="P2546" s="246" t="s">
        <v>11204</v>
      </c>
      <c r="Q2546" s="246" t="s">
        <v>12354</v>
      </c>
      <c r="R2546" s="246" t="s">
        <v>12354</v>
      </c>
      <c r="S2546" s="246" t="s">
        <v>12354</v>
      </c>
      <c r="T2546" s="246" t="s">
        <v>12354</v>
      </c>
      <c r="U2546" s="246" t="s">
        <v>12354</v>
      </c>
    </row>
    <row r="2547" spans="1:21" ht="13.5" customHeight="1">
      <c r="A2547" s="125" t="s">
        <v>10329</v>
      </c>
      <c r="B2547" s="125" t="s">
        <v>10405</v>
      </c>
      <c r="C2547" s="246" t="s">
        <v>8035</v>
      </c>
      <c r="D2547" s="246" t="s">
        <v>97</v>
      </c>
      <c r="E2547" s="246" t="s">
        <v>7605</v>
      </c>
      <c r="F2547" s="246" t="s">
        <v>12354</v>
      </c>
      <c r="G2547" s="246" t="s">
        <v>10330</v>
      </c>
      <c r="H2547" s="247">
        <v>0</v>
      </c>
      <c r="I2547" s="246" t="s">
        <v>10371</v>
      </c>
      <c r="J2547" s="247">
        <v>8000</v>
      </c>
      <c r="K2547" s="247">
        <v>52</v>
      </c>
      <c r="L2547" s="246" t="s">
        <v>12779</v>
      </c>
      <c r="M2547" s="246" t="s">
        <v>8269</v>
      </c>
      <c r="N2547" s="246" t="s">
        <v>14315</v>
      </c>
      <c r="O2547" s="246" t="s">
        <v>10329</v>
      </c>
      <c r="P2547" s="246" t="s">
        <v>10329</v>
      </c>
      <c r="Q2547" s="246" t="s">
        <v>12354</v>
      </c>
      <c r="R2547" s="246" t="s">
        <v>12354</v>
      </c>
      <c r="S2547" s="246" t="s">
        <v>12354</v>
      </c>
      <c r="T2547" s="246" t="s">
        <v>12354</v>
      </c>
      <c r="U2547" s="246" t="s">
        <v>12354</v>
      </c>
    </row>
    <row r="2548" spans="1:21" ht="13.5" customHeight="1">
      <c r="A2548" s="125" t="s">
        <v>10331</v>
      </c>
      <c r="B2548" s="125" t="s">
        <v>10405</v>
      </c>
      <c r="C2548" s="246" t="s">
        <v>8038</v>
      </c>
      <c r="D2548" s="246" t="s">
        <v>211</v>
      </c>
      <c r="E2548" s="246" t="s">
        <v>8039</v>
      </c>
      <c r="F2548" s="246" t="s">
        <v>12354</v>
      </c>
      <c r="G2548" s="246" t="s">
        <v>10332</v>
      </c>
      <c r="H2548" s="247">
        <v>0</v>
      </c>
      <c r="I2548" s="246" t="s">
        <v>10371</v>
      </c>
      <c r="J2548" s="247">
        <v>8000</v>
      </c>
      <c r="K2548" s="247">
        <v>54</v>
      </c>
      <c r="L2548" s="246" t="s">
        <v>14317</v>
      </c>
      <c r="M2548" s="246" t="s">
        <v>8269</v>
      </c>
      <c r="N2548" s="246" t="s">
        <v>14318</v>
      </c>
      <c r="O2548" s="246" t="s">
        <v>12354</v>
      </c>
      <c r="P2548" s="246" t="s">
        <v>12354</v>
      </c>
      <c r="Q2548" s="246" t="s">
        <v>10331</v>
      </c>
      <c r="R2548" s="246" t="s">
        <v>12354</v>
      </c>
      <c r="S2548" s="246" t="s">
        <v>12354</v>
      </c>
      <c r="T2548" s="246" t="s">
        <v>12354</v>
      </c>
      <c r="U2548" s="246" t="s">
        <v>12354</v>
      </c>
    </row>
    <row r="2549" spans="1:21" ht="13.5" customHeight="1">
      <c r="A2549" s="125" t="s">
        <v>14610</v>
      </c>
      <c r="B2549" s="125" t="s">
        <v>10405</v>
      </c>
      <c r="C2549" s="246" t="s">
        <v>12269</v>
      </c>
      <c r="D2549" s="246" t="s">
        <v>1281</v>
      </c>
      <c r="E2549" s="246" t="s">
        <v>12270</v>
      </c>
      <c r="F2549" s="246" t="s">
        <v>12271</v>
      </c>
      <c r="G2549" s="246" t="s">
        <v>12269</v>
      </c>
      <c r="H2549" s="247">
        <v>0</v>
      </c>
      <c r="I2549" s="246" t="s">
        <v>10371</v>
      </c>
      <c r="J2549" s="247">
        <v>8000</v>
      </c>
      <c r="K2549" s="247">
        <v>228</v>
      </c>
      <c r="L2549" s="246" t="s">
        <v>13550</v>
      </c>
      <c r="M2549" s="246" t="s">
        <v>8265</v>
      </c>
      <c r="N2549" s="246" t="s">
        <v>14611</v>
      </c>
      <c r="O2549" s="246" t="s">
        <v>14610</v>
      </c>
      <c r="P2549" s="246" t="s">
        <v>14610</v>
      </c>
      <c r="Q2549" s="246" t="s">
        <v>12354</v>
      </c>
      <c r="R2549" s="246" t="s">
        <v>12354</v>
      </c>
      <c r="S2549" s="246" t="s">
        <v>12354</v>
      </c>
      <c r="T2549" s="246" t="s">
        <v>12354</v>
      </c>
      <c r="U2549" s="246" t="s">
        <v>12354</v>
      </c>
    </row>
    <row r="2550" spans="1:21" ht="13.5" customHeight="1">
      <c r="A2550" s="125" t="s">
        <v>10333</v>
      </c>
      <c r="B2550" s="125" t="s">
        <v>10405</v>
      </c>
      <c r="C2550" s="246" t="s">
        <v>8130</v>
      </c>
      <c r="D2550" s="246" t="s">
        <v>12354</v>
      </c>
      <c r="E2550" s="246" t="s">
        <v>8131</v>
      </c>
      <c r="F2550" s="246" t="s">
        <v>12354</v>
      </c>
      <c r="G2550" s="246" t="s">
        <v>10334</v>
      </c>
      <c r="H2550" s="247">
        <v>0</v>
      </c>
      <c r="I2550" s="246" t="s">
        <v>10371</v>
      </c>
      <c r="J2550" s="247">
        <v>8000</v>
      </c>
      <c r="K2550" s="247">
        <v>105</v>
      </c>
      <c r="L2550" s="246" t="s">
        <v>14391</v>
      </c>
      <c r="M2550" s="246" t="s">
        <v>8265</v>
      </c>
      <c r="N2550" s="246" t="s">
        <v>14392</v>
      </c>
      <c r="O2550" s="246" t="s">
        <v>10333</v>
      </c>
      <c r="P2550" s="246" t="s">
        <v>10333</v>
      </c>
      <c r="Q2550" s="246" t="s">
        <v>10333</v>
      </c>
      <c r="R2550" s="246" t="s">
        <v>12354</v>
      </c>
      <c r="S2550" s="246" t="s">
        <v>12354</v>
      </c>
      <c r="T2550" s="246" t="s">
        <v>12354</v>
      </c>
      <c r="U2550" s="246" t="s">
        <v>12354</v>
      </c>
    </row>
    <row r="2551" spans="1:21" ht="13.5" customHeight="1">
      <c r="A2551" s="125" t="s">
        <v>14612</v>
      </c>
      <c r="B2551" s="125" t="s">
        <v>10405</v>
      </c>
      <c r="C2551" s="246" t="s">
        <v>12272</v>
      </c>
      <c r="D2551" s="246" t="s">
        <v>136</v>
      </c>
      <c r="E2551" s="246" t="s">
        <v>12273</v>
      </c>
      <c r="F2551" s="246" t="s">
        <v>12274</v>
      </c>
      <c r="G2551" s="246" t="s">
        <v>12272</v>
      </c>
      <c r="H2551" s="247">
        <v>0</v>
      </c>
      <c r="I2551" s="246" t="s">
        <v>10371</v>
      </c>
      <c r="J2551" s="247">
        <v>8000</v>
      </c>
      <c r="K2551" s="247">
        <v>229</v>
      </c>
      <c r="L2551" s="246" t="s">
        <v>14613</v>
      </c>
      <c r="M2551" s="246" t="s">
        <v>8269</v>
      </c>
      <c r="N2551" s="246" t="s">
        <v>14614</v>
      </c>
      <c r="O2551" s="246" t="s">
        <v>14612</v>
      </c>
      <c r="P2551" s="246" t="s">
        <v>14612</v>
      </c>
      <c r="Q2551" s="246" t="s">
        <v>14612</v>
      </c>
      <c r="R2551" s="246" t="s">
        <v>14694</v>
      </c>
      <c r="S2551" s="246" t="s">
        <v>14710</v>
      </c>
      <c r="T2551" s="246" t="s">
        <v>15947</v>
      </c>
      <c r="U2551" s="246" t="s">
        <v>16468</v>
      </c>
    </row>
    <row r="2552" spans="1:21" ht="13.5" customHeight="1">
      <c r="A2552" s="125" t="s">
        <v>14615</v>
      </c>
      <c r="B2552" s="125" t="s">
        <v>10405</v>
      </c>
      <c r="C2552" s="246" t="s">
        <v>12275</v>
      </c>
      <c r="D2552" s="246" t="s">
        <v>160</v>
      </c>
      <c r="E2552" s="246" t="s">
        <v>12276</v>
      </c>
      <c r="F2552" s="246" t="s">
        <v>12277</v>
      </c>
      <c r="G2552" s="246" t="s">
        <v>12275</v>
      </c>
      <c r="H2552" s="247">
        <v>0</v>
      </c>
      <c r="I2552" s="246" t="s">
        <v>10371</v>
      </c>
      <c r="J2552" s="247">
        <v>8000</v>
      </c>
      <c r="K2552" s="247">
        <v>230</v>
      </c>
      <c r="L2552" s="246" t="s">
        <v>14616</v>
      </c>
      <c r="M2552" s="246" t="s">
        <v>11426</v>
      </c>
      <c r="N2552" s="246" t="s">
        <v>14617</v>
      </c>
      <c r="O2552" s="246" t="s">
        <v>14615</v>
      </c>
      <c r="P2552" s="246" t="s">
        <v>14615</v>
      </c>
      <c r="Q2552" s="246" t="s">
        <v>14615</v>
      </c>
      <c r="R2552" s="246" t="s">
        <v>12354</v>
      </c>
      <c r="S2552" s="246" t="s">
        <v>12354</v>
      </c>
      <c r="T2552" s="246" t="s">
        <v>12354</v>
      </c>
      <c r="U2552" s="246" t="s">
        <v>12354</v>
      </c>
    </row>
    <row r="2553" spans="1:21" ht="13.5" customHeight="1">
      <c r="A2553" s="125" t="s">
        <v>14618</v>
      </c>
      <c r="B2553" s="125" t="s">
        <v>10405</v>
      </c>
      <c r="C2553" s="246" t="s">
        <v>12278</v>
      </c>
      <c r="D2553" s="246" t="s">
        <v>136</v>
      </c>
      <c r="E2553" s="246" t="s">
        <v>12279</v>
      </c>
      <c r="F2553" s="246" t="s">
        <v>12280</v>
      </c>
      <c r="G2553" s="246" t="s">
        <v>12278</v>
      </c>
      <c r="H2553" s="247">
        <v>0</v>
      </c>
      <c r="I2553" s="246" t="s">
        <v>10371</v>
      </c>
      <c r="J2553" s="247">
        <v>8000</v>
      </c>
      <c r="K2553" s="247">
        <v>231</v>
      </c>
      <c r="L2553" s="246" t="s">
        <v>14619</v>
      </c>
      <c r="M2553" s="246" t="s">
        <v>8269</v>
      </c>
      <c r="N2553" s="246" t="s">
        <v>14620</v>
      </c>
      <c r="O2553" s="246" t="s">
        <v>14618</v>
      </c>
      <c r="P2553" s="246" t="s">
        <v>14618</v>
      </c>
      <c r="Q2553" s="246" t="s">
        <v>14618</v>
      </c>
      <c r="R2553" s="246" t="s">
        <v>12354</v>
      </c>
      <c r="S2553" s="246" t="s">
        <v>12354</v>
      </c>
      <c r="T2553" s="246" t="s">
        <v>12354</v>
      </c>
      <c r="U2553" s="246" t="s">
        <v>12354</v>
      </c>
    </row>
    <row r="2554" spans="1:21" ht="13.5" customHeight="1">
      <c r="A2554" s="125" t="s">
        <v>14621</v>
      </c>
      <c r="B2554" s="125" t="s">
        <v>10405</v>
      </c>
      <c r="C2554" s="246" t="s">
        <v>12281</v>
      </c>
      <c r="D2554" s="246" t="s">
        <v>54</v>
      </c>
      <c r="E2554" s="246" t="s">
        <v>12282</v>
      </c>
      <c r="F2554" s="246" t="s">
        <v>12283</v>
      </c>
      <c r="G2554" s="246" t="s">
        <v>12281</v>
      </c>
      <c r="H2554" s="247">
        <v>0</v>
      </c>
      <c r="I2554" s="246" t="s">
        <v>10371</v>
      </c>
      <c r="J2554" s="247">
        <v>8000</v>
      </c>
      <c r="K2554" s="247">
        <v>232</v>
      </c>
      <c r="L2554" s="246" t="s">
        <v>14619</v>
      </c>
      <c r="M2554" s="246" t="s">
        <v>11426</v>
      </c>
      <c r="N2554" s="246" t="s">
        <v>14622</v>
      </c>
      <c r="O2554" s="246" t="s">
        <v>14621</v>
      </c>
      <c r="P2554" s="246" t="s">
        <v>14621</v>
      </c>
      <c r="Q2554" s="246" t="s">
        <v>14621</v>
      </c>
      <c r="R2554" s="246" t="s">
        <v>12354</v>
      </c>
      <c r="S2554" s="246" t="s">
        <v>12354</v>
      </c>
      <c r="T2554" s="246" t="s">
        <v>12354</v>
      </c>
      <c r="U2554" s="246" t="s">
        <v>12354</v>
      </c>
    </row>
    <row r="2555" spans="1:21" ht="13.5" customHeight="1">
      <c r="A2555" s="125" t="s">
        <v>14623</v>
      </c>
      <c r="B2555" s="125" t="s">
        <v>10405</v>
      </c>
      <c r="C2555" s="246" t="s">
        <v>12284</v>
      </c>
      <c r="D2555" s="246" t="s">
        <v>54</v>
      </c>
      <c r="E2555" s="246" t="s">
        <v>12282</v>
      </c>
      <c r="F2555" s="246" t="s">
        <v>12283</v>
      </c>
      <c r="G2555" s="246" t="s">
        <v>12284</v>
      </c>
      <c r="H2555" s="247">
        <v>0</v>
      </c>
      <c r="I2555" s="246" t="s">
        <v>10371</v>
      </c>
      <c r="J2555" s="247">
        <v>8000</v>
      </c>
      <c r="K2555" s="247">
        <v>233</v>
      </c>
      <c r="L2555" s="246" t="s">
        <v>14619</v>
      </c>
      <c r="M2555" s="246" t="s">
        <v>11426</v>
      </c>
      <c r="N2555" s="246" t="s">
        <v>14624</v>
      </c>
      <c r="O2555" s="246" t="s">
        <v>14623</v>
      </c>
      <c r="P2555" s="246" t="s">
        <v>14623</v>
      </c>
      <c r="Q2555" s="246" t="s">
        <v>14623</v>
      </c>
      <c r="R2555" s="246" t="s">
        <v>12354</v>
      </c>
      <c r="S2555" s="246" t="s">
        <v>12354</v>
      </c>
      <c r="T2555" s="246" t="s">
        <v>12354</v>
      </c>
      <c r="U2555" s="246" t="s">
        <v>12354</v>
      </c>
    </row>
    <row r="2556" spans="1:21" ht="13.5" customHeight="1">
      <c r="A2556" s="125" t="s">
        <v>10335</v>
      </c>
      <c r="B2556" s="125" t="s">
        <v>10405</v>
      </c>
      <c r="C2556" s="246" t="s">
        <v>7964</v>
      </c>
      <c r="D2556" s="246" t="s">
        <v>665</v>
      </c>
      <c r="E2556" s="246" t="s">
        <v>7965</v>
      </c>
      <c r="F2556" s="246" t="s">
        <v>12354</v>
      </c>
      <c r="G2556" s="246" t="s">
        <v>10336</v>
      </c>
      <c r="H2556" s="247">
        <v>0</v>
      </c>
      <c r="I2556" s="246" t="s">
        <v>10371</v>
      </c>
      <c r="J2556" s="247">
        <v>8000</v>
      </c>
      <c r="K2556" s="247">
        <v>10</v>
      </c>
      <c r="L2556" s="246" t="s">
        <v>14256</v>
      </c>
      <c r="M2556" s="246" t="s">
        <v>8269</v>
      </c>
      <c r="N2556" s="246" t="s">
        <v>14257</v>
      </c>
      <c r="O2556" s="246" t="s">
        <v>10335</v>
      </c>
      <c r="P2556" s="246" t="s">
        <v>10335</v>
      </c>
      <c r="Q2556" s="246" t="s">
        <v>12354</v>
      </c>
      <c r="R2556" s="246" t="s">
        <v>12354</v>
      </c>
      <c r="S2556" s="246" t="s">
        <v>12354</v>
      </c>
      <c r="T2556" s="246" t="s">
        <v>12354</v>
      </c>
      <c r="U2556" s="246" t="s">
        <v>12354</v>
      </c>
    </row>
    <row r="2557" spans="1:21" ht="13.5" customHeight="1">
      <c r="A2557" s="125" t="s">
        <v>10337</v>
      </c>
      <c r="B2557" s="125" t="s">
        <v>10405</v>
      </c>
      <c r="C2557" s="246" t="s">
        <v>8085</v>
      </c>
      <c r="D2557" s="246" t="s">
        <v>12354</v>
      </c>
      <c r="E2557" s="246" t="s">
        <v>8086</v>
      </c>
      <c r="F2557" s="246" t="s">
        <v>12354</v>
      </c>
      <c r="G2557" s="246" t="s">
        <v>10338</v>
      </c>
      <c r="H2557" s="247">
        <v>0</v>
      </c>
      <c r="I2557" s="246" t="s">
        <v>10371</v>
      </c>
      <c r="J2557" s="247">
        <v>8000</v>
      </c>
      <c r="K2557" s="247">
        <v>81</v>
      </c>
      <c r="L2557" s="246" t="s">
        <v>13503</v>
      </c>
      <c r="M2557" s="246" t="s">
        <v>8265</v>
      </c>
      <c r="N2557" s="246" t="s">
        <v>14360</v>
      </c>
      <c r="O2557" s="246" t="s">
        <v>12354</v>
      </c>
      <c r="P2557" s="246" t="s">
        <v>12354</v>
      </c>
      <c r="Q2557" s="246" t="s">
        <v>10337</v>
      </c>
      <c r="R2557" s="246" t="s">
        <v>12354</v>
      </c>
      <c r="S2557" s="246" t="s">
        <v>12354</v>
      </c>
      <c r="T2557" s="246" t="s">
        <v>12354</v>
      </c>
      <c r="U2557" s="246" t="s">
        <v>12354</v>
      </c>
    </row>
    <row r="2558" spans="1:21" ht="13.5" customHeight="1">
      <c r="A2558" s="125" t="s">
        <v>14625</v>
      </c>
      <c r="B2558" s="125" t="s">
        <v>10405</v>
      </c>
      <c r="C2558" s="246" t="s">
        <v>12285</v>
      </c>
      <c r="D2558" s="246" t="s">
        <v>43</v>
      </c>
      <c r="E2558" s="246" t="s">
        <v>12286</v>
      </c>
      <c r="F2558" s="246" t="s">
        <v>12287</v>
      </c>
      <c r="G2558" s="246" t="s">
        <v>12285</v>
      </c>
      <c r="H2558" s="247">
        <v>0</v>
      </c>
      <c r="I2558" s="246" t="s">
        <v>10371</v>
      </c>
      <c r="J2558" s="247">
        <v>8000</v>
      </c>
      <c r="K2558" s="247">
        <v>234</v>
      </c>
      <c r="L2558" s="246" t="s">
        <v>14626</v>
      </c>
      <c r="M2558" s="246" t="s">
        <v>11426</v>
      </c>
      <c r="N2558" s="246" t="s">
        <v>14627</v>
      </c>
      <c r="O2558" s="246" t="s">
        <v>14625</v>
      </c>
      <c r="P2558" s="246" t="s">
        <v>14625</v>
      </c>
      <c r="Q2558" s="246" t="s">
        <v>14625</v>
      </c>
      <c r="R2558" s="246" t="s">
        <v>12354</v>
      </c>
      <c r="S2558" s="246" t="s">
        <v>12354</v>
      </c>
      <c r="T2558" s="246" t="s">
        <v>12354</v>
      </c>
      <c r="U2558" s="246" t="s">
        <v>12354</v>
      </c>
    </row>
    <row r="2559" spans="1:21" ht="13.5" customHeight="1">
      <c r="A2559" s="125" t="s">
        <v>14628</v>
      </c>
      <c r="B2559" s="125" t="s">
        <v>10405</v>
      </c>
      <c r="C2559" s="246" t="s">
        <v>12288</v>
      </c>
      <c r="D2559" s="246" t="s">
        <v>51</v>
      </c>
      <c r="E2559" s="246" t="s">
        <v>12289</v>
      </c>
      <c r="F2559" s="246" t="s">
        <v>12290</v>
      </c>
      <c r="G2559" s="246" t="s">
        <v>12288</v>
      </c>
      <c r="H2559" s="247">
        <v>0</v>
      </c>
      <c r="I2559" s="246" t="s">
        <v>10371</v>
      </c>
      <c r="J2559" s="247">
        <v>8000</v>
      </c>
      <c r="K2559" s="247">
        <v>235</v>
      </c>
      <c r="L2559" s="246" t="s">
        <v>14626</v>
      </c>
      <c r="M2559" s="246" t="s">
        <v>8265</v>
      </c>
      <c r="N2559" s="246" t="s">
        <v>14629</v>
      </c>
      <c r="O2559" s="246" t="s">
        <v>14628</v>
      </c>
      <c r="P2559" s="246" t="s">
        <v>14628</v>
      </c>
      <c r="Q2559" s="246" t="s">
        <v>14628</v>
      </c>
      <c r="R2559" s="246" t="s">
        <v>12354</v>
      </c>
      <c r="S2559" s="246" t="s">
        <v>12354</v>
      </c>
      <c r="T2559" s="246" t="s">
        <v>12354</v>
      </c>
      <c r="U2559" s="246" t="s">
        <v>12354</v>
      </c>
    </row>
    <row r="2560" spans="1:21" ht="13.5" customHeight="1">
      <c r="A2560" s="125" t="s">
        <v>14630</v>
      </c>
      <c r="B2560" s="125" t="s">
        <v>10405</v>
      </c>
      <c r="C2560" s="246" t="s">
        <v>12291</v>
      </c>
      <c r="D2560" s="246" t="s">
        <v>130</v>
      </c>
      <c r="E2560" s="246" t="s">
        <v>12292</v>
      </c>
      <c r="F2560" s="246" t="s">
        <v>12293</v>
      </c>
      <c r="G2560" s="246" t="s">
        <v>12291</v>
      </c>
      <c r="H2560" s="247">
        <v>0</v>
      </c>
      <c r="I2560" s="246" t="s">
        <v>10371</v>
      </c>
      <c r="J2560" s="247">
        <v>8000</v>
      </c>
      <c r="K2560" s="247">
        <v>236</v>
      </c>
      <c r="L2560" s="246" t="s">
        <v>14626</v>
      </c>
      <c r="M2560" s="246" t="s">
        <v>8265</v>
      </c>
      <c r="N2560" s="246" t="s">
        <v>14631</v>
      </c>
      <c r="O2560" s="246" t="s">
        <v>14630</v>
      </c>
      <c r="P2560" s="246" t="s">
        <v>14630</v>
      </c>
      <c r="Q2560" s="246" t="s">
        <v>14630</v>
      </c>
      <c r="R2560" s="246" t="s">
        <v>12354</v>
      </c>
      <c r="S2560" s="246" t="s">
        <v>12354</v>
      </c>
      <c r="T2560" s="246" t="s">
        <v>12354</v>
      </c>
      <c r="U2560" s="246" t="s">
        <v>12354</v>
      </c>
    </row>
    <row r="2561" spans="1:21" ht="13.5" customHeight="1">
      <c r="A2561" s="125" t="s">
        <v>14632</v>
      </c>
      <c r="B2561" s="125" t="s">
        <v>10405</v>
      </c>
      <c r="C2561" s="246" t="s">
        <v>12294</v>
      </c>
      <c r="D2561" s="246" t="s">
        <v>190</v>
      </c>
      <c r="E2561" s="246" t="s">
        <v>12295</v>
      </c>
      <c r="F2561" s="246" t="s">
        <v>12296</v>
      </c>
      <c r="G2561" s="246" t="s">
        <v>12294</v>
      </c>
      <c r="H2561" s="247">
        <v>0</v>
      </c>
      <c r="I2561" s="246" t="s">
        <v>10371</v>
      </c>
      <c r="J2561" s="247">
        <v>8000</v>
      </c>
      <c r="K2561" s="247">
        <v>237</v>
      </c>
      <c r="L2561" s="246" t="s">
        <v>14633</v>
      </c>
      <c r="M2561" s="246" t="s">
        <v>8265</v>
      </c>
      <c r="N2561" s="246" t="s">
        <v>14634</v>
      </c>
      <c r="O2561" s="246" t="s">
        <v>14632</v>
      </c>
      <c r="P2561" s="246" t="s">
        <v>14632</v>
      </c>
      <c r="Q2561" s="246" t="s">
        <v>14632</v>
      </c>
      <c r="R2561" s="246" t="s">
        <v>14697</v>
      </c>
      <c r="S2561" s="246" t="s">
        <v>14740</v>
      </c>
      <c r="T2561" s="246" t="s">
        <v>15770</v>
      </c>
      <c r="U2561" s="246" t="s">
        <v>16469</v>
      </c>
    </row>
    <row r="2562" spans="1:21" ht="13.5" customHeight="1">
      <c r="A2562" s="125" t="s">
        <v>14635</v>
      </c>
      <c r="B2562" s="125" t="s">
        <v>10405</v>
      </c>
      <c r="C2562" s="246" t="s">
        <v>12297</v>
      </c>
      <c r="D2562" s="246" t="s">
        <v>1483</v>
      </c>
      <c r="E2562" s="246" t="s">
        <v>12298</v>
      </c>
      <c r="F2562" s="246" t="s">
        <v>12299</v>
      </c>
      <c r="G2562" s="246" t="s">
        <v>12297</v>
      </c>
      <c r="H2562" s="247">
        <v>0</v>
      </c>
      <c r="I2562" s="246" t="s">
        <v>10371</v>
      </c>
      <c r="J2562" s="247">
        <v>8000</v>
      </c>
      <c r="K2562" s="247">
        <v>238</v>
      </c>
      <c r="L2562" s="246" t="s">
        <v>14636</v>
      </c>
      <c r="M2562" s="246" t="s">
        <v>8269</v>
      </c>
      <c r="N2562" s="246" t="s">
        <v>14637</v>
      </c>
      <c r="O2562" s="246" t="s">
        <v>14635</v>
      </c>
      <c r="P2562" s="246" t="s">
        <v>14635</v>
      </c>
      <c r="Q2562" s="246" t="s">
        <v>12354</v>
      </c>
      <c r="R2562" s="246" t="s">
        <v>12354</v>
      </c>
      <c r="S2562" s="246" t="s">
        <v>12354</v>
      </c>
      <c r="T2562" s="246" t="s">
        <v>12354</v>
      </c>
      <c r="U2562" s="246" t="s">
        <v>12354</v>
      </c>
    </row>
    <row r="2563" spans="1:21" ht="13.5" customHeight="1">
      <c r="A2563" s="125" t="s">
        <v>14638</v>
      </c>
      <c r="B2563" s="125" t="s">
        <v>10405</v>
      </c>
      <c r="C2563" s="246" t="s">
        <v>12300</v>
      </c>
      <c r="D2563" s="246" t="s">
        <v>130</v>
      </c>
      <c r="E2563" s="246" t="s">
        <v>12301</v>
      </c>
      <c r="F2563" s="246" t="s">
        <v>12302</v>
      </c>
      <c r="G2563" s="246" t="s">
        <v>12300</v>
      </c>
      <c r="H2563" s="247">
        <v>0</v>
      </c>
      <c r="I2563" s="246" t="s">
        <v>10371</v>
      </c>
      <c r="J2563" s="247">
        <v>8000</v>
      </c>
      <c r="K2563" s="247">
        <v>239</v>
      </c>
      <c r="L2563" s="246" t="s">
        <v>14636</v>
      </c>
      <c r="M2563" s="246" t="s">
        <v>8265</v>
      </c>
      <c r="N2563" s="246" t="s">
        <v>14639</v>
      </c>
      <c r="O2563" s="246" t="s">
        <v>14638</v>
      </c>
      <c r="P2563" s="246" t="s">
        <v>14638</v>
      </c>
      <c r="Q2563" s="246" t="s">
        <v>14638</v>
      </c>
      <c r="R2563" s="246" t="s">
        <v>12354</v>
      </c>
      <c r="S2563" s="246" t="s">
        <v>12354</v>
      </c>
      <c r="T2563" s="246" t="s">
        <v>12354</v>
      </c>
      <c r="U2563" s="246" t="s">
        <v>12354</v>
      </c>
    </row>
    <row r="2564" spans="1:21" ht="13.5" customHeight="1">
      <c r="A2564" s="125" t="s">
        <v>14640</v>
      </c>
      <c r="B2564" s="125" t="s">
        <v>10405</v>
      </c>
      <c r="C2564" s="246" t="s">
        <v>12303</v>
      </c>
      <c r="D2564" s="246" t="s">
        <v>171</v>
      </c>
      <c r="E2564" s="246" t="s">
        <v>12304</v>
      </c>
      <c r="F2564" s="246" t="s">
        <v>12305</v>
      </c>
      <c r="G2564" s="246" t="s">
        <v>12303</v>
      </c>
      <c r="H2564" s="247">
        <v>0</v>
      </c>
      <c r="I2564" s="246" t="s">
        <v>10371</v>
      </c>
      <c r="J2564" s="247">
        <v>8000</v>
      </c>
      <c r="K2564" s="247">
        <v>240</v>
      </c>
      <c r="L2564" s="246" t="s">
        <v>14641</v>
      </c>
      <c r="M2564" s="246" t="s">
        <v>8265</v>
      </c>
      <c r="N2564" s="246" t="s">
        <v>14642</v>
      </c>
      <c r="O2564" s="246" t="s">
        <v>14640</v>
      </c>
      <c r="P2564" s="246" t="s">
        <v>14640</v>
      </c>
      <c r="Q2564" s="246" t="s">
        <v>12354</v>
      </c>
      <c r="R2564" s="246" t="s">
        <v>12354</v>
      </c>
      <c r="S2564" s="246" t="s">
        <v>12354</v>
      </c>
      <c r="T2564" s="246" t="s">
        <v>12354</v>
      </c>
      <c r="U2564" s="246" t="s">
        <v>12354</v>
      </c>
    </row>
    <row r="2565" spans="1:21" ht="13.5" customHeight="1">
      <c r="A2565" s="125" t="s">
        <v>10339</v>
      </c>
      <c r="B2565" s="125" t="s">
        <v>10405</v>
      </c>
      <c r="C2565" s="246" t="s">
        <v>8139</v>
      </c>
      <c r="D2565" s="246" t="s">
        <v>171</v>
      </c>
      <c r="E2565" s="246" t="s">
        <v>8140</v>
      </c>
      <c r="F2565" s="246" t="s">
        <v>12354</v>
      </c>
      <c r="G2565" s="246" t="s">
        <v>10340</v>
      </c>
      <c r="H2565" s="247">
        <v>0</v>
      </c>
      <c r="I2565" s="246" t="s">
        <v>10371</v>
      </c>
      <c r="J2565" s="247">
        <v>8000</v>
      </c>
      <c r="K2565" s="247">
        <v>110</v>
      </c>
      <c r="L2565" s="246" t="s">
        <v>14401</v>
      </c>
      <c r="M2565" s="246" t="s">
        <v>8265</v>
      </c>
      <c r="N2565" s="246" t="s">
        <v>14402</v>
      </c>
      <c r="O2565" s="246" t="s">
        <v>10339</v>
      </c>
      <c r="P2565" s="246" t="s">
        <v>10339</v>
      </c>
      <c r="Q2565" s="246" t="s">
        <v>12354</v>
      </c>
      <c r="R2565" s="246" t="s">
        <v>12354</v>
      </c>
      <c r="S2565" s="246" t="s">
        <v>12354</v>
      </c>
      <c r="T2565" s="246" t="s">
        <v>12354</v>
      </c>
      <c r="U2565" s="246" t="s">
        <v>12354</v>
      </c>
    </row>
    <row r="2566" spans="1:21" ht="13.5" customHeight="1">
      <c r="A2566" s="125" t="s">
        <v>10341</v>
      </c>
      <c r="B2566" s="125" t="s">
        <v>10405</v>
      </c>
      <c r="C2566" s="246" t="s">
        <v>7957</v>
      </c>
      <c r="D2566" s="246" t="s">
        <v>191</v>
      </c>
      <c r="E2566" s="246" t="s">
        <v>7958</v>
      </c>
      <c r="F2566" s="246" t="s">
        <v>12354</v>
      </c>
      <c r="G2566" s="246" t="s">
        <v>10342</v>
      </c>
      <c r="H2566" s="247">
        <v>0</v>
      </c>
      <c r="I2566" s="246" t="s">
        <v>10371</v>
      </c>
      <c r="J2566" s="247">
        <v>8000</v>
      </c>
      <c r="K2566" s="247">
        <v>5</v>
      </c>
      <c r="L2566" s="246" t="s">
        <v>14249</v>
      </c>
      <c r="M2566" s="246" t="s">
        <v>8268</v>
      </c>
      <c r="N2566" s="246" t="s">
        <v>14250</v>
      </c>
      <c r="O2566" s="246" t="s">
        <v>12354</v>
      </c>
      <c r="P2566" s="246" t="s">
        <v>12354</v>
      </c>
      <c r="Q2566" s="246" t="s">
        <v>10341</v>
      </c>
      <c r="R2566" s="246" t="s">
        <v>12354</v>
      </c>
      <c r="S2566" s="246" t="s">
        <v>12354</v>
      </c>
      <c r="T2566" s="246" t="s">
        <v>12354</v>
      </c>
      <c r="U2566" s="246" t="s">
        <v>12354</v>
      </c>
    </row>
    <row r="2567" spans="1:21" ht="13.5" customHeight="1">
      <c r="A2567" s="125" t="s">
        <v>10343</v>
      </c>
      <c r="B2567" s="125" t="s">
        <v>10405</v>
      </c>
      <c r="C2567" s="246" t="s">
        <v>7959</v>
      </c>
      <c r="D2567" s="246" t="s">
        <v>192</v>
      </c>
      <c r="E2567" s="246" t="s">
        <v>7424</v>
      </c>
      <c r="F2567" s="246" t="s">
        <v>12354</v>
      </c>
      <c r="G2567" s="246" t="s">
        <v>10065</v>
      </c>
      <c r="H2567" s="247">
        <v>0</v>
      </c>
      <c r="I2567" s="246" t="s">
        <v>10371</v>
      </c>
      <c r="J2567" s="247">
        <v>8000</v>
      </c>
      <c r="K2567" s="247">
        <v>6</v>
      </c>
      <c r="L2567" s="246" t="s">
        <v>13698</v>
      </c>
      <c r="M2567" s="246" t="s">
        <v>8268</v>
      </c>
      <c r="N2567" s="246" t="s">
        <v>14251</v>
      </c>
      <c r="O2567" s="246" t="s">
        <v>10343</v>
      </c>
      <c r="P2567" s="246" t="s">
        <v>10343</v>
      </c>
      <c r="Q2567" s="246" t="s">
        <v>12354</v>
      </c>
      <c r="R2567" s="246" t="s">
        <v>12354</v>
      </c>
      <c r="S2567" s="246" t="s">
        <v>12354</v>
      </c>
      <c r="T2567" s="246" t="s">
        <v>12354</v>
      </c>
      <c r="U2567" s="246" t="s">
        <v>12354</v>
      </c>
    </row>
    <row r="2568" spans="1:21" ht="13.5" customHeight="1">
      <c r="A2568" s="125" t="s">
        <v>10344</v>
      </c>
      <c r="B2568" s="125" t="s">
        <v>10405</v>
      </c>
      <c r="C2568" s="246" t="s">
        <v>7983</v>
      </c>
      <c r="D2568" s="246" t="s">
        <v>38</v>
      </c>
      <c r="E2568" s="246" t="s">
        <v>8134</v>
      </c>
      <c r="F2568" s="246" t="s">
        <v>12354</v>
      </c>
      <c r="G2568" s="246" t="s">
        <v>10345</v>
      </c>
      <c r="H2568" s="247">
        <v>0</v>
      </c>
      <c r="I2568" s="246" t="s">
        <v>10371</v>
      </c>
      <c r="J2568" s="247">
        <v>8000</v>
      </c>
      <c r="K2568" s="247">
        <v>107</v>
      </c>
      <c r="L2568" s="246" t="s">
        <v>14395</v>
      </c>
      <c r="M2568" s="246" t="s">
        <v>8265</v>
      </c>
      <c r="N2568" s="246" t="s">
        <v>14396</v>
      </c>
      <c r="O2568" s="246" t="s">
        <v>10344</v>
      </c>
      <c r="P2568" s="246" t="s">
        <v>10344</v>
      </c>
      <c r="Q2568" s="246" t="s">
        <v>14397</v>
      </c>
      <c r="R2568" s="246" t="s">
        <v>12354</v>
      </c>
      <c r="S2568" s="246" t="s">
        <v>12354</v>
      </c>
      <c r="T2568" s="246" t="s">
        <v>12354</v>
      </c>
      <c r="U2568" s="246" t="s">
        <v>12354</v>
      </c>
    </row>
    <row r="2569" spans="1:21" ht="13.5" customHeight="1">
      <c r="A2569" s="125" t="s">
        <v>10346</v>
      </c>
      <c r="B2569" s="125" t="s">
        <v>10405</v>
      </c>
      <c r="C2569" s="246" t="s">
        <v>8135</v>
      </c>
      <c r="D2569" s="246" t="s">
        <v>12354</v>
      </c>
      <c r="E2569" s="246" t="s">
        <v>8136</v>
      </c>
      <c r="F2569" s="246" t="s">
        <v>12354</v>
      </c>
      <c r="G2569" s="246" t="s">
        <v>10347</v>
      </c>
      <c r="H2569" s="247">
        <v>0</v>
      </c>
      <c r="I2569" s="246" t="s">
        <v>10371</v>
      </c>
      <c r="J2569" s="247">
        <v>8000</v>
      </c>
      <c r="K2569" s="247">
        <v>108</v>
      </c>
      <c r="L2569" s="246" t="s">
        <v>14031</v>
      </c>
      <c r="M2569" s="246" t="s">
        <v>8265</v>
      </c>
      <c r="N2569" s="246" t="s">
        <v>14398</v>
      </c>
      <c r="O2569" s="246" t="s">
        <v>10346</v>
      </c>
      <c r="P2569" s="246" t="s">
        <v>10346</v>
      </c>
      <c r="Q2569" s="246" t="s">
        <v>10346</v>
      </c>
      <c r="R2569" s="246" t="s">
        <v>14694</v>
      </c>
      <c r="S2569" s="246" t="s">
        <v>14704</v>
      </c>
      <c r="T2569" s="246" t="s">
        <v>15736</v>
      </c>
      <c r="U2569" s="246" t="s">
        <v>15404</v>
      </c>
    </row>
    <row r="2570" spans="1:21" ht="13.5" customHeight="1">
      <c r="A2570" s="125" t="s">
        <v>10348</v>
      </c>
      <c r="B2570" s="125" t="s">
        <v>10405</v>
      </c>
      <c r="C2570" s="246" t="s">
        <v>8137</v>
      </c>
      <c r="D2570" s="246" t="s">
        <v>161</v>
      </c>
      <c r="E2570" s="246" t="s">
        <v>8138</v>
      </c>
      <c r="F2570" s="246" t="s">
        <v>12354</v>
      </c>
      <c r="G2570" s="246" t="s">
        <v>10349</v>
      </c>
      <c r="H2570" s="247">
        <v>0</v>
      </c>
      <c r="I2570" s="246" t="s">
        <v>10371</v>
      </c>
      <c r="J2570" s="247">
        <v>8000</v>
      </c>
      <c r="K2570" s="247">
        <v>109</v>
      </c>
      <c r="L2570" s="246" t="s">
        <v>14399</v>
      </c>
      <c r="M2570" s="246" t="s">
        <v>8265</v>
      </c>
      <c r="N2570" s="246" t="s">
        <v>14400</v>
      </c>
      <c r="O2570" s="246" t="s">
        <v>10348</v>
      </c>
      <c r="P2570" s="246" t="s">
        <v>10348</v>
      </c>
      <c r="Q2570" s="246" t="s">
        <v>12354</v>
      </c>
      <c r="R2570" s="246" t="s">
        <v>12354</v>
      </c>
      <c r="S2570" s="246" t="s">
        <v>12354</v>
      </c>
      <c r="T2570" s="246" t="s">
        <v>12354</v>
      </c>
      <c r="U2570" s="246" t="s">
        <v>12354</v>
      </c>
    </row>
    <row r="2571" spans="1:21" ht="13.5" customHeight="1">
      <c r="A2571" s="125" t="s">
        <v>10350</v>
      </c>
      <c r="B2571" s="125" t="s">
        <v>10405</v>
      </c>
      <c r="C2571" s="246" t="s">
        <v>7960</v>
      </c>
      <c r="D2571" s="246" t="s">
        <v>194</v>
      </c>
      <c r="E2571" s="246" t="s">
        <v>7961</v>
      </c>
      <c r="F2571" s="246" t="s">
        <v>12354</v>
      </c>
      <c r="G2571" s="246" t="s">
        <v>10351</v>
      </c>
      <c r="H2571" s="247">
        <v>0</v>
      </c>
      <c r="I2571" s="246" t="s">
        <v>10371</v>
      </c>
      <c r="J2571" s="247">
        <v>8000</v>
      </c>
      <c r="K2571" s="247">
        <v>8</v>
      </c>
      <c r="L2571" s="246" t="s">
        <v>14252</v>
      </c>
      <c r="M2571" s="246" t="s">
        <v>8268</v>
      </c>
      <c r="N2571" s="246" t="s">
        <v>14253</v>
      </c>
      <c r="O2571" s="246" t="s">
        <v>12354</v>
      </c>
      <c r="P2571" s="246" t="s">
        <v>12354</v>
      </c>
      <c r="Q2571" s="246" t="s">
        <v>10350</v>
      </c>
      <c r="R2571" s="246" t="s">
        <v>12354</v>
      </c>
      <c r="S2571" s="246" t="s">
        <v>12354</v>
      </c>
      <c r="T2571" s="246" t="s">
        <v>12354</v>
      </c>
      <c r="U2571" s="246" t="s">
        <v>12354</v>
      </c>
    </row>
    <row r="2572" spans="1:21" ht="13.5" customHeight="1">
      <c r="A2572" s="125" t="s">
        <v>11206</v>
      </c>
      <c r="B2572" s="125" t="s">
        <v>10405</v>
      </c>
      <c r="C2572" s="246" t="s">
        <v>11207</v>
      </c>
      <c r="D2572" s="246" t="s">
        <v>105</v>
      </c>
      <c r="E2572" s="246" t="s">
        <v>11343</v>
      </c>
      <c r="F2572" s="246" t="s">
        <v>12354</v>
      </c>
      <c r="G2572" s="246" t="s">
        <v>11344</v>
      </c>
      <c r="H2572" s="247">
        <v>0</v>
      </c>
      <c r="I2572" s="246" t="s">
        <v>10371</v>
      </c>
      <c r="J2572" s="247">
        <v>8000</v>
      </c>
      <c r="K2572" s="247">
        <v>172</v>
      </c>
      <c r="L2572" s="246" t="s">
        <v>14498</v>
      </c>
      <c r="M2572" s="246" t="s">
        <v>8268</v>
      </c>
      <c r="N2572" s="246" t="s">
        <v>14499</v>
      </c>
      <c r="O2572" s="246" t="s">
        <v>11206</v>
      </c>
      <c r="P2572" s="246" t="s">
        <v>11206</v>
      </c>
      <c r="Q2572" s="246" t="s">
        <v>12354</v>
      </c>
      <c r="R2572" s="246" t="s">
        <v>14690</v>
      </c>
      <c r="S2572" s="246" t="s">
        <v>14718</v>
      </c>
      <c r="T2572" s="246" t="s">
        <v>14962</v>
      </c>
      <c r="U2572" s="246" t="s">
        <v>16470</v>
      </c>
    </row>
    <row r="2573" spans="1:21" ht="13.5" customHeight="1">
      <c r="A2573" s="125" t="s">
        <v>10352</v>
      </c>
      <c r="B2573" s="125" t="s">
        <v>10405</v>
      </c>
      <c r="C2573" s="246" t="s">
        <v>8042</v>
      </c>
      <c r="D2573" s="246" t="s">
        <v>136</v>
      </c>
      <c r="E2573" s="246" t="s">
        <v>8043</v>
      </c>
      <c r="F2573" s="246" t="s">
        <v>12354</v>
      </c>
      <c r="G2573" s="246" t="s">
        <v>10353</v>
      </c>
      <c r="H2573" s="247">
        <v>0</v>
      </c>
      <c r="I2573" s="246" t="s">
        <v>10371</v>
      </c>
      <c r="J2573" s="247">
        <v>8000</v>
      </c>
      <c r="K2573" s="247">
        <v>56</v>
      </c>
      <c r="L2573" s="246" t="s">
        <v>12474</v>
      </c>
      <c r="M2573" s="246" t="s">
        <v>8269</v>
      </c>
      <c r="N2573" s="246" t="s">
        <v>14321</v>
      </c>
      <c r="O2573" s="246" t="s">
        <v>10352</v>
      </c>
      <c r="P2573" s="246" t="s">
        <v>10352</v>
      </c>
      <c r="Q2573" s="246" t="s">
        <v>10352</v>
      </c>
      <c r="R2573" s="246" t="s">
        <v>14690</v>
      </c>
      <c r="S2573" s="246" t="s">
        <v>14818</v>
      </c>
      <c r="T2573" s="246" t="s">
        <v>14985</v>
      </c>
      <c r="U2573" s="246" t="s">
        <v>15150</v>
      </c>
    </row>
    <row r="2574" spans="1:21" ht="13.5" customHeight="1">
      <c r="A2574" s="125" t="s">
        <v>10354</v>
      </c>
      <c r="B2574" s="125" t="s">
        <v>10405</v>
      </c>
      <c r="C2574" s="246" t="s">
        <v>8193</v>
      </c>
      <c r="D2574" s="246" t="s">
        <v>106</v>
      </c>
      <c r="E2574" s="246" t="s">
        <v>8194</v>
      </c>
      <c r="F2574" s="246" t="s">
        <v>8195</v>
      </c>
      <c r="G2574" s="246" t="s">
        <v>10355</v>
      </c>
      <c r="H2574" s="247">
        <v>0</v>
      </c>
      <c r="I2574" s="246" t="s">
        <v>10371</v>
      </c>
      <c r="J2574" s="247">
        <v>8000</v>
      </c>
      <c r="K2574" s="247">
        <v>137</v>
      </c>
      <c r="L2574" s="246" t="s">
        <v>14442</v>
      </c>
      <c r="M2574" s="246" t="s">
        <v>11426</v>
      </c>
      <c r="N2574" s="246" t="s">
        <v>14443</v>
      </c>
      <c r="O2574" s="246" t="s">
        <v>10354</v>
      </c>
      <c r="P2574" s="246" t="s">
        <v>10354</v>
      </c>
      <c r="Q2574" s="246" t="s">
        <v>12354</v>
      </c>
      <c r="R2574" s="246" t="s">
        <v>12354</v>
      </c>
      <c r="S2574" s="246" t="s">
        <v>12354</v>
      </c>
      <c r="T2574" s="246" t="s">
        <v>12354</v>
      </c>
      <c r="U2574" s="246" t="s">
        <v>12354</v>
      </c>
    </row>
    <row r="2575" spans="1:21" ht="13.5" customHeight="1">
      <c r="A2575" s="125" t="s">
        <v>10356</v>
      </c>
      <c r="B2575" s="125" t="s">
        <v>10405</v>
      </c>
      <c r="C2575" s="246" t="s">
        <v>8029</v>
      </c>
      <c r="D2575" s="246" t="s">
        <v>2730</v>
      </c>
      <c r="E2575" s="246" t="s">
        <v>8030</v>
      </c>
      <c r="F2575" s="246" t="s">
        <v>12354</v>
      </c>
      <c r="G2575" s="246" t="s">
        <v>10357</v>
      </c>
      <c r="H2575" s="247">
        <v>0</v>
      </c>
      <c r="I2575" s="246" t="s">
        <v>10371</v>
      </c>
      <c r="J2575" s="247">
        <v>8000</v>
      </c>
      <c r="K2575" s="247">
        <v>48</v>
      </c>
      <c r="L2575" s="246" t="s">
        <v>14310</v>
      </c>
      <c r="M2575" s="246" t="s">
        <v>8269</v>
      </c>
      <c r="N2575" s="246" t="s">
        <v>14311</v>
      </c>
      <c r="O2575" s="246" t="s">
        <v>10356</v>
      </c>
      <c r="P2575" s="246" t="s">
        <v>10356</v>
      </c>
      <c r="Q2575" s="246" t="s">
        <v>10356</v>
      </c>
      <c r="R2575" s="246" t="s">
        <v>12354</v>
      </c>
      <c r="S2575" s="246" t="s">
        <v>12354</v>
      </c>
      <c r="T2575" s="246" t="s">
        <v>12354</v>
      </c>
      <c r="U2575" s="246" t="s">
        <v>12354</v>
      </c>
    </row>
    <row r="2576" spans="1:21" ht="13.5" customHeight="1">
      <c r="A2576" s="125" t="s">
        <v>10358</v>
      </c>
      <c r="B2576" s="125" t="s">
        <v>10405</v>
      </c>
      <c r="C2576" s="246" t="s">
        <v>7990</v>
      </c>
      <c r="D2576" s="246" t="s">
        <v>7991</v>
      </c>
      <c r="E2576" s="246" t="s">
        <v>12306</v>
      </c>
      <c r="F2576" s="246" t="s">
        <v>12354</v>
      </c>
      <c r="G2576" s="246" t="s">
        <v>10359</v>
      </c>
      <c r="H2576" s="247">
        <v>0</v>
      </c>
      <c r="I2576" s="246" t="s">
        <v>10371</v>
      </c>
      <c r="J2576" s="247">
        <v>8000</v>
      </c>
      <c r="K2576" s="247">
        <v>26</v>
      </c>
      <c r="L2576" s="246" t="s">
        <v>12922</v>
      </c>
      <c r="M2576" s="246" t="s">
        <v>8269</v>
      </c>
      <c r="N2576" s="246" t="s">
        <v>14279</v>
      </c>
      <c r="O2576" s="246" t="s">
        <v>12354</v>
      </c>
      <c r="P2576" s="246" t="s">
        <v>12354</v>
      </c>
      <c r="Q2576" s="246" t="s">
        <v>10358</v>
      </c>
      <c r="R2576" s="246" t="s">
        <v>12354</v>
      </c>
      <c r="S2576" s="246" t="s">
        <v>12354</v>
      </c>
      <c r="T2576" s="246" t="s">
        <v>12354</v>
      </c>
      <c r="U2576" s="246" t="s">
        <v>12354</v>
      </c>
    </row>
    <row r="2577" spans="1:21" ht="13.5" customHeight="1">
      <c r="A2577" s="125" t="s">
        <v>11208</v>
      </c>
      <c r="B2577" s="125" t="s">
        <v>10405</v>
      </c>
      <c r="C2577" s="246" t="s">
        <v>11147</v>
      </c>
      <c r="D2577" s="246" t="s">
        <v>12354</v>
      </c>
      <c r="E2577" s="246" t="s">
        <v>11345</v>
      </c>
      <c r="F2577" s="246" t="s">
        <v>11346</v>
      </c>
      <c r="G2577" s="246" t="s">
        <v>11347</v>
      </c>
      <c r="H2577" s="247">
        <v>0</v>
      </c>
      <c r="I2577" s="246" t="s">
        <v>10371</v>
      </c>
      <c r="J2577" s="247">
        <v>8000</v>
      </c>
      <c r="K2577" s="247">
        <v>173</v>
      </c>
      <c r="L2577" s="246" t="s">
        <v>14500</v>
      </c>
      <c r="M2577" s="246" t="s">
        <v>8265</v>
      </c>
      <c r="N2577" s="246" t="s">
        <v>14501</v>
      </c>
      <c r="O2577" s="246" t="s">
        <v>11208</v>
      </c>
      <c r="P2577" s="246" t="s">
        <v>11208</v>
      </c>
      <c r="Q2577" s="246" t="s">
        <v>12354</v>
      </c>
      <c r="R2577" s="246" t="s">
        <v>12354</v>
      </c>
      <c r="S2577" s="246" t="s">
        <v>12354</v>
      </c>
      <c r="T2577" s="246" t="s">
        <v>12354</v>
      </c>
      <c r="U2577" s="246" t="s">
        <v>12354</v>
      </c>
    </row>
    <row r="2578" spans="1:21" ht="13.5" customHeight="1">
      <c r="A2578" s="125" t="s">
        <v>10360</v>
      </c>
      <c r="B2578" s="125" t="s">
        <v>10405</v>
      </c>
      <c r="C2578" s="246" t="s">
        <v>8156</v>
      </c>
      <c r="D2578" s="246" t="s">
        <v>54</v>
      </c>
      <c r="E2578" s="246" t="s">
        <v>8157</v>
      </c>
      <c r="F2578" s="246" t="s">
        <v>8158</v>
      </c>
      <c r="G2578" s="246" t="s">
        <v>14418</v>
      </c>
      <c r="H2578" s="247">
        <v>0</v>
      </c>
      <c r="I2578" s="246" t="s">
        <v>10371</v>
      </c>
      <c r="J2578" s="247">
        <v>8000</v>
      </c>
      <c r="K2578" s="247">
        <v>122</v>
      </c>
      <c r="L2578" s="246" t="s">
        <v>13639</v>
      </c>
      <c r="M2578" s="246" t="s">
        <v>11426</v>
      </c>
      <c r="N2578" s="246" t="s">
        <v>14419</v>
      </c>
      <c r="O2578" s="246" t="s">
        <v>10360</v>
      </c>
      <c r="P2578" s="246" t="s">
        <v>10360</v>
      </c>
      <c r="Q2578" s="246" t="s">
        <v>10360</v>
      </c>
      <c r="R2578" s="246" t="s">
        <v>14694</v>
      </c>
      <c r="S2578" s="246" t="s">
        <v>14794</v>
      </c>
      <c r="T2578" s="246" t="s">
        <v>16448</v>
      </c>
      <c r="U2578" s="246" t="s">
        <v>15359</v>
      </c>
    </row>
    <row r="2579" spans="1:21" ht="13.5" customHeight="1">
      <c r="A2579" s="125" t="s">
        <v>10361</v>
      </c>
      <c r="B2579" s="125" t="s">
        <v>10405</v>
      </c>
      <c r="C2579" s="246" t="s">
        <v>8077</v>
      </c>
      <c r="D2579" s="246" t="s">
        <v>12354</v>
      </c>
      <c r="E2579" s="246" t="s">
        <v>8078</v>
      </c>
      <c r="F2579" s="246" t="s">
        <v>12354</v>
      </c>
      <c r="G2579" s="246" t="s">
        <v>10362</v>
      </c>
      <c r="H2579" s="247">
        <v>0</v>
      </c>
      <c r="I2579" s="246" t="s">
        <v>10371</v>
      </c>
      <c r="J2579" s="247">
        <v>8000</v>
      </c>
      <c r="K2579" s="247">
        <v>77</v>
      </c>
      <c r="L2579" s="246" t="s">
        <v>12814</v>
      </c>
      <c r="M2579" s="246" t="s">
        <v>8265</v>
      </c>
      <c r="N2579" s="246" t="s">
        <v>14354</v>
      </c>
      <c r="O2579" s="246" t="s">
        <v>10361</v>
      </c>
      <c r="P2579" s="246" t="s">
        <v>10361</v>
      </c>
      <c r="Q2579" s="246" t="s">
        <v>12354</v>
      </c>
      <c r="R2579" s="246" t="s">
        <v>12354</v>
      </c>
      <c r="S2579" s="246" t="s">
        <v>12354</v>
      </c>
      <c r="T2579" s="246" t="s">
        <v>12354</v>
      </c>
      <c r="U2579" s="246" t="s">
        <v>12354</v>
      </c>
    </row>
    <row r="2580" spans="1:21" ht="13.5" customHeight="1">
      <c r="A2580" s="125" t="s">
        <v>11209</v>
      </c>
      <c r="B2580" s="125" t="s">
        <v>10405</v>
      </c>
      <c r="C2580" s="246" t="s">
        <v>7516</v>
      </c>
      <c r="D2580" s="246" t="s">
        <v>2667</v>
      </c>
      <c r="E2580" s="246" t="s">
        <v>7517</v>
      </c>
      <c r="F2580" s="246" t="s">
        <v>12354</v>
      </c>
      <c r="G2580" s="246" t="s">
        <v>11348</v>
      </c>
      <c r="H2580" s="247">
        <v>0</v>
      </c>
      <c r="I2580" s="246" t="s">
        <v>10371</v>
      </c>
      <c r="J2580" s="247">
        <v>8000</v>
      </c>
      <c r="K2580" s="247">
        <v>174</v>
      </c>
      <c r="L2580" s="246" t="s">
        <v>13687</v>
      </c>
      <c r="M2580" s="246" t="s">
        <v>8269</v>
      </c>
      <c r="N2580" s="246" t="s">
        <v>14502</v>
      </c>
      <c r="O2580" s="246" t="s">
        <v>11209</v>
      </c>
      <c r="P2580" s="246" t="s">
        <v>11209</v>
      </c>
      <c r="Q2580" s="246" t="s">
        <v>12354</v>
      </c>
      <c r="R2580" s="246" t="s">
        <v>12354</v>
      </c>
      <c r="S2580" s="246" t="s">
        <v>12354</v>
      </c>
      <c r="T2580" s="246" t="s">
        <v>12354</v>
      </c>
      <c r="U2580" s="246" t="s">
        <v>12354</v>
      </c>
    </row>
    <row r="2581" spans="1:21" ht="13.5" customHeight="1">
      <c r="A2581" s="125" t="s">
        <v>10363</v>
      </c>
      <c r="B2581" s="125" t="s">
        <v>10405</v>
      </c>
      <c r="C2581" s="246" t="s">
        <v>8141</v>
      </c>
      <c r="D2581" s="246" t="s">
        <v>12354</v>
      </c>
      <c r="E2581" s="246" t="s">
        <v>8142</v>
      </c>
      <c r="F2581" s="246" t="s">
        <v>12354</v>
      </c>
      <c r="G2581" s="246" t="s">
        <v>10364</v>
      </c>
      <c r="H2581" s="247">
        <v>0</v>
      </c>
      <c r="I2581" s="246" t="s">
        <v>10371</v>
      </c>
      <c r="J2581" s="247">
        <v>8000</v>
      </c>
      <c r="K2581" s="247">
        <v>111</v>
      </c>
      <c r="L2581" s="246" t="s">
        <v>14403</v>
      </c>
      <c r="M2581" s="246" t="s">
        <v>8265</v>
      </c>
      <c r="N2581" s="246" t="s">
        <v>14404</v>
      </c>
      <c r="O2581" s="246" t="s">
        <v>10363</v>
      </c>
      <c r="P2581" s="246" t="s">
        <v>10363</v>
      </c>
      <c r="Q2581" s="246" t="s">
        <v>12354</v>
      </c>
      <c r="R2581" s="246" t="s">
        <v>12354</v>
      </c>
      <c r="S2581" s="246" t="s">
        <v>12354</v>
      </c>
      <c r="T2581" s="246" t="s">
        <v>12354</v>
      </c>
      <c r="U2581" s="246" t="s">
        <v>12354</v>
      </c>
    </row>
    <row r="2582" spans="1:21" ht="13.5" customHeight="1">
      <c r="A2582" s="125" t="s">
        <v>10365</v>
      </c>
      <c r="B2582" s="125" t="s">
        <v>10405</v>
      </c>
      <c r="C2582" s="246" t="s">
        <v>8183</v>
      </c>
      <c r="D2582" s="246" t="s">
        <v>55</v>
      </c>
      <c r="E2582" s="246" t="s">
        <v>8184</v>
      </c>
      <c r="F2582" s="246" t="s">
        <v>8185</v>
      </c>
      <c r="G2582" s="246" t="s">
        <v>10366</v>
      </c>
      <c r="H2582" s="247">
        <v>0</v>
      </c>
      <c r="I2582" s="246" t="s">
        <v>10371</v>
      </c>
      <c r="J2582" s="247">
        <v>8000</v>
      </c>
      <c r="K2582" s="247">
        <v>133</v>
      </c>
      <c r="L2582" s="246" t="s">
        <v>14435</v>
      </c>
      <c r="M2582" s="246" t="s">
        <v>11426</v>
      </c>
      <c r="N2582" s="246" t="s">
        <v>14436</v>
      </c>
      <c r="O2582" s="246" t="s">
        <v>10365</v>
      </c>
      <c r="P2582" s="246" t="s">
        <v>10365</v>
      </c>
      <c r="Q2582" s="246" t="s">
        <v>10365</v>
      </c>
      <c r="R2582" s="246" t="s">
        <v>12354</v>
      </c>
      <c r="S2582" s="246" t="s">
        <v>12354</v>
      </c>
      <c r="T2582" s="246" t="s">
        <v>12354</v>
      </c>
      <c r="U2582" s="246" t="s">
        <v>12354</v>
      </c>
    </row>
    <row r="2583" spans="1:21" ht="13.5" customHeight="1">
      <c r="A2583" s="125" t="s">
        <v>14643</v>
      </c>
      <c r="B2583" s="125" t="s">
        <v>10405</v>
      </c>
      <c r="C2583" s="246" t="s">
        <v>12307</v>
      </c>
      <c r="D2583" s="246" t="s">
        <v>2723</v>
      </c>
      <c r="E2583" s="246" t="s">
        <v>12308</v>
      </c>
      <c r="F2583" s="246" t="s">
        <v>12309</v>
      </c>
      <c r="G2583" s="246" t="s">
        <v>12307</v>
      </c>
      <c r="H2583" s="247">
        <v>0</v>
      </c>
      <c r="I2583" s="246" t="s">
        <v>10371</v>
      </c>
      <c r="J2583" s="247">
        <v>8000</v>
      </c>
      <c r="K2583" s="247">
        <v>241</v>
      </c>
      <c r="L2583" s="246" t="s">
        <v>12641</v>
      </c>
      <c r="M2583" s="246" t="s">
        <v>8269</v>
      </c>
      <c r="N2583" s="246" t="s">
        <v>14644</v>
      </c>
      <c r="O2583" s="246" t="s">
        <v>14643</v>
      </c>
      <c r="P2583" s="246" t="s">
        <v>14643</v>
      </c>
      <c r="Q2583" s="246" t="s">
        <v>14643</v>
      </c>
      <c r="R2583" s="246" t="s">
        <v>12354</v>
      </c>
      <c r="S2583" s="246" t="s">
        <v>12354</v>
      </c>
      <c r="T2583" s="246" t="s">
        <v>12354</v>
      </c>
      <c r="U2583" s="246" t="s">
        <v>12354</v>
      </c>
    </row>
    <row r="2584" spans="1:21" ht="13.5" customHeight="1">
      <c r="A2584" s="125" t="s">
        <v>10367</v>
      </c>
      <c r="B2584" s="125" t="s">
        <v>10405</v>
      </c>
      <c r="C2584" s="246" t="s">
        <v>12310</v>
      </c>
      <c r="D2584" s="246" t="s">
        <v>79</v>
      </c>
      <c r="E2584" s="246" t="s">
        <v>12311</v>
      </c>
      <c r="F2584" s="246" t="s">
        <v>8182</v>
      </c>
      <c r="G2584" s="246" t="s">
        <v>12312</v>
      </c>
      <c r="H2584" s="247">
        <v>0</v>
      </c>
      <c r="I2584" s="246" t="s">
        <v>10371</v>
      </c>
      <c r="J2584" s="247">
        <v>8000</v>
      </c>
      <c r="K2584" s="247">
        <v>175</v>
      </c>
      <c r="L2584" s="246" t="s">
        <v>14188</v>
      </c>
      <c r="M2584" s="246" t="s">
        <v>11426</v>
      </c>
      <c r="N2584" s="246" t="s">
        <v>14434</v>
      </c>
      <c r="O2584" s="246" t="s">
        <v>10367</v>
      </c>
      <c r="P2584" s="246" t="s">
        <v>10367</v>
      </c>
      <c r="Q2584" s="246" t="s">
        <v>10367</v>
      </c>
      <c r="R2584" s="246" t="s">
        <v>14690</v>
      </c>
      <c r="S2584" s="246" t="s">
        <v>14707</v>
      </c>
      <c r="T2584" s="246" t="s">
        <v>14819</v>
      </c>
      <c r="U2584" s="246" t="s">
        <v>16009</v>
      </c>
    </row>
    <row r="2585" spans="1:21" ht="13.5" customHeight="1">
      <c r="A2585" s="125" t="s">
        <v>14645</v>
      </c>
      <c r="B2585" s="125" t="s">
        <v>10405</v>
      </c>
      <c r="C2585" s="246" t="s">
        <v>12313</v>
      </c>
      <c r="D2585" s="246" t="s">
        <v>195</v>
      </c>
      <c r="E2585" s="246" t="s">
        <v>12314</v>
      </c>
      <c r="F2585" s="246" t="s">
        <v>12315</v>
      </c>
      <c r="G2585" s="246" t="s">
        <v>12313</v>
      </c>
      <c r="H2585" s="247">
        <v>0</v>
      </c>
      <c r="I2585" s="246" t="s">
        <v>10371</v>
      </c>
      <c r="J2585" s="247">
        <v>8000</v>
      </c>
      <c r="K2585" s="247">
        <v>242</v>
      </c>
      <c r="L2585" s="246" t="s">
        <v>14646</v>
      </c>
      <c r="M2585" s="246" t="s">
        <v>8265</v>
      </c>
      <c r="N2585" s="246" t="s">
        <v>14647</v>
      </c>
      <c r="O2585" s="246" t="s">
        <v>14645</v>
      </c>
      <c r="P2585" s="246" t="s">
        <v>14645</v>
      </c>
      <c r="Q2585" s="246" t="s">
        <v>12354</v>
      </c>
      <c r="R2585" s="246" t="s">
        <v>12354</v>
      </c>
      <c r="S2585" s="246" t="s">
        <v>12354</v>
      </c>
      <c r="T2585" s="246" t="s">
        <v>12354</v>
      </c>
      <c r="U2585" s="246" t="s">
        <v>12354</v>
      </c>
    </row>
    <row r="2586" spans="1:21" ht="13.5" customHeight="1">
      <c r="A2586" s="125" t="s">
        <v>14648</v>
      </c>
      <c r="B2586" s="125" t="s">
        <v>10405</v>
      </c>
      <c r="C2586" s="246" t="s">
        <v>12316</v>
      </c>
      <c r="D2586" s="246" t="s">
        <v>210</v>
      </c>
      <c r="E2586" s="246" t="s">
        <v>12317</v>
      </c>
      <c r="F2586" s="246" t="s">
        <v>12318</v>
      </c>
      <c r="G2586" s="246" t="s">
        <v>12316</v>
      </c>
      <c r="H2586" s="247">
        <v>0</v>
      </c>
      <c r="I2586" s="246" t="s">
        <v>10371</v>
      </c>
      <c r="J2586" s="247">
        <v>8000</v>
      </c>
      <c r="K2586" s="247">
        <v>243</v>
      </c>
      <c r="L2586" s="246" t="s">
        <v>14649</v>
      </c>
      <c r="M2586" s="246" t="s">
        <v>11426</v>
      </c>
      <c r="N2586" s="246" t="s">
        <v>14650</v>
      </c>
      <c r="O2586" s="246" t="s">
        <v>12354</v>
      </c>
      <c r="P2586" s="246" t="s">
        <v>12354</v>
      </c>
      <c r="Q2586" s="246" t="s">
        <v>14648</v>
      </c>
      <c r="R2586" s="246" t="s">
        <v>12354</v>
      </c>
      <c r="S2586" s="246" t="s">
        <v>12354</v>
      </c>
      <c r="T2586" s="246" t="s">
        <v>12354</v>
      </c>
      <c r="U2586" s="246" t="s">
        <v>12354</v>
      </c>
    </row>
    <row r="2587" spans="1:21" ht="13.5" customHeight="1">
      <c r="A2587" s="125" t="s">
        <v>14651</v>
      </c>
      <c r="B2587" s="125" t="s">
        <v>10405</v>
      </c>
      <c r="C2587" s="246" t="s">
        <v>12319</v>
      </c>
      <c r="D2587" s="246" t="s">
        <v>12320</v>
      </c>
      <c r="E2587" s="246" t="s">
        <v>12321</v>
      </c>
      <c r="F2587" s="246" t="s">
        <v>12322</v>
      </c>
      <c r="G2587" s="246" t="s">
        <v>12319</v>
      </c>
      <c r="H2587" s="247">
        <v>0</v>
      </c>
      <c r="I2587" s="246" t="s">
        <v>10371</v>
      </c>
      <c r="J2587" s="247">
        <v>8000</v>
      </c>
      <c r="K2587" s="247">
        <v>244</v>
      </c>
      <c r="L2587" s="246" t="s">
        <v>14652</v>
      </c>
      <c r="M2587" s="246" t="s">
        <v>8265</v>
      </c>
      <c r="N2587" s="246" t="s">
        <v>14653</v>
      </c>
      <c r="O2587" s="246" t="s">
        <v>14651</v>
      </c>
      <c r="P2587" s="246" t="s">
        <v>14651</v>
      </c>
      <c r="Q2587" s="246" t="s">
        <v>14651</v>
      </c>
      <c r="R2587" s="246" t="s">
        <v>14814</v>
      </c>
      <c r="S2587" s="246" t="s">
        <v>15144</v>
      </c>
      <c r="T2587" s="246" t="s">
        <v>16445</v>
      </c>
      <c r="U2587" s="246" t="s">
        <v>14837</v>
      </c>
    </row>
    <row r="2588" spans="1:21" ht="13.5" customHeight="1">
      <c r="A2588" s="125" t="s">
        <v>10368</v>
      </c>
      <c r="B2588" s="125" t="s">
        <v>10405</v>
      </c>
      <c r="C2588" s="246" t="s">
        <v>12323</v>
      </c>
      <c r="D2588" s="246" t="s">
        <v>172</v>
      </c>
      <c r="E2588" s="246" t="s">
        <v>12324</v>
      </c>
      <c r="F2588" s="246" t="s">
        <v>8166</v>
      </c>
      <c r="G2588" s="246" t="s">
        <v>12325</v>
      </c>
      <c r="H2588" s="247">
        <v>0</v>
      </c>
      <c r="I2588" s="246" t="s">
        <v>10371</v>
      </c>
      <c r="J2588" s="247">
        <v>8000</v>
      </c>
      <c r="K2588" s="247">
        <v>176</v>
      </c>
      <c r="L2588" s="246" t="s">
        <v>12882</v>
      </c>
      <c r="M2588" s="246" t="s">
        <v>11426</v>
      </c>
      <c r="N2588" s="246" t="s">
        <v>14426</v>
      </c>
      <c r="O2588" s="246" t="s">
        <v>10368</v>
      </c>
      <c r="P2588" s="246" t="s">
        <v>10368</v>
      </c>
      <c r="Q2588" s="246" t="s">
        <v>10368</v>
      </c>
      <c r="R2588" s="246" t="s">
        <v>15134</v>
      </c>
      <c r="S2588" s="246" t="s">
        <v>15410</v>
      </c>
      <c r="T2588" s="246" t="s">
        <v>15003</v>
      </c>
      <c r="U2588" s="246" t="s">
        <v>16471</v>
      </c>
    </row>
    <row r="2589" spans="1:21" ht="13.5" customHeight="1">
      <c r="A2589" s="125" t="s">
        <v>10369</v>
      </c>
      <c r="B2589" s="125" t="s">
        <v>10405</v>
      </c>
      <c r="C2589" s="246" t="s">
        <v>8188</v>
      </c>
      <c r="D2589" s="246" t="s">
        <v>68</v>
      </c>
      <c r="E2589" s="246" t="s">
        <v>7815</v>
      </c>
      <c r="F2589" s="246" t="s">
        <v>8189</v>
      </c>
      <c r="G2589" s="246" t="s">
        <v>14438</v>
      </c>
      <c r="H2589" s="247">
        <v>0</v>
      </c>
      <c r="I2589" s="246" t="s">
        <v>10371</v>
      </c>
      <c r="J2589" s="247">
        <v>8000</v>
      </c>
      <c r="K2589" s="247">
        <v>135</v>
      </c>
      <c r="L2589" s="246" t="s">
        <v>14035</v>
      </c>
      <c r="M2589" s="246" t="s">
        <v>11426</v>
      </c>
      <c r="N2589" s="246" t="s">
        <v>14439</v>
      </c>
      <c r="O2589" s="246" t="s">
        <v>10369</v>
      </c>
      <c r="P2589" s="246" t="s">
        <v>10369</v>
      </c>
      <c r="Q2589" s="246" t="s">
        <v>12354</v>
      </c>
      <c r="R2589" s="246" t="s">
        <v>12354</v>
      </c>
      <c r="S2589" s="246" t="s">
        <v>12354</v>
      </c>
      <c r="T2589" s="246" t="s">
        <v>12354</v>
      </c>
      <c r="U2589" s="246" t="s">
        <v>12354</v>
      </c>
    </row>
    <row r="2590" spans="1:21" ht="13.5" customHeight="1">
      <c r="A2590" s="125" t="s">
        <v>14503</v>
      </c>
      <c r="B2590" s="125" t="s">
        <v>10405</v>
      </c>
      <c r="C2590" s="246" t="s">
        <v>12326</v>
      </c>
      <c r="D2590" s="246" t="s">
        <v>1341</v>
      </c>
      <c r="E2590" s="246" t="s">
        <v>12327</v>
      </c>
      <c r="F2590" s="246" t="s">
        <v>12328</v>
      </c>
      <c r="G2590" s="246" t="s">
        <v>12354</v>
      </c>
      <c r="H2590" s="247">
        <v>0</v>
      </c>
      <c r="I2590" s="246" t="s">
        <v>10371</v>
      </c>
      <c r="J2590" s="247">
        <v>8000</v>
      </c>
      <c r="K2590" s="247">
        <v>177</v>
      </c>
      <c r="L2590" s="246" t="s">
        <v>12937</v>
      </c>
      <c r="M2590" s="246" t="s">
        <v>8265</v>
      </c>
      <c r="N2590" s="246" t="s">
        <v>14504</v>
      </c>
      <c r="O2590" s="246" t="s">
        <v>12354</v>
      </c>
      <c r="P2590" s="246" t="s">
        <v>12354</v>
      </c>
      <c r="Q2590" s="246" t="s">
        <v>14503</v>
      </c>
      <c r="R2590" s="246" t="s">
        <v>12354</v>
      </c>
      <c r="S2590" s="246" t="s">
        <v>12354</v>
      </c>
      <c r="T2590" s="246" t="s">
        <v>12354</v>
      </c>
      <c r="U2590" s="246" t="s">
        <v>12354</v>
      </c>
    </row>
    <row r="2591" spans="1:21" ht="13.5" customHeight="1">
      <c r="A2591" s="125" t="s">
        <v>14505</v>
      </c>
      <c r="B2591" s="125" t="s">
        <v>10405</v>
      </c>
      <c r="C2591" s="246" t="s">
        <v>12329</v>
      </c>
      <c r="D2591" s="246" t="s">
        <v>209</v>
      </c>
      <c r="E2591" s="246" t="s">
        <v>12330</v>
      </c>
      <c r="F2591" s="246" t="s">
        <v>12331</v>
      </c>
      <c r="G2591" s="246" t="s">
        <v>12332</v>
      </c>
      <c r="H2591" s="247">
        <v>0</v>
      </c>
      <c r="I2591" s="246" t="s">
        <v>10371</v>
      </c>
      <c r="J2591" s="247">
        <v>8000</v>
      </c>
      <c r="K2591" s="247">
        <v>178</v>
      </c>
      <c r="L2591" s="246" t="s">
        <v>14506</v>
      </c>
      <c r="M2591" s="246" t="s">
        <v>12333</v>
      </c>
      <c r="N2591" s="246" t="s">
        <v>14507</v>
      </c>
      <c r="O2591" s="246" t="s">
        <v>14505</v>
      </c>
      <c r="P2591" s="246" t="s">
        <v>14505</v>
      </c>
      <c r="Q2591" s="246" t="s">
        <v>14505</v>
      </c>
      <c r="R2591" s="246" t="s">
        <v>14773</v>
      </c>
      <c r="S2591" s="246" t="s">
        <v>16189</v>
      </c>
      <c r="T2591" s="246" t="s">
        <v>16472</v>
      </c>
      <c r="U2591" s="246" t="s">
        <v>16473</v>
      </c>
    </row>
    <row r="2592" spans="1:21" ht="13.5" customHeight="1">
      <c r="A2592" s="125" t="s">
        <v>12334</v>
      </c>
      <c r="B2592" s="125" t="s">
        <v>10405</v>
      </c>
      <c r="C2592" s="246" t="s">
        <v>12335</v>
      </c>
      <c r="D2592" s="246" t="s">
        <v>12336</v>
      </c>
      <c r="E2592" s="246" t="s">
        <v>12337</v>
      </c>
      <c r="F2592" s="246" t="s">
        <v>12338</v>
      </c>
      <c r="G2592" s="246" t="s">
        <v>12339</v>
      </c>
      <c r="H2592" s="247">
        <v>0</v>
      </c>
      <c r="I2592" s="246" t="s">
        <v>10371</v>
      </c>
      <c r="J2592" s="247">
        <v>8000</v>
      </c>
      <c r="K2592" s="247">
        <v>246</v>
      </c>
      <c r="L2592" s="246" t="s">
        <v>12340</v>
      </c>
      <c r="M2592" s="246" t="s">
        <v>8267</v>
      </c>
      <c r="N2592" s="246" t="s">
        <v>12341</v>
      </c>
      <c r="O2592" s="246" t="s">
        <v>12334</v>
      </c>
      <c r="P2592" s="246" t="s">
        <v>12334</v>
      </c>
      <c r="Q2592" s="246" t="s">
        <v>12334</v>
      </c>
      <c r="R2592" s="246" t="s">
        <v>12354</v>
      </c>
      <c r="S2592" s="246" t="s">
        <v>12354</v>
      </c>
      <c r="T2592" s="246" t="s">
        <v>12354</v>
      </c>
      <c r="U2592" s="246" t="s">
        <v>12354</v>
      </c>
    </row>
    <row r="2593" spans="1:21" ht="13.5" customHeight="1">
      <c r="A2593" s="125" t="s">
        <v>12342</v>
      </c>
      <c r="B2593" s="125" t="s">
        <v>10405</v>
      </c>
      <c r="C2593" s="246" t="s">
        <v>12343</v>
      </c>
      <c r="D2593" s="246" t="s">
        <v>152</v>
      </c>
      <c r="E2593" s="246" t="s">
        <v>12344</v>
      </c>
      <c r="F2593" s="246" t="s">
        <v>12345</v>
      </c>
      <c r="G2593" s="246" t="s">
        <v>12346</v>
      </c>
      <c r="H2593" s="247">
        <v>0</v>
      </c>
      <c r="I2593" s="246" t="s">
        <v>10371</v>
      </c>
      <c r="J2593" s="247">
        <v>8000</v>
      </c>
      <c r="K2593" s="247">
        <v>247</v>
      </c>
      <c r="L2593" s="246" t="s">
        <v>12347</v>
      </c>
      <c r="M2593" s="246" t="s">
        <v>8269</v>
      </c>
      <c r="N2593" s="246" t="s">
        <v>12348</v>
      </c>
      <c r="O2593" s="246" t="s">
        <v>12342</v>
      </c>
      <c r="P2593" s="246" t="s">
        <v>12342</v>
      </c>
      <c r="Q2593" s="246" t="s">
        <v>12342</v>
      </c>
      <c r="R2593" s="246" t="s">
        <v>12354</v>
      </c>
      <c r="S2593" s="246" t="s">
        <v>12354</v>
      </c>
      <c r="T2593" s="246" t="s">
        <v>12354</v>
      </c>
      <c r="U2593" s="246" t="s">
        <v>12354</v>
      </c>
    </row>
    <row r="2594" spans="1:21" ht="13.5" customHeight="1">
      <c r="A2594" s="125" t="s">
        <v>14654</v>
      </c>
      <c r="B2594" s="125" t="s">
        <v>10405</v>
      </c>
      <c r="C2594" s="246" t="s">
        <v>12349</v>
      </c>
      <c r="D2594" s="246" t="s">
        <v>694</v>
      </c>
      <c r="E2594" s="246" t="s">
        <v>12350</v>
      </c>
      <c r="F2594" s="246" t="s">
        <v>12351</v>
      </c>
      <c r="G2594" s="246" t="s">
        <v>12349</v>
      </c>
      <c r="H2594" s="247">
        <v>0</v>
      </c>
      <c r="I2594" s="246" t="s">
        <v>10371</v>
      </c>
      <c r="J2594" s="247">
        <v>8000</v>
      </c>
      <c r="K2594" s="247">
        <v>245</v>
      </c>
      <c r="L2594" s="246" t="s">
        <v>14655</v>
      </c>
      <c r="M2594" s="246" t="s">
        <v>8269</v>
      </c>
      <c r="N2594" s="246" t="s">
        <v>14656</v>
      </c>
      <c r="O2594" s="246" t="s">
        <v>14654</v>
      </c>
      <c r="P2594" s="246" t="s">
        <v>14654</v>
      </c>
      <c r="Q2594" s="246" t="s">
        <v>12354</v>
      </c>
      <c r="R2594" s="246" t="s">
        <v>12354</v>
      </c>
      <c r="S2594" s="246" t="s">
        <v>12354</v>
      </c>
      <c r="T2594" s="246" t="s">
        <v>12354</v>
      </c>
      <c r="U2594" s="246" t="s">
        <v>12354</v>
      </c>
    </row>
    <row r="2595" spans="1:21" ht="13.5" customHeight="1">
      <c r="A2595" s="125"/>
      <c r="B2595" s="125"/>
      <c r="C2595" s="246"/>
      <c r="D2595" s="246"/>
      <c r="E2595" s="246"/>
      <c r="F2595" s="246"/>
      <c r="G2595" s="246"/>
      <c r="H2595" s="247"/>
      <c r="I2595" s="246"/>
      <c r="J2595" s="247"/>
      <c r="K2595" s="247"/>
      <c r="L2595" s="246"/>
      <c r="M2595" s="246"/>
      <c r="N2595" s="246"/>
      <c r="O2595" s="246"/>
      <c r="P2595" s="246"/>
      <c r="Q2595" s="246"/>
      <c r="R2595" s="246"/>
      <c r="S2595" s="246"/>
      <c r="T2595" s="246"/>
      <c r="U2595" s="246"/>
    </row>
    <row r="2596" spans="1:21" ht="13.5" customHeight="1">
      <c r="A2596" s="125"/>
      <c r="B2596" s="125"/>
      <c r="C2596" s="246"/>
      <c r="D2596" s="246"/>
      <c r="E2596" s="246"/>
      <c r="F2596" s="246"/>
      <c r="G2596" s="246"/>
      <c r="H2596" s="247"/>
      <c r="I2596" s="246"/>
      <c r="J2596" s="247"/>
      <c r="K2596" s="247"/>
      <c r="L2596" s="246"/>
      <c r="M2596" s="246"/>
      <c r="N2596" s="246"/>
      <c r="O2596" s="246"/>
      <c r="P2596" s="246"/>
      <c r="Q2596" s="246"/>
      <c r="R2596" s="246"/>
      <c r="S2596" s="246"/>
      <c r="T2596" s="246"/>
      <c r="U2596" s="246"/>
    </row>
    <row r="2597" spans="1:21" ht="13.5" customHeight="1">
      <c r="A2597" s="125"/>
      <c r="B2597" s="125"/>
      <c r="C2597" s="246"/>
      <c r="D2597" s="246"/>
      <c r="E2597" s="246"/>
      <c r="F2597" s="246"/>
      <c r="G2597" s="246"/>
      <c r="H2597" s="247"/>
      <c r="I2597" s="246"/>
      <c r="J2597" s="247"/>
      <c r="K2597" s="247"/>
      <c r="L2597" s="246"/>
      <c r="M2597" s="246"/>
      <c r="N2597" s="246"/>
      <c r="O2597" s="246"/>
      <c r="P2597" s="246"/>
      <c r="Q2597" s="246"/>
      <c r="R2597" s="246"/>
      <c r="S2597" s="246"/>
      <c r="T2597" s="246"/>
      <c r="U2597" s="246"/>
    </row>
    <row r="2598" spans="1:21" ht="13.5" customHeight="1">
      <c r="A2598" s="125"/>
      <c r="B2598" s="125"/>
      <c r="C2598" s="246"/>
      <c r="D2598" s="246"/>
      <c r="E2598" s="246"/>
      <c r="F2598" s="246"/>
      <c r="G2598" s="246"/>
      <c r="H2598" s="247"/>
      <c r="I2598" s="246"/>
      <c r="J2598" s="247"/>
      <c r="K2598" s="247"/>
      <c r="L2598" s="246"/>
      <c r="M2598" s="246"/>
      <c r="N2598" s="246"/>
      <c r="O2598" s="246"/>
      <c r="P2598" s="246"/>
      <c r="Q2598" s="246"/>
      <c r="R2598" s="246"/>
      <c r="S2598" s="246"/>
      <c r="T2598" s="246"/>
      <c r="U2598" s="246"/>
    </row>
    <row r="2599" spans="1:21" ht="13.5" customHeight="1">
      <c r="A2599" s="125"/>
      <c r="B2599" s="125"/>
      <c r="C2599" s="246"/>
      <c r="D2599" s="246"/>
      <c r="E2599" s="246"/>
      <c r="F2599" s="246"/>
      <c r="G2599" s="246"/>
      <c r="H2599" s="247"/>
      <c r="I2599" s="246"/>
      <c r="J2599" s="247"/>
      <c r="K2599" s="247"/>
      <c r="L2599" s="246"/>
      <c r="M2599" s="246"/>
      <c r="N2599" s="246"/>
      <c r="O2599" s="246"/>
      <c r="P2599" s="246"/>
      <c r="Q2599" s="246"/>
      <c r="R2599" s="246"/>
      <c r="S2599" s="246"/>
      <c r="T2599" s="246"/>
      <c r="U2599" s="246"/>
    </row>
    <row r="2600" spans="1:21" ht="13.5" customHeight="1">
      <c r="A2600" s="125"/>
      <c r="B2600" s="125"/>
      <c r="C2600" s="246"/>
      <c r="D2600" s="246"/>
      <c r="E2600" s="246"/>
      <c r="F2600" s="246"/>
      <c r="G2600" s="246"/>
      <c r="H2600" s="247"/>
      <c r="I2600" s="246"/>
      <c r="J2600" s="247"/>
      <c r="K2600" s="247"/>
      <c r="L2600" s="246"/>
      <c r="M2600" s="246"/>
      <c r="N2600" s="246"/>
      <c r="O2600" s="246"/>
      <c r="P2600" s="246"/>
      <c r="Q2600" s="246"/>
      <c r="R2600" s="246"/>
      <c r="S2600" s="246"/>
      <c r="T2600" s="246"/>
      <c r="U2600" s="246"/>
    </row>
    <row r="2601" spans="1:21" ht="13.5" customHeight="1">
      <c r="A2601" s="125"/>
      <c r="B2601" s="125"/>
      <c r="C2601" s="246"/>
      <c r="D2601" s="246"/>
      <c r="E2601" s="246"/>
      <c r="F2601" s="246"/>
      <c r="G2601" s="246"/>
      <c r="H2601" s="247"/>
      <c r="I2601" s="246"/>
      <c r="J2601" s="247"/>
      <c r="K2601" s="247"/>
      <c r="L2601" s="246"/>
      <c r="M2601" s="246"/>
      <c r="N2601" s="246"/>
      <c r="O2601" s="246"/>
      <c r="P2601" s="246"/>
      <c r="Q2601" s="246"/>
      <c r="R2601" s="246"/>
      <c r="S2601" s="246"/>
      <c r="T2601" s="246"/>
      <c r="U2601" s="246"/>
    </row>
    <row r="2602" spans="1:21" ht="13.5" customHeight="1">
      <c r="A2602" s="125"/>
      <c r="B2602" s="125"/>
      <c r="C2602" s="246"/>
      <c r="D2602" s="246"/>
      <c r="E2602" s="246"/>
      <c r="F2602" s="246"/>
      <c r="G2602" s="246"/>
      <c r="H2602" s="247"/>
      <c r="I2602" s="246"/>
      <c r="J2602" s="247"/>
      <c r="K2602" s="247"/>
      <c r="L2602" s="246"/>
      <c r="M2602" s="246"/>
      <c r="N2602" s="246"/>
      <c r="O2602" s="246"/>
      <c r="P2602" s="246"/>
      <c r="Q2602" s="246"/>
      <c r="R2602" s="246"/>
      <c r="S2602" s="246"/>
      <c r="T2602" s="246"/>
      <c r="U2602" s="246"/>
    </row>
    <row r="2603" spans="1:21" ht="13.5" customHeight="1">
      <c r="A2603" s="125"/>
      <c r="B2603" s="125"/>
      <c r="C2603" s="246"/>
      <c r="D2603" s="246"/>
      <c r="E2603" s="246"/>
      <c r="F2603" s="246"/>
      <c r="G2603" s="246"/>
      <c r="H2603" s="247"/>
      <c r="I2603" s="246"/>
      <c r="J2603" s="247"/>
      <c r="K2603" s="247"/>
      <c r="L2603" s="246"/>
      <c r="M2603" s="246"/>
      <c r="N2603" s="246"/>
      <c r="O2603" s="246"/>
      <c r="P2603" s="246"/>
      <c r="Q2603" s="246"/>
      <c r="R2603" s="246"/>
      <c r="S2603" s="246"/>
      <c r="T2603" s="246"/>
      <c r="U2603" s="246"/>
    </row>
    <row r="2604" spans="1:21" ht="13.5" customHeight="1">
      <c r="A2604" s="125"/>
      <c r="B2604" s="125"/>
      <c r="C2604" s="246"/>
      <c r="D2604" s="246"/>
      <c r="E2604" s="246"/>
      <c r="F2604" s="246"/>
      <c r="G2604" s="246"/>
      <c r="H2604" s="247"/>
      <c r="I2604" s="246"/>
      <c r="J2604" s="247"/>
      <c r="K2604" s="247"/>
      <c r="L2604" s="246"/>
      <c r="M2604" s="246"/>
      <c r="N2604" s="246"/>
      <c r="O2604" s="246"/>
      <c r="P2604" s="246"/>
      <c r="Q2604" s="246"/>
      <c r="R2604" s="246"/>
      <c r="S2604" s="246"/>
      <c r="T2604" s="246"/>
      <c r="U2604" s="246"/>
    </row>
    <row r="2605" spans="1:21" ht="13.5" customHeight="1">
      <c r="A2605" s="125"/>
      <c r="B2605" s="125"/>
      <c r="C2605" s="246"/>
      <c r="D2605" s="246"/>
      <c r="E2605" s="246"/>
      <c r="F2605" s="246"/>
      <c r="G2605" s="246"/>
      <c r="H2605" s="247"/>
      <c r="I2605" s="246"/>
      <c r="J2605" s="247"/>
      <c r="K2605" s="247"/>
      <c r="L2605" s="246"/>
      <c r="M2605" s="246"/>
      <c r="N2605" s="246"/>
      <c r="O2605" s="246"/>
      <c r="P2605" s="246"/>
      <c r="Q2605" s="246"/>
      <c r="R2605" s="246"/>
      <c r="S2605" s="246"/>
      <c r="T2605" s="246"/>
      <c r="U2605" s="246"/>
    </row>
    <row r="2606" spans="1:21" ht="13.5" customHeight="1">
      <c r="A2606" s="125"/>
      <c r="B2606" s="125"/>
      <c r="C2606" s="246"/>
      <c r="D2606" s="246"/>
      <c r="E2606" s="246"/>
      <c r="F2606" s="246"/>
      <c r="G2606" s="246"/>
      <c r="H2606" s="247"/>
      <c r="I2606" s="246"/>
      <c r="J2606" s="247"/>
      <c r="K2606" s="247"/>
      <c r="L2606" s="246"/>
      <c r="M2606" s="246"/>
      <c r="N2606" s="246"/>
      <c r="O2606" s="246"/>
      <c r="P2606" s="246"/>
      <c r="Q2606" s="246"/>
      <c r="R2606" s="246"/>
      <c r="S2606" s="246"/>
      <c r="T2606" s="246"/>
      <c r="U2606" s="246"/>
    </row>
    <row r="2607" spans="1:21" ht="13.5" customHeight="1">
      <c r="A2607" s="125"/>
      <c r="B2607" s="125"/>
      <c r="C2607" s="246"/>
      <c r="D2607" s="246"/>
      <c r="E2607" s="246"/>
      <c r="F2607" s="246"/>
      <c r="G2607" s="246"/>
      <c r="H2607" s="247"/>
      <c r="I2607" s="246"/>
      <c r="J2607" s="247"/>
      <c r="K2607" s="247"/>
      <c r="L2607" s="246"/>
      <c r="M2607" s="246"/>
      <c r="N2607" s="246"/>
      <c r="O2607" s="246"/>
      <c r="P2607" s="246"/>
      <c r="Q2607" s="246"/>
      <c r="R2607" s="246"/>
      <c r="S2607" s="246"/>
      <c r="T2607" s="246"/>
      <c r="U2607" s="246"/>
    </row>
    <row r="2608" spans="1:21" ht="13.5" customHeight="1">
      <c r="A2608" s="125"/>
      <c r="B2608" s="125"/>
      <c r="C2608" s="246"/>
      <c r="D2608" s="246"/>
      <c r="E2608" s="246"/>
      <c r="F2608" s="246"/>
      <c r="G2608" s="246"/>
      <c r="H2608" s="247"/>
      <c r="I2608" s="246"/>
      <c r="J2608" s="247"/>
      <c r="K2608" s="247"/>
      <c r="L2608" s="246"/>
      <c r="M2608" s="246"/>
      <c r="N2608" s="246"/>
      <c r="O2608" s="246"/>
      <c r="P2608" s="246"/>
      <c r="Q2608" s="246"/>
      <c r="R2608" s="246"/>
      <c r="S2608" s="246"/>
      <c r="T2608" s="246"/>
      <c r="U2608" s="246"/>
    </row>
    <row r="2609" spans="1:21" ht="13.5" customHeight="1">
      <c r="A2609" s="125"/>
      <c r="B2609" s="125"/>
      <c r="C2609" s="246"/>
      <c r="D2609" s="246"/>
      <c r="E2609" s="246"/>
      <c r="F2609" s="246"/>
      <c r="G2609" s="246"/>
      <c r="H2609" s="247"/>
      <c r="I2609" s="246"/>
      <c r="J2609" s="247"/>
      <c r="K2609" s="247"/>
      <c r="L2609" s="246"/>
      <c r="M2609" s="246"/>
      <c r="N2609" s="246"/>
      <c r="O2609" s="246"/>
      <c r="P2609" s="246"/>
      <c r="Q2609" s="246"/>
      <c r="R2609" s="246"/>
      <c r="S2609" s="246"/>
      <c r="T2609" s="246"/>
      <c r="U2609" s="246"/>
    </row>
    <row r="2610" spans="1:21" ht="13.5" customHeight="1">
      <c r="A2610" s="125"/>
      <c r="B2610" s="125"/>
      <c r="C2610" s="246"/>
      <c r="D2610" s="246"/>
      <c r="E2610" s="246"/>
      <c r="F2610" s="246"/>
      <c r="G2610" s="246"/>
      <c r="H2610" s="247"/>
      <c r="I2610" s="246"/>
      <c r="J2610" s="247"/>
      <c r="K2610" s="247"/>
      <c r="L2610" s="246"/>
      <c r="M2610" s="246"/>
      <c r="N2610" s="246"/>
      <c r="O2610" s="246"/>
      <c r="P2610" s="246"/>
      <c r="Q2610" s="246"/>
      <c r="R2610" s="246"/>
      <c r="S2610" s="246"/>
      <c r="T2610" s="246"/>
      <c r="U2610" s="246"/>
    </row>
    <row r="2611" spans="1:21" ht="13.5" customHeight="1">
      <c r="A2611" s="125"/>
      <c r="B2611" s="125"/>
      <c r="C2611" s="246"/>
      <c r="D2611" s="246"/>
      <c r="E2611" s="246"/>
      <c r="F2611" s="246"/>
      <c r="G2611" s="246"/>
      <c r="H2611" s="247"/>
      <c r="I2611" s="246"/>
      <c r="J2611" s="247"/>
      <c r="K2611" s="247"/>
      <c r="L2611" s="246"/>
      <c r="M2611" s="246"/>
      <c r="N2611" s="246"/>
      <c r="O2611" s="246"/>
      <c r="P2611" s="246"/>
      <c r="Q2611" s="246"/>
      <c r="R2611" s="246"/>
      <c r="S2611" s="246"/>
      <c r="T2611" s="246"/>
      <c r="U2611" s="246"/>
    </row>
    <row r="2612" spans="1:21" ht="13.5" customHeight="1">
      <c r="A2612" s="125"/>
      <c r="B2612" s="125"/>
      <c r="C2612" s="246"/>
      <c r="D2612" s="246"/>
      <c r="E2612" s="246"/>
      <c r="F2612" s="246"/>
      <c r="G2612" s="246"/>
      <c r="H2612" s="247"/>
      <c r="I2612" s="246"/>
      <c r="J2612" s="247"/>
      <c r="K2612" s="247"/>
      <c r="L2612" s="246"/>
      <c r="M2612" s="246"/>
      <c r="N2612" s="246"/>
      <c r="O2612" s="246"/>
      <c r="P2612" s="246"/>
      <c r="Q2612" s="246"/>
      <c r="R2612" s="246"/>
      <c r="S2612" s="246"/>
      <c r="T2612" s="246"/>
      <c r="U2612" s="246"/>
    </row>
    <row r="2613" spans="1:21" ht="13.5" customHeight="1">
      <c r="A2613" s="125"/>
      <c r="B2613" s="125"/>
      <c r="C2613" s="246"/>
      <c r="D2613" s="246"/>
      <c r="E2613" s="246"/>
      <c r="F2613" s="246"/>
      <c r="G2613" s="246"/>
      <c r="H2613" s="247"/>
      <c r="I2613" s="246"/>
      <c r="J2613" s="247"/>
      <c r="K2613" s="247"/>
      <c r="L2613" s="246"/>
      <c r="M2613" s="246"/>
      <c r="N2613" s="246"/>
      <c r="O2613" s="246"/>
      <c r="P2613" s="246"/>
      <c r="Q2613" s="246"/>
      <c r="R2613" s="246"/>
      <c r="S2613" s="246"/>
      <c r="T2613" s="246"/>
      <c r="U2613" s="246"/>
    </row>
    <row r="2614" spans="1:21" ht="13.5" customHeight="1">
      <c r="A2614" s="125"/>
      <c r="B2614" s="125"/>
      <c r="C2614" s="246"/>
      <c r="D2614" s="246"/>
      <c r="E2614" s="246"/>
      <c r="F2614" s="246"/>
      <c r="G2614" s="246"/>
      <c r="H2614" s="247"/>
      <c r="I2614" s="246"/>
      <c r="J2614" s="247"/>
      <c r="K2614" s="247"/>
      <c r="L2614" s="246"/>
      <c r="M2614" s="246"/>
      <c r="N2614" s="246"/>
      <c r="O2614" s="246"/>
      <c r="P2614" s="246"/>
      <c r="Q2614" s="246"/>
      <c r="R2614" s="246"/>
      <c r="S2614" s="246"/>
      <c r="T2614" s="246"/>
      <c r="U2614" s="246"/>
    </row>
    <row r="2615" spans="1:21" ht="13.5" customHeight="1">
      <c r="A2615" s="125"/>
      <c r="B2615" s="125"/>
      <c r="C2615" s="246"/>
      <c r="D2615" s="246"/>
      <c r="E2615" s="246"/>
      <c r="F2615" s="246"/>
      <c r="G2615" s="246"/>
      <c r="H2615" s="247"/>
      <c r="I2615" s="246"/>
      <c r="J2615" s="247"/>
      <c r="K2615" s="247"/>
      <c r="L2615" s="246"/>
      <c r="M2615" s="246"/>
      <c r="N2615" s="246"/>
      <c r="O2615" s="246"/>
      <c r="P2615" s="246"/>
      <c r="Q2615" s="246"/>
      <c r="R2615" s="246"/>
      <c r="S2615" s="246"/>
      <c r="T2615" s="246"/>
      <c r="U2615" s="246"/>
    </row>
    <row r="2616" spans="1:21" ht="13.5" customHeight="1">
      <c r="A2616" s="125"/>
      <c r="B2616" s="125"/>
      <c r="C2616" s="246"/>
      <c r="D2616" s="246"/>
      <c r="E2616" s="246"/>
      <c r="F2616" s="246"/>
      <c r="G2616" s="246"/>
      <c r="H2616" s="247"/>
      <c r="I2616" s="246"/>
      <c r="J2616" s="247"/>
      <c r="K2616" s="247"/>
      <c r="L2616" s="246"/>
      <c r="M2616" s="246"/>
      <c r="N2616" s="246"/>
      <c r="O2616" s="246"/>
      <c r="P2616" s="246"/>
      <c r="Q2616" s="246"/>
      <c r="R2616" s="246"/>
      <c r="S2616" s="246"/>
      <c r="T2616" s="246"/>
      <c r="U2616" s="246"/>
    </row>
    <row r="2617" spans="1:21" ht="13.5" customHeight="1">
      <c r="A2617" s="125"/>
      <c r="B2617" s="125"/>
      <c r="C2617" s="246"/>
      <c r="D2617" s="246"/>
      <c r="E2617" s="246"/>
      <c r="F2617" s="246"/>
      <c r="G2617" s="246"/>
      <c r="H2617" s="247"/>
      <c r="I2617" s="246"/>
      <c r="J2617" s="247"/>
      <c r="K2617" s="247"/>
      <c r="L2617" s="246"/>
      <c r="M2617" s="246"/>
      <c r="N2617" s="246"/>
      <c r="O2617" s="246"/>
      <c r="P2617" s="246"/>
      <c r="Q2617" s="246"/>
      <c r="R2617" s="246"/>
      <c r="S2617" s="246"/>
      <c r="T2617" s="246"/>
      <c r="U2617" s="246"/>
    </row>
    <row r="2618" spans="1:21" ht="13.5" customHeight="1">
      <c r="A2618" s="125"/>
      <c r="B2618" s="125"/>
      <c r="C2618" s="246"/>
      <c r="D2618" s="246"/>
      <c r="E2618" s="246"/>
      <c r="F2618" s="246"/>
      <c r="G2618" s="246"/>
      <c r="H2618" s="247"/>
      <c r="I2618" s="246"/>
      <c r="J2618" s="247"/>
      <c r="K2618" s="247"/>
      <c r="L2618" s="246"/>
      <c r="M2618" s="246"/>
      <c r="N2618" s="246"/>
      <c r="O2618" s="246"/>
      <c r="P2618" s="246"/>
      <c r="Q2618" s="246"/>
      <c r="R2618" s="246"/>
      <c r="S2618" s="246"/>
      <c r="T2618" s="246"/>
      <c r="U2618" s="246"/>
    </row>
    <row r="2619" spans="1:21" ht="13.5" customHeight="1">
      <c r="A2619" s="125"/>
      <c r="B2619" s="125"/>
      <c r="C2619" s="246"/>
      <c r="D2619" s="246"/>
      <c r="E2619" s="246"/>
      <c r="F2619" s="246"/>
      <c r="G2619" s="246"/>
      <c r="H2619" s="247"/>
      <c r="I2619" s="246"/>
      <c r="J2619" s="247"/>
      <c r="K2619" s="247"/>
      <c r="L2619" s="246"/>
      <c r="M2619" s="246"/>
      <c r="N2619" s="246"/>
      <c r="O2619" s="246"/>
      <c r="P2619" s="246"/>
      <c r="Q2619" s="246"/>
      <c r="R2619" s="246"/>
      <c r="S2619" s="246"/>
      <c r="T2619" s="246"/>
      <c r="U2619" s="246"/>
    </row>
    <row r="2620" spans="1:21" ht="13.5" customHeight="1">
      <c r="A2620" s="125"/>
      <c r="B2620" s="125"/>
      <c r="C2620" s="246"/>
      <c r="D2620" s="246"/>
      <c r="E2620" s="246"/>
      <c r="F2620" s="246"/>
      <c r="G2620" s="246"/>
      <c r="H2620" s="247"/>
      <c r="I2620" s="246"/>
      <c r="J2620" s="247"/>
      <c r="K2620" s="247"/>
      <c r="L2620" s="246"/>
      <c r="M2620" s="246"/>
      <c r="N2620" s="246"/>
      <c r="O2620" s="246"/>
      <c r="P2620" s="246"/>
      <c r="Q2620" s="246"/>
      <c r="R2620" s="246"/>
      <c r="S2620" s="246"/>
      <c r="T2620" s="246"/>
      <c r="U2620" s="246"/>
    </row>
    <row r="2621" spans="1:21" ht="13.5" customHeight="1">
      <c r="A2621" s="125"/>
      <c r="B2621" s="125"/>
      <c r="C2621" s="246"/>
      <c r="D2621" s="246"/>
      <c r="E2621" s="246"/>
      <c r="F2621" s="246"/>
      <c r="G2621" s="246"/>
      <c r="H2621" s="247"/>
      <c r="I2621" s="246"/>
      <c r="J2621" s="247"/>
      <c r="K2621" s="247"/>
      <c r="L2621" s="246"/>
      <c r="M2621" s="246"/>
      <c r="N2621" s="246"/>
      <c r="O2621" s="246"/>
      <c r="P2621" s="246"/>
      <c r="Q2621" s="246"/>
      <c r="R2621" s="246"/>
      <c r="S2621" s="246"/>
      <c r="T2621" s="246"/>
      <c r="U2621" s="246"/>
    </row>
    <row r="2622" spans="1:21" ht="13.5" customHeight="1">
      <c r="A2622" s="125"/>
      <c r="B2622" s="125"/>
      <c r="C2622" s="246"/>
      <c r="D2622" s="246"/>
      <c r="E2622" s="246"/>
      <c r="F2622" s="246"/>
      <c r="G2622" s="246"/>
      <c r="H2622" s="247"/>
      <c r="I2622" s="246"/>
      <c r="J2622" s="247"/>
      <c r="K2622" s="247"/>
      <c r="L2622" s="246"/>
      <c r="M2622" s="246"/>
      <c r="N2622" s="246"/>
      <c r="O2622" s="246"/>
      <c r="P2622" s="246"/>
      <c r="Q2622" s="246"/>
      <c r="R2622" s="246"/>
      <c r="S2622" s="246"/>
      <c r="T2622" s="246"/>
      <c r="U2622" s="246"/>
    </row>
    <row r="2623" spans="1:21" ht="13.5" customHeight="1">
      <c r="A2623" s="125"/>
      <c r="B2623" s="125"/>
      <c r="C2623" s="246"/>
      <c r="D2623" s="246"/>
      <c r="E2623" s="246"/>
      <c r="F2623" s="246"/>
      <c r="G2623" s="246"/>
      <c r="H2623" s="247"/>
      <c r="I2623" s="246"/>
      <c r="J2623" s="247"/>
      <c r="K2623" s="247"/>
      <c r="L2623" s="246"/>
      <c r="M2623" s="246"/>
      <c r="N2623" s="246"/>
      <c r="O2623" s="246"/>
      <c r="P2623" s="246"/>
      <c r="Q2623" s="246"/>
      <c r="R2623" s="246"/>
      <c r="S2623" s="246"/>
      <c r="T2623" s="246"/>
      <c r="U2623" s="246"/>
    </row>
    <row r="2624" spans="1:21" ht="13.5" customHeight="1">
      <c r="A2624" s="125"/>
      <c r="B2624" s="125"/>
      <c r="C2624" s="246"/>
      <c r="D2624" s="246"/>
      <c r="E2624" s="246"/>
      <c r="F2624" s="246"/>
      <c r="G2624" s="246"/>
      <c r="H2624" s="247"/>
      <c r="I2624" s="246"/>
      <c r="J2624" s="247"/>
      <c r="K2624" s="247"/>
      <c r="L2624" s="246"/>
      <c r="M2624" s="246"/>
      <c r="N2624" s="246"/>
      <c r="O2624" s="246"/>
      <c r="P2624" s="246"/>
      <c r="Q2624" s="246"/>
      <c r="R2624" s="246"/>
      <c r="S2624" s="246"/>
      <c r="T2624" s="246"/>
      <c r="U2624" s="246"/>
    </row>
    <row r="2625" spans="1:21" ht="13.5" customHeight="1">
      <c r="A2625" s="125"/>
      <c r="B2625" s="125"/>
      <c r="C2625" s="246"/>
      <c r="D2625" s="246"/>
      <c r="E2625" s="246"/>
      <c r="F2625" s="246"/>
      <c r="G2625" s="246"/>
      <c r="H2625" s="247"/>
      <c r="I2625" s="246"/>
      <c r="J2625" s="247"/>
      <c r="K2625" s="247"/>
      <c r="L2625" s="246"/>
      <c r="M2625" s="246"/>
      <c r="N2625" s="246"/>
      <c r="O2625" s="246"/>
      <c r="P2625" s="246"/>
      <c r="Q2625" s="246"/>
      <c r="R2625" s="246"/>
      <c r="S2625" s="246"/>
      <c r="T2625" s="246"/>
      <c r="U2625" s="246"/>
    </row>
    <row r="2626" spans="1:21" ht="13.5" customHeight="1">
      <c r="A2626" s="125"/>
      <c r="B2626" s="125"/>
      <c r="C2626" s="246"/>
      <c r="D2626" s="246"/>
      <c r="E2626" s="246"/>
      <c r="F2626" s="246"/>
      <c r="G2626" s="246"/>
      <c r="H2626" s="247"/>
      <c r="I2626" s="246"/>
      <c r="J2626" s="247"/>
      <c r="K2626" s="247"/>
      <c r="L2626" s="246"/>
      <c r="M2626" s="246"/>
      <c r="N2626" s="246"/>
      <c r="O2626" s="246"/>
      <c r="P2626" s="246"/>
      <c r="Q2626" s="246"/>
      <c r="R2626" s="246"/>
      <c r="S2626" s="246"/>
      <c r="T2626" s="246"/>
      <c r="U2626" s="246"/>
    </row>
    <row r="2627" spans="1:21" ht="13.5" customHeight="1">
      <c r="A2627" s="125"/>
      <c r="B2627" s="125"/>
      <c r="C2627" s="246"/>
      <c r="D2627" s="246"/>
      <c r="E2627" s="246"/>
      <c r="F2627" s="246"/>
      <c r="G2627" s="246"/>
      <c r="H2627" s="247"/>
      <c r="I2627" s="246"/>
      <c r="J2627" s="247"/>
      <c r="K2627" s="247"/>
      <c r="L2627" s="246"/>
      <c r="M2627" s="246"/>
      <c r="N2627" s="246"/>
      <c r="O2627" s="246"/>
      <c r="P2627" s="246"/>
      <c r="Q2627" s="246"/>
      <c r="R2627" s="246"/>
      <c r="S2627" s="246"/>
      <c r="T2627" s="246"/>
      <c r="U2627" s="246"/>
    </row>
    <row r="2628" spans="1:21" ht="13.5" customHeight="1">
      <c r="A2628" s="125"/>
      <c r="B2628" s="125"/>
      <c r="C2628" s="246"/>
      <c r="D2628" s="246"/>
      <c r="E2628" s="246"/>
      <c r="F2628" s="246"/>
      <c r="G2628" s="246"/>
      <c r="H2628" s="247"/>
      <c r="I2628" s="246"/>
      <c r="J2628" s="247"/>
      <c r="K2628" s="247"/>
      <c r="L2628" s="246"/>
      <c r="M2628" s="246"/>
      <c r="N2628" s="246"/>
      <c r="O2628" s="246"/>
      <c r="P2628" s="246"/>
      <c r="Q2628" s="246"/>
      <c r="R2628" s="246"/>
      <c r="S2628" s="246"/>
      <c r="T2628" s="246"/>
      <c r="U2628" s="246"/>
    </row>
    <row r="2629" spans="1:21" ht="13.5" customHeight="1">
      <c r="A2629" s="125"/>
      <c r="B2629" s="125"/>
      <c r="C2629" s="246"/>
      <c r="D2629" s="246"/>
      <c r="E2629" s="246"/>
      <c r="F2629" s="246"/>
      <c r="G2629" s="246"/>
      <c r="H2629" s="247"/>
      <c r="I2629" s="246"/>
      <c r="J2629" s="247"/>
      <c r="K2629" s="247"/>
      <c r="L2629" s="246"/>
      <c r="M2629" s="246"/>
      <c r="N2629" s="246"/>
      <c r="O2629" s="246"/>
      <c r="P2629" s="246"/>
      <c r="Q2629" s="246"/>
      <c r="R2629" s="246"/>
      <c r="S2629" s="246"/>
      <c r="T2629" s="246"/>
      <c r="U2629" s="246"/>
    </row>
    <row r="2630" spans="1:21" ht="13.5" customHeight="1">
      <c r="A2630" s="125"/>
      <c r="B2630" s="125"/>
      <c r="C2630" s="246"/>
      <c r="D2630" s="246"/>
      <c r="E2630" s="246"/>
      <c r="F2630" s="246"/>
      <c r="G2630" s="246"/>
      <c r="H2630" s="247"/>
      <c r="I2630" s="246"/>
      <c r="J2630" s="247"/>
      <c r="K2630" s="247"/>
      <c r="L2630" s="246"/>
      <c r="M2630" s="246"/>
      <c r="N2630" s="246"/>
      <c r="O2630" s="246"/>
      <c r="P2630" s="246"/>
      <c r="Q2630" s="246"/>
      <c r="R2630" s="246"/>
      <c r="S2630" s="246"/>
      <c r="T2630" s="246"/>
      <c r="U2630" s="246"/>
    </row>
    <row r="2631" spans="1:21" ht="13.5" customHeight="1">
      <c r="A2631" s="125"/>
      <c r="B2631" s="125"/>
      <c r="C2631" s="246"/>
      <c r="D2631" s="246"/>
      <c r="E2631" s="246"/>
      <c r="F2631" s="246"/>
      <c r="G2631" s="246"/>
      <c r="H2631" s="247"/>
      <c r="I2631" s="246"/>
      <c r="J2631" s="247"/>
      <c r="K2631" s="247"/>
      <c r="L2631" s="246"/>
      <c r="M2631" s="246"/>
      <c r="N2631" s="246"/>
      <c r="O2631" s="246"/>
      <c r="P2631" s="246"/>
      <c r="Q2631" s="246"/>
      <c r="R2631" s="246"/>
      <c r="S2631" s="246"/>
      <c r="T2631" s="246"/>
      <c r="U2631" s="246"/>
    </row>
    <row r="2632" spans="1:21" ht="13.5" customHeight="1">
      <c r="A2632" s="125"/>
      <c r="B2632" s="125"/>
      <c r="C2632" s="246"/>
      <c r="D2632" s="246"/>
      <c r="E2632" s="246"/>
      <c r="F2632" s="246"/>
      <c r="G2632" s="246"/>
      <c r="H2632" s="247"/>
      <c r="I2632" s="246"/>
      <c r="J2632" s="247"/>
      <c r="K2632" s="247"/>
      <c r="L2632" s="246"/>
      <c r="M2632" s="246"/>
      <c r="N2632" s="246"/>
      <c r="O2632" s="246"/>
      <c r="P2632" s="246"/>
      <c r="Q2632" s="246"/>
      <c r="R2632" s="246"/>
      <c r="S2632" s="246"/>
      <c r="T2632" s="246"/>
      <c r="U2632" s="246"/>
    </row>
    <row r="2633" spans="1:21" ht="13.5" customHeight="1">
      <c r="A2633" s="125"/>
      <c r="B2633" s="125"/>
      <c r="C2633" s="246"/>
      <c r="D2633" s="246"/>
      <c r="E2633" s="246"/>
      <c r="F2633" s="246"/>
      <c r="G2633" s="246"/>
      <c r="H2633" s="247"/>
      <c r="I2633" s="246"/>
      <c r="J2633" s="247"/>
      <c r="K2633" s="247"/>
      <c r="L2633" s="246"/>
      <c r="M2633" s="246"/>
      <c r="N2633" s="246"/>
      <c r="O2633" s="246"/>
      <c r="P2633" s="246"/>
      <c r="Q2633" s="246"/>
      <c r="R2633" s="246"/>
      <c r="S2633" s="246"/>
      <c r="T2633" s="246"/>
      <c r="U2633" s="246"/>
    </row>
    <row r="2634" spans="1:21" ht="13.5" customHeight="1">
      <c r="A2634" s="125"/>
      <c r="B2634" s="125"/>
      <c r="C2634" s="246"/>
      <c r="D2634" s="246"/>
      <c r="E2634" s="246"/>
      <c r="F2634" s="246"/>
      <c r="G2634" s="246"/>
      <c r="H2634" s="247"/>
      <c r="I2634" s="246"/>
      <c r="J2634" s="247"/>
      <c r="K2634" s="247"/>
      <c r="L2634" s="246"/>
      <c r="M2634" s="246"/>
      <c r="N2634" s="246"/>
      <c r="O2634" s="246"/>
      <c r="P2634" s="246"/>
      <c r="Q2634" s="246"/>
      <c r="R2634" s="246"/>
      <c r="S2634" s="246"/>
      <c r="T2634" s="246"/>
      <c r="U2634" s="246"/>
    </row>
    <row r="2635" spans="1:21" ht="13.5" customHeight="1">
      <c r="A2635" s="125"/>
      <c r="B2635" s="125"/>
      <c r="C2635" s="246"/>
      <c r="D2635" s="246"/>
      <c r="E2635" s="246"/>
      <c r="F2635" s="246"/>
      <c r="G2635" s="246"/>
      <c r="H2635" s="247"/>
      <c r="I2635" s="246"/>
      <c r="J2635" s="247"/>
      <c r="K2635" s="247"/>
      <c r="L2635" s="246"/>
      <c r="M2635" s="246"/>
      <c r="N2635" s="246"/>
      <c r="O2635" s="246"/>
      <c r="P2635" s="246"/>
      <c r="Q2635" s="246"/>
      <c r="R2635" s="246"/>
      <c r="S2635" s="246"/>
      <c r="T2635" s="246"/>
      <c r="U2635" s="246"/>
    </row>
    <row r="2636" spans="1:21" ht="13.5" customHeight="1">
      <c r="A2636" s="125"/>
      <c r="B2636" s="125"/>
      <c r="C2636" s="246"/>
      <c r="D2636" s="246"/>
      <c r="E2636" s="246"/>
      <c r="F2636" s="246"/>
      <c r="G2636" s="246"/>
      <c r="H2636" s="247"/>
      <c r="I2636" s="246"/>
      <c r="J2636" s="247"/>
      <c r="K2636" s="247"/>
      <c r="L2636" s="246"/>
      <c r="M2636" s="246"/>
      <c r="N2636" s="246"/>
      <c r="O2636" s="246"/>
      <c r="P2636" s="246"/>
      <c r="Q2636" s="246"/>
      <c r="R2636" s="246"/>
      <c r="S2636" s="246"/>
      <c r="T2636" s="246"/>
      <c r="U2636" s="246"/>
    </row>
    <row r="2637" spans="1:21" ht="13.5" customHeight="1">
      <c r="A2637" s="125"/>
      <c r="B2637" s="125"/>
      <c r="C2637" s="246"/>
      <c r="D2637" s="246"/>
      <c r="E2637" s="246"/>
      <c r="F2637" s="246"/>
      <c r="G2637" s="246"/>
      <c r="H2637" s="247"/>
      <c r="I2637" s="246"/>
      <c r="J2637" s="247"/>
      <c r="K2637" s="247"/>
      <c r="L2637" s="246"/>
      <c r="M2637" s="246"/>
      <c r="N2637" s="246"/>
      <c r="O2637" s="246"/>
      <c r="P2637" s="246"/>
      <c r="Q2637" s="246"/>
      <c r="R2637" s="246"/>
      <c r="S2637" s="246"/>
      <c r="T2637" s="246"/>
      <c r="U2637" s="246"/>
    </row>
    <row r="2638" spans="1:21" ht="13.5" customHeight="1">
      <c r="A2638" s="125"/>
      <c r="B2638" s="125"/>
      <c r="C2638" s="246"/>
      <c r="D2638" s="246"/>
      <c r="E2638" s="246"/>
      <c r="F2638" s="246"/>
      <c r="G2638" s="246"/>
      <c r="H2638" s="247"/>
      <c r="I2638" s="246"/>
      <c r="J2638" s="247"/>
      <c r="K2638" s="247"/>
      <c r="L2638" s="246"/>
      <c r="M2638" s="246"/>
      <c r="N2638" s="246"/>
      <c r="O2638" s="246"/>
      <c r="P2638" s="246"/>
      <c r="Q2638" s="246"/>
      <c r="R2638" s="246"/>
      <c r="S2638" s="246"/>
      <c r="T2638" s="246"/>
      <c r="U2638" s="246"/>
    </row>
    <row r="2639" spans="1:21" ht="13.5" customHeight="1">
      <c r="A2639" s="125"/>
      <c r="B2639" s="125"/>
      <c r="C2639" s="246"/>
      <c r="D2639" s="246"/>
      <c r="E2639" s="246"/>
      <c r="F2639" s="246"/>
      <c r="G2639" s="246"/>
      <c r="H2639" s="247"/>
      <c r="I2639" s="246"/>
      <c r="J2639" s="247"/>
      <c r="K2639" s="247"/>
      <c r="L2639" s="246"/>
      <c r="M2639" s="246"/>
      <c r="N2639" s="246"/>
      <c r="O2639" s="246"/>
      <c r="P2639" s="246"/>
      <c r="Q2639" s="246"/>
      <c r="R2639" s="246"/>
      <c r="S2639" s="246"/>
      <c r="T2639" s="246"/>
      <c r="U2639" s="246"/>
    </row>
    <row r="2640" spans="1:21" ht="13.5" customHeight="1">
      <c r="A2640" s="125"/>
      <c r="B2640" s="125"/>
      <c r="C2640" s="246"/>
      <c r="D2640" s="246"/>
      <c r="E2640" s="246"/>
      <c r="F2640" s="246"/>
      <c r="G2640" s="246"/>
      <c r="H2640" s="247"/>
      <c r="I2640" s="246"/>
      <c r="J2640" s="247"/>
      <c r="K2640" s="247"/>
      <c r="L2640" s="246"/>
      <c r="M2640" s="246"/>
      <c r="N2640" s="246"/>
      <c r="O2640" s="246"/>
      <c r="P2640" s="246"/>
      <c r="Q2640" s="246"/>
      <c r="R2640" s="246"/>
      <c r="S2640" s="246"/>
      <c r="T2640" s="246"/>
      <c r="U2640" s="246"/>
    </row>
    <row r="2641" spans="1:21" ht="13.5" customHeight="1">
      <c r="A2641" s="125"/>
      <c r="B2641" s="125"/>
      <c r="C2641" s="246"/>
      <c r="D2641" s="246"/>
      <c r="E2641" s="246"/>
      <c r="F2641" s="246"/>
      <c r="G2641" s="246"/>
      <c r="H2641" s="247"/>
      <c r="I2641" s="246"/>
      <c r="J2641" s="247"/>
      <c r="K2641" s="247"/>
      <c r="L2641" s="246"/>
      <c r="M2641" s="246"/>
      <c r="N2641" s="246"/>
      <c r="O2641" s="246"/>
      <c r="P2641" s="246"/>
      <c r="Q2641" s="246"/>
      <c r="R2641" s="246"/>
      <c r="S2641" s="246"/>
      <c r="T2641" s="246"/>
      <c r="U2641" s="246"/>
    </row>
    <row r="2642" spans="1:21" ht="13.5" customHeight="1">
      <c r="A2642" s="125"/>
      <c r="B2642" s="125"/>
      <c r="C2642" s="246"/>
      <c r="D2642" s="246"/>
      <c r="E2642" s="246"/>
      <c r="F2642" s="246"/>
      <c r="G2642" s="246"/>
      <c r="H2642" s="247"/>
      <c r="I2642" s="246"/>
      <c r="J2642" s="247"/>
      <c r="K2642" s="247"/>
      <c r="L2642" s="246"/>
      <c r="M2642" s="246"/>
      <c r="N2642" s="246"/>
      <c r="O2642" s="246"/>
      <c r="P2642" s="246"/>
      <c r="Q2642" s="246"/>
      <c r="R2642" s="246"/>
      <c r="S2642" s="246"/>
      <c r="T2642" s="246"/>
      <c r="U2642" s="246"/>
    </row>
    <row r="2643" spans="1:21" ht="13.5" customHeight="1">
      <c r="A2643" s="125"/>
      <c r="B2643" s="125"/>
      <c r="C2643" s="246"/>
      <c r="D2643" s="246"/>
      <c r="E2643" s="246"/>
      <c r="F2643" s="246"/>
      <c r="G2643" s="246"/>
      <c r="H2643" s="247"/>
      <c r="I2643" s="246"/>
      <c r="J2643" s="247"/>
      <c r="K2643" s="247"/>
      <c r="L2643" s="246"/>
      <c r="M2643" s="246"/>
      <c r="N2643" s="246"/>
      <c r="O2643" s="246"/>
      <c r="P2643" s="246"/>
      <c r="Q2643" s="246"/>
      <c r="R2643" s="246"/>
      <c r="S2643" s="246"/>
      <c r="T2643" s="246"/>
      <c r="U2643" s="246"/>
    </row>
    <row r="2644" spans="1:21" ht="13.5" customHeight="1">
      <c r="A2644" s="125"/>
      <c r="B2644" s="125"/>
      <c r="C2644" s="246"/>
      <c r="D2644" s="246"/>
      <c r="E2644" s="246"/>
      <c r="F2644" s="246"/>
      <c r="G2644" s="246"/>
      <c r="H2644" s="247"/>
      <c r="I2644" s="246"/>
      <c r="J2644" s="247"/>
      <c r="K2644" s="247"/>
      <c r="L2644" s="246"/>
      <c r="M2644" s="246"/>
      <c r="N2644" s="246"/>
      <c r="O2644" s="246"/>
      <c r="P2644" s="246"/>
      <c r="Q2644" s="246"/>
      <c r="R2644" s="246"/>
      <c r="S2644" s="246"/>
      <c r="T2644" s="246"/>
      <c r="U2644" s="246"/>
    </row>
    <row r="2645" spans="1:21" ht="13.5" customHeight="1">
      <c r="A2645" s="125"/>
      <c r="B2645" s="125"/>
      <c r="C2645" s="246"/>
      <c r="D2645" s="246"/>
      <c r="E2645" s="246"/>
      <c r="F2645" s="246"/>
      <c r="G2645" s="246"/>
      <c r="H2645" s="247"/>
      <c r="I2645" s="246"/>
      <c r="J2645" s="247"/>
      <c r="K2645" s="247"/>
      <c r="L2645" s="246"/>
      <c r="M2645" s="246"/>
      <c r="N2645" s="246"/>
      <c r="O2645" s="246"/>
      <c r="P2645" s="246"/>
      <c r="Q2645" s="246"/>
      <c r="R2645" s="246"/>
      <c r="S2645" s="246"/>
      <c r="T2645" s="246"/>
      <c r="U2645" s="246"/>
    </row>
    <row r="2646" spans="1:21" ht="13.5" customHeight="1">
      <c r="A2646" s="125"/>
      <c r="B2646" s="125"/>
      <c r="C2646" s="246"/>
      <c r="D2646" s="246"/>
      <c r="E2646" s="246"/>
      <c r="F2646" s="246"/>
      <c r="G2646" s="246"/>
      <c r="H2646" s="247"/>
      <c r="I2646" s="246"/>
      <c r="J2646" s="247"/>
      <c r="K2646" s="247"/>
      <c r="L2646" s="246"/>
      <c r="M2646" s="246"/>
      <c r="N2646" s="246"/>
      <c r="O2646" s="246"/>
      <c r="P2646" s="246"/>
      <c r="Q2646" s="246"/>
      <c r="R2646" s="246"/>
      <c r="S2646" s="246"/>
      <c r="T2646" s="246"/>
      <c r="U2646" s="246"/>
    </row>
    <row r="2647" spans="1:21" ht="13.5" customHeight="1">
      <c r="A2647" s="125"/>
      <c r="B2647" s="125"/>
      <c r="C2647" s="246"/>
      <c r="D2647" s="246"/>
      <c r="E2647" s="246"/>
      <c r="F2647" s="246"/>
      <c r="G2647" s="246"/>
      <c r="H2647" s="247"/>
      <c r="I2647" s="246"/>
      <c r="J2647" s="247"/>
      <c r="K2647" s="247"/>
      <c r="L2647" s="246"/>
      <c r="M2647" s="246"/>
      <c r="N2647" s="246"/>
      <c r="O2647" s="246"/>
      <c r="P2647" s="246"/>
      <c r="Q2647" s="246"/>
      <c r="R2647" s="246"/>
      <c r="S2647" s="246"/>
      <c r="T2647" s="246"/>
      <c r="U2647" s="246"/>
    </row>
    <row r="2648" spans="1:21" ht="13.5" customHeight="1">
      <c r="A2648" s="125"/>
      <c r="B2648" s="125"/>
      <c r="C2648" s="246"/>
      <c r="D2648" s="246"/>
      <c r="E2648" s="246"/>
      <c r="F2648" s="246"/>
      <c r="G2648" s="246"/>
      <c r="H2648" s="247"/>
      <c r="I2648" s="246"/>
      <c r="J2648" s="247"/>
      <c r="K2648" s="247"/>
      <c r="L2648" s="246"/>
      <c r="M2648" s="246"/>
      <c r="N2648" s="246"/>
      <c r="O2648" s="246"/>
      <c r="P2648" s="246"/>
      <c r="Q2648" s="246"/>
      <c r="R2648" s="246"/>
      <c r="S2648" s="246"/>
      <c r="T2648" s="246"/>
      <c r="U2648" s="246"/>
    </row>
    <row r="2649" spans="1:21" ht="13.5" customHeight="1">
      <c r="A2649" s="125"/>
      <c r="B2649" s="125"/>
      <c r="C2649" s="246"/>
      <c r="D2649" s="246"/>
      <c r="E2649" s="246"/>
      <c r="F2649" s="246"/>
      <c r="G2649" s="246"/>
      <c r="H2649" s="247"/>
      <c r="I2649" s="246"/>
      <c r="J2649" s="247"/>
      <c r="K2649" s="247"/>
      <c r="L2649" s="246"/>
      <c r="M2649" s="246"/>
      <c r="N2649" s="246"/>
      <c r="O2649" s="246"/>
      <c r="P2649" s="246"/>
      <c r="Q2649" s="246"/>
      <c r="R2649" s="246"/>
      <c r="S2649" s="246"/>
      <c r="T2649" s="246"/>
      <c r="U2649" s="246"/>
    </row>
    <row r="2650" spans="1:21" ht="13.5" customHeight="1">
      <c r="A2650" s="125"/>
      <c r="B2650" s="125"/>
      <c r="C2650" s="246"/>
      <c r="D2650" s="246"/>
      <c r="E2650" s="246"/>
      <c r="F2650" s="246"/>
      <c r="G2650" s="246"/>
      <c r="H2650" s="247"/>
      <c r="I2650" s="246"/>
      <c r="J2650" s="247"/>
      <c r="K2650" s="247"/>
      <c r="L2650" s="246"/>
      <c r="M2650" s="246"/>
      <c r="N2650" s="246"/>
      <c r="O2650" s="246"/>
      <c r="P2650" s="246"/>
      <c r="Q2650" s="246"/>
      <c r="R2650" s="246"/>
      <c r="S2650" s="246"/>
      <c r="T2650" s="246"/>
      <c r="U2650" s="246"/>
    </row>
    <row r="2651" spans="1:21" ht="13.5" customHeight="1">
      <c r="A2651" s="125"/>
      <c r="B2651" s="125"/>
      <c r="C2651" s="246"/>
      <c r="D2651" s="246"/>
      <c r="E2651" s="246"/>
      <c r="F2651" s="246"/>
      <c r="G2651" s="246"/>
      <c r="H2651" s="247"/>
      <c r="I2651" s="246"/>
      <c r="J2651" s="247"/>
      <c r="K2651" s="247"/>
      <c r="L2651" s="246"/>
      <c r="M2651" s="246"/>
      <c r="N2651" s="246"/>
      <c r="O2651" s="246"/>
      <c r="P2651" s="246"/>
      <c r="Q2651" s="246"/>
      <c r="R2651" s="246"/>
      <c r="S2651" s="246"/>
      <c r="T2651" s="246"/>
      <c r="U2651" s="246"/>
    </row>
    <row r="2652" spans="1:21" ht="13.5" customHeight="1">
      <c r="A2652" s="125"/>
      <c r="B2652" s="125"/>
      <c r="C2652" s="246"/>
      <c r="D2652" s="246"/>
      <c r="E2652" s="246"/>
      <c r="F2652" s="246"/>
      <c r="G2652" s="246"/>
      <c r="H2652" s="247"/>
      <c r="I2652" s="246"/>
      <c r="J2652" s="247"/>
      <c r="K2652" s="247"/>
      <c r="L2652" s="246"/>
      <c r="M2652" s="246"/>
      <c r="N2652" s="246"/>
      <c r="O2652" s="246"/>
      <c r="P2652" s="246"/>
      <c r="Q2652" s="246"/>
      <c r="R2652" s="246"/>
      <c r="S2652" s="246"/>
      <c r="T2652" s="246"/>
      <c r="U2652" s="246"/>
    </row>
    <row r="2653" spans="1:21" ht="13.5" customHeight="1">
      <c r="A2653" s="125"/>
      <c r="B2653" s="125"/>
      <c r="C2653" s="246"/>
      <c r="D2653" s="246"/>
      <c r="E2653" s="246"/>
      <c r="F2653" s="246"/>
      <c r="G2653" s="246"/>
      <c r="H2653" s="247"/>
      <c r="I2653" s="246"/>
      <c r="J2653" s="247"/>
      <c r="K2653" s="247"/>
      <c r="L2653" s="246"/>
      <c r="M2653" s="246"/>
      <c r="N2653" s="246"/>
      <c r="O2653" s="246"/>
      <c r="P2653" s="246"/>
      <c r="Q2653" s="246"/>
      <c r="R2653" s="246"/>
      <c r="S2653" s="246"/>
      <c r="T2653" s="246"/>
      <c r="U2653" s="246"/>
    </row>
    <row r="2654" spans="1:21" ht="13.5" customHeight="1">
      <c r="A2654" s="125"/>
      <c r="B2654" s="125"/>
      <c r="C2654" s="246"/>
      <c r="D2654" s="246"/>
      <c r="E2654" s="246"/>
      <c r="F2654" s="246"/>
      <c r="G2654" s="246"/>
      <c r="H2654" s="247"/>
      <c r="I2654" s="246"/>
      <c r="J2654" s="247"/>
      <c r="K2654" s="247"/>
      <c r="L2654" s="246"/>
      <c r="M2654" s="246"/>
      <c r="N2654" s="246"/>
      <c r="O2654" s="246"/>
      <c r="P2654" s="246"/>
      <c r="Q2654" s="246"/>
      <c r="R2654" s="246"/>
      <c r="S2654" s="246"/>
      <c r="T2654" s="246"/>
      <c r="U2654" s="246"/>
    </row>
    <row r="2655" spans="1:21" ht="13.5" customHeight="1">
      <c r="A2655" s="125"/>
      <c r="B2655" s="125"/>
      <c r="C2655" s="246"/>
      <c r="D2655" s="246"/>
      <c r="E2655" s="246"/>
      <c r="F2655" s="246"/>
      <c r="G2655" s="246"/>
      <c r="H2655" s="247"/>
      <c r="I2655" s="246"/>
      <c r="J2655" s="247"/>
      <c r="K2655" s="247"/>
      <c r="L2655" s="246"/>
      <c r="M2655" s="246"/>
      <c r="N2655" s="246"/>
      <c r="O2655" s="246"/>
      <c r="P2655" s="246"/>
      <c r="Q2655" s="246"/>
      <c r="R2655" s="246"/>
      <c r="S2655" s="246"/>
      <c r="T2655" s="246"/>
      <c r="U2655" s="246"/>
    </row>
    <row r="2656" spans="1:21" ht="13.5" customHeight="1">
      <c r="A2656" s="125"/>
      <c r="B2656" s="125"/>
      <c r="C2656" s="246"/>
      <c r="D2656" s="246"/>
      <c r="E2656" s="246"/>
      <c r="F2656" s="246"/>
      <c r="G2656" s="246"/>
      <c r="H2656" s="247"/>
      <c r="I2656" s="246"/>
      <c r="J2656" s="247"/>
      <c r="K2656" s="247"/>
      <c r="L2656" s="246"/>
      <c r="M2656" s="246"/>
      <c r="N2656" s="246"/>
      <c r="O2656" s="246"/>
      <c r="P2656" s="246"/>
      <c r="Q2656" s="246"/>
      <c r="R2656" s="246"/>
      <c r="S2656" s="246"/>
      <c r="T2656" s="246"/>
      <c r="U2656" s="246"/>
    </row>
    <row r="2657" spans="1:21" ht="13.5" customHeight="1">
      <c r="A2657" s="125"/>
      <c r="B2657" s="125"/>
      <c r="C2657" s="246"/>
      <c r="D2657" s="246"/>
      <c r="E2657" s="246"/>
      <c r="F2657" s="246"/>
      <c r="G2657" s="246"/>
      <c r="H2657" s="247"/>
      <c r="I2657" s="246"/>
      <c r="J2657" s="247"/>
      <c r="K2657" s="247"/>
      <c r="L2657" s="246"/>
      <c r="M2657" s="246"/>
      <c r="N2657" s="246"/>
      <c r="O2657" s="246"/>
      <c r="P2657" s="246"/>
      <c r="Q2657" s="246"/>
      <c r="R2657" s="246"/>
      <c r="S2657" s="246"/>
      <c r="T2657" s="246"/>
      <c r="U2657" s="246"/>
    </row>
    <row r="2658" spans="1:21" ht="13.5" customHeight="1">
      <c r="A2658" s="125"/>
      <c r="B2658" s="125"/>
      <c r="C2658" s="246"/>
      <c r="D2658" s="246"/>
      <c r="E2658" s="246"/>
      <c r="F2658" s="246"/>
      <c r="G2658" s="246"/>
      <c r="H2658" s="247"/>
      <c r="I2658" s="246"/>
      <c r="J2658" s="247"/>
      <c r="K2658" s="247"/>
      <c r="L2658" s="246"/>
      <c r="M2658" s="246"/>
      <c r="N2658" s="246"/>
      <c r="O2658" s="246"/>
      <c r="P2658" s="246"/>
      <c r="Q2658" s="246"/>
      <c r="R2658" s="246"/>
      <c r="S2658" s="246"/>
      <c r="T2658" s="246"/>
      <c r="U2658" s="246"/>
    </row>
    <row r="2659" spans="1:21" ht="13.5" customHeight="1">
      <c r="A2659" s="125"/>
      <c r="B2659" s="125"/>
      <c r="C2659" s="246"/>
      <c r="D2659" s="246"/>
      <c r="E2659" s="246"/>
      <c r="F2659" s="246"/>
      <c r="G2659" s="246"/>
      <c r="H2659" s="247"/>
      <c r="I2659" s="246"/>
      <c r="J2659" s="247"/>
      <c r="K2659" s="247"/>
      <c r="L2659" s="246"/>
      <c r="M2659" s="246"/>
      <c r="N2659" s="246"/>
      <c r="O2659" s="246"/>
      <c r="P2659" s="246"/>
      <c r="Q2659" s="246"/>
      <c r="R2659" s="246"/>
      <c r="S2659" s="246"/>
      <c r="T2659" s="246"/>
      <c r="U2659" s="246"/>
    </row>
    <row r="2660" spans="1:21" ht="13.5" customHeight="1">
      <c r="A2660" s="125"/>
      <c r="B2660" s="125"/>
      <c r="C2660" s="246"/>
      <c r="D2660" s="246"/>
      <c r="E2660" s="246"/>
      <c r="F2660" s="246"/>
      <c r="G2660" s="246"/>
      <c r="H2660" s="247"/>
      <c r="I2660" s="246"/>
      <c r="J2660" s="247"/>
      <c r="K2660" s="247"/>
      <c r="L2660" s="246"/>
      <c r="M2660" s="246"/>
      <c r="N2660" s="246"/>
      <c r="O2660" s="246"/>
      <c r="P2660" s="246"/>
      <c r="Q2660" s="246"/>
      <c r="R2660" s="246"/>
      <c r="S2660" s="246"/>
      <c r="T2660" s="246"/>
      <c r="U2660" s="246"/>
    </row>
    <row r="2661" spans="1:21" ht="13.5" customHeight="1">
      <c r="A2661" s="125"/>
      <c r="B2661" s="125"/>
      <c r="C2661" s="246"/>
      <c r="D2661" s="246"/>
      <c r="E2661" s="246"/>
      <c r="F2661" s="246"/>
      <c r="G2661" s="246"/>
      <c r="H2661" s="247"/>
      <c r="I2661" s="246"/>
      <c r="J2661" s="247"/>
      <c r="K2661" s="247"/>
      <c r="L2661" s="246"/>
      <c r="M2661" s="246"/>
      <c r="N2661" s="246"/>
      <c r="O2661" s="246"/>
      <c r="P2661" s="246"/>
      <c r="Q2661" s="246"/>
      <c r="R2661" s="246"/>
      <c r="S2661" s="246"/>
      <c r="T2661" s="246"/>
      <c r="U2661" s="246"/>
    </row>
    <row r="2662" spans="1:21" ht="13.5" customHeight="1">
      <c r="A2662" s="125"/>
      <c r="B2662" s="125"/>
      <c r="C2662" s="246"/>
      <c r="D2662" s="246"/>
      <c r="E2662" s="246"/>
      <c r="F2662" s="246"/>
      <c r="G2662" s="246"/>
      <c r="H2662" s="247"/>
      <c r="I2662" s="246"/>
      <c r="J2662" s="247"/>
      <c r="K2662" s="247"/>
      <c r="L2662" s="246"/>
      <c r="M2662" s="246"/>
      <c r="N2662" s="246"/>
      <c r="O2662" s="246"/>
      <c r="P2662" s="246"/>
      <c r="Q2662" s="246"/>
      <c r="R2662" s="246"/>
      <c r="S2662" s="246"/>
      <c r="T2662" s="246"/>
      <c r="U2662" s="246"/>
    </row>
    <row r="2663" spans="1:21" ht="13.5" customHeight="1">
      <c r="A2663" s="125"/>
      <c r="B2663" s="125"/>
      <c r="C2663" s="246"/>
      <c r="D2663" s="246"/>
      <c r="E2663" s="246"/>
      <c r="F2663" s="246"/>
      <c r="G2663" s="246"/>
      <c r="H2663" s="247"/>
      <c r="I2663" s="246"/>
      <c r="J2663" s="247"/>
      <c r="K2663" s="247"/>
      <c r="L2663" s="246"/>
      <c r="M2663" s="246"/>
      <c r="N2663" s="246"/>
      <c r="O2663" s="246"/>
      <c r="P2663" s="246"/>
      <c r="Q2663" s="246"/>
      <c r="R2663" s="246"/>
      <c r="S2663" s="246"/>
      <c r="T2663" s="246"/>
      <c r="U2663" s="246"/>
    </row>
    <row r="2664" spans="1:21" ht="13.5" customHeight="1">
      <c r="A2664" s="125"/>
      <c r="B2664" s="125"/>
      <c r="C2664" s="246"/>
      <c r="D2664" s="246"/>
      <c r="E2664" s="246"/>
      <c r="F2664" s="246"/>
      <c r="G2664" s="246"/>
      <c r="H2664" s="247"/>
      <c r="I2664" s="246"/>
      <c r="J2664" s="247"/>
      <c r="K2664" s="247"/>
      <c r="L2664" s="246"/>
      <c r="M2664" s="246"/>
      <c r="N2664" s="246"/>
      <c r="O2664" s="246"/>
      <c r="P2664" s="246"/>
      <c r="Q2664" s="246"/>
      <c r="R2664" s="246"/>
      <c r="S2664" s="246"/>
      <c r="T2664" s="246"/>
      <c r="U2664" s="246"/>
    </row>
    <row r="2665" spans="1:21" ht="13.5" customHeight="1">
      <c r="A2665" s="125"/>
      <c r="B2665" s="125"/>
      <c r="C2665" s="246"/>
      <c r="D2665" s="246"/>
      <c r="E2665" s="246"/>
      <c r="F2665" s="246"/>
      <c r="G2665" s="246"/>
      <c r="H2665" s="247"/>
      <c r="I2665" s="246"/>
      <c r="J2665" s="247"/>
      <c r="K2665" s="247"/>
      <c r="L2665" s="246"/>
      <c r="M2665" s="246"/>
      <c r="N2665" s="246"/>
      <c r="O2665" s="246"/>
      <c r="P2665" s="246"/>
      <c r="Q2665" s="246"/>
      <c r="R2665" s="246"/>
      <c r="S2665" s="246"/>
      <c r="T2665" s="246"/>
      <c r="U2665" s="246"/>
    </row>
    <row r="2666" spans="1:21" ht="13.5" customHeight="1">
      <c r="A2666" s="125"/>
      <c r="B2666" s="125"/>
      <c r="C2666" s="246"/>
      <c r="D2666" s="246"/>
      <c r="E2666" s="246"/>
      <c r="F2666" s="246"/>
      <c r="G2666" s="246"/>
      <c r="H2666" s="247"/>
      <c r="I2666" s="246"/>
      <c r="J2666" s="247"/>
      <c r="K2666" s="247"/>
      <c r="L2666" s="246"/>
      <c r="M2666" s="246"/>
      <c r="N2666" s="246"/>
      <c r="O2666" s="246"/>
      <c r="P2666" s="246"/>
      <c r="Q2666" s="246"/>
      <c r="R2666" s="246"/>
      <c r="S2666" s="246"/>
      <c r="T2666" s="246"/>
      <c r="U2666" s="246"/>
    </row>
    <row r="2667" spans="1:21" ht="13.5" customHeight="1">
      <c r="A2667" s="125"/>
      <c r="B2667" s="125"/>
      <c r="C2667" s="246"/>
      <c r="D2667" s="246"/>
      <c r="E2667" s="246"/>
      <c r="F2667" s="246"/>
      <c r="G2667" s="246"/>
      <c r="H2667" s="247"/>
      <c r="I2667" s="246"/>
      <c r="J2667" s="247"/>
      <c r="K2667" s="247"/>
      <c r="L2667" s="246"/>
      <c r="M2667" s="246"/>
      <c r="N2667" s="246"/>
      <c r="O2667" s="246"/>
      <c r="P2667" s="246"/>
      <c r="Q2667" s="246"/>
      <c r="R2667" s="246"/>
      <c r="S2667" s="246"/>
      <c r="T2667" s="246"/>
      <c r="U2667" s="246"/>
    </row>
    <row r="2668" spans="1:21" ht="13.5" customHeight="1">
      <c r="A2668" s="125"/>
      <c r="B2668" s="125"/>
      <c r="C2668" s="246"/>
      <c r="D2668" s="246"/>
      <c r="E2668" s="246"/>
      <c r="F2668" s="246"/>
      <c r="G2668" s="246"/>
      <c r="H2668" s="247"/>
      <c r="I2668" s="246"/>
      <c r="J2668" s="247"/>
      <c r="K2668" s="247"/>
      <c r="L2668" s="246"/>
      <c r="M2668" s="246"/>
      <c r="N2668" s="246"/>
      <c r="O2668" s="246"/>
      <c r="P2668" s="246"/>
      <c r="Q2668" s="246"/>
      <c r="R2668" s="246"/>
      <c r="S2668" s="246"/>
      <c r="T2668" s="246"/>
      <c r="U2668" s="246"/>
    </row>
    <row r="2669" spans="1:21" ht="13.5" customHeight="1">
      <c r="A2669" s="125"/>
      <c r="B2669" s="125"/>
      <c r="C2669" s="246"/>
      <c r="D2669" s="246"/>
      <c r="E2669" s="246"/>
      <c r="F2669" s="246"/>
      <c r="G2669" s="246"/>
      <c r="H2669" s="247"/>
      <c r="I2669" s="246"/>
      <c r="J2669" s="247"/>
      <c r="K2669" s="247"/>
      <c r="L2669" s="246"/>
      <c r="M2669" s="246"/>
      <c r="N2669" s="246"/>
      <c r="O2669" s="246"/>
      <c r="P2669" s="246"/>
      <c r="Q2669" s="246"/>
      <c r="R2669" s="246"/>
      <c r="S2669" s="246"/>
      <c r="T2669" s="246"/>
      <c r="U2669" s="246"/>
    </row>
    <row r="2670" spans="1:21" ht="13.5" customHeight="1">
      <c r="A2670" s="125"/>
      <c r="B2670" s="125"/>
      <c r="C2670" s="246"/>
      <c r="D2670" s="246"/>
      <c r="E2670" s="246"/>
      <c r="F2670" s="246"/>
      <c r="G2670" s="246"/>
      <c r="H2670" s="247"/>
      <c r="I2670" s="246"/>
      <c r="J2670" s="247"/>
      <c r="K2670" s="247"/>
      <c r="L2670" s="246"/>
      <c r="M2670" s="246"/>
      <c r="N2670" s="246"/>
      <c r="O2670" s="246"/>
      <c r="P2670" s="246"/>
      <c r="Q2670" s="246"/>
      <c r="R2670" s="246"/>
      <c r="S2670" s="246"/>
      <c r="T2670" s="246"/>
      <c r="U2670" s="246"/>
    </row>
    <row r="2671" spans="1:21" ht="13.5" customHeight="1">
      <c r="A2671" s="125"/>
      <c r="B2671" s="125"/>
      <c r="C2671" s="246"/>
      <c r="D2671" s="246"/>
      <c r="E2671" s="246"/>
      <c r="F2671" s="246"/>
      <c r="G2671" s="246"/>
      <c r="H2671" s="247"/>
      <c r="I2671" s="246"/>
      <c r="J2671" s="247"/>
      <c r="K2671" s="247"/>
      <c r="L2671" s="246"/>
      <c r="M2671" s="246"/>
      <c r="N2671" s="246"/>
      <c r="O2671" s="246"/>
      <c r="P2671" s="246"/>
      <c r="Q2671" s="246"/>
      <c r="R2671" s="246"/>
      <c r="S2671" s="246"/>
      <c r="T2671" s="246"/>
      <c r="U2671" s="246"/>
    </row>
    <row r="2672" spans="1:21" ht="13.5" customHeight="1">
      <c r="A2672" s="125"/>
      <c r="B2672" s="125"/>
      <c r="C2672" s="246"/>
      <c r="D2672" s="246"/>
      <c r="E2672" s="246"/>
      <c r="F2672" s="246"/>
      <c r="G2672" s="246"/>
      <c r="H2672" s="247"/>
      <c r="I2672" s="246"/>
      <c r="J2672" s="247"/>
      <c r="K2672" s="247"/>
      <c r="L2672" s="246"/>
      <c r="M2672" s="246"/>
      <c r="N2672" s="246"/>
      <c r="O2672" s="246"/>
      <c r="P2672" s="246"/>
      <c r="Q2672" s="246"/>
      <c r="R2672" s="246"/>
      <c r="S2672" s="246"/>
      <c r="T2672" s="246"/>
      <c r="U2672" s="246"/>
    </row>
    <row r="2673" spans="1:21" ht="13.5" customHeight="1">
      <c r="A2673" s="125"/>
      <c r="B2673" s="125"/>
      <c r="C2673" s="246"/>
      <c r="D2673" s="246"/>
      <c r="E2673" s="246"/>
      <c r="F2673" s="246"/>
      <c r="G2673" s="246"/>
      <c r="H2673" s="247"/>
      <c r="I2673" s="246"/>
      <c r="J2673" s="247"/>
      <c r="K2673" s="247"/>
      <c r="L2673" s="246"/>
      <c r="M2673" s="246"/>
      <c r="N2673" s="246"/>
      <c r="O2673" s="246"/>
      <c r="P2673" s="246"/>
      <c r="Q2673" s="246"/>
      <c r="R2673" s="246"/>
      <c r="S2673" s="246"/>
      <c r="T2673" s="246"/>
      <c r="U2673" s="246"/>
    </row>
    <row r="2674" spans="1:21" ht="13.5" customHeight="1">
      <c r="A2674" s="125"/>
      <c r="B2674" s="125"/>
      <c r="C2674" s="246"/>
      <c r="D2674" s="246"/>
      <c r="E2674" s="246"/>
      <c r="F2674" s="246"/>
      <c r="G2674" s="246"/>
      <c r="H2674" s="247"/>
      <c r="I2674" s="246"/>
      <c r="J2674" s="247"/>
      <c r="K2674" s="247"/>
      <c r="L2674" s="246"/>
      <c r="M2674" s="246"/>
      <c r="N2674" s="246"/>
      <c r="O2674" s="246"/>
      <c r="P2674" s="246"/>
      <c r="Q2674" s="246"/>
      <c r="R2674" s="246"/>
      <c r="S2674" s="246"/>
      <c r="T2674" s="246"/>
      <c r="U2674" s="246"/>
    </row>
    <row r="2675" spans="1:21" ht="13.5" customHeight="1">
      <c r="A2675" s="125"/>
      <c r="B2675" s="125"/>
      <c r="C2675" s="246"/>
      <c r="D2675" s="246"/>
      <c r="E2675" s="246"/>
      <c r="F2675" s="246"/>
      <c r="G2675" s="246"/>
      <c r="H2675" s="247"/>
      <c r="I2675" s="246"/>
      <c r="J2675" s="247"/>
      <c r="K2675" s="247"/>
      <c r="L2675" s="246"/>
      <c r="M2675" s="246"/>
      <c r="N2675" s="246"/>
      <c r="O2675" s="246"/>
      <c r="P2675" s="246"/>
      <c r="Q2675" s="246"/>
      <c r="R2675" s="246"/>
      <c r="S2675" s="246"/>
      <c r="T2675" s="246"/>
      <c r="U2675" s="246"/>
    </row>
    <row r="2676" spans="1:21" ht="13.5" customHeight="1">
      <c r="A2676" s="125"/>
      <c r="B2676" s="125"/>
      <c r="C2676" s="246"/>
      <c r="D2676" s="246"/>
      <c r="E2676" s="246"/>
      <c r="F2676" s="246"/>
      <c r="G2676" s="246"/>
      <c r="H2676" s="247"/>
      <c r="I2676" s="246"/>
      <c r="J2676" s="247"/>
      <c r="K2676" s="247"/>
      <c r="L2676" s="246"/>
      <c r="M2676" s="246"/>
      <c r="N2676" s="246"/>
      <c r="O2676" s="246"/>
      <c r="P2676" s="246"/>
      <c r="Q2676" s="246"/>
      <c r="R2676" s="246"/>
      <c r="S2676" s="246"/>
      <c r="T2676" s="246"/>
      <c r="U2676" s="246"/>
    </row>
    <row r="2677" spans="1:21" ht="13.5" customHeight="1">
      <c r="A2677" s="125"/>
      <c r="B2677" s="125"/>
      <c r="C2677" s="246"/>
      <c r="D2677" s="246"/>
      <c r="E2677" s="246"/>
      <c r="F2677" s="246"/>
      <c r="G2677" s="246"/>
      <c r="H2677" s="247"/>
      <c r="I2677" s="246"/>
      <c r="J2677" s="247"/>
      <c r="K2677" s="247"/>
      <c r="L2677" s="246"/>
      <c r="M2677" s="246"/>
      <c r="N2677" s="246"/>
      <c r="O2677" s="246"/>
      <c r="P2677" s="246"/>
      <c r="Q2677" s="246"/>
      <c r="R2677" s="246"/>
      <c r="S2677" s="246"/>
      <c r="T2677" s="246"/>
      <c r="U2677" s="246"/>
    </row>
    <row r="2678" spans="1:21" ht="13.5" customHeight="1">
      <c r="A2678" s="125"/>
      <c r="B2678" s="125"/>
      <c r="C2678" s="246"/>
      <c r="D2678" s="246"/>
      <c r="E2678" s="246"/>
      <c r="F2678" s="246"/>
      <c r="G2678" s="246"/>
      <c r="H2678" s="247"/>
      <c r="I2678" s="246"/>
      <c r="J2678" s="247"/>
      <c r="K2678" s="247"/>
      <c r="L2678" s="246"/>
      <c r="M2678" s="246"/>
      <c r="N2678" s="246"/>
      <c r="O2678" s="246"/>
      <c r="P2678" s="246"/>
      <c r="Q2678" s="246"/>
      <c r="R2678" s="246"/>
      <c r="S2678" s="246"/>
      <c r="T2678" s="246"/>
      <c r="U2678" s="246"/>
    </row>
    <row r="2679" spans="1:21" ht="13.5" customHeight="1">
      <c r="A2679" s="125"/>
      <c r="B2679" s="125"/>
      <c r="C2679" s="246"/>
      <c r="D2679" s="246"/>
      <c r="E2679" s="246"/>
      <c r="F2679" s="246"/>
      <c r="G2679" s="246"/>
      <c r="H2679" s="247"/>
      <c r="I2679" s="246"/>
      <c r="J2679" s="247"/>
      <c r="K2679" s="247"/>
      <c r="L2679" s="246"/>
      <c r="M2679" s="246"/>
      <c r="N2679" s="246"/>
      <c r="O2679" s="246"/>
      <c r="P2679" s="246"/>
      <c r="Q2679" s="246"/>
      <c r="R2679" s="246"/>
      <c r="S2679" s="246"/>
      <c r="T2679" s="246"/>
      <c r="U2679" s="246"/>
    </row>
    <row r="2680" spans="1:21" ht="13.5" customHeight="1">
      <c r="A2680" s="125"/>
      <c r="B2680" s="125"/>
      <c r="C2680" s="246"/>
      <c r="D2680" s="246"/>
      <c r="E2680" s="246"/>
      <c r="F2680" s="246"/>
      <c r="G2680" s="246"/>
      <c r="H2680" s="247"/>
      <c r="I2680" s="246"/>
      <c r="J2680" s="247"/>
      <c r="K2680" s="247"/>
      <c r="L2680" s="246"/>
      <c r="M2680" s="246"/>
      <c r="N2680" s="246"/>
      <c r="O2680" s="246"/>
      <c r="P2680" s="246"/>
      <c r="Q2680" s="246"/>
      <c r="R2680" s="246"/>
      <c r="S2680" s="246"/>
      <c r="T2680" s="246"/>
      <c r="U2680" s="246"/>
    </row>
    <row r="2681" spans="1:21" ht="13.5" customHeight="1">
      <c r="A2681" s="125"/>
      <c r="B2681" s="125"/>
      <c r="C2681" s="246"/>
      <c r="D2681" s="246"/>
      <c r="E2681" s="246"/>
      <c r="F2681" s="246"/>
      <c r="G2681" s="246"/>
      <c r="H2681" s="247"/>
      <c r="I2681" s="246"/>
      <c r="J2681" s="247"/>
      <c r="K2681" s="247"/>
      <c r="L2681" s="246"/>
      <c r="M2681" s="246"/>
      <c r="N2681" s="246"/>
      <c r="O2681" s="246"/>
      <c r="P2681" s="246"/>
      <c r="Q2681" s="246"/>
      <c r="R2681" s="246"/>
      <c r="S2681" s="246"/>
      <c r="T2681" s="246"/>
      <c r="U2681" s="246"/>
    </row>
    <row r="2682" spans="1:21" ht="13.5" customHeight="1">
      <c r="A2682" s="125"/>
      <c r="B2682" s="125"/>
      <c r="C2682" s="246"/>
      <c r="D2682" s="246"/>
      <c r="E2682" s="246"/>
      <c r="F2682" s="246"/>
      <c r="G2682" s="246"/>
      <c r="H2682" s="247"/>
      <c r="I2682" s="246"/>
      <c r="J2682" s="247"/>
      <c r="K2682" s="247"/>
      <c r="L2682" s="246"/>
      <c r="M2682" s="246"/>
      <c r="N2682" s="246"/>
      <c r="O2682" s="246"/>
      <c r="P2682" s="246"/>
      <c r="Q2682" s="246"/>
      <c r="R2682" s="246"/>
      <c r="S2682" s="246"/>
      <c r="T2682" s="246"/>
      <c r="U2682" s="246"/>
    </row>
    <row r="2683" spans="1:21" ht="13.5" customHeight="1">
      <c r="A2683" s="125"/>
      <c r="B2683" s="125"/>
      <c r="C2683" s="246"/>
      <c r="D2683" s="246"/>
      <c r="E2683" s="246"/>
      <c r="F2683" s="246"/>
      <c r="G2683" s="246"/>
      <c r="H2683" s="247"/>
      <c r="I2683" s="246"/>
      <c r="J2683" s="247"/>
      <c r="K2683" s="247"/>
      <c r="L2683" s="246"/>
      <c r="M2683" s="246"/>
      <c r="N2683" s="246"/>
      <c r="O2683" s="246"/>
      <c r="P2683" s="246"/>
      <c r="Q2683" s="246"/>
      <c r="R2683" s="246"/>
      <c r="S2683" s="246"/>
      <c r="T2683" s="246"/>
      <c r="U2683" s="246"/>
    </row>
    <row r="2684" spans="1:21" ht="13.5" customHeight="1">
      <c r="A2684" s="125"/>
      <c r="B2684" s="125"/>
      <c r="C2684" s="246"/>
      <c r="D2684" s="246"/>
      <c r="E2684" s="246"/>
      <c r="F2684" s="246"/>
      <c r="G2684" s="246"/>
      <c r="H2684" s="247"/>
      <c r="I2684" s="246"/>
      <c r="J2684" s="247"/>
      <c r="K2684" s="247"/>
      <c r="L2684" s="246"/>
      <c r="M2684" s="246"/>
      <c r="N2684" s="246"/>
      <c r="O2684" s="246"/>
      <c r="P2684" s="246"/>
      <c r="Q2684" s="246"/>
      <c r="R2684" s="246"/>
      <c r="S2684" s="246"/>
      <c r="T2684" s="246"/>
      <c r="U2684" s="246"/>
    </row>
    <row r="2685" spans="1:21" ht="13.5" customHeight="1">
      <c r="A2685" s="125"/>
      <c r="B2685" s="125"/>
      <c r="C2685" s="246"/>
      <c r="D2685" s="246"/>
      <c r="E2685" s="246"/>
      <c r="F2685" s="246"/>
      <c r="G2685" s="246"/>
      <c r="H2685" s="247"/>
      <c r="I2685" s="246"/>
      <c r="J2685" s="247"/>
      <c r="K2685" s="247"/>
      <c r="L2685" s="246"/>
      <c r="M2685" s="246"/>
      <c r="N2685" s="246"/>
      <c r="O2685" s="246"/>
      <c r="P2685" s="246"/>
      <c r="Q2685" s="246"/>
      <c r="R2685" s="246"/>
      <c r="S2685" s="246"/>
      <c r="T2685" s="246"/>
      <c r="U2685" s="246"/>
    </row>
    <row r="2686" spans="1:21" ht="13.5" customHeight="1">
      <c r="A2686" s="125"/>
      <c r="B2686" s="125"/>
      <c r="C2686" s="246"/>
      <c r="D2686" s="246"/>
      <c r="E2686" s="246"/>
      <c r="F2686" s="246"/>
      <c r="G2686" s="246"/>
      <c r="H2686" s="247"/>
      <c r="I2686" s="246"/>
      <c r="J2686" s="247"/>
      <c r="K2686" s="247"/>
      <c r="L2686" s="246"/>
      <c r="M2686" s="246"/>
      <c r="N2686" s="246"/>
      <c r="O2686" s="246"/>
      <c r="P2686" s="246"/>
      <c r="Q2686" s="246"/>
      <c r="R2686" s="246"/>
      <c r="S2686" s="246"/>
      <c r="T2686" s="246"/>
      <c r="U2686" s="246"/>
    </row>
    <row r="2687" spans="1:21" ht="13.5" customHeight="1">
      <c r="A2687" s="125"/>
      <c r="B2687" s="125"/>
      <c r="C2687" s="246"/>
      <c r="D2687" s="246"/>
      <c r="E2687" s="246"/>
      <c r="F2687" s="246"/>
      <c r="G2687" s="246"/>
      <c r="H2687" s="247"/>
      <c r="I2687" s="246"/>
      <c r="J2687" s="247"/>
      <c r="K2687" s="247"/>
      <c r="L2687" s="246"/>
      <c r="M2687" s="246"/>
      <c r="N2687" s="246"/>
      <c r="O2687" s="246"/>
      <c r="P2687" s="246"/>
      <c r="Q2687" s="246"/>
      <c r="R2687" s="246"/>
      <c r="S2687" s="246"/>
      <c r="T2687" s="246"/>
      <c r="U2687" s="246"/>
    </row>
    <row r="2688" spans="1:21" ht="13.5" customHeight="1">
      <c r="A2688" s="125"/>
      <c r="B2688" s="125"/>
      <c r="C2688" s="246"/>
      <c r="D2688" s="246"/>
      <c r="E2688" s="246"/>
      <c r="F2688" s="246"/>
      <c r="G2688" s="246"/>
      <c r="H2688" s="247"/>
      <c r="I2688" s="246"/>
      <c r="J2688" s="247"/>
      <c r="K2688" s="247"/>
      <c r="L2688" s="246"/>
      <c r="M2688" s="246"/>
      <c r="N2688" s="246"/>
      <c r="O2688" s="246"/>
      <c r="P2688" s="246"/>
      <c r="Q2688" s="246"/>
      <c r="R2688" s="246"/>
      <c r="S2688" s="246"/>
      <c r="T2688" s="246"/>
      <c r="U2688" s="246"/>
    </row>
    <row r="2689" spans="1:21" ht="13.5" customHeight="1">
      <c r="A2689" s="125"/>
      <c r="B2689" s="125"/>
      <c r="C2689" s="246"/>
      <c r="D2689" s="246"/>
      <c r="E2689" s="246"/>
      <c r="F2689" s="246"/>
      <c r="G2689" s="246"/>
      <c r="H2689" s="247"/>
      <c r="I2689" s="246"/>
      <c r="J2689" s="247"/>
      <c r="K2689" s="247"/>
      <c r="L2689" s="246"/>
      <c r="M2689" s="246"/>
      <c r="N2689" s="246"/>
      <c r="O2689" s="246"/>
      <c r="P2689" s="246"/>
      <c r="Q2689" s="246"/>
      <c r="R2689" s="246"/>
      <c r="S2689" s="246"/>
      <c r="T2689" s="246"/>
      <c r="U2689" s="246"/>
    </row>
    <row r="2690" spans="1:21" ht="13.5" customHeight="1">
      <c r="A2690" s="125"/>
      <c r="B2690" s="125"/>
      <c r="C2690" s="246"/>
      <c r="D2690" s="246"/>
      <c r="E2690" s="246"/>
      <c r="F2690" s="246"/>
      <c r="G2690" s="246"/>
      <c r="H2690" s="247"/>
      <c r="I2690" s="246"/>
      <c r="J2690" s="247"/>
      <c r="K2690" s="247"/>
      <c r="L2690" s="246"/>
      <c r="M2690" s="246"/>
      <c r="N2690" s="246"/>
      <c r="O2690" s="246"/>
      <c r="P2690" s="246"/>
      <c r="Q2690" s="246"/>
      <c r="R2690" s="246"/>
      <c r="S2690" s="246"/>
      <c r="T2690" s="246"/>
      <c r="U2690" s="246"/>
    </row>
    <row r="2691" spans="1:21" ht="13.5" customHeight="1">
      <c r="A2691" s="125"/>
      <c r="B2691" s="125"/>
      <c r="C2691" s="246"/>
      <c r="D2691" s="246"/>
      <c r="E2691" s="246"/>
      <c r="F2691" s="246"/>
      <c r="G2691" s="246"/>
      <c r="H2691" s="247"/>
      <c r="I2691" s="246"/>
      <c r="J2691" s="247"/>
      <c r="K2691" s="247"/>
      <c r="L2691" s="246"/>
      <c r="M2691" s="246"/>
      <c r="N2691" s="246"/>
      <c r="O2691" s="246"/>
      <c r="P2691" s="246"/>
      <c r="Q2691" s="246"/>
      <c r="R2691" s="246"/>
      <c r="S2691" s="246"/>
      <c r="T2691" s="246"/>
      <c r="U2691" s="246"/>
    </row>
    <row r="2692" spans="1:21" ht="13.5" customHeight="1">
      <c r="A2692" s="125"/>
      <c r="B2692" s="125"/>
      <c r="C2692" s="246"/>
      <c r="D2692" s="246"/>
      <c r="E2692" s="246"/>
      <c r="F2692" s="246"/>
      <c r="G2692" s="246"/>
      <c r="H2692" s="247"/>
      <c r="I2692" s="246"/>
      <c r="J2692" s="247"/>
      <c r="K2692" s="247"/>
      <c r="L2692" s="246"/>
      <c r="M2692" s="246"/>
      <c r="N2692" s="246"/>
      <c r="O2692" s="246"/>
      <c r="P2692" s="246"/>
      <c r="Q2692" s="246"/>
      <c r="R2692" s="246"/>
      <c r="S2692" s="246"/>
      <c r="T2692" s="246"/>
      <c r="U2692" s="246"/>
    </row>
    <row r="2693" spans="1:21" ht="13.5" customHeight="1">
      <c r="A2693" s="125"/>
      <c r="B2693" s="125"/>
      <c r="C2693" s="246"/>
      <c r="D2693" s="246"/>
      <c r="E2693" s="246"/>
      <c r="F2693" s="246"/>
      <c r="G2693" s="246"/>
      <c r="H2693" s="247"/>
      <c r="I2693" s="246"/>
      <c r="J2693" s="247"/>
      <c r="K2693" s="247"/>
      <c r="L2693" s="246"/>
      <c r="M2693" s="246"/>
      <c r="N2693" s="246"/>
      <c r="O2693" s="246"/>
      <c r="P2693" s="246"/>
      <c r="Q2693" s="246"/>
      <c r="R2693" s="246"/>
      <c r="S2693" s="246"/>
      <c r="T2693" s="246"/>
      <c r="U2693" s="246"/>
    </row>
    <row r="2694" spans="1:21" ht="13.5" customHeight="1">
      <c r="A2694" s="125"/>
      <c r="B2694" s="125"/>
      <c r="C2694" s="246"/>
      <c r="D2694" s="246"/>
      <c r="E2694" s="246"/>
      <c r="F2694" s="246"/>
      <c r="G2694" s="246"/>
      <c r="H2694" s="247"/>
      <c r="I2694" s="246"/>
      <c r="J2694" s="247"/>
      <c r="K2694" s="247"/>
      <c r="L2694" s="246"/>
      <c r="M2694" s="246"/>
      <c r="N2694" s="246"/>
      <c r="O2694" s="246"/>
      <c r="P2694" s="246"/>
      <c r="Q2694" s="246"/>
      <c r="R2694" s="246"/>
      <c r="S2694" s="246"/>
      <c r="T2694" s="246"/>
      <c r="U2694" s="246"/>
    </row>
    <row r="2695" spans="1:21" ht="13.5" customHeight="1">
      <c r="A2695" s="125"/>
      <c r="B2695" s="125"/>
      <c r="C2695" s="246"/>
      <c r="D2695" s="246"/>
      <c r="E2695" s="246"/>
      <c r="F2695" s="246"/>
      <c r="G2695" s="246"/>
      <c r="H2695" s="247"/>
      <c r="I2695" s="246"/>
      <c r="J2695" s="247"/>
      <c r="K2695" s="247"/>
      <c r="L2695" s="246"/>
      <c r="M2695" s="246"/>
      <c r="N2695" s="246"/>
      <c r="O2695" s="246"/>
      <c r="P2695" s="246"/>
      <c r="Q2695" s="246"/>
      <c r="R2695" s="246"/>
      <c r="S2695" s="246"/>
      <c r="T2695" s="246"/>
      <c r="U2695" s="246"/>
    </row>
    <row r="2696" spans="1:21" ht="13.5" customHeight="1">
      <c r="A2696" s="125"/>
      <c r="B2696" s="125"/>
      <c r="C2696" s="246"/>
      <c r="D2696" s="246"/>
      <c r="E2696" s="246"/>
      <c r="F2696" s="246"/>
      <c r="G2696" s="246"/>
      <c r="H2696" s="247"/>
      <c r="I2696" s="246"/>
      <c r="J2696" s="247"/>
      <c r="K2696" s="247"/>
      <c r="L2696" s="246"/>
      <c r="M2696" s="246"/>
      <c r="N2696" s="246"/>
      <c r="O2696" s="246"/>
      <c r="P2696" s="246"/>
      <c r="Q2696" s="246"/>
      <c r="R2696" s="246"/>
      <c r="S2696" s="246"/>
      <c r="T2696" s="246"/>
      <c r="U2696" s="246"/>
    </row>
    <row r="2697" spans="1:21" ht="13.5" customHeight="1">
      <c r="A2697" s="125"/>
      <c r="B2697" s="125"/>
      <c r="C2697" s="246"/>
      <c r="D2697" s="246"/>
      <c r="E2697" s="246"/>
      <c r="F2697" s="246"/>
      <c r="G2697" s="246"/>
      <c r="H2697" s="247"/>
      <c r="I2697" s="246"/>
      <c r="J2697" s="247"/>
      <c r="K2697" s="247"/>
      <c r="L2697" s="246"/>
      <c r="M2697" s="246"/>
      <c r="N2697" s="246"/>
      <c r="O2697" s="246"/>
      <c r="P2697" s="246"/>
      <c r="Q2697" s="246"/>
      <c r="R2697" s="246"/>
      <c r="S2697" s="246"/>
      <c r="T2697" s="246"/>
      <c r="U2697" s="246"/>
    </row>
    <row r="2698" spans="1:21" ht="13.5" customHeight="1">
      <c r="A2698" s="125"/>
      <c r="B2698" s="125"/>
      <c r="C2698" s="246"/>
      <c r="D2698" s="246"/>
      <c r="E2698" s="246"/>
      <c r="F2698" s="246"/>
      <c r="G2698" s="246"/>
      <c r="H2698" s="247"/>
      <c r="I2698" s="246"/>
      <c r="J2698" s="247"/>
      <c r="K2698" s="247"/>
      <c r="L2698" s="246"/>
      <c r="M2698" s="246"/>
      <c r="N2698" s="246"/>
      <c r="O2698" s="246"/>
      <c r="P2698" s="246"/>
      <c r="Q2698" s="246"/>
      <c r="R2698" s="246"/>
      <c r="S2698" s="246"/>
      <c r="T2698" s="246"/>
      <c r="U2698" s="246"/>
    </row>
    <row r="2699" spans="1:21" ht="13.5" customHeight="1">
      <c r="A2699" s="125"/>
      <c r="B2699" s="125"/>
      <c r="C2699" s="246"/>
      <c r="D2699" s="246"/>
      <c r="E2699" s="246"/>
      <c r="F2699" s="246"/>
      <c r="G2699" s="246"/>
      <c r="H2699" s="247"/>
      <c r="I2699" s="246"/>
      <c r="J2699" s="247"/>
      <c r="K2699" s="247"/>
      <c r="L2699" s="246"/>
      <c r="M2699" s="246"/>
      <c r="N2699" s="246"/>
      <c r="O2699" s="246"/>
      <c r="P2699" s="246"/>
      <c r="Q2699" s="246"/>
      <c r="R2699" s="246"/>
      <c r="S2699" s="246"/>
      <c r="T2699" s="246"/>
      <c r="U2699" s="246"/>
    </row>
    <row r="2700" spans="1:21" ht="13.5" customHeight="1">
      <c r="A2700" s="125"/>
      <c r="B2700" s="125"/>
      <c r="C2700" s="246"/>
      <c r="D2700" s="246"/>
      <c r="E2700" s="246"/>
      <c r="F2700" s="246"/>
      <c r="G2700" s="246"/>
      <c r="H2700" s="247"/>
      <c r="I2700" s="246"/>
      <c r="J2700" s="247"/>
      <c r="K2700" s="247"/>
      <c r="L2700" s="246"/>
      <c r="M2700" s="246"/>
      <c r="N2700" s="246"/>
      <c r="O2700" s="246"/>
      <c r="P2700" s="246"/>
      <c r="Q2700" s="246"/>
      <c r="R2700" s="246"/>
      <c r="S2700" s="246"/>
      <c r="T2700" s="246"/>
      <c r="U2700" s="246"/>
    </row>
    <row r="2701" spans="1:21" ht="13.5" customHeight="1">
      <c r="A2701" s="125"/>
      <c r="B2701" s="125"/>
      <c r="C2701" s="246"/>
      <c r="D2701" s="246"/>
      <c r="E2701" s="246"/>
      <c r="F2701" s="246"/>
      <c r="G2701" s="246"/>
      <c r="H2701" s="247"/>
      <c r="I2701" s="246"/>
      <c r="J2701" s="247"/>
      <c r="K2701" s="247"/>
      <c r="L2701" s="246"/>
      <c r="M2701" s="246"/>
      <c r="N2701" s="246"/>
      <c r="O2701" s="246"/>
      <c r="P2701" s="246"/>
      <c r="Q2701" s="246"/>
      <c r="R2701" s="246"/>
      <c r="S2701" s="246"/>
      <c r="T2701" s="246"/>
      <c r="U2701" s="246"/>
    </row>
    <row r="2702" spans="1:21" ht="13.5" customHeight="1">
      <c r="A2702" s="125"/>
      <c r="B2702" s="125"/>
      <c r="C2702" s="246"/>
      <c r="D2702" s="246"/>
      <c r="E2702" s="246"/>
      <c r="F2702" s="246"/>
      <c r="G2702" s="246"/>
      <c r="H2702" s="247"/>
      <c r="I2702" s="246"/>
      <c r="J2702" s="247"/>
      <c r="K2702" s="247"/>
      <c r="L2702" s="246"/>
      <c r="M2702" s="246"/>
      <c r="N2702" s="246"/>
      <c r="O2702" s="246"/>
      <c r="P2702" s="246"/>
      <c r="Q2702" s="246"/>
      <c r="R2702" s="246"/>
      <c r="S2702" s="246"/>
      <c r="T2702" s="246"/>
      <c r="U2702" s="246"/>
    </row>
    <row r="2703" spans="1:21" ht="13.5" customHeight="1">
      <c r="A2703" s="125"/>
      <c r="B2703" s="125"/>
      <c r="C2703" s="246"/>
      <c r="D2703" s="246"/>
      <c r="E2703" s="246"/>
      <c r="F2703" s="246"/>
      <c r="G2703" s="246"/>
      <c r="H2703" s="247"/>
      <c r="I2703" s="246"/>
      <c r="J2703" s="247"/>
      <c r="K2703" s="247"/>
      <c r="L2703" s="246"/>
      <c r="M2703" s="246"/>
      <c r="N2703" s="246"/>
      <c r="O2703" s="246"/>
      <c r="P2703" s="246"/>
      <c r="Q2703" s="246"/>
      <c r="R2703" s="246"/>
      <c r="S2703" s="246"/>
      <c r="T2703" s="246"/>
      <c r="U2703" s="246"/>
    </row>
    <row r="2704" spans="1:21" ht="13.5" customHeight="1">
      <c r="A2704" s="16"/>
      <c r="B2704" s="16"/>
      <c r="C2704" s="17"/>
      <c r="D2704" s="17"/>
      <c r="E2704" s="17"/>
      <c r="F2704" s="17"/>
      <c r="G2704" s="17"/>
      <c r="H2704" s="249"/>
      <c r="I2704" s="250"/>
      <c r="J2704" s="251"/>
    </row>
    <row r="2705" spans="1:10" ht="13.5" customHeight="1">
      <c r="A2705" s="16"/>
      <c r="B2705" s="16"/>
      <c r="C2705" s="17"/>
      <c r="D2705" s="17"/>
      <c r="E2705" s="17"/>
      <c r="F2705" s="17"/>
      <c r="G2705" s="17"/>
      <c r="H2705" s="249"/>
      <c r="I2705" s="250"/>
      <c r="J2705" s="251"/>
    </row>
    <row r="2706" spans="1:10" ht="13.5" customHeight="1">
      <c r="A2706" s="16"/>
      <c r="B2706" s="16"/>
      <c r="C2706" s="17"/>
      <c r="D2706" s="17"/>
      <c r="E2706" s="17"/>
      <c r="F2706" s="17"/>
      <c r="G2706" s="17"/>
      <c r="H2706" s="249"/>
      <c r="I2706" s="250"/>
      <c r="J2706" s="251"/>
    </row>
    <row r="2707" spans="1:10" ht="13.5" customHeight="1">
      <c r="A2707" s="16"/>
      <c r="B2707" s="16"/>
      <c r="C2707" s="17"/>
      <c r="D2707" s="17"/>
      <c r="E2707" s="17"/>
      <c r="F2707" s="17"/>
      <c r="G2707" s="17"/>
      <c r="H2707" s="249"/>
      <c r="I2707" s="250"/>
      <c r="J2707" s="251"/>
    </row>
    <row r="2708" spans="1:10" ht="13.5" customHeight="1">
      <c r="A2708" s="16"/>
      <c r="B2708" s="16"/>
      <c r="C2708" s="17"/>
      <c r="D2708" s="17"/>
      <c r="E2708" s="17"/>
      <c r="F2708" s="17"/>
      <c r="G2708" s="17"/>
      <c r="H2708" s="249"/>
      <c r="I2708" s="250"/>
      <c r="J2708" s="251"/>
    </row>
    <row r="2709" spans="1:10" ht="13.5" customHeight="1">
      <c r="A2709" s="16"/>
      <c r="B2709" s="16"/>
      <c r="C2709" s="17"/>
      <c r="D2709" s="17"/>
      <c r="E2709" s="17"/>
      <c r="F2709" s="17"/>
      <c r="G2709" s="17"/>
      <c r="H2709" s="249"/>
      <c r="I2709" s="250"/>
      <c r="J2709" s="251"/>
    </row>
    <row r="2710" spans="1:10" ht="13.5" customHeight="1">
      <c r="A2710" s="16"/>
      <c r="B2710" s="16"/>
      <c r="C2710" s="17"/>
      <c r="D2710" s="17"/>
      <c r="E2710" s="17"/>
      <c r="F2710" s="17"/>
      <c r="G2710" s="17"/>
      <c r="H2710" s="249"/>
      <c r="I2710" s="250"/>
      <c r="J2710" s="251"/>
    </row>
    <row r="2711" spans="1:10" ht="13.5" customHeight="1">
      <c r="A2711" s="16"/>
      <c r="B2711" s="16"/>
      <c r="C2711" s="17"/>
      <c r="D2711" s="17"/>
      <c r="E2711" s="17"/>
      <c r="F2711" s="17"/>
      <c r="G2711" s="17"/>
      <c r="H2711" s="249"/>
      <c r="I2711" s="250"/>
      <c r="J2711" s="251"/>
    </row>
    <row r="2712" spans="1:10" ht="13.5" customHeight="1">
      <c r="A2712" s="16"/>
      <c r="B2712" s="16"/>
      <c r="C2712" s="17"/>
      <c r="D2712" s="17"/>
      <c r="E2712" s="17"/>
      <c r="F2712" s="17"/>
      <c r="G2712" s="17"/>
      <c r="H2712" s="249"/>
      <c r="I2712" s="250"/>
      <c r="J2712" s="251"/>
    </row>
    <row r="2713" spans="1:10" ht="13.5" customHeight="1">
      <c r="A2713" s="16"/>
      <c r="B2713" s="16"/>
      <c r="C2713" s="17"/>
      <c r="D2713" s="17"/>
      <c r="E2713" s="17"/>
      <c r="F2713" s="17"/>
      <c r="G2713" s="17"/>
      <c r="H2713" s="249"/>
      <c r="I2713" s="250"/>
      <c r="J2713" s="251"/>
    </row>
    <row r="2714" spans="1:10" ht="13.5" customHeight="1">
      <c r="A2714" s="16"/>
      <c r="B2714" s="16"/>
      <c r="C2714" s="17"/>
      <c r="D2714" s="17"/>
      <c r="E2714" s="17"/>
      <c r="F2714" s="17"/>
      <c r="G2714" s="17"/>
      <c r="H2714" s="249"/>
      <c r="I2714" s="250"/>
      <c r="J2714" s="251"/>
    </row>
    <row r="2715" spans="1:10" ht="13.5" customHeight="1">
      <c r="A2715" s="16"/>
      <c r="B2715" s="16"/>
      <c r="C2715" s="17"/>
      <c r="D2715" s="17"/>
      <c r="E2715" s="17"/>
      <c r="F2715" s="17"/>
      <c r="G2715" s="17"/>
      <c r="H2715" s="249"/>
      <c r="I2715" s="250"/>
      <c r="J2715" s="251"/>
    </row>
    <row r="2716" spans="1:10" ht="13.5" customHeight="1">
      <c r="A2716" s="16"/>
      <c r="B2716" s="16"/>
      <c r="C2716" s="17"/>
      <c r="D2716" s="17"/>
      <c r="E2716" s="17"/>
      <c r="F2716" s="17"/>
      <c r="G2716" s="17"/>
      <c r="H2716" s="249"/>
      <c r="I2716" s="250"/>
      <c r="J2716" s="251"/>
    </row>
    <row r="2717" spans="1:10" ht="13.5" customHeight="1">
      <c r="A2717" s="16"/>
      <c r="B2717" s="16"/>
      <c r="C2717" s="17"/>
      <c r="D2717" s="17"/>
      <c r="E2717" s="17"/>
      <c r="F2717" s="17"/>
      <c r="G2717" s="17"/>
      <c r="H2717" s="249"/>
      <c r="I2717" s="250"/>
      <c r="J2717" s="251"/>
    </row>
    <row r="2718" spans="1:10" ht="13.5" customHeight="1">
      <c r="A2718" s="16"/>
      <c r="B2718" s="16"/>
      <c r="C2718" s="17"/>
      <c r="D2718" s="17"/>
      <c r="E2718" s="17"/>
      <c r="F2718" s="17"/>
      <c r="G2718" s="17"/>
      <c r="H2718" s="249"/>
      <c r="I2718" s="250"/>
      <c r="J2718" s="251"/>
    </row>
    <row r="2719" spans="1:10" ht="13.5" customHeight="1">
      <c r="A2719" s="16"/>
      <c r="B2719" s="16"/>
      <c r="C2719" s="17"/>
      <c r="D2719" s="17"/>
      <c r="E2719" s="17"/>
      <c r="F2719" s="17"/>
      <c r="G2719" s="17"/>
      <c r="H2719" s="249"/>
      <c r="I2719" s="250"/>
      <c r="J2719" s="251"/>
    </row>
    <row r="2720" spans="1:10" ht="13.5" customHeight="1">
      <c r="A2720" s="16"/>
      <c r="B2720" s="16"/>
      <c r="C2720" s="17"/>
      <c r="D2720" s="17"/>
      <c r="E2720" s="17"/>
      <c r="F2720" s="17"/>
      <c r="G2720" s="17"/>
      <c r="H2720" s="249"/>
      <c r="I2720" s="250"/>
      <c r="J2720" s="251"/>
    </row>
    <row r="2721" spans="1:10" ht="13.5" customHeight="1">
      <c r="A2721" s="16"/>
      <c r="B2721" s="16"/>
      <c r="C2721" s="17"/>
      <c r="D2721" s="17"/>
      <c r="E2721" s="17"/>
      <c r="F2721" s="17"/>
      <c r="G2721" s="17"/>
      <c r="H2721" s="249"/>
      <c r="I2721" s="250"/>
      <c r="J2721" s="251"/>
    </row>
    <row r="2722" spans="1:10" ht="13.5" customHeight="1">
      <c r="A2722" s="16"/>
      <c r="B2722" s="16"/>
      <c r="C2722" s="17"/>
      <c r="D2722" s="17"/>
      <c r="E2722" s="17"/>
      <c r="F2722" s="17"/>
      <c r="G2722" s="17"/>
      <c r="H2722" s="249"/>
      <c r="I2722" s="250"/>
      <c r="J2722" s="251"/>
    </row>
    <row r="2723" spans="1:10" ht="13.5" customHeight="1">
      <c r="A2723" s="16"/>
      <c r="B2723" s="16"/>
      <c r="C2723" s="17"/>
      <c r="D2723" s="17"/>
      <c r="E2723" s="17"/>
      <c r="F2723" s="17"/>
      <c r="G2723" s="17"/>
      <c r="H2723" s="249"/>
      <c r="I2723" s="250"/>
      <c r="J2723" s="251"/>
    </row>
    <row r="2724" spans="1:10" ht="13.5" customHeight="1">
      <c r="A2724" s="16"/>
      <c r="B2724" s="16"/>
      <c r="C2724" s="17"/>
      <c r="D2724" s="17"/>
      <c r="E2724" s="17"/>
      <c r="F2724" s="17"/>
      <c r="G2724" s="17"/>
      <c r="H2724" s="249"/>
      <c r="I2724" s="250"/>
      <c r="J2724" s="251"/>
    </row>
    <row r="2725" spans="1:10" ht="13.5" customHeight="1">
      <c r="A2725" s="16"/>
      <c r="B2725" s="16"/>
      <c r="C2725" s="17"/>
      <c r="D2725" s="17"/>
      <c r="E2725" s="17"/>
      <c r="F2725" s="17"/>
      <c r="G2725" s="17"/>
      <c r="H2725" s="249"/>
      <c r="I2725" s="250"/>
      <c r="J2725" s="251"/>
    </row>
    <row r="2726" spans="1:10" ht="13.5" customHeight="1">
      <c r="A2726" s="16"/>
      <c r="B2726" s="16"/>
      <c r="C2726" s="17"/>
      <c r="D2726" s="17"/>
      <c r="E2726" s="17"/>
      <c r="F2726" s="17"/>
      <c r="G2726" s="17"/>
      <c r="H2726" s="249"/>
      <c r="I2726" s="250"/>
      <c r="J2726" s="251"/>
    </row>
    <row r="2727" spans="1:10" ht="13.5" customHeight="1">
      <c r="A2727" s="16"/>
      <c r="B2727" s="16"/>
      <c r="C2727" s="17"/>
      <c r="D2727" s="17"/>
      <c r="E2727" s="17"/>
      <c r="F2727" s="17"/>
      <c r="G2727" s="17"/>
      <c r="H2727" s="249"/>
      <c r="I2727" s="250"/>
      <c r="J2727" s="251"/>
    </row>
    <row r="2728" spans="1:10" ht="13.5" customHeight="1">
      <c r="A2728" s="16"/>
      <c r="B2728" s="16"/>
      <c r="C2728" s="17"/>
      <c r="D2728" s="17"/>
      <c r="E2728" s="17"/>
      <c r="F2728" s="17"/>
      <c r="G2728" s="17"/>
      <c r="H2728" s="249"/>
      <c r="I2728" s="250"/>
      <c r="J2728" s="251"/>
    </row>
    <row r="2729" spans="1:10" ht="13.5" customHeight="1">
      <c r="A2729" s="16"/>
      <c r="B2729" s="16"/>
      <c r="C2729" s="17"/>
      <c r="D2729" s="17"/>
      <c r="E2729" s="17"/>
      <c r="F2729" s="17"/>
      <c r="G2729" s="17"/>
      <c r="H2729" s="249"/>
      <c r="I2729" s="250"/>
      <c r="J2729" s="251"/>
    </row>
    <row r="2730" spans="1:10" ht="13.5" customHeight="1">
      <c r="A2730" s="16"/>
      <c r="B2730" s="16"/>
      <c r="C2730" s="17"/>
      <c r="D2730" s="17"/>
      <c r="E2730" s="17"/>
      <c r="F2730" s="17"/>
      <c r="G2730" s="17"/>
      <c r="H2730" s="249"/>
      <c r="I2730" s="250"/>
      <c r="J2730" s="251"/>
    </row>
    <row r="2731" spans="1:10" ht="13.5" customHeight="1">
      <c r="A2731" s="16"/>
      <c r="B2731" s="16"/>
      <c r="C2731" s="17"/>
      <c r="D2731" s="17"/>
      <c r="E2731" s="17"/>
      <c r="F2731" s="17"/>
      <c r="G2731" s="17"/>
      <c r="H2731" s="249"/>
      <c r="I2731" s="250"/>
      <c r="J2731" s="251"/>
    </row>
    <row r="2732" spans="1:10" ht="13.5" customHeight="1">
      <c r="A2732" s="16"/>
      <c r="B2732" s="16"/>
      <c r="C2732" s="17"/>
      <c r="D2732" s="17"/>
      <c r="E2732" s="17"/>
      <c r="F2732" s="17"/>
      <c r="G2732" s="17"/>
      <c r="H2732" s="249"/>
      <c r="I2732" s="250"/>
      <c r="J2732" s="251"/>
    </row>
    <row r="2733" spans="1:10" ht="13.5" customHeight="1">
      <c r="A2733" s="16"/>
      <c r="B2733" s="16"/>
      <c r="C2733" s="17"/>
      <c r="D2733" s="17"/>
      <c r="E2733" s="17"/>
      <c r="F2733" s="17"/>
      <c r="G2733" s="17"/>
      <c r="H2733" s="249"/>
      <c r="I2733" s="250"/>
      <c r="J2733" s="251"/>
    </row>
    <row r="2734" spans="1:10" ht="13.5" customHeight="1">
      <c r="A2734" s="16"/>
      <c r="B2734" s="16"/>
      <c r="C2734" s="17"/>
      <c r="D2734" s="17"/>
      <c r="E2734" s="17"/>
      <c r="F2734" s="17"/>
      <c r="G2734" s="17"/>
      <c r="H2734" s="249"/>
      <c r="I2734" s="250"/>
      <c r="J2734" s="251"/>
    </row>
    <row r="2735" spans="1:10" ht="13.5" customHeight="1">
      <c r="A2735" s="16"/>
      <c r="B2735" s="16"/>
      <c r="C2735" s="17"/>
      <c r="D2735" s="17"/>
      <c r="E2735" s="17"/>
      <c r="F2735" s="17"/>
      <c r="G2735" s="17"/>
      <c r="H2735" s="249"/>
      <c r="I2735" s="250"/>
      <c r="J2735" s="251"/>
    </row>
    <row r="2736" spans="1:10" ht="13.5" customHeight="1">
      <c r="A2736" s="16"/>
      <c r="B2736" s="16"/>
      <c r="C2736" s="17"/>
      <c r="D2736" s="17"/>
      <c r="E2736" s="17"/>
      <c r="F2736" s="17"/>
      <c r="G2736" s="17"/>
      <c r="H2736" s="249"/>
      <c r="I2736" s="250"/>
      <c r="J2736" s="251"/>
    </row>
    <row r="2737" spans="1:10" ht="13.5" customHeight="1">
      <c r="A2737" s="16"/>
      <c r="B2737" s="16"/>
      <c r="C2737" s="17"/>
      <c r="D2737" s="17"/>
      <c r="E2737" s="17"/>
      <c r="F2737" s="17"/>
      <c r="G2737" s="17"/>
      <c r="H2737" s="249"/>
      <c r="I2737" s="250"/>
      <c r="J2737" s="251"/>
    </row>
    <row r="2738" spans="1:10" ht="13.5" customHeight="1">
      <c r="A2738" s="16"/>
      <c r="B2738" s="16"/>
      <c r="C2738" s="17"/>
      <c r="D2738" s="17"/>
      <c r="E2738" s="17"/>
      <c r="F2738" s="17"/>
      <c r="G2738" s="17"/>
      <c r="H2738" s="249"/>
      <c r="I2738" s="250"/>
      <c r="J2738" s="251"/>
    </row>
    <row r="2739" spans="1:10" ht="13.5" customHeight="1">
      <c r="A2739" s="16"/>
      <c r="B2739" s="16"/>
      <c r="C2739" s="17"/>
      <c r="D2739" s="17"/>
      <c r="E2739" s="17"/>
      <c r="F2739" s="17"/>
      <c r="G2739" s="17"/>
      <c r="H2739" s="249"/>
      <c r="I2739" s="250"/>
      <c r="J2739" s="251"/>
    </row>
    <row r="2740" spans="1:10" ht="13.5" customHeight="1">
      <c r="A2740" s="16"/>
      <c r="B2740" s="16"/>
      <c r="C2740" s="17"/>
      <c r="D2740" s="17"/>
      <c r="E2740" s="17"/>
      <c r="F2740" s="17"/>
      <c r="G2740" s="17"/>
      <c r="H2740" s="249"/>
      <c r="I2740" s="250"/>
      <c r="J2740" s="251"/>
    </row>
    <row r="2741" spans="1:10" ht="13.5" customHeight="1">
      <c r="A2741" s="16"/>
      <c r="B2741" s="16"/>
      <c r="C2741" s="17"/>
      <c r="D2741" s="17"/>
      <c r="E2741" s="17"/>
      <c r="F2741" s="17"/>
      <c r="G2741" s="17"/>
      <c r="H2741" s="249"/>
      <c r="I2741" s="250"/>
      <c r="J2741" s="251"/>
    </row>
    <row r="2742" spans="1:10" ht="13.5" customHeight="1">
      <c r="A2742" s="16"/>
      <c r="B2742" s="16"/>
      <c r="C2742" s="17"/>
      <c r="D2742" s="17"/>
      <c r="E2742" s="17"/>
      <c r="F2742" s="17"/>
      <c r="G2742" s="17"/>
      <c r="H2742" s="249"/>
      <c r="I2742" s="250"/>
      <c r="J2742" s="251"/>
    </row>
    <row r="2743" spans="1:10" ht="13.5" customHeight="1">
      <c r="A2743" s="16"/>
      <c r="B2743" s="16"/>
      <c r="C2743" s="17"/>
      <c r="D2743" s="17"/>
      <c r="E2743" s="17"/>
      <c r="F2743" s="17"/>
      <c r="G2743" s="17"/>
      <c r="H2743" s="249"/>
      <c r="I2743" s="250"/>
      <c r="J2743" s="251"/>
    </row>
    <row r="2744" spans="1:10" ht="13.5" customHeight="1">
      <c r="A2744" s="16"/>
      <c r="B2744" s="16"/>
      <c r="C2744" s="17"/>
      <c r="D2744" s="17"/>
      <c r="E2744" s="17"/>
      <c r="F2744" s="17"/>
      <c r="G2744" s="17"/>
      <c r="H2744" s="249"/>
      <c r="I2744" s="250"/>
      <c r="J2744" s="251"/>
    </row>
    <row r="2745" spans="1:10" ht="13.5" customHeight="1">
      <c r="A2745" s="16"/>
      <c r="B2745" s="16"/>
      <c r="C2745" s="17"/>
      <c r="D2745" s="17"/>
      <c r="E2745" s="17"/>
      <c r="F2745" s="17"/>
      <c r="G2745" s="17"/>
      <c r="H2745" s="249"/>
      <c r="I2745" s="250"/>
      <c r="J2745" s="251"/>
    </row>
    <row r="2746" spans="1:10" ht="13.5" customHeight="1">
      <c r="A2746" s="16"/>
      <c r="B2746" s="16"/>
      <c r="C2746" s="17"/>
      <c r="D2746" s="17"/>
      <c r="E2746" s="17"/>
      <c r="F2746" s="17"/>
      <c r="G2746" s="17"/>
      <c r="H2746" s="249"/>
      <c r="I2746" s="250"/>
      <c r="J2746" s="251"/>
    </row>
    <row r="2747" spans="1:10" ht="13.5" customHeight="1">
      <c r="A2747" s="16"/>
      <c r="B2747" s="16"/>
      <c r="C2747" s="17"/>
      <c r="D2747" s="17"/>
      <c r="E2747" s="17"/>
      <c r="F2747" s="17"/>
      <c r="G2747" s="17"/>
      <c r="H2747" s="249"/>
      <c r="I2747" s="250"/>
      <c r="J2747" s="251"/>
    </row>
    <row r="2748" spans="1:10" ht="13.5" customHeight="1">
      <c r="A2748" s="16"/>
      <c r="B2748" s="16"/>
      <c r="C2748" s="17"/>
      <c r="D2748" s="17"/>
      <c r="E2748" s="17"/>
      <c r="F2748" s="17"/>
      <c r="G2748" s="17"/>
      <c r="H2748" s="249"/>
      <c r="I2748" s="250"/>
      <c r="J2748" s="251"/>
    </row>
    <row r="2749" spans="1:10" ht="13.5" customHeight="1">
      <c r="A2749" s="16"/>
      <c r="B2749" s="16"/>
      <c r="C2749" s="17"/>
      <c r="D2749" s="17"/>
      <c r="E2749" s="17"/>
      <c r="F2749" s="17"/>
      <c r="G2749" s="17"/>
      <c r="H2749" s="249"/>
      <c r="I2749" s="250"/>
      <c r="J2749" s="251"/>
    </row>
    <row r="2750" spans="1:10" ht="13.5" customHeight="1">
      <c r="A2750" s="16"/>
      <c r="B2750" s="16"/>
      <c r="C2750" s="17"/>
      <c r="D2750" s="17"/>
      <c r="E2750" s="17"/>
      <c r="F2750" s="17"/>
      <c r="G2750" s="17"/>
      <c r="H2750" s="249"/>
      <c r="I2750" s="250"/>
      <c r="J2750" s="251"/>
    </row>
    <row r="2751" spans="1:10" ht="13.5" customHeight="1">
      <c r="A2751" s="16"/>
      <c r="B2751" s="16"/>
      <c r="C2751" s="17"/>
      <c r="D2751" s="17"/>
      <c r="E2751" s="17"/>
      <c r="F2751" s="17"/>
      <c r="G2751" s="17"/>
      <c r="H2751" s="249"/>
      <c r="I2751" s="250"/>
      <c r="J2751" s="251"/>
    </row>
    <row r="2752" spans="1:10" ht="13.5" customHeight="1">
      <c r="A2752" s="16"/>
      <c r="B2752" s="16"/>
      <c r="C2752" s="17"/>
      <c r="D2752" s="17"/>
      <c r="E2752" s="17"/>
      <c r="F2752" s="17"/>
      <c r="G2752" s="17"/>
      <c r="H2752" s="249"/>
      <c r="I2752" s="250"/>
      <c r="J2752" s="251"/>
    </row>
    <row r="2753" spans="1:10" ht="13.5" customHeight="1">
      <c r="A2753" s="16"/>
      <c r="B2753" s="16"/>
      <c r="C2753" s="17"/>
      <c r="D2753" s="17"/>
      <c r="E2753" s="17"/>
      <c r="F2753" s="17"/>
      <c r="G2753" s="17"/>
      <c r="H2753" s="249"/>
      <c r="I2753" s="250"/>
      <c r="J2753" s="251"/>
    </row>
    <row r="2754" spans="1:10" ht="13.5" customHeight="1">
      <c r="A2754" s="16"/>
      <c r="B2754" s="16"/>
      <c r="C2754" s="17"/>
      <c r="D2754" s="17"/>
      <c r="E2754" s="17"/>
      <c r="F2754" s="17"/>
      <c r="G2754" s="17"/>
      <c r="H2754" s="249"/>
      <c r="I2754" s="250"/>
      <c r="J2754" s="251"/>
    </row>
    <row r="2755" spans="1:10" ht="13.5" customHeight="1">
      <c r="A2755" s="16"/>
      <c r="B2755" s="16"/>
      <c r="C2755" s="17"/>
      <c r="D2755" s="17"/>
      <c r="E2755" s="17"/>
      <c r="F2755" s="17"/>
      <c r="G2755" s="17"/>
      <c r="H2755" s="249"/>
      <c r="I2755" s="250"/>
      <c r="J2755" s="251"/>
    </row>
    <row r="2756" spans="1:10" ht="13.5" customHeight="1">
      <c r="A2756" s="16"/>
      <c r="B2756" s="16"/>
      <c r="C2756" s="17"/>
      <c r="D2756" s="17"/>
      <c r="E2756" s="17"/>
      <c r="F2756" s="17"/>
      <c r="G2756" s="17"/>
      <c r="H2756" s="249"/>
      <c r="I2756" s="250"/>
      <c r="J2756" s="251"/>
    </row>
    <row r="2757" spans="1:10" ht="13.5" customHeight="1">
      <c r="A2757" s="16"/>
      <c r="B2757" s="16"/>
      <c r="C2757" s="17"/>
      <c r="D2757" s="17"/>
      <c r="E2757" s="17"/>
      <c r="F2757" s="17"/>
      <c r="G2757" s="17"/>
      <c r="H2757" s="249"/>
      <c r="I2757" s="250"/>
      <c r="J2757" s="251"/>
    </row>
    <row r="2758" spans="1:10" ht="13.5" customHeight="1">
      <c r="A2758" s="16"/>
      <c r="B2758" s="16"/>
      <c r="C2758" s="17"/>
      <c r="D2758" s="17"/>
      <c r="E2758" s="17"/>
      <c r="F2758" s="17"/>
      <c r="G2758" s="17"/>
      <c r="H2758" s="249"/>
      <c r="I2758" s="250"/>
      <c r="J2758" s="251"/>
    </row>
    <row r="2759" spans="1:10" ht="13.5" customHeight="1">
      <c r="A2759" s="16"/>
      <c r="B2759" s="16"/>
      <c r="C2759" s="17"/>
      <c r="D2759" s="17"/>
      <c r="E2759" s="17"/>
      <c r="F2759" s="17"/>
      <c r="G2759" s="17"/>
      <c r="H2759" s="249"/>
      <c r="I2759" s="250"/>
      <c r="J2759" s="251"/>
    </row>
    <row r="2760" spans="1:10" ht="13.5" customHeight="1">
      <c r="A2760" s="16"/>
      <c r="B2760" s="16"/>
      <c r="C2760" s="17"/>
      <c r="D2760" s="17"/>
      <c r="E2760" s="17"/>
      <c r="F2760" s="17"/>
      <c r="G2760" s="17"/>
      <c r="H2760" s="249"/>
      <c r="I2760" s="250"/>
      <c r="J2760" s="251"/>
    </row>
    <row r="2761" spans="1:10" ht="13.5" customHeight="1">
      <c r="A2761" s="16"/>
      <c r="B2761" s="16"/>
      <c r="C2761" s="17"/>
      <c r="D2761" s="17"/>
      <c r="E2761" s="17"/>
      <c r="F2761" s="17"/>
      <c r="G2761" s="17"/>
      <c r="H2761" s="249"/>
      <c r="I2761" s="250"/>
      <c r="J2761" s="251"/>
    </row>
    <row r="2762" spans="1:10" ht="13.5" customHeight="1">
      <c r="A2762" s="16"/>
      <c r="B2762" s="16"/>
      <c r="C2762" s="17"/>
      <c r="D2762" s="17"/>
      <c r="E2762" s="17"/>
      <c r="F2762" s="17"/>
      <c r="G2762" s="17"/>
      <c r="H2762" s="249"/>
      <c r="I2762" s="250"/>
      <c r="J2762" s="251"/>
    </row>
    <row r="2763" spans="1:10" ht="13.5" customHeight="1">
      <c r="A2763" s="16"/>
      <c r="B2763" s="16"/>
      <c r="C2763" s="17"/>
      <c r="D2763" s="17"/>
      <c r="E2763" s="17"/>
      <c r="F2763" s="17"/>
      <c r="G2763" s="17"/>
      <c r="H2763" s="249"/>
      <c r="I2763" s="250"/>
      <c r="J2763" s="251"/>
    </row>
    <row r="2764" spans="1:10" ht="13.5" customHeight="1">
      <c r="A2764" s="16"/>
      <c r="B2764" s="16"/>
      <c r="C2764" s="17"/>
      <c r="D2764" s="17"/>
      <c r="E2764" s="17"/>
      <c r="F2764" s="17"/>
      <c r="G2764" s="17"/>
      <c r="H2764" s="249"/>
      <c r="I2764" s="250"/>
      <c r="J2764" s="251"/>
    </row>
    <row r="2765" spans="1:10" ht="13.5" customHeight="1">
      <c r="A2765" s="16"/>
      <c r="B2765" s="16"/>
      <c r="C2765" s="17"/>
      <c r="D2765" s="17"/>
      <c r="E2765" s="17"/>
      <c r="F2765" s="17"/>
      <c r="G2765" s="17"/>
      <c r="H2765" s="249"/>
      <c r="I2765" s="250"/>
      <c r="J2765" s="251"/>
    </row>
    <row r="2766" spans="1:10" ht="13.5" customHeight="1">
      <c r="A2766" s="16"/>
      <c r="B2766" s="16"/>
      <c r="C2766" s="17"/>
      <c r="D2766" s="17"/>
      <c r="E2766" s="17"/>
      <c r="F2766" s="17"/>
      <c r="G2766" s="17"/>
      <c r="H2766" s="249"/>
      <c r="I2766" s="250"/>
      <c r="J2766" s="251"/>
    </row>
    <row r="2767" spans="1:10" ht="13.5" customHeight="1">
      <c r="A2767" s="16"/>
      <c r="B2767" s="16"/>
      <c r="C2767" s="17"/>
      <c r="D2767" s="17"/>
      <c r="E2767" s="17"/>
      <c r="F2767" s="17"/>
      <c r="G2767" s="17"/>
      <c r="H2767" s="249"/>
      <c r="I2767" s="250"/>
      <c r="J2767" s="251"/>
    </row>
    <row r="2768" spans="1:10" ht="13.5" customHeight="1">
      <c r="A2768" s="16"/>
      <c r="B2768" s="16"/>
      <c r="C2768" s="17"/>
      <c r="D2768" s="17"/>
      <c r="E2768" s="17"/>
      <c r="F2768" s="17"/>
      <c r="G2768" s="17"/>
      <c r="H2768" s="249"/>
      <c r="I2768" s="250"/>
      <c r="J2768" s="251"/>
    </row>
    <row r="2769" spans="1:10" ht="13.5" customHeight="1">
      <c r="A2769" s="16"/>
      <c r="B2769" s="16"/>
      <c r="C2769" s="17"/>
      <c r="D2769" s="17"/>
      <c r="E2769" s="17"/>
      <c r="F2769" s="17"/>
      <c r="G2769" s="17"/>
      <c r="H2769" s="249"/>
      <c r="I2769" s="250"/>
      <c r="J2769" s="251"/>
    </row>
    <row r="2770" spans="1:10" ht="13.5" customHeight="1">
      <c r="A2770" s="16"/>
      <c r="B2770" s="16"/>
      <c r="C2770" s="17"/>
      <c r="D2770" s="17"/>
      <c r="E2770" s="17"/>
      <c r="F2770" s="17"/>
      <c r="G2770" s="17"/>
      <c r="H2770" s="249"/>
      <c r="I2770" s="250"/>
      <c r="J2770" s="251"/>
    </row>
    <row r="2771" spans="1:10" ht="13.5" customHeight="1">
      <c r="A2771" s="16"/>
      <c r="B2771" s="16"/>
      <c r="C2771" s="17"/>
      <c r="D2771" s="17"/>
      <c r="E2771" s="17"/>
      <c r="F2771" s="17"/>
      <c r="G2771" s="17"/>
      <c r="H2771" s="249"/>
      <c r="I2771" s="250"/>
      <c r="J2771" s="251"/>
    </row>
    <row r="2772" spans="1:10" ht="13.5" customHeight="1">
      <c r="A2772" s="16"/>
      <c r="B2772" s="16"/>
      <c r="C2772" s="17"/>
      <c r="D2772" s="17"/>
      <c r="E2772" s="17"/>
      <c r="F2772" s="17"/>
      <c r="G2772" s="17"/>
      <c r="H2772" s="249"/>
      <c r="I2772" s="250"/>
      <c r="J2772" s="251"/>
    </row>
    <row r="2773" spans="1:10" ht="13.5" customHeight="1">
      <c r="A2773" s="16"/>
      <c r="B2773" s="16"/>
      <c r="C2773" s="17"/>
      <c r="D2773" s="17"/>
      <c r="E2773" s="17"/>
      <c r="F2773" s="17"/>
      <c r="G2773" s="17"/>
      <c r="H2773" s="249"/>
      <c r="I2773" s="250"/>
      <c r="J2773" s="251"/>
    </row>
    <row r="2774" spans="1:10" ht="13.5" customHeight="1">
      <c r="A2774" s="16"/>
      <c r="B2774" s="16"/>
      <c r="C2774" s="17"/>
      <c r="D2774" s="17"/>
      <c r="E2774" s="17"/>
      <c r="F2774" s="17"/>
      <c r="G2774" s="17"/>
      <c r="H2774" s="249"/>
      <c r="I2774" s="250"/>
      <c r="J2774" s="251"/>
    </row>
    <row r="2775" spans="1:10" ht="13.5" customHeight="1">
      <c r="A2775" s="16"/>
      <c r="B2775" s="16"/>
      <c r="C2775" s="17"/>
      <c r="D2775" s="17"/>
      <c r="E2775" s="17"/>
      <c r="F2775" s="17"/>
      <c r="G2775" s="17"/>
      <c r="H2775" s="249"/>
      <c r="I2775" s="250"/>
      <c r="J2775" s="251"/>
    </row>
    <row r="2776" spans="1:10" ht="13.5" customHeight="1">
      <c r="A2776" s="16"/>
      <c r="B2776" s="16"/>
      <c r="C2776" s="17"/>
      <c r="D2776" s="17"/>
      <c r="E2776" s="17"/>
      <c r="F2776" s="17"/>
      <c r="G2776" s="17"/>
      <c r="H2776" s="249"/>
      <c r="I2776" s="250"/>
      <c r="J2776" s="251"/>
    </row>
    <row r="2777" spans="1:10" ht="13.5" customHeight="1">
      <c r="A2777" s="16"/>
      <c r="B2777" s="16"/>
      <c r="C2777" s="17"/>
      <c r="D2777" s="17"/>
      <c r="E2777" s="17"/>
      <c r="F2777" s="17"/>
      <c r="G2777" s="17"/>
      <c r="H2777" s="249"/>
      <c r="I2777" s="250"/>
      <c r="J2777" s="251"/>
    </row>
    <row r="2778" spans="1:10" ht="13.5" customHeight="1">
      <c r="A2778" s="16"/>
      <c r="B2778" s="16"/>
      <c r="C2778" s="17"/>
      <c r="D2778" s="17"/>
      <c r="E2778" s="17"/>
      <c r="F2778" s="17"/>
      <c r="G2778" s="17"/>
      <c r="H2778" s="249"/>
      <c r="I2778" s="250"/>
      <c r="J2778" s="251"/>
    </row>
    <row r="2779" spans="1:10" ht="13.5" customHeight="1">
      <c r="A2779" s="16"/>
      <c r="B2779" s="16"/>
      <c r="C2779" s="17"/>
      <c r="D2779" s="17"/>
      <c r="E2779" s="17"/>
      <c r="F2779" s="17"/>
      <c r="G2779" s="17"/>
      <c r="H2779" s="249"/>
      <c r="I2779" s="250"/>
      <c r="J2779" s="251"/>
    </row>
    <row r="2780" spans="1:10" ht="13.5" customHeight="1">
      <c r="A2780" s="16"/>
      <c r="B2780" s="16"/>
      <c r="C2780" s="17"/>
      <c r="D2780" s="17"/>
      <c r="E2780" s="17"/>
      <c r="F2780" s="17"/>
      <c r="G2780" s="17"/>
      <c r="H2780" s="249"/>
      <c r="I2780" s="250"/>
      <c r="J2780" s="251"/>
    </row>
    <row r="2781" spans="1:10" ht="13.5" customHeight="1">
      <c r="A2781" s="16"/>
      <c r="B2781" s="16"/>
      <c r="C2781" s="17"/>
      <c r="D2781" s="17"/>
      <c r="E2781" s="17"/>
      <c r="F2781" s="17"/>
      <c r="G2781" s="17"/>
      <c r="H2781" s="249"/>
      <c r="I2781" s="250"/>
      <c r="J2781" s="251"/>
    </row>
    <row r="2782" spans="1:10" ht="13.5" customHeight="1">
      <c r="A2782" s="16"/>
      <c r="B2782" s="16"/>
      <c r="C2782" s="17"/>
      <c r="D2782" s="17"/>
      <c r="E2782" s="17"/>
      <c r="F2782" s="17"/>
      <c r="G2782" s="17"/>
      <c r="H2782" s="249"/>
      <c r="I2782" s="250"/>
      <c r="J2782" s="251"/>
    </row>
    <row r="2783" spans="1:10" ht="13.5" customHeight="1">
      <c r="A2783" s="16"/>
      <c r="B2783" s="16"/>
      <c r="C2783" s="17"/>
      <c r="D2783" s="17"/>
      <c r="E2783" s="17"/>
      <c r="F2783" s="17"/>
      <c r="G2783" s="17"/>
      <c r="H2783" s="249"/>
      <c r="I2783" s="250"/>
      <c r="J2783" s="251"/>
    </row>
    <row r="2784" spans="1:10" ht="13.5" customHeight="1">
      <c r="A2784" s="16"/>
      <c r="B2784" s="16"/>
      <c r="C2784" s="17"/>
      <c r="D2784" s="17"/>
      <c r="E2784" s="17"/>
      <c r="F2784" s="17"/>
      <c r="G2784" s="17"/>
      <c r="H2784" s="249"/>
      <c r="I2784" s="250"/>
      <c r="J2784" s="251"/>
    </row>
    <row r="2785" spans="1:10" ht="13.5" customHeight="1">
      <c r="A2785" s="16"/>
      <c r="B2785" s="16"/>
      <c r="C2785" s="17"/>
      <c r="D2785" s="17"/>
      <c r="E2785" s="17"/>
      <c r="F2785" s="17"/>
      <c r="G2785" s="17"/>
      <c r="H2785" s="249"/>
      <c r="I2785" s="250"/>
      <c r="J2785" s="251"/>
    </row>
    <row r="2786" spans="1:10" ht="13.5" customHeight="1">
      <c r="A2786" s="16"/>
      <c r="B2786" s="16"/>
      <c r="C2786" s="17"/>
      <c r="D2786" s="17"/>
      <c r="E2786" s="17"/>
      <c r="F2786" s="17"/>
      <c r="G2786" s="17"/>
      <c r="H2786" s="249"/>
      <c r="I2786" s="250"/>
      <c r="J2786" s="251"/>
    </row>
    <row r="2787" spans="1:10" ht="13.5" customHeight="1">
      <c r="A2787" s="16"/>
      <c r="B2787" s="16"/>
      <c r="C2787" s="17"/>
      <c r="D2787" s="17"/>
      <c r="E2787" s="17"/>
      <c r="F2787" s="17"/>
      <c r="G2787" s="17"/>
      <c r="H2787" s="249"/>
      <c r="I2787" s="250"/>
      <c r="J2787" s="251"/>
    </row>
    <row r="2788" spans="1:10" ht="13.5" customHeight="1">
      <c r="A2788" s="16"/>
      <c r="B2788" s="16"/>
      <c r="C2788" s="17"/>
      <c r="D2788" s="17"/>
      <c r="E2788" s="17"/>
      <c r="F2788" s="17"/>
      <c r="G2788" s="17"/>
      <c r="H2788" s="249"/>
      <c r="I2788" s="250"/>
      <c r="J2788" s="251"/>
    </row>
    <row r="2789" spans="1:10" ht="13.5" customHeight="1">
      <c r="A2789" s="16"/>
      <c r="B2789" s="16"/>
      <c r="C2789" s="17"/>
      <c r="D2789" s="17"/>
      <c r="E2789" s="17"/>
      <c r="F2789" s="17"/>
      <c r="G2789" s="17"/>
      <c r="H2789" s="249"/>
      <c r="I2789" s="250"/>
      <c r="J2789" s="251"/>
    </row>
    <row r="2790" spans="1:10" ht="13.5" customHeight="1">
      <c r="A2790" s="16"/>
      <c r="B2790" s="16"/>
      <c r="C2790" s="17"/>
      <c r="D2790" s="17"/>
      <c r="E2790" s="17"/>
      <c r="F2790" s="17"/>
      <c r="G2790" s="17"/>
      <c r="H2790" s="249"/>
      <c r="I2790" s="250"/>
      <c r="J2790" s="251"/>
    </row>
    <row r="2791" spans="1:10" ht="13.5" customHeight="1">
      <c r="A2791" s="16"/>
      <c r="B2791" s="16"/>
      <c r="C2791" s="17"/>
      <c r="D2791" s="17"/>
      <c r="E2791" s="17"/>
      <c r="F2791" s="17"/>
      <c r="G2791" s="17"/>
      <c r="H2791" s="249"/>
      <c r="I2791" s="250"/>
      <c r="J2791" s="251"/>
    </row>
    <row r="2792" spans="1:10" ht="13.5" customHeight="1">
      <c r="A2792" s="16"/>
      <c r="B2792" s="16"/>
      <c r="C2792" s="17"/>
      <c r="D2792" s="17"/>
      <c r="E2792" s="17"/>
      <c r="F2792" s="17"/>
      <c r="G2792" s="17"/>
      <c r="H2792" s="249"/>
      <c r="I2792" s="250"/>
      <c r="J2792" s="251"/>
    </row>
    <row r="2793" spans="1:10" ht="13.5" customHeight="1">
      <c r="A2793" s="16"/>
      <c r="B2793" s="16"/>
      <c r="C2793" s="17"/>
      <c r="D2793" s="17"/>
      <c r="E2793" s="17"/>
      <c r="F2793" s="17"/>
      <c r="G2793" s="17"/>
      <c r="H2793" s="249"/>
      <c r="I2793" s="250"/>
      <c r="J2793" s="251"/>
    </row>
    <row r="2794" spans="1:10" ht="13.5" customHeight="1">
      <c r="A2794" s="16"/>
      <c r="B2794" s="16"/>
      <c r="C2794" s="17"/>
      <c r="D2794" s="17"/>
      <c r="E2794" s="17"/>
      <c r="F2794" s="17"/>
      <c r="G2794" s="17"/>
      <c r="H2794" s="249"/>
      <c r="I2794" s="250"/>
      <c r="J2794" s="251"/>
    </row>
    <row r="2795" spans="1:10" ht="13.5" customHeight="1">
      <c r="A2795" s="16"/>
      <c r="B2795" s="16"/>
      <c r="C2795" s="17"/>
      <c r="D2795" s="17"/>
      <c r="E2795" s="17"/>
      <c r="F2795" s="17"/>
      <c r="G2795" s="17"/>
      <c r="H2795" s="249"/>
      <c r="I2795" s="250"/>
      <c r="J2795" s="251"/>
    </row>
    <row r="2796" spans="1:10" ht="13.5" customHeight="1">
      <c r="A2796" s="16"/>
      <c r="B2796" s="16"/>
      <c r="C2796" s="17"/>
      <c r="D2796" s="17"/>
      <c r="E2796" s="17"/>
      <c r="F2796" s="17"/>
      <c r="G2796" s="17"/>
      <c r="H2796" s="249"/>
      <c r="I2796" s="250"/>
      <c r="J2796" s="251"/>
    </row>
    <row r="2797" spans="1:10" ht="13.5" customHeight="1">
      <c r="A2797" s="16"/>
      <c r="B2797" s="16"/>
      <c r="C2797" s="17"/>
      <c r="D2797" s="17"/>
      <c r="E2797" s="17"/>
      <c r="F2797" s="17"/>
      <c r="G2797" s="17"/>
      <c r="H2797" s="249"/>
      <c r="I2797" s="250"/>
      <c r="J2797" s="251"/>
    </row>
    <row r="2798" spans="1:10" ht="13.5" customHeight="1">
      <c r="A2798" s="16"/>
      <c r="B2798" s="16"/>
      <c r="C2798" s="17"/>
      <c r="D2798" s="17"/>
      <c r="E2798" s="17"/>
      <c r="F2798" s="17"/>
      <c r="G2798" s="17"/>
      <c r="H2798" s="249"/>
      <c r="I2798" s="250"/>
      <c r="J2798" s="251"/>
    </row>
    <row r="2799" spans="1:10" ht="13.5" customHeight="1">
      <c r="A2799" s="16"/>
      <c r="B2799" s="16"/>
      <c r="C2799" s="17"/>
      <c r="D2799" s="17"/>
      <c r="E2799" s="17"/>
      <c r="F2799" s="17"/>
      <c r="G2799" s="17"/>
      <c r="H2799" s="249"/>
      <c r="I2799" s="250"/>
      <c r="J2799" s="251"/>
    </row>
    <row r="2800" spans="1:10" ht="13.5" customHeight="1">
      <c r="A2800" s="16"/>
      <c r="B2800" s="16"/>
      <c r="C2800" s="17"/>
      <c r="D2800" s="17"/>
      <c r="E2800" s="17"/>
      <c r="F2800" s="17"/>
      <c r="G2800" s="17"/>
      <c r="H2800" s="249"/>
      <c r="I2800" s="250"/>
      <c r="J2800" s="251"/>
    </row>
    <row r="2801" spans="1:10" ht="13.5" customHeight="1">
      <c r="A2801" s="16"/>
      <c r="B2801" s="16"/>
      <c r="C2801" s="17"/>
      <c r="D2801" s="17"/>
      <c r="E2801" s="17"/>
      <c r="F2801" s="17"/>
      <c r="G2801" s="17"/>
      <c r="H2801" s="249"/>
      <c r="I2801" s="250"/>
      <c r="J2801" s="251"/>
    </row>
    <row r="2802" spans="1:10" ht="13.5" customHeight="1">
      <c r="A2802" s="16"/>
      <c r="B2802" s="16"/>
      <c r="C2802" s="17"/>
      <c r="D2802" s="17"/>
      <c r="E2802" s="17"/>
      <c r="F2802" s="17"/>
      <c r="G2802" s="17"/>
      <c r="H2802" s="249"/>
      <c r="I2802" s="250"/>
      <c r="J2802" s="251"/>
    </row>
    <row r="2803" spans="1:10" ht="13.5" customHeight="1">
      <c r="A2803" s="16"/>
      <c r="B2803" s="16"/>
      <c r="C2803" s="17"/>
      <c r="D2803" s="17"/>
      <c r="E2803" s="17"/>
      <c r="F2803" s="17"/>
      <c r="G2803" s="17"/>
      <c r="H2803" s="249"/>
      <c r="I2803" s="250"/>
      <c r="J2803" s="251"/>
    </row>
    <row r="2804" spans="1:10" ht="13.5" customHeight="1">
      <c r="A2804" s="16"/>
      <c r="B2804" s="16"/>
      <c r="C2804" s="17"/>
      <c r="D2804" s="17"/>
      <c r="E2804" s="17"/>
      <c r="F2804" s="17"/>
      <c r="G2804" s="17"/>
      <c r="H2804" s="249"/>
      <c r="I2804" s="250"/>
      <c r="J2804" s="251"/>
    </row>
    <row r="2805" spans="1:10" ht="13.5" customHeight="1">
      <c r="A2805" s="16"/>
      <c r="B2805" s="16"/>
      <c r="C2805" s="17"/>
      <c r="D2805" s="17"/>
      <c r="E2805" s="17"/>
      <c r="F2805" s="17"/>
      <c r="G2805" s="17"/>
      <c r="H2805" s="249"/>
      <c r="I2805" s="250"/>
      <c r="J2805" s="251"/>
    </row>
    <row r="2806" spans="1:10" ht="13.5" customHeight="1">
      <c r="A2806" s="16"/>
      <c r="B2806" s="16"/>
      <c r="C2806" s="17"/>
      <c r="D2806" s="17"/>
      <c r="E2806" s="17"/>
      <c r="F2806" s="17"/>
      <c r="G2806" s="17"/>
      <c r="H2806" s="249"/>
      <c r="I2806" s="250"/>
      <c r="J2806" s="251"/>
    </row>
    <row r="2807" spans="1:10" ht="13.5" customHeight="1">
      <c r="A2807" s="16"/>
      <c r="B2807" s="16"/>
      <c r="C2807" s="17"/>
      <c r="D2807" s="17"/>
      <c r="E2807" s="17"/>
      <c r="F2807" s="17"/>
      <c r="G2807" s="17"/>
      <c r="H2807" s="249"/>
      <c r="I2807" s="250"/>
      <c r="J2807" s="251"/>
    </row>
    <row r="2808" spans="1:10" ht="13.5" customHeight="1">
      <c r="A2808" s="16"/>
      <c r="B2808" s="16"/>
      <c r="C2808" s="17"/>
      <c r="D2808" s="17"/>
      <c r="E2808" s="17"/>
      <c r="F2808" s="17"/>
      <c r="G2808" s="17"/>
      <c r="H2808" s="249"/>
      <c r="I2808" s="250"/>
      <c r="J2808" s="251"/>
    </row>
    <row r="2809" spans="1:10" ht="13.5" customHeight="1">
      <c r="A2809" s="16"/>
      <c r="B2809" s="16"/>
      <c r="C2809" s="17"/>
      <c r="D2809" s="17"/>
      <c r="E2809" s="17"/>
      <c r="F2809" s="17"/>
      <c r="G2809" s="17"/>
      <c r="H2809" s="249"/>
      <c r="I2809" s="250"/>
      <c r="J2809" s="251"/>
    </row>
    <row r="2810" spans="1:10" ht="13.5" customHeight="1">
      <c r="A2810" s="16"/>
      <c r="B2810" s="16"/>
      <c r="C2810" s="17"/>
      <c r="D2810" s="17"/>
      <c r="E2810" s="17"/>
      <c r="F2810" s="17"/>
      <c r="G2810" s="17"/>
      <c r="H2810" s="249"/>
      <c r="I2810" s="250"/>
      <c r="J2810" s="251"/>
    </row>
    <row r="2811" spans="1:10" ht="13.5" customHeight="1">
      <c r="A2811" s="16"/>
      <c r="B2811" s="16"/>
      <c r="C2811" s="17"/>
      <c r="D2811" s="17"/>
      <c r="E2811" s="17"/>
      <c r="F2811" s="17"/>
      <c r="G2811" s="17"/>
      <c r="H2811" s="249"/>
      <c r="I2811" s="250"/>
      <c r="J2811" s="251"/>
    </row>
    <row r="2812" spans="1:10" ht="13.5" customHeight="1">
      <c r="A2812" s="16"/>
      <c r="B2812" s="16"/>
      <c r="C2812" s="17"/>
      <c r="D2812" s="17"/>
      <c r="E2812" s="17"/>
      <c r="F2812" s="17"/>
      <c r="G2812" s="17"/>
      <c r="H2812" s="249"/>
      <c r="I2812" s="250"/>
      <c r="J2812" s="251"/>
    </row>
    <row r="2813" spans="1:10" ht="13.5" customHeight="1">
      <c r="A2813" s="16"/>
      <c r="B2813" s="16"/>
      <c r="C2813" s="17"/>
      <c r="D2813" s="17"/>
      <c r="E2813" s="17"/>
      <c r="F2813" s="17"/>
      <c r="G2813" s="17"/>
      <c r="H2813" s="249"/>
      <c r="I2813" s="250"/>
      <c r="J2813" s="251"/>
    </row>
    <row r="2814" spans="1:10" ht="13.5" customHeight="1">
      <c r="A2814" s="16"/>
      <c r="B2814" s="16"/>
      <c r="C2814" s="17"/>
      <c r="D2814" s="17"/>
      <c r="E2814" s="17"/>
      <c r="F2814" s="17"/>
      <c r="G2814" s="17"/>
      <c r="H2814" s="249"/>
      <c r="I2814" s="250"/>
      <c r="J2814" s="251"/>
    </row>
    <row r="2815" spans="1:10" ht="13.5" customHeight="1">
      <c r="A2815" s="16"/>
      <c r="B2815" s="16"/>
      <c r="C2815" s="17"/>
      <c r="D2815" s="17"/>
      <c r="E2815" s="17"/>
      <c r="F2815" s="17"/>
      <c r="G2815" s="17"/>
      <c r="H2815" s="249"/>
      <c r="I2815" s="250"/>
      <c r="J2815" s="251"/>
    </row>
    <row r="2816" spans="1:10" ht="13.5" customHeight="1">
      <c r="A2816" s="16"/>
      <c r="B2816" s="16"/>
      <c r="C2816" s="17"/>
      <c r="D2816" s="17"/>
      <c r="E2816" s="17"/>
      <c r="F2816" s="17"/>
      <c r="G2816" s="17"/>
      <c r="H2816" s="249"/>
      <c r="I2816" s="250"/>
      <c r="J2816" s="251"/>
    </row>
    <row r="2817" spans="1:10" ht="13.5" customHeight="1">
      <c r="A2817" s="16"/>
      <c r="B2817" s="16"/>
      <c r="C2817" s="17"/>
      <c r="D2817" s="17"/>
      <c r="E2817" s="17"/>
      <c r="F2817" s="17"/>
      <c r="G2817" s="17"/>
      <c r="H2817" s="249"/>
      <c r="I2817" s="250"/>
      <c r="J2817" s="251"/>
    </row>
    <row r="2818" spans="1:10" ht="13.5" customHeight="1">
      <c r="A2818" s="16"/>
      <c r="B2818" s="16"/>
      <c r="C2818" s="17"/>
      <c r="D2818" s="17"/>
      <c r="E2818" s="17"/>
      <c r="F2818" s="17"/>
      <c r="G2818" s="17"/>
      <c r="H2818" s="249"/>
      <c r="I2818" s="250"/>
      <c r="J2818" s="251"/>
    </row>
    <row r="2819" spans="1:10" ht="13.5" customHeight="1">
      <c r="A2819" s="16"/>
      <c r="B2819" s="16"/>
      <c r="C2819" s="17"/>
      <c r="D2819" s="17"/>
      <c r="E2819" s="17"/>
      <c r="F2819" s="17"/>
      <c r="G2819" s="17"/>
      <c r="H2819" s="249"/>
      <c r="I2819" s="250"/>
      <c r="J2819" s="251"/>
    </row>
    <row r="2820" spans="1:10" ht="13.5" customHeight="1">
      <c r="A2820" s="16"/>
      <c r="B2820" s="16"/>
      <c r="C2820" s="17"/>
      <c r="D2820" s="17"/>
      <c r="E2820" s="17"/>
      <c r="F2820" s="17"/>
      <c r="G2820" s="17"/>
      <c r="H2820" s="249"/>
      <c r="I2820" s="250"/>
      <c r="J2820" s="251"/>
    </row>
    <row r="2821" spans="1:10" ht="13.5" customHeight="1">
      <c r="A2821" s="16"/>
      <c r="B2821" s="16"/>
      <c r="C2821" s="17"/>
      <c r="D2821" s="17"/>
      <c r="E2821" s="17"/>
      <c r="F2821" s="17"/>
      <c r="G2821" s="17"/>
      <c r="H2821" s="249"/>
      <c r="I2821" s="250"/>
      <c r="J2821" s="251"/>
    </row>
    <row r="2822" spans="1:10" ht="13.5" customHeight="1">
      <c r="A2822" s="16"/>
      <c r="B2822" s="16"/>
      <c r="C2822" s="17"/>
      <c r="D2822" s="17"/>
      <c r="E2822" s="17"/>
      <c r="F2822" s="17"/>
      <c r="G2822" s="17"/>
      <c r="H2822" s="249"/>
      <c r="I2822" s="250"/>
      <c r="J2822" s="251"/>
    </row>
    <row r="2823" spans="1:10" ht="13.5" customHeight="1">
      <c r="A2823" s="16"/>
      <c r="B2823" s="16"/>
      <c r="C2823" s="17"/>
      <c r="D2823" s="17"/>
      <c r="E2823" s="17"/>
      <c r="F2823" s="17"/>
      <c r="G2823" s="17"/>
      <c r="H2823" s="249"/>
      <c r="I2823" s="250"/>
      <c r="J2823" s="251"/>
    </row>
    <row r="2824" spans="1:10" ht="13.5" customHeight="1">
      <c r="A2824" s="16"/>
      <c r="B2824" s="16"/>
      <c r="C2824" s="17"/>
      <c r="D2824" s="17"/>
      <c r="E2824" s="17"/>
      <c r="F2824" s="17"/>
      <c r="G2824" s="17"/>
      <c r="H2824" s="249"/>
      <c r="I2824" s="250"/>
      <c r="J2824" s="251"/>
    </row>
    <row r="2825" spans="1:10" ht="13.5" customHeight="1">
      <c r="A2825" s="16"/>
      <c r="B2825" s="16"/>
      <c r="C2825" s="17"/>
      <c r="D2825" s="17"/>
      <c r="E2825" s="17"/>
      <c r="F2825" s="17"/>
      <c r="G2825" s="17"/>
      <c r="H2825" s="249"/>
      <c r="I2825" s="250"/>
      <c r="J2825" s="251"/>
    </row>
    <row r="2826" spans="1:10" ht="13.5" customHeight="1">
      <c r="A2826" s="16"/>
      <c r="B2826" s="16"/>
      <c r="C2826" s="17"/>
      <c r="D2826" s="17"/>
      <c r="E2826" s="17"/>
      <c r="F2826" s="17"/>
      <c r="G2826" s="17"/>
      <c r="H2826" s="249"/>
      <c r="I2826" s="250"/>
      <c r="J2826" s="251"/>
    </row>
    <row r="2827" spans="1:10" ht="13.5" customHeight="1">
      <c r="A2827" s="16"/>
      <c r="B2827" s="16"/>
      <c r="C2827" s="17"/>
      <c r="D2827" s="17"/>
      <c r="E2827" s="17"/>
      <c r="F2827" s="17"/>
      <c r="G2827" s="17"/>
      <c r="H2827" s="249"/>
      <c r="I2827" s="250"/>
      <c r="J2827" s="251"/>
    </row>
    <row r="2828" spans="1:10" ht="13.5" customHeight="1">
      <c r="A2828" s="16"/>
      <c r="B2828" s="16"/>
      <c r="C2828" s="17"/>
      <c r="D2828" s="17"/>
      <c r="E2828" s="17"/>
      <c r="F2828" s="17"/>
      <c r="G2828" s="17"/>
      <c r="H2828" s="249"/>
      <c r="I2828" s="250"/>
      <c r="J2828" s="251"/>
    </row>
    <row r="2829" spans="1:10" ht="13.5" customHeight="1">
      <c r="A2829" s="16"/>
      <c r="B2829" s="16"/>
      <c r="C2829" s="17"/>
      <c r="D2829" s="17"/>
      <c r="E2829" s="17"/>
      <c r="F2829" s="17"/>
      <c r="G2829" s="17"/>
      <c r="H2829" s="249"/>
      <c r="I2829" s="250"/>
      <c r="J2829" s="251"/>
    </row>
    <row r="2830" spans="1:10" ht="13.5" customHeight="1">
      <c r="A2830" s="16"/>
      <c r="B2830" s="16"/>
      <c r="C2830" s="17"/>
      <c r="D2830" s="17"/>
      <c r="E2830" s="17"/>
      <c r="F2830" s="17"/>
      <c r="G2830" s="17"/>
      <c r="H2830" s="249"/>
      <c r="I2830" s="250"/>
      <c r="J2830" s="251"/>
    </row>
    <row r="2831" spans="1:10" ht="13.5" customHeight="1">
      <c r="A2831" s="16"/>
      <c r="B2831" s="16"/>
      <c r="C2831" s="17"/>
      <c r="D2831" s="17"/>
      <c r="E2831" s="17"/>
      <c r="F2831" s="17"/>
      <c r="G2831" s="17"/>
      <c r="H2831" s="249"/>
      <c r="I2831" s="250"/>
      <c r="J2831" s="251"/>
    </row>
    <row r="2832" spans="1:10" ht="13.5" customHeight="1">
      <c r="A2832" s="16"/>
      <c r="B2832" s="16"/>
      <c r="C2832" s="17"/>
      <c r="D2832" s="17"/>
      <c r="E2832" s="17"/>
      <c r="F2832" s="17"/>
      <c r="G2832" s="17"/>
      <c r="H2832" s="249"/>
      <c r="I2832" s="250"/>
      <c r="J2832" s="251"/>
    </row>
    <row r="2833" spans="1:10" ht="13.5" customHeight="1">
      <c r="A2833" s="16"/>
      <c r="B2833" s="16"/>
      <c r="C2833" s="17"/>
      <c r="D2833" s="17"/>
      <c r="E2833" s="17"/>
      <c r="F2833" s="17"/>
      <c r="G2833" s="17"/>
      <c r="H2833" s="249"/>
      <c r="I2833" s="250"/>
      <c r="J2833" s="251"/>
    </row>
    <row r="2834" spans="1:10" ht="13.5" customHeight="1">
      <c r="A2834" s="16"/>
      <c r="B2834" s="16"/>
      <c r="C2834" s="17"/>
      <c r="D2834" s="17"/>
      <c r="E2834" s="17"/>
      <c r="F2834" s="17"/>
      <c r="G2834" s="17"/>
      <c r="H2834" s="249"/>
      <c r="I2834" s="250"/>
      <c r="J2834" s="251"/>
    </row>
    <row r="2835" spans="1:10" ht="13.5" customHeight="1">
      <c r="A2835" s="16"/>
      <c r="B2835" s="16"/>
      <c r="C2835" s="17"/>
      <c r="D2835" s="17"/>
      <c r="E2835" s="17"/>
      <c r="F2835" s="17"/>
      <c r="G2835" s="17"/>
      <c r="H2835" s="249"/>
      <c r="I2835" s="250"/>
      <c r="J2835" s="251"/>
    </row>
    <row r="2836" spans="1:10" ht="13.5" customHeight="1">
      <c r="A2836" s="16"/>
      <c r="B2836" s="16"/>
      <c r="C2836" s="17"/>
      <c r="D2836" s="17"/>
      <c r="E2836" s="17"/>
      <c r="F2836" s="17"/>
      <c r="G2836" s="17"/>
      <c r="H2836" s="249"/>
      <c r="I2836" s="250"/>
      <c r="J2836" s="251"/>
    </row>
    <row r="2837" spans="1:10" ht="13.5" customHeight="1">
      <c r="A2837" s="16"/>
      <c r="B2837" s="16"/>
      <c r="C2837" s="17"/>
      <c r="D2837" s="17"/>
      <c r="E2837" s="17"/>
      <c r="F2837" s="17"/>
      <c r="G2837" s="17"/>
      <c r="H2837" s="249"/>
      <c r="I2837" s="250"/>
      <c r="J2837" s="251"/>
    </row>
    <row r="2838" spans="1:10" ht="13.5" customHeight="1">
      <c r="A2838" s="16"/>
      <c r="B2838" s="16"/>
      <c r="C2838" s="17"/>
      <c r="D2838" s="17"/>
      <c r="E2838" s="17"/>
      <c r="F2838" s="17"/>
      <c r="G2838" s="17"/>
      <c r="H2838" s="249"/>
      <c r="I2838" s="250"/>
      <c r="J2838" s="251"/>
    </row>
    <row r="2839" spans="1:10" ht="13.5" customHeight="1">
      <c r="A2839" s="16"/>
      <c r="B2839" s="16"/>
      <c r="C2839" s="17"/>
      <c r="D2839" s="17"/>
      <c r="E2839" s="17"/>
      <c r="F2839" s="17"/>
      <c r="G2839" s="17"/>
      <c r="H2839" s="249"/>
      <c r="I2839" s="250"/>
      <c r="J2839" s="251"/>
    </row>
    <row r="2840" spans="1:10" ht="13.5" customHeight="1">
      <c r="A2840" s="16"/>
      <c r="B2840" s="16"/>
      <c r="C2840" s="17"/>
      <c r="D2840" s="17"/>
      <c r="E2840" s="17"/>
      <c r="F2840" s="17"/>
      <c r="G2840" s="17"/>
      <c r="H2840" s="249"/>
      <c r="I2840" s="250"/>
      <c r="J2840" s="251"/>
    </row>
    <row r="2841" spans="1:10" ht="13.5" customHeight="1">
      <c r="A2841" s="16"/>
      <c r="B2841" s="16"/>
      <c r="C2841" s="17"/>
      <c r="D2841" s="17"/>
      <c r="E2841" s="17"/>
      <c r="F2841" s="17"/>
      <c r="G2841" s="17"/>
      <c r="H2841" s="249"/>
      <c r="I2841" s="250"/>
      <c r="J2841" s="251"/>
    </row>
    <row r="2842" spans="1:10" ht="13.5" customHeight="1">
      <c r="A2842" s="16"/>
      <c r="B2842" s="16"/>
      <c r="C2842" s="17"/>
      <c r="D2842" s="17"/>
      <c r="E2842" s="17"/>
      <c r="F2842" s="17"/>
      <c r="G2842" s="17"/>
      <c r="H2842" s="249"/>
      <c r="I2842" s="250"/>
      <c r="J2842" s="251"/>
    </row>
    <row r="2843" spans="1:10" ht="13.5" customHeight="1">
      <c r="A2843" s="16"/>
      <c r="B2843" s="16"/>
      <c r="C2843" s="17"/>
      <c r="D2843" s="17"/>
      <c r="E2843" s="17"/>
      <c r="F2843" s="17"/>
      <c r="G2843" s="17"/>
      <c r="H2843" s="249"/>
      <c r="I2843" s="250"/>
      <c r="J2843" s="251"/>
    </row>
    <row r="2844" spans="1:10" ht="13.5" customHeight="1">
      <c r="A2844" s="16"/>
      <c r="B2844" s="16"/>
      <c r="C2844" s="17"/>
      <c r="D2844" s="17"/>
      <c r="E2844" s="17"/>
      <c r="F2844" s="17"/>
      <c r="G2844" s="17"/>
      <c r="H2844" s="249"/>
      <c r="I2844" s="250"/>
      <c r="J2844" s="251"/>
    </row>
    <row r="2845" spans="1:10" ht="13.5" customHeight="1">
      <c r="A2845" s="16"/>
      <c r="B2845" s="16"/>
      <c r="C2845" s="17"/>
      <c r="D2845" s="17"/>
      <c r="E2845" s="17"/>
      <c r="F2845" s="17"/>
      <c r="G2845" s="17"/>
      <c r="H2845" s="249"/>
      <c r="I2845" s="250"/>
      <c r="J2845" s="251"/>
    </row>
    <row r="2846" spans="1:10" ht="13.5" customHeight="1">
      <c r="A2846" s="16"/>
      <c r="B2846" s="16"/>
      <c r="C2846" s="17"/>
      <c r="D2846" s="17"/>
      <c r="E2846" s="17"/>
      <c r="F2846" s="17"/>
      <c r="G2846" s="17"/>
      <c r="H2846" s="249"/>
      <c r="I2846" s="250"/>
      <c r="J2846" s="251"/>
    </row>
    <row r="2847" spans="1:10" ht="13.5" customHeight="1">
      <c r="A2847" s="16"/>
      <c r="B2847" s="16"/>
      <c r="C2847" s="17"/>
      <c r="D2847" s="17"/>
      <c r="E2847" s="17"/>
      <c r="F2847" s="17"/>
      <c r="G2847" s="17"/>
      <c r="H2847" s="249"/>
      <c r="I2847" s="250"/>
      <c r="J2847" s="251"/>
    </row>
    <row r="2848" spans="1:10" ht="13.5" customHeight="1">
      <c r="A2848" s="16"/>
      <c r="B2848" s="16"/>
      <c r="C2848" s="17"/>
      <c r="D2848" s="17"/>
      <c r="E2848" s="17"/>
      <c r="F2848" s="17"/>
      <c r="G2848" s="17"/>
      <c r="H2848" s="249"/>
      <c r="I2848" s="250"/>
      <c r="J2848" s="251"/>
    </row>
    <row r="2849" spans="1:10" ht="13.5" customHeight="1">
      <c r="A2849" s="16"/>
      <c r="B2849" s="16"/>
      <c r="C2849" s="17"/>
      <c r="D2849" s="17"/>
      <c r="E2849" s="17"/>
      <c r="F2849" s="17"/>
      <c r="G2849" s="17"/>
      <c r="H2849" s="249"/>
      <c r="I2849" s="250"/>
      <c r="J2849" s="251"/>
    </row>
    <row r="2850" spans="1:10" ht="13.5" customHeight="1">
      <c r="A2850" s="16"/>
      <c r="B2850" s="16"/>
      <c r="C2850" s="17"/>
      <c r="D2850" s="17"/>
      <c r="E2850" s="17"/>
      <c r="F2850" s="17"/>
      <c r="G2850" s="17"/>
      <c r="H2850" s="249"/>
      <c r="I2850" s="250"/>
      <c r="J2850" s="251"/>
    </row>
    <row r="2851" spans="1:10" ht="13.5" customHeight="1">
      <c r="A2851" s="16"/>
      <c r="B2851" s="16"/>
      <c r="C2851" s="17"/>
      <c r="D2851" s="17"/>
      <c r="E2851" s="17"/>
      <c r="F2851" s="17"/>
      <c r="G2851" s="17"/>
      <c r="H2851" s="249"/>
      <c r="I2851" s="250"/>
      <c r="J2851" s="251"/>
    </row>
    <row r="2852" spans="1:10" ht="13.5" customHeight="1">
      <c r="A2852" s="16"/>
      <c r="B2852" s="16"/>
      <c r="C2852" s="17"/>
      <c r="D2852" s="17"/>
      <c r="E2852" s="17"/>
      <c r="F2852" s="17"/>
      <c r="G2852" s="17"/>
      <c r="H2852" s="249"/>
      <c r="I2852" s="250"/>
      <c r="J2852" s="251"/>
    </row>
    <row r="2853" spans="1:10" ht="13.5" customHeight="1">
      <c r="A2853" s="16"/>
      <c r="B2853" s="16"/>
      <c r="C2853" s="17"/>
      <c r="D2853" s="17"/>
      <c r="E2853" s="17"/>
      <c r="F2853" s="17"/>
      <c r="G2853" s="17"/>
      <c r="H2853" s="249"/>
      <c r="I2853" s="250"/>
      <c r="J2853" s="251"/>
    </row>
    <row r="2854" spans="1:10" ht="13.5" customHeight="1">
      <c r="A2854" s="16"/>
      <c r="B2854" s="16"/>
      <c r="C2854" s="17"/>
      <c r="D2854" s="17"/>
      <c r="E2854" s="17"/>
      <c r="F2854" s="17"/>
      <c r="G2854" s="17"/>
      <c r="H2854" s="249"/>
      <c r="I2854" s="250"/>
      <c r="J2854" s="251"/>
    </row>
    <row r="2855" spans="1:10" ht="13.5" customHeight="1">
      <c r="A2855" s="16"/>
      <c r="B2855" s="16"/>
      <c r="C2855" s="17"/>
      <c r="D2855" s="17"/>
      <c r="E2855" s="17"/>
      <c r="F2855" s="17"/>
      <c r="G2855" s="17"/>
      <c r="H2855" s="249"/>
      <c r="I2855" s="250"/>
      <c r="J2855" s="251"/>
    </row>
    <row r="2856" spans="1:10" ht="13.5" customHeight="1">
      <c r="A2856" s="16"/>
      <c r="B2856" s="16"/>
      <c r="C2856" s="17"/>
      <c r="D2856" s="17"/>
      <c r="E2856" s="17"/>
      <c r="F2856" s="17"/>
      <c r="G2856" s="17"/>
      <c r="H2856" s="249"/>
      <c r="I2856" s="250"/>
      <c r="J2856" s="251"/>
    </row>
    <row r="2857" spans="1:10" ht="13.5" customHeight="1">
      <c r="A2857" s="16"/>
      <c r="B2857" s="16"/>
      <c r="C2857" s="17"/>
      <c r="D2857" s="17"/>
      <c r="E2857" s="17"/>
      <c r="F2857" s="17"/>
      <c r="G2857" s="17"/>
      <c r="H2857" s="249"/>
      <c r="I2857" s="250"/>
      <c r="J2857" s="251"/>
    </row>
    <row r="2858" spans="1:10" ht="13.5" customHeight="1">
      <c r="A2858" s="16"/>
      <c r="B2858" s="16"/>
      <c r="C2858" s="17"/>
      <c r="D2858" s="17"/>
      <c r="E2858" s="17"/>
      <c r="F2858" s="17"/>
      <c r="G2858" s="17"/>
      <c r="H2858" s="249"/>
      <c r="I2858" s="250"/>
      <c r="J2858" s="251"/>
    </row>
    <row r="2859" spans="1:10" ht="13.5" customHeight="1">
      <c r="A2859" s="16"/>
      <c r="B2859" s="16"/>
      <c r="C2859" s="17"/>
      <c r="D2859" s="17"/>
      <c r="E2859" s="17"/>
      <c r="F2859" s="17"/>
      <c r="G2859" s="17"/>
      <c r="H2859" s="249"/>
      <c r="I2859" s="250"/>
      <c r="J2859" s="251"/>
    </row>
    <row r="2860" spans="1:10" ht="13.5" customHeight="1">
      <c r="A2860" s="16"/>
      <c r="B2860" s="16"/>
      <c r="C2860" s="17"/>
      <c r="D2860" s="17"/>
      <c r="E2860" s="17"/>
      <c r="F2860" s="17"/>
      <c r="G2860" s="17"/>
      <c r="H2860" s="249"/>
      <c r="I2860" s="250"/>
      <c r="J2860" s="251"/>
    </row>
    <row r="2861" spans="1:10" ht="13.5" customHeight="1">
      <c r="A2861" s="16"/>
      <c r="B2861" s="16"/>
      <c r="C2861" s="17"/>
      <c r="D2861" s="17"/>
      <c r="E2861" s="17"/>
      <c r="F2861" s="17"/>
      <c r="G2861" s="17"/>
      <c r="H2861" s="249"/>
      <c r="I2861" s="250"/>
      <c r="J2861" s="251"/>
    </row>
    <row r="2862" spans="1:10" ht="13.5" customHeight="1">
      <c r="A2862" s="16"/>
      <c r="B2862" s="16"/>
      <c r="C2862" s="17"/>
      <c r="D2862" s="17"/>
      <c r="E2862" s="17"/>
      <c r="F2862" s="17"/>
      <c r="G2862" s="17"/>
      <c r="H2862" s="249"/>
      <c r="I2862" s="250"/>
      <c r="J2862" s="251"/>
    </row>
    <row r="2863" spans="1:10" ht="13.5" customHeight="1">
      <c r="A2863" s="16"/>
      <c r="B2863" s="16"/>
      <c r="C2863" s="17"/>
      <c r="D2863" s="17"/>
      <c r="E2863" s="17"/>
      <c r="F2863" s="17"/>
      <c r="G2863" s="17"/>
      <c r="H2863" s="249"/>
      <c r="I2863" s="250"/>
      <c r="J2863" s="251"/>
    </row>
    <row r="2864" spans="1:10" ht="13.5" customHeight="1">
      <c r="A2864" s="16"/>
      <c r="B2864" s="16"/>
      <c r="C2864" s="17"/>
      <c r="D2864" s="17"/>
      <c r="E2864" s="17"/>
      <c r="F2864" s="17"/>
      <c r="G2864" s="17"/>
      <c r="H2864" s="249"/>
      <c r="I2864" s="250"/>
      <c r="J2864" s="251"/>
    </row>
    <row r="2865" spans="1:10" ht="13.5" customHeight="1">
      <c r="A2865" s="16"/>
      <c r="B2865" s="16"/>
      <c r="C2865" s="17"/>
      <c r="D2865" s="17"/>
      <c r="E2865" s="17"/>
      <c r="F2865" s="17"/>
      <c r="G2865" s="17"/>
      <c r="H2865" s="249"/>
      <c r="I2865" s="250"/>
      <c r="J2865" s="251"/>
    </row>
    <row r="2866" spans="1:10" ht="13.5" customHeight="1">
      <c r="A2866" s="16"/>
      <c r="B2866" s="16"/>
      <c r="C2866" s="17"/>
      <c r="D2866" s="17"/>
      <c r="E2866" s="17"/>
      <c r="F2866" s="17"/>
      <c r="G2866" s="17"/>
      <c r="H2866" s="249"/>
      <c r="I2866" s="250"/>
      <c r="J2866" s="251"/>
    </row>
    <row r="2867" spans="1:10" ht="13.5" customHeight="1">
      <c r="A2867" s="16"/>
      <c r="B2867" s="16"/>
      <c r="C2867" s="17"/>
      <c r="D2867" s="17"/>
      <c r="E2867" s="17"/>
      <c r="F2867" s="17"/>
      <c r="G2867" s="17"/>
      <c r="H2867" s="249"/>
      <c r="I2867" s="250"/>
      <c r="J2867" s="251"/>
    </row>
    <row r="2868" spans="1:10" ht="13.5" customHeight="1">
      <c r="A2868" s="16"/>
      <c r="B2868" s="16"/>
      <c r="C2868" s="17"/>
      <c r="D2868" s="17"/>
      <c r="E2868" s="17"/>
      <c r="F2868" s="17"/>
      <c r="G2868" s="17"/>
      <c r="H2868" s="249"/>
      <c r="I2868" s="250"/>
      <c r="J2868" s="251"/>
    </row>
    <row r="2869" spans="1:10" ht="13.5" customHeight="1">
      <c r="A2869" s="16"/>
      <c r="B2869" s="16"/>
      <c r="C2869" s="17"/>
      <c r="D2869" s="17"/>
      <c r="E2869" s="17"/>
      <c r="F2869" s="17"/>
      <c r="G2869" s="17"/>
      <c r="H2869" s="249"/>
      <c r="I2869" s="250"/>
      <c r="J2869" s="251"/>
    </row>
    <row r="2870" spans="1:10" ht="13.5" customHeight="1">
      <c r="A2870" s="16"/>
      <c r="B2870" s="16"/>
      <c r="C2870" s="17"/>
      <c r="D2870" s="17"/>
      <c r="E2870" s="17"/>
      <c r="F2870" s="17"/>
      <c r="G2870" s="17"/>
      <c r="H2870" s="249"/>
      <c r="I2870" s="250"/>
      <c r="J2870" s="251"/>
    </row>
    <row r="2871" spans="1:10" ht="13.5" customHeight="1">
      <c r="A2871" s="16"/>
      <c r="B2871" s="16"/>
      <c r="C2871" s="17"/>
      <c r="D2871" s="17"/>
      <c r="E2871" s="17"/>
      <c r="F2871" s="17"/>
      <c r="G2871" s="17"/>
      <c r="H2871" s="249"/>
      <c r="I2871" s="250"/>
      <c r="J2871" s="251"/>
    </row>
    <row r="2872" spans="1:10" ht="13.5" customHeight="1">
      <c r="A2872" s="16"/>
      <c r="B2872" s="16"/>
      <c r="C2872" s="17"/>
      <c r="D2872" s="17"/>
      <c r="E2872" s="17"/>
      <c r="F2872" s="17"/>
      <c r="G2872" s="17"/>
      <c r="H2872" s="249"/>
      <c r="I2872" s="250"/>
      <c r="J2872" s="251"/>
    </row>
    <row r="2873" spans="1:10" ht="13.5" customHeight="1">
      <c r="A2873" s="16"/>
      <c r="B2873" s="16"/>
      <c r="C2873" s="17"/>
      <c r="D2873" s="17"/>
      <c r="E2873" s="17"/>
      <c r="F2873" s="17"/>
      <c r="G2873" s="17"/>
      <c r="H2873" s="249"/>
      <c r="I2873" s="250"/>
      <c r="J2873" s="251"/>
    </row>
    <row r="2874" spans="1:10" ht="13.5" customHeight="1">
      <c r="A2874" s="16"/>
      <c r="B2874" s="16"/>
      <c r="C2874" s="17"/>
      <c r="D2874" s="17"/>
      <c r="E2874" s="17"/>
      <c r="F2874" s="17"/>
      <c r="G2874" s="17"/>
      <c r="H2874" s="249"/>
      <c r="I2874" s="250"/>
      <c r="J2874" s="251"/>
    </row>
    <row r="2875" spans="1:10" ht="13.5" customHeight="1">
      <c r="A2875" s="16"/>
      <c r="B2875" s="16"/>
      <c r="C2875" s="17"/>
      <c r="D2875" s="17"/>
      <c r="E2875" s="17"/>
      <c r="F2875" s="17"/>
      <c r="G2875" s="17"/>
      <c r="H2875" s="249"/>
      <c r="I2875" s="250"/>
      <c r="J2875" s="251"/>
    </row>
    <row r="2876" spans="1:10" ht="13.5" customHeight="1">
      <c r="A2876" s="16"/>
      <c r="B2876" s="16"/>
      <c r="C2876" s="17"/>
      <c r="D2876" s="17"/>
      <c r="E2876" s="17"/>
      <c r="F2876" s="17"/>
      <c r="G2876" s="17"/>
      <c r="H2876" s="249"/>
      <c r="I2876" s="250"/>
      <c r="J2876" s="251"/>
    </row>
    <row r="2877" spans="1:10" ht="13.5" customHeight="1">
      <c r="A2877" s="16"/>
      <c r="B2877" s="16"/>
      <c r="C2877" s="17"/>
      <c r="D2877" s="17"/>
      <c r="E2877" s="17"/>
      <c r="F2877" s="17"/>
      <c r="G2877" s="17"/>
      <c r="H2877" s="249"/>
      <c r="I2877" s="250"/>
      <c r="J2877" s="251"/>
    </row>
    <row r="2878" spans="1:10" ht="13.5" customHeight="1">
      <c r="A2878" s="16"/>
      <c r="B2878" s="16"/>
      <c r="C2878" s="17"/>
      <c r="D2878" s="17"/>
      <c r="E2878" s="17"/>
      <c r="F2878" s="17"/>
      <c r="G2878" s="17"/>
      <c r="H2878" s="249"/>
      <c r="I2878" s="250"/>
      <c r="J2878" s="251"/>
    </row>
    <row r="2879" spans="1:10" ht="13.5" customHeight="1">
      <c r="A2879" s="16"/>
      <c r="B2879" s="16"/>
      <c r="C2879" s="17"/>
      <c r="D2879" s="17"/>
      <c r="E2879" s="17"/>
      <c r="F2879" s="17"/>
      <c r="G2879" s="17"/>
      <c r="H2879" s="249"/>
      <c r="I2879" s="250"/>
      <c r="J2879" s="251"/>
    </row>
    <row r="2880" spans="1:10" ht="13.5" customHeight="1">
      <c r="A2880" s="16"/>
      <c r="B2880" s="16"/>
      <c r="C2880" s="17"/>
      <c r="D2880" s="17"/>
      <c r="E2880" s="17"/>
      <c r="F2880" s="17"/>
      <c r="G2880" s="17"/>
      <c r="H2880" s="249"/>
      <c r="I2880" s="250"/>
      <c r="J2880" s="251"/>
    </row>
    <row r="2881" spans="1:10" ht="13.5" customHeight="1">
      <c r="A2881" s="16"/>
      <c r="B2881" s="16"/>
      <c r="C2881" s="17"/>
      <c r="D2881" s="17"/>
      <c r="E2881" s="17"/>
      <c r="F2881" s="17"/>
      <c r="G2881" s="17"/>
      <c r="H2881" s="249"/>
      <c r="I2881" s="250"/>
      <c r="J2881" s="251"/>
    </row>
    <row r="2882" spans="1:10" ht="13.5" customHeight="1">
      <c r="A2882" s="16"/>
      <c r="B2882" s="16"/>
      <c r="C2882" s="17"/>
      <c r="D2882" s="17"/>
      <c r="E2882" s="17"/>
      <c r="F2882" s="17"/>
      <c r="G2882" s="17"/>
      <c r="H2882" s="249"/>
      <c r="I2882" s="250"/>
      <c r="J2882" s="251"/>
    </row>
    <row r="2883" spans="1:10" ht="13.5" customHeight="1">
      <c r="A2883" s="16"/>
      <c r="B2883" s="16"/>
      <c r="C2883" s="17"/>
      <c r="D2883" s="17"/>
      <c r="E2883" s="17"/>
      <c r="F2883" s="17"/>
      <c r="G2883" s="17"/>
      <c r="H2883" s="249"/>
      <c r="I2883" s="250"/>
      <c r="J2883" s="251"/>
    </row>
    <row r="2884" spans="1:10" ht="13.5" customHeight="1">
      <c r="A2884" s="16"/>
      <c r="B2884" s="16"/>
      <c r="C2884" s="17"/>
      <c r="D2884" s="17"/>
      <c r="E2884" s="17"/>
      <c r="F2884" s="17"/>
      <c r="G2884" s="17"/>
      <c r="H2884" s="249"/>
      <c r="I2884" s="250"/>
      <c r="J2884" s="251"/>
    </row>
    <row r="2885" spans="1:10" ht="13.5" customHeight="1">
      <c r="A2885" s="16"/>
      <c r="B2885" s="16"/>
      <c r="C2885" s="17"/>
      <c r="D2885" s="17"/>
      <c r="E2885" s="17"/>
      <c r="F2885" s="17"/>
      <c r="G2885" s="17"/>
      <c r="H2885" s="249"/>
      <c r="I2885" s="250"/>
      <c r="J2885" s="251"/>
    </row>
    <row r="2886" spans="1:10" ht="13.5" customHeight="1">
      <c r="A2886" s="16"/>
      <c r="B2886" s="16"/>
      <c r="C2886" s="17"/>
      <c r="D2886" s="17"/>
      <c r="E2886" s="17"/>
      <c r="F2886" s="17"/>
      <c r="G2886" s="17"/>
      <c r="H2886" s="249"/>
      <c r="I2886" s="250"/>
      <c r="J2886" s="251"/>
    </row>
    <row r="2887" spans="1:10" ht="13.5" customHeight="1">
      <c r="A2887" s="16"/>
      <c r="B2887" s="16"/>
      <c r="C2887" s="17"/>
      <c r="D2887" s="17"/>
      <c r="E2887" s="17"/>
      <c r="F2887" s="17"/>
      <c r="G2887" s="17"/>
      <c r="H2887" s="249"/>
      <c r="I2887" s="250"/>
      <c r="J2887" s="251"/>
    </row>
    <row r="2888" spans="1:10" ht="13.5" customHeight="1">
      <c r="A2888" s="16"/>
      <c r="B2888" s="16"/>
      <c r="C2888" s="17"/>
      <c r="D2888" s="17"/>
      <c r="E2888" s="17"/>
      <c r="F2888" s="17"/>
      <c r="G2888" s="17"/>
      <c r="H2888" s="249"/>
      <c r="I2888" s="250"/>
      <c r="J2888" s="251"/>
    </row>
    <row r="2889" spans="1:10" ht="13.5" customHeight="1">
      <c r="A2889" s="16"/>
      <c r="B2889" s="16"/>
      <c r="C2889" s="17"/>
      <c r="D2889" s="17"/>
      <c r="E2889" s="17"/>
      <c r="F2889" s="17"/>
      <c r="G2889" s="17"/>
      <c r="H2889" s="249"/>
      <c r="I2889" s="250"/>
      <c r="J2889" s="251"/>
    </row>
    <row r="2890" spans="1:10" ht="13.5" customHeight="1">
      <c r="A2890" s="16"/>
      <c r="B2890" s="16"/>
      <c r="C2890" s="17"/>
      <c r="D2890" s="17"/>
      <c r="E2890" s="17"/>
      <c r="F2890" s="17"/>
      <c r="G2890" s="17"/>
      <c r="H2890" s="249"/>
      <c r="I2890" s="250"/>
      <c r="J2890" s="251"/>
    </row>
    <row r="2891" spans="1:10" ht="13.5" customHeight="1">
      <c r="A2891" s="16"/>
      <c r="B2891" s="16"/>
      <c r="C2891" s="17"/>
      <c r="D2891" s="17"/>
      <c r="E2891" s="17"/>
      <c r="F2891" s="17"/>
      <c r="G2891" s="17"/>
      <c r="H2891" s="249"/>
      <c r="I2891" s="250"/>
      <c r="J2891" s="251"/>
    </row>
    <row r="2892" spans="1:10" ht="13.5" customHeight="1">
      <c r="A2892" s="16"/>
      <c r="B2892" s="16"/>
      <c r="C2892" s="17"/>
      <c r="D2892" s="17"/>
      <c r="E2892" s="17"/>
      <c r="F2892" s="17"/>
      <c r="G2892" s="17"/>
      <c r="H2892" s="249"/>
      <c r="I2892" s="250"/>
      <c r="J2892" s="251"/>
    </row>
    <row r="2893" spans="1:10" ht="13.5" customHeight="1">
      <c r="A2893" s="16"/>
      <c r="B2893" s="16"/>
      <c r="C2893" s="17"/>
      <c r="D2893" s="17"/>
      <c r="E2893" s="17"/>
      <c r="F2893" s="17"/>
      <c r="G2893" s="17"/>
      <c r="H2893" s="249"/>
      <c r="I2893" s="250"/>
      <c r="J2893" s="251"/>
    </row>
    <row r="2894" spans="1:10" ht="13.5" customHeight="1">
      <c r="A2894" s="16"/>
      <c r="B2894" s="16"/>
      <c r="C2894" s="17"/>
      <c r="D2894" s="17"/>
      <c r="E2894" s="17"/>
      <c r="F2894" s="17"/>
      <c r="G2894" s="17"/>
      <c r="H2894" s="249"/>
      <c r="I2894" s="250"/>
      <c r="J2894" s="251"/>
    </row>
    <row r="2895" spans="1:10" ht="13.5" customHeight="1">
      <c r="A2895" s="16"/>
      <c r="B2895" s="16"/>
      <c r="C2895" s="17"/>
      <c r="D2895" s="17"/>
      <c r="E2895" s="17"/>
      <c r="F2895" s="17"/>
      <c r="G2895" s="17"/>
      <c r="H2895" s="249"/>
      <c r="I2895" s="250"/>
      <c r="J2895" s="251"/>
    </row>
    <row r="2896" spans="1:10" ht="13.5" customHeight="1">
      <c r="A2896" s="16"/>
      <c r="B2896" s="16"/>
      <c r="C2896" s="17"/>
      <c r="D2896" s="17"/>
      <c r="E2896" s="17"/>
      <c r="F2896" s="17"/>
      <c r="G2896" s="17"/>
      <c r="H2896" s="249"/>
      <c r="I2896" s="250"/>
      <c r="J2896" s="251"/>
    </row>
    <row r="2897" spans="1:10" ht="13.5" customHeight="1">
      <c r="A2897" s="16"/>
      <c r="B2897" s="16"/>
      <c r="C2897" s="17"/>
      <c r="D2897" s="17"/>
      <c r="E2897" s="17"/>
      <c r="F2897" s="17"/>
      <c r="G2897" s="17"/>
      <c r="H2897" s="249"/>
      <c r="I2897" s="250"/>
      <c r="J2897" s="251"/>
    </row>
    <row r="2898" spans="1:10" ht="13.5" customHeight="1">
      <c r="A2898" s="16"/>
      <c r="B2898" s="16"/>
      <c r="C2898" s="17"/>
      <c r="D2898" s="17"/>
      <c r="E2898" s="17"/>
      <c r="F2898" s="17"/>
      <c r="G2898" s="17"/>
      <c r="H2898" s="249"/>
      <c r="I2898" s="250"/>
      <c r="J2898" s="251"/>
    </row>
    <row r="2899" spans="1:10" ht="13.5" customHeight="1">
      <c r="A2899" s="16"/>
      <c r="B2899" s="16"/>
      <c r="C2899" s="17"/>
      <c r="D2899" s="17"/>
      <c r="E2899" s="17"/>
      <c r="F2899" s="17"/>
      <c r="G2899" s="17"/>
      <c r="H2899" s="249"/>
      <c r="I2899" s="250"/>
      <c r="J2899" s="251"/>
    </row>
    <row r="2900" spans="1:10" ht="13.5" customHeight="1">
      <c r="A2900" s="16"/>
      <c r="B2900" s="16"/>
      <c r="C2900" s="17"/>
      <c r="D2900" s="17"/>
      <c r="E2900" s="17"/>
      <c r="F2900" s="17"/>
      <c r="G2900" s="17"/>
      <c r="H2900" s="249"/>
      <c r="I2900" s="250"/>
      <c r="J2900" s="251"/>
    </row>
    <row r="2901" spans="1:10" ht="13.5" customHeight="1">
      <c r="A2901" s="16"/>
      <c r="B2901" s="16"/>
      <c r="C2901" s="17"/>
      <c r="D2901" s="17"/>
      <c r="E2901" s="17"/>
      <c r="F2901" s="17"/>
      <c r="G2901" s="17"/>
      <c r="H2901" s="249"/>
      <c r="I2901" s="250"/>
      <c r="J2901" s="251"/>
    </row>
    <row r="2902" spans="1:10" ht="13.5" customHeight="1">
      <c r="A2902" s="16"/>
      <c r="B2902" s="16"/>
      <c r="C2902" s="17"/>
      <c r="D2902" s="17"/>
      <c r="E2902" s="17"/>
      <c r="F2902" s="17"/>
      <c r="G2902" s="17"/>
      <c r="H2902" s="249"/>
      <c r="I2902" s="250"/>
      <c r="J2902" s="251"/>
    </row>
    <row r="2903" spans="1:10" ht="13.5" customHeight="1">
      <c r="A2903" s="16"/>
      <c r="B2903" s="16"/>
      <c r="C2903" s="17"/>
      <c r="D2903" s="17"/>
      <c r="E2903" s="17"/>
      <c r="F2903" s="17"/>
      <c r="G2903" s="17"/>
      <c r="H2903" s="249"/>
      <c r="I2903" s="250"/>
      <c r="J2903" s="251"/>
    </row>
    <row r="2904" spans="1:10" ht="13.5" customHeight="1">
      <c r="A2904" s="16"/>
      <c r="B2904" s="16"/>
      <c r="C2904" s="17"/>
      <c r="D2904" s="17"/>
      <c r="E2904" s="17"/>
      <c r="F2904" s="17"/>
      <c r="G2904" s="17"/>
      <c r="H2904" s="249"/>
      <c r="I2904" s="250"/>
      <c r="J2904" s="251"/>
    </row>
    <row r="2905" spans="1:10" ht="13.5" customHeight="1">
      <c r="A2905" s="16"/>
      <c r="B2905" s="16"/>
      <c r="C2905" s="17"/>
      <c r="D2905" s="17"/>
      <c r="E2905" s="17"/>
      <c r="F2905" s="17"/>
      <c r="G2905" s="17"/>
      <c r="H2905" s="249"/>
      <c r="I2905" s="250"/>
      <c r="J2905" s="251"/>
    </row>
    <row r="2906" spans="1:10" ht="13.5" customHeight="1">
      <c r="A2906" s="16"/>
      <c r="B2906" s="16"/>
      <c r="C2906" s="17"/>
      <c r="D2906" s="17"/>
      <c r="E2906" s="17"/>
      <c r="F2906" s="17"/>
      <c r="G2906" s="17"/>
      <c r="H2906" s="249"/>
      <c r="I2906" s="250"/>
      <c r="J2906" s="251"/>
    </row>
    <row r="2907" spans="1:10" ht="13.5" customHeight="1">
      <c r="A2907" s="16"/>
      <c r="B2907" s="16"/>
      <c r="C2907" s="17"/>
      <c r="D2907" s="17"/>
      <c r="E2907" s="17"/>
      <c r="F2907" s="17"/>
      <c r="G2907" s="17"/>
      <c r="H2907" s="249"/>
      <c r="I2907" s="250"/>
      <c r="J2907" s="251"/>
    </row>
    <row r="2908" spans="1:10" ht="13.5" customHeight="1">
      <c r="A2908" s="16"/>
      <c r="B2908" s="16"/>
      <c r="C2908" s="17"/>
      <c r="D2908" s="17"/>
      <c r="E2908" s="17"/>
      <c r="F2908" s="17"/>
      <c r="G2908" s="17"/>
      <c r="H2908" s="249"/>
      <c r="I2908" s="250"/>
      <c r="J2908" s="251"/>
    </row>
    <row r="2909" spans="1:10" ht="13.5" customHeight="1">
      <c r="A2909" s="16"/>
      <c r="B2909" s="16"/>
      <c r="C2909" s="17"/>
      <c r="D2909" s="17"/>
      <c r="E2909" s="17"/>
      <c r="F2909" s="17"/>
      <c r="G2909" s="17"/>
      <c r="H2909" s="249"/>
      <c r="I2909" s="250"/>
      <c r="J2909" s="251"/>
    </row>
    <row r="2910" spans="1:10" ht="13.5" customHeight="1">
      <c r="A2910" s="16"/>
      <c r="B2910" s="16"/>
      <c r="C2910" s="17"/>
      <c r="D2910" s="17"/>
      <c r="E2910" s="17"/>
      <c r="F2910" s="17"/>
      <c r="G2910" s="17"/>
      <c r="H2910" s="249"/>
      <c r="I2910" s="250"/>
      <c r="J2910" s="251"/>
    </row>
    <row r="2911" spans="1:10" ht="13.5" customHeight="1">
      <c r="A2911" s="16"/>
      <c r="B2911" s="16"/>
      <c r="C2911" s="17"/>
      <c r="D2911" s="17"/>
      <c r="E2911" s="17"/>
      <c r="F2911" s="17"/>
      <c r="G2911" s="17"/>
      <c r="H2911" s="249"/>
      <c r="I2911" s="250"/>
      <c r="J2911" s="251"/>
    </row>
    <row r="2912" spans="1:10" ht="13.5" customHeight="1">
      <c r="A2912" s="16"/>
      <c r="B2912" s="16"/>
      <c r="C2912" s="17"/>
      <c r="D2912" s="17"/>
      <c r="E2912" s="17"/>
      <c r="F2912" s="17"/>
      <c r="G2912" s="17"/>
      <c r="H2912" s="249"/>
      <c r="I2912" s="250"/>
      <c r="J2912" s="251"/>
    </row>
    <row r="2913" spans="1:10" ht="13.5" customHeight="1">
      <c r="A2913" s="16"/>
      <c r="B2913" s="16"/>
      <c r="C2913" s="17"/>
      <c r="D2913" s="17"/>
      <c r="E2913" s="17"/>
      <c r="F2913" s="17"/>
      <c r="G2913" s="17"/>
      <c r="H2913" s="249"/>
      <c r="I2913" s="250"/>
      <c r="J2913" s="251"/>
    </row>
    <row r="2914" spans="1:10" ht="13.5" customHeight="1">
      <c r="A2914" s="16"/>
      <c r="B2914" s="16"/>
      <c r="C2914" s="17"/>
      <c r="D2914" s="17"/>
      <c r="E2914" s="17"/>
      <c r="F2914" s="17"/>
      <c r="G2914" s="17"/>
      <c r="H2914" s="249"/>
      <c r="I2914" s="250"/>
      <c r="J2914" s="251"/>
    </row>
    <row r="2915" spans="1:10" ht="13.5" customHeight="1">
      <c r="A2915" s="16"/>
      <c r="B2915" s="16"/>
      <c r="C2915" s="17"/>
      <c r="D2915" s="17"/>
      <c r="E2915" s="17"/>
      <c r="F2915" s="17"/>
      <c r="G2915" s="17"/>
      <c r="H2915" s="249"/>
      <c r="I2915" s="250"/>
      <c r="J2915" s="251"/>
    </row>
    <row r="2916" spans="1:10" ht="13.5" customHeight="1">
      <c r="A2916" s="16"/>
      <c r="B2916" s="16"/>
      <c r="C2916" s="17"/>
      <c r="D2916" s="17"/>
      <c r="E2916" s="17"/>
      <c r="F2916" s="17"/>
      <c r="G2916" s="17"/>
      <c r="H2916" s="249"/>
      <c r="I2916" s="250"/>
      <c r="J2916" s="251"/>
    </row>
    <row r="2917" spans="1:10" ht="13.5" customHeight="1">
      <c r="A2917" s="16"/>
      <c r="B2917" s="16"/>
      <c r="C2917" s="17"/>
      <c r="D2917" s="17"/>
      <c r="E2917" s="17"/>
      <c r="F2917" s="17"/>
      <c r="G2917" s="17"/>
      <c r="H2917" s="249"/>
      <c r="I2917" s="250"/>
      <c r="J2917" s="251"/>
    </row>
    <row r="2918" spans="1:10" ht="13.5" customHeight="1">
      <c r="A2918" s="16"/>
      <c r="B2918" s="16"/>
      <c r="C2918" s="17"/>
      <c r="D2918" s="17"/>
      <c r="E2918" s="17"/>
      <c r="F2918" s="17"/>
      <c r="G2918" s="17"/>
      <c r="H2918" s="249"/>
      <c r="I2918" s="250"/>
      <c r="J2918" s="251"/>
    </row>
    <row r="2919" spans="1:10" ht="13.5" customHeight="1">
      <c r="A2919" s="16"/>
      <c r="B2919" s="16"/>
      <c r="C2919" s="17"/>
      <c r="D2919" s="17"/>
      <c r="E2919" s="17"/>
      <c r="F2919" s="17"/>
      <c r="G2919" s="17"/>
      <c r="H2919" s="249"/>
      <c r="I2919" s="250"/>
      <c r="J2919" s="251"/>
    </row>
    <row r="2920" spans="1:10" ht="13.5" customHeight="1">
      <c r="A2920" s="16"/>
      <c r="B2920" s="16"/>
      <c r="C2920" s="17"/>
      <c r="D2920" s="17"/>
      <c r="E2920" s="17"/>
      <c r="F2920" s="17"/>
      <c r="G2920" s="17"/>
      <c r="H2920" s="249"/>
      <c r="I2920" s="250"/>
      <c r="J2920" s="251"/>
    </row>
    <row r="2921" spans="1:10" ht="13.5" customHeight="1">
      <c r="A2921" s="16"/>
      <c r="B2921" s="16"/>
      <c r="C2921" s="17"/>
      <c r="D2921" s="17"/>
      <c r="E2921" s="17"/>
      <c r="F2921" s="17"/>
      <c r="G2921" s="17"/>
      <c r="H2921" s="249"/>
      <c r="I2921" s="250"/>
      <c r="J2921" s="251"/>
    </row>
    <row r="2922" spans="1:10" ht="13.5" customHeight="1">
      <c r="A2922" s="16"/>
      <c r="B2922" s="16"/>
      <c r="C2922" s="17"/>
      <c r="D2922" s="17"/>
      <c r="E2922" s="17"/>
      <c r="F2922" s="17"/>
      <c r="G2922" s="17"/>
      <c r="H2922" s="249"/>
      <c r="I2922" s="250"/>
      <c r="J2922" s="251"/>
    </row>
    <row r="2923" spans="1:10" ht="13.5" customHeight="1">
      <c r="A2923" s="16"/>
      <c r="B2923" s="16"/>
      <c r="C2923" s="17"/>
      <c r="D2923" s="17"/>
      <c r="E2923" s="17"/>
      <c r="F2923" s="17"/>
      <c r="G2923" s="17"/>
      <c r="H2923" s="249"/>
      <c r="I2923" s="250"/>
      <c r="J2923" s="251"/>
    </row>
    <row r="2924" spans="1:10" ht="13.5" customHeight="1">
      <c r="A2924" s="16"/>
      <c r="B2924" s="16"/>
      <c r="C2924" s="17"/>
      <c r="D2924" s="17"/>
      <c r="E2924" s="17"/>
      <c r="F2924" s="17"/>
      <c r="G2924" s="17"/>
      <c r="H2924" s="249"/>
      <c r="I2924" s="250"/>
      <c r="J2924" s="251"/>
    </row>
    <row r="2925" spans="1:10" ht="13.5" customHeight="1">
      <c r="A2925" s="16"/>
      <c r="B2925" s="16"/>
      <c r="C2925" s="17"/>
      <c r="D2925" s="17"/>
      <c r="E2925" s="17"/>
      <c r="F2925" s="17"/>
      <c r="G2925" s="17"/>
      <c r="H2925" s="249"/>
      <c r="I2925" s="250"/>
      <c r="J2925" s="251"/>
    </row>
    <row r="2926" spans="1:10" ht="13.5" customHeight="1">
      <c r="A2926" s="16"/>
      <c r="B2926" s="16"/>
      <c r="C2926" s="17"/>
      <c r="D2926" s="17"/>
      <c r="E2926" s="17"/>
      <c r="F2926" s="17"/>
      <c r="G2926" s="17"/>
      <c r="H2926" s="249"/>
      <c r="I2926" s="250"/>
      <c r="J2926" s="251"/>
    </row>
    <row r="2927" spans="1:10" ht="13.5" customHeight="1">
      <c r="A2927" s="16"/>
      <c r="B2927" s="16"/>
      <c r="C2927" s="17"/>
      <c r="D2927" s="17"/>
      <c r="E2927" s="17"/>
      <c r="F2927" s="17"/>
      <c r="G2927" s="17"/>
      <c r="H2927" s="249"/>
      <c r="I2927" s="250"/>
      <c r="J2927" s="251"/>
    </row>
    <row r="2928" spans="1:10" ht="13.5" customHeight="1">
      <c r="A2928" s="16"/>
      <c r="B2928" s="16"/>
      <c r="C2928" s="17"/>
      <c r="D2928" s="17"/>
      <c r="E2928" s="17"/>
      <c r="F2928" s="17"/>
      <c r="G2928" s="17"/>
      <c r="H2928" s="249"/>
      <c r="I2928" s="250"/>
      <c r="J2928" s="251"/>
    </row>
    <row r="2929" spans="1:10" ht="13.5" customHeight="1">
      <c r="A2929" s="16"/>
      <c r="B2929" s="16"/>
      <c r="C2929" s="17"/>
      <c r="D2929" s="17"/>
      <c r="E2929" s="17"/>
      <c r="F2929" s="17"/>
      <c r="G2929" s="17"/>
      <c r="H2929" s="249"/>
      <c r="I2929" s="250"/>
      <c r="J2929" s="251"/>
    </row>
    <row r="2930" spans="1:10" ht="13.5" customHeight="1">
      <c r="A2930" s="16"/>
      <c r="B2930" s="16"/>
      <c r="C2930" s="17"/>
      <c r="D2930" s="17"/>
      <c r="E2930" s="17"/>
      <c r="F2930" s="17"/>
      <c r="G2930" s="17"/>
      <c r="H2930" s="249"/>
      <c r="I2930" s="250"/>
      <c r="J2930" s="251"/>
    </row>
    <row r="2931" spans="1:10" ht="13.5" customHeight="1">
      <c r="A2931" s="16"/>
      <c r="B2931" s="16"/>
      <c r="C2931" s="17"/>
      <c r="D2931" s="17"/>
      <c r="E2931" s="17"/>
      <c r="F2931" s="17"/>
      <c r="G2931" s="17"/>
      <c r="H2931" s="249"/>
      <c r="I2931" s="250"/>
      <c r="J2931" s="251"/>
    </row>
    <row r="2932" spans="1:10" ht="13.5" customHeight="1">
      <c r="A2932" s="16"/>
      <c r="B2932" s="16"/>
      <c r="C2932" s="17"/>
      <c r="D2932" s="17"/>
      <c r="E2932" s="17"/>
      <c r="F2932" s="17"/>
      <c r="G2932" s="17"/>
      <c r="H2932" s="249"/>
      <c r="I2932" s="250"/>
      <c r="J2932" s="251"/>
    </row>
    <row r="2933" spans="1:10" ht="13.5" customHeight="1">
      <c r="A2933" s="16"/>
      <c r="B2933" s="16"/>
      <c r="C2933" s="17"/>
      <c r="D2933" s="17"/>
      <c r="E2933" s="17"/>
      <c r="F2933" s="17"/>
      <c r="G2933" s="17"/>
      <c r="H2933" s="249"/>
      <c r="I2933" s="250"/>
      <c r="J2933" s="251"/>
    </row>
    <row r="2934" spans="1:10" ht="13.5" customHeight="1">
      <c r="A2934" s="16"/>
      <c r="B2934" s="16"/>
      <c r="C2934" s="17"/>
      <c r="D2934" s="17"/>
      <c r="E2934" s="17"/>
      <c r="F2934" s="17"/>
      <c r="G2934" s="17"/>
      <c r="H2934" s="249"/>
      <c r="I2934" s="250"/>
      <c r="J2934" s="251"/>
    </row>
    <row r="2935" spans="1:10" ht="13.5" customHeight="1">
      <c r="A2935" s="16"/>
      <c r="B2935" s="16"/>
      <c r="C2935" s="17"/>
      <c r="D2935" s="17"/>
      <c r="E2935" s="17"/>
      <c r="F2935" s="17"/>
      <c r="G2935" s="17"/>
      <c r="H2935" s="249"/>
      <c r="I2935" s="250"/>
      <c r="J2935" s="251"/>
    </row>
    <row r="2936" spans="1:10" ht="13.5" customHeight="1">
      <c r="A2936" s="16"/>
      <c r="B2936" s="16"/>
      <c r="C2936" s="17"/>
      <c r="D2936" s="17"/>
      <c r="E2936" s="17"/>
      <c r="F2936" s="17"/>
      <c r="G2936" s="17"/>
      <c r="H2936" s="249"/>
      <c r="I2936" s="250"/>
      <c r="J2936" s="251"/>
    </row>
    <row r="2937" spans="1:10" ht="13.5" customHeight="1">
      <c r="A2937" s="16"/>
      <c r="B2937" s="16"/>
      <c r="C2937" s="17"/>
      <c r="D2937" s="17"/>
      <c r="E2937" s="17"/>
      <c r="F2937" s="17"/>
      <c r="G2937" s="17"/>
      <c r="H2937" s="249"/>
      <c r="I2937" s="250"/>
      <c r="J2937" s="251"/>
    </row>
    <row r="2938" spans="1:10" ht="13.5" customHeight="1">
      <c r="A2938" s="16"/>
      <c r="B2938" s="16"/>
      <c r="C2938" s="17"/>
      <c r="D2938" s="17"/>
      <c r="E2938" s="17"/>
      <c r="F2938" s="17"/>
      <c r="G2938" s="17"/>
      <c r="H2938" s="249"/>
      <c r="I2938" s="250"/>
      <c r="J2938" s="251"/>
    </row>
    <row r="2939" spans="1:10" ht="13.5" customHeight="1">
      <c r="A2939" s="16"/>
      <c r="B2939" s="16"/>
      <c r="C2939" s="17"/>
      <c r="D2939" s="17"/>
      <c r="E2939" s="17"/>
      <c r="F2939" s="17"/>
      <c r="G2939" s="17"/>
      <c r="H2939" s="249"/>
      <c r="I2939" s="250"/>
      <c r="J2939" s="251"/>
    </row>
    <row r="2940" spans="1:10" ht="13.5" customHeight="1">
      <c r="A2940" s="16"/>
      <c r="B2940" s="16"/>
      <c r="C2940" s="17"/>
      <c r="D2940" s="17"/>
      <c r="E2940" s="17"/>
      <c r="F2940" s="17"/>
      <c r="G2940" s="17"/>
      <c r="H2940" s="249"/>
      <c r="I2940" s="250"/>
      <c r="J2940" s="251"/>
    </row>
    <row r="2941" spans="1:10" ht="13.5" customHeight="1">
      <c r="A2941" s="16"/>
      <c r="B2941" s="16"/>
      <c r="C2941" s="17"/>
      <c r="D2941" s="17"/>
      <c r="E2941" s="17"/>
      <c r="F2941" s="17"/>
      <c r="G2941" s="17"/>
      <c r="H2941" s="249"/>
      <c r="I2941" s="250"/>
      <c r="J2941" s="251"/>
    </row>
    <row r="2942" spans="1:10" ht="13.5" customHeight="1">
      <c r="A2942" s="16"/>
      <c r="B2942" s="16"/>
      <c r="C2942" s="17"/>
      <c r="D2942" s="17"/>
      <c r="E2942" s="17"/>
      <c r="F2942" s="17"/>
      <c r="G2942" s="17"/>
      <c r="H2942" s="249"/>
      <c r="I2942" s="250"/>
      <c r="J2942" s="251"/>
    </row>
    <row r="2943" spans="1:10" ht="13.5" customHeight="1">
      <c r="A2943" s="16"/>
      <c r="B2943" s="16"/>
      <c r="C2943" s="17"/>
      <c r="D2943" s="17"/>
      <c r="E2943" s="17"/>
      <c r="F2943" s="17"/>
      <c r="G2943" s="17"/>
      <c r="H2943" s="249"/>
      <c r="I2943" s="250"/>
      <c r="J2943" s="251"/>
    </row>
    <row r="2944" spans="1:10" ht="13.5" customHeight="1">
      <c r="A2944" s="16"/>
      <c r="B2944" s="16"/>
      <c r="C2944" s="17"/>
      <c r="D2944" s="17"/>
      <c r="E2944" s="17"/>
      <c r="F2944" s="17"/>
      <c r="G2944" s="17"/>
      <c r="H2944" s="249"/>
      <c r="I2944" s="250"/>
      <c r="J2944" s="251"/>
    </row>
    <row r="2945" spans="1:10" ht="13.5" customHeight="1">
      <c r="A2945" s="16"/>
      <c r="B2945" s="16"/>
      <c r="C2945" s="17"/>
      <c r="D2945" s="17"/>
      <c r="E2945" s="17"/>
      <c r="F2945" s="17"/>
      <c r="G2945" s="17"/>
      <c r="H2945" s="249"/>
      <c r="I2945" s="250"/>
      <c r="J2945" s="251"/>
    </row>
    <row r="2946" spans="1:10" ht="13.5" customHeight="1">
      <c r="A2946" s="16"/>
      <c r="B2946" s="16"/>
      <c r="C2946" s="17"/>
      <c r="D2946" s="17"/>
      <c r="E2946" s="17"/>
      <c r="F2946" s="17"/>
      <c r="G2946" s="17"/>
      <c r="H2946" s="249"/>
      <c r="I2946" s="250"/>
      <c r="J2946" s="251"/>
    </row>
    <row r="2947" spans="1:10" ht="13.5" customHeight="1">
      <c r="A2947" s="16"/>
      <c r="B2947" s="16"/>
      <c r="C2947" s="17"/>
      <c r="D2947" s="17"/>
      <c r="E2947" s="17"/>
      <c r="F2947" s="17"/>
      <c r="G2947" s="17"/>
      <c r="H2947" s="249"/>
      <c r="I2947" s="250"/>
      <c r="J2947" s="251"/>
    </row>
    <row r="2948" spans="1:10" ht="13.5" customHeight="1">
      <c r="A2948" s="16"/>
      <c r="B2948" s="16"/>
      <c r="C2948" s="17"/>
      <c r="D2948" s="17"/>
      <c r="E2948" s="17"/>
      <c r="F2948" s="17"/>
      <c r="G2948" s="17"/>
      <c r="H2948" s="249"/>
      <c r="I2948" s="250"/>
      <c r="J2948" s="251"/>
    </row>
    <row r="2949" spans="1:10" ht="13.5" customHeight="1">
      <c r="A2949" s="16"/>
      <c r="B2949" s="16"/>
      <c r="C2949" s="17"/>
      <c r="D2949" s="17"/>
      <c r="E2949" s="17"/>
      <c r="F2949" s="17"/>
      <c r="G2949" s="17"/>
      <c r="H2949" s="249"/>
      <c r="I2949" s="250"/>
      <c r="J2949" s="251"/>
    </row>
    <row r="2950" spans="1:10" ht="13.5" customHeight="1">
      <c r="A2950" s="16"/>
      <c r="B2950" s="16"/>
      <c r="C2950" s="17"/>
      <c r="D2950" s="17"/>
      <c r="E2950" s="17"/>
      <c r="F2950" s="17"/>
      <c r="G2950" s="17"/>
      <c r="H2950" s="249"/>
      <c r="I2950" s="250"/>
      <c r="J2950" s="251"/>
    </row>
    <row r="2951" spans="1:10" ht="13.5" customHeight="1">
      <c r="A2951" s="16"/>
      <c r="B2951" s="16"/>
      <c r="C2951" s="17"/>
      <c r="D2951" s="17"/>
      <c r="E2951" s="17"/>
      <c r="F2951" s="17"/>
      <c r="G2951" s="17"/>
      <c r="H2951" s="249"/>
      <c r="I2951" s="250"/>
      <c r="J2951" s="251"/>
    </row>
    <row r="2952" spans="1:10" ht="13.5" customHeight="1">
      <c r="A2952" s="16"/>
      <c r="B2952" s="16"/>
      <c r="C2952" s="17"/>
      <c r="D2952" s="17"/>
      <c r="E2952" s="17"/>
      <c r="F2952" s="17"/>
      <c r="G2952" s="17"/>
      <c r="H2952" s="249"/>
      <c r="I2952" s="250"/>
      <c r="J2952" s="251"/>
    </row>
    <row r="2953" spans="1:10" ht="13.5" customHeight="1">
      <c r="A2953" s="16"/>
      <c r="B2953" s="16"/>
      <c r="C2953" s="17"/>
      <c r="D2953" s="17"/>
      <c r="E2953" s="17"/>
      <c r="F2953" s="17"/>
      <c r="G2953" s="17"/>
      <c r="H2953" s="249"/>
      <c r="I2953" s="250"/>
      <c r="J2953" s="251"/>
    </row>
    <row r="2954" spans="1:10" ht="13.5" customHeight="1">
      <c r="A2954" s="16"/>
      <c r="B2954" s="16"/>
      <c r="C2954" s="17"/>
      <c r="D2954" s="17"/>
      <c r="E2954" s="17"/>
      <c r="F2954" s="17"/>
      <c r="G2954" s="17"/>
      <c r="H2954" s="249"/>
      <c r="I2954" s="250"/>
      <c r="J2954" s="251"/>
    </row>
    <row r="2955" spans="1:10" ht="13.5" customHeight="1">
      <c r="A2955" s="16"/>
      <c r="B2955" s="16"/>
      <c r="C2955" s="17"/>
      <c r="D2955" s="17"/>
      <c r="E2955" s="17"/>
      <c r="F2955" s="17"/>
      <c r="G2955" s="17"/>
      <c r="H2955" s="249"/>
      <c r="I2955" s="250"/>
      <c r="J2955" s="251"/>
    </row>
    <row r="2956" spans="1:10" ht="13.5" customHeight="1">
      <c r="A2956" s="16"/>
      <c r="B2956" s="16"/>
      <c r="C2956" s="17"/>
      <c r="D2956" s="17"/>
      <c r="E2956" s="17"/>
      <c r="F2956" s="17"/>
      <c r="G2956" s="17"/>
      <c r="H2956" s="249"/>
      <c r="I2956" s="250"/>
      <c r="J2956" s="251"/>
    </row>
    <row r="2957" spans="1:10" ht="13.5" customHeight="1">
      <c r="A2957" s="16"/>
      <c r="B2957" s="16"/>
      <c r="C2957" s="17"/>
      <c r="D2957" s="17"/>
      <c r="E2957" s="17"/>
      <c r="F2957" s="17"/>
      <c r="G2957" s="17"/>
      <c r="H2957" s="249"/>
      <c r="I2957" s="250"/>
      <c r="J2957" s="251"/>
    </row>
    <row r="2958" spans="1:10" ht="13.5" customHeight="1">
      <c r="A2958" s="16"/>
      <c r="B2958" s="16"/>
      <c r="C2958" s="17"/>
      <c r="D2958" s="17"/>
      <c r="E2958" s="17"/>
      <c r="F2958" s="17"/>
      <c r="G2958" s="17"/>
      <c r="H2958" s="249"/>
      <c r="I2958" s="250"/>
      <c r="J2958" s="251"/>
    </row>
    <row r="2959" spans="1:10" ht="13.5" customHeight="1">
      <c r="A2959" s="16"/>
      <c r="B2959" s="16"/>
      <c r="C2959" s="17"/>
      <c r="D2959" s="17"/>
      <c r="E2959" s="17"/>
      <c r="F2959" s="17"/>
      <c r="G2959" s="17"/>
      <c r="H2959" s="249"/>
      <c r="I2959" s="250"/>
      <c r="J2959" s="251"/>
    </row>
    <row r="2960" spans="1:10" ht="13.5" customHeight="1">
      <c r="A2960" s="16"/>
      <c r="B2960" s="16"/>
      <c r="C2960" s="17"/>
      <c r="D2960" s="17"/>
      <c r="E2960" s="17"/>
      <c r="F2960" s="17"/>
      <c r="G2960" s="17"/>
      <c r="H2960" s="249"/>
      <c r="I2960" s="250"/>
      <c r="J2960" s="251"/>
    </row>
    <row r="2961" spans="1:10" ht="13.5" customHeight="1">
      <c r="A2961" s="16"/>
      <c r="B2961" s="16"/>
      <c r="C2961" s="17"/>
      <c r="D2961" s="17"/>
      <c r="E2961" s="17"/>
      <c r="F2961" s="17"/>
      <c r="G2961" s="17"/>
      <c r="H2961" s="249"/>
      <c r="I2961" s="250"/>
      <c r="J2961" s="251"/>
    </row>
    <row r="2962" spans="1:10" ht="13.5" customHeight="1">
      <c r="A2962" s="16"/>
      <c r="B2962" s="16"/>
      <c r="C2962" s="17"/>
      <c r="D2962" s="17"/>
      <c r="E2962" s="17"/>
      <c r="F2962" s="17"/>
      <c r="G2962" s="17"/>
      <c r="H2962" s="249"/>
      <c r="I2962" s="250"/>
      <c r="J2962" s="251"/>
    </row>
    <row r="2963" spans="1:10" ht="13.5" customHeight="1">
      <c r="A2963" s="16"/>
      <c r="B2963" s="16"/>
      <c r="C2963" s="17"/>
      <c r="D2963" s="17"/>
      <c r="E2963" s="17"/>
      <c r="F2963" s="17"/>
      <c r="G2963" s="17"/>
      <c r="H2963" s="249"/>
      <c r="I2963" s="250"/>
      <c r="J2963" s="251"/>
    </row>
    <row r="2964" spans="1:10" ht="13.5" customHeight="1">
      <c r="A2964" s="16"/>
      <c r="B2964" s="16"/>
      <c r="C2964" s="17"/>
      <c r="D2964" s="17"/>
      <c r="E2964" s="17"/>
      <c r="F2964" s="17"/>
      <c r="G2964" s="17"/>
      <c r="H2964" s="249"/>
      <c r="I2964" s="250"/>
      <c r="J2964" s="251"/>
    </row>
    <row r="2965" spans="1:10" ht="13.5" customHeight="1">
      <c r="A2965" s="16"/>
      <c r="B2965" s="16"/>
      <c r="C2965" s="17"/>
      <c r="D2965" s="17"/>
      <c r="E2965" s="17"/>
      <c r="F2965" s="17"/>
      <c r="G2965" s="17"/>
      <c r="H2965" s="249"/>
      <c r="I2965" s="250"/>
      <c r="J2965" s="251"/>
    </row>
    <row r="2966" spans="1:10" ht="13.5" customHeight="1">
      <c r="A2966" s="16"/>
      <c r="B2966" s="16"/>
      <c r="C2966" s="17"/>
      <c r="D2966" s="17"/>
      <c r="E2966" s="17"/>
      <c r="F2966" s="17"/>
      <c r="G2966" s="17"/>
      <c r="H2966" s="249"/>
      <c r="I2966" s="250"/>
      <c r="J2966" s="251"/>
    </row>
    <row r="2967" spans="1:10" ht="13.5" customHeight="1">
      <c r="A2967" s="16"/>
      <c r="B2967" s="16"/>
      <c r="C2967" s="17"/>
      <c r="D2967" s="17"/>
      <c r="E2967" s="17"/>
      <c r="F2967" s="17"/>
      <c r="G2967" s="17"/>
      <c r="H2967" s="249"/>
      <c r="I2967" s="250"/>
      <c r="J2967" s="251"/>
    </row>
    <row r="2968" spans="1:10" ht="13.5" customHeight="1">
      <c r="A2968" s="16"/>
      <c r="B2968" s="16"/>
      <c r="C2968" s="17"/>
      <c r="D2968" s="17"/>
      <c r="E2968" s="17"/>
      <c r="F2968" s="17"/>
      <c r="G2968" s="17"/>
      <c r="H2968" s="249"/>
      <c r="I2968" s="250"/>
      <c r="J2968" s="251"/>
    </row>
    <row r="2969" spans="1:10" ht="13.5" customHeight="1">
      <c r="A2969" s="16"/>
      <c r="B2969" s="16"/>
      <c r="C2969" s="17"/>
      <c r="D2969" s="17"/>
      <c r="E2969" s="17"/>
      <c r="F2969" s="17"/>
      <c r="G2969" s="17"/>
      <c r="H2969" s="249"/>
      <c r="I2969" s="250"/>
      <c r="J2969" s="251"/>
    </row>
    <row r="2970" spans="1:10" ht="13.5" customHeight="1">
      <c r="A2970" s="16"/>
      <c r="B2970" s="16"/>
      <c r="C2970" s="17"/>
      <c r="D2970" s="17"/>
      <c r="E2970" s="17"/>
      <c r="F2970" s="17"/>
      <c r="G2970" s="17"/>
      <c r="H2970" s="249"/>
      <c r="I2970" s="250"/>
      <c r="J2970" s="251"/>
    </row>
    <row r="2971" spans="1:10" ht="13.5" customHeight="1">
      <c r="A2971" s="16"/>
      <c r="B2971" s="16"/>
      <c r="C2971" s="17"/>
      <c r="D2971" s="17"/>
      <c r="E2971" s="17"/>
      <c r="F2971" s="17"/>
      <c r="G2971" s="17"/>
      <c r="H2971" s="249"/>
      <c r="I2971" s="250"/>
      <c r="J2971" s="251"/>
    </row>
    <row r="2972" spans="1:10" ht="13.5" customHeight="1">
      <c r="A2972" s="16"/>
      <c r="B2972" s="16"/>
      <c r="C2972" s="17"/>
      <c r="D2972" s="17"/>
      <c r="E2972" s="17"/>
      <c r="F2972" s="17"/>
      <c r="G2972" s="17"/>
      <c r="H2972" s="249"/>
      <c r="I2972" s="250"/>
      <c r="J2972" s="251"/>
    </row>
    <row r="2973" spans="1:10" ht="13.5" customHeight="1">
      <c r="A2973" s="16"/>
      <c r="B2973" s="16"/>
      <c r="C2973" s="17"/>
      <c r="D2973" s="17"/>
      <c r="E2973" s="17"/>
      <c r="F2973" s="17"/>
      <c r="G2973" s="17"/>
      <c r="H2973" s="249"/>
      <c r="I2973" s="250"/>
      <c r="J2973" s="251"/>
    </row>
    <row r="2974" spans="1:10" ht="13.5" customHeight="1">
      <c r="A2974" s="16"/>
      <c r="B2974" s="16"/>
      <c r="C2974" s="17"/>
      <c r="D2974" s="17"/>
      <c r="E2974" s="17"/>
      <c r="F2974" s="17"/>
      <c r="G2974" s="17"/>
      <c r="H2974" s="249"/>
      <c r="I2974" s="250"/>
      <c r="J2974" s="251"/>
    </row>
    <row r="2975" spans="1:10" ht="13.5" customHeight="1">
      <c r="A2975" s="16"/>
      <c r="B2975" s="16"/>
      <c r="C2975" s="17"/>
      <c r="D2975" s="17"/>
      <c r="E2975" s="17"/>
      <c r="F2975" s="17"/>
      <c r="G2975" s="17"/>
      <c r="H2975" s="249"/>
      <c r="I2975" s="250"/>
      <c r="J2975" s="251"/>
    </row>
    <row r="2976" spans="1:10" ht="13.5" customHeight="1">
      <c r="A2976" s="16"/>
      <c r="B2976" s="16"/>
      <c r="C2976" s="17"/>
      <c r="D2976" s="17"/>
      <c r="E2976" s="17"/>
      <c r="F2976" s="17"/>
      <c r="G2976" s="17"/>
      <c r="H2976" s="249"/>
      <c r="I2976" s="250"/>
      <c r="J2976" s="251"/>
    </row>
    <row r="2977" spans="1:10" ht="13.5" customHeight="1">
      <c r="A2977" s="16"/>
      <c r="B2977" s="16"/>
      <c r="C2977" s="17"/>
      <c r="D2977" s="17"/>
      <c r="E2977" s="17"/>
      <c r="F2977" s="17"/>
      <c r="G2977" s="17"/>
      <c r="H2977" s="249"/>
      <c r="I2977" s="250"/>
      <c r="J2977" s="251"/>
    </row>
    <row r="2978" spans="1:10" ht="13.5" customHeight="1">
      <c r="A2978" s="16"/>
      <c r="B2978" s="16"/>
      <c r="C2978" s="17"/>
      <c r="D2978" s="17"/>
      <c r="E2978" s="17"/>
      <c r="F2978" s="17"/>
      <c r="G2978" s="17"/>
      <c r="H2978" s="249"/>
      <c r="I2978" s="250"/>
      <c r="J2978" s="251"/>
    </row>
    <row r="2979" spans="1:10" ht="13.5" customHeight="1">
      <c r="A2979" s="16"/>
      <c r="B2979" s="16"/>
      <c r="C2979" s="17"/>
      <c r="D2979" s="17"/>
      <c r="E2979" s="17"/>
      <c r="F2979" s="17"/>
      <c r="G2979" s="17"/>
      <c r="H2979" s="249"/>
      <c r="I2979" s="250"/>
      <c r="J2979" s="251"/>
    </row>
    <row r="2980" spans="1:10" ht="13.5" customHeight="1">
      <c r="A2980" s="16"/>
      <c r="B2980" s="16"/>
      <c r="C2980" s="17"/>
      <c r="D2980" s="17"/>
      <c r="E2980" s="17"/>
      <c r="F2980" s="17"/>
      <c r="G2980" s="17"/>
      <c r="H2980" s="249"/>
      <c r="I2980" s="250"/>
      <c r="J2980" s="251"/>
    </row>
    <row r="2981" spans="1:10" ht="13.5" customHeight="1">
      <c r="A2981" s="16"/>
      <c r="B2981" s="16"/>
      <c r="C2981" s="17"/>
      <c r="D2981" s="17"/>
      <c r="E2981" s="17"/>
      <c r="F2981" s="17"/>
      <c r="G2981" s="17"/>
      <c r="H2981" s="249"/>
      <c r="I2981" s="250"/>
      <c r="J2981" s="251"/>
    </row>
    <row r="2982" spans="1:10" ht="13.5" customHeight="1">
      <c r="A2982" s="16"/>
      <c r="B2982" s="16"/>
      <c r="C2982" s="17"/>
      <c r="D2982" s="17"/>
      <c r="E2982" s="17"/>
      <c r="F2982" s="17"/>
      <c r="G2982" s="17"/>
      <c r="H2982" s="249"/>
      <c r="I2982" s="250"/>
      <c r="J2982" s="251"/>
    </row>
    <row r="2983" spans="1:10" ht="13.5" customHeight="1">
      <c r="A2983" s="16"/>
      <c r="B2983" s="16"/>
      <c r="C2983" s="17"/>
      <c r="D2983" s="17"/>
      <c r="E2983" s="17"/>
      <c r="F2983" s="17"/>
      <c r="G2983" s="17"/>
      <c r="H2983" s="249"/>
      <c r="I2983" s="250"/>
      <c r="J2983" s="251"/>
    </row>
    <row r="2984" spans="1:10" ht="13.5" customHeight="1">
      <c r="A2984" s="16"/>
      <c r="B2984" s="16"/>
      <c r="C2984" s="17"/>
      <c r="D2984" s="17"/>
      <c r="E2984" s="17"/>
      <c r="F2984" s="17"/>
      <c r="G2984" s="17"/>
      <c r="H2984" s="249"/>
      <c r="I2984" s="250"/>
      <c r="J2984" s="251"/>
    </row>
    <row r="2985" spans="1:10" ht="13.5" customHeight="1">
      <c r="A2985" s="16"/>
      <c r="B2985" s="16"/>
      <c r="C2985" s="17"/>
      <c r="D2985" s="17"/>
      <c r="E2985" s="17"/>
      <c r="F2985" s="17"/>
      <c r="G2985" s="17"/>
      <c r="H2985" s="249"/>
      <c r="I2985" s="250"/>
      <c r="J2985" s="251"/>
    </row>
    <row r="2986" spans="1:10" ht="13.5" customHeight="1">
      <c r="A2986" s="16"/>
      <c r="B2986" s="16"/>
      <c r="C2986" s="17"/>
      <c r="D2986" s="17"/>
      <c r="E2986" s="17"/>
      <c r="F2986" s="17"/>
      <c r="G2986" s="17"/>
      <c r="H2986" s="249"/>
      <c r="I2986" s="250"/>
      <c r="J2986" s="251"/>
    </row>
    <row r="2987" spans="1:10" ht="13.5" customHeight="1">
      <c r="A2987" s="16"/>
      <c r="B2987" s="16"/>
      <c r="C2987" s="17"/>
      <c r="D2987" s="17"/>
      <c r="E2987" s="17"/>
      <c r="F2987" s="17"/>
      <c r="G2987" s="17"/>
      <c r="H2987" s="249"/>
      <c r="I2987" s="250"/>
      <c r="J2987" s="251"/>
    </row>
    <row r="2988" spans="1:10" ht="13.5" customHeight="1">
      <c r="A2988" s="16"/>
      <c r="B2988" s="16"/>
      <c r="C2988" s="17"/>
      <c r="D2988" s="17"/>
      <c r="E2988" s="17"/>
      <c r="F2988" s="17"/>
      <c r="G2988" s="17"/>
      <c r="H2988" s="249"/>
      <c r="I2988" s="250"/>
      <c r="J2988" s="251"/>
    </row>
    <row r="2989" spans="1:10" ht="13.5" customHeight="1">
      <c r="A2989" s="16"/>
      <c r="B2989" s="16"/>
      <c r="C2989" s="17"/>
      <c r="D2989" s="17"/>
      <c r="E2989" s="17"/>
      <c r="F2989" s="17"/>
      <c r="G2989" s="17"/>
      <c r="H2989" s="249"/>
      <c r="I2989" s="250"/>
      <c r="J2989" s="251"/>
    </row>
    <row r="2990" spans="1:10" ht="13.5" customHeight="1">
      <c r="A2990" s="16"/>
      <c r="B2990" s="16"/>
      <c r="C2990" s="17"/>
      <c r="D2990" s="17"/>
      <c r="E2990" s="17"/>
      <c r="F2990" s="17"/>
      <c r="G2990" s="17"/>
      <c r="H2990" s="249"/>
      <c r="I2990" s="250"/>
      <c r="J2990" s="251"/>
    </row>
    <row r="2991" spans="1:10" ht="13.5" customHeight="1">
      <c r="A2991" s="16"/>
      <c r="B2991" s="16"/>
      <c r="C2991" s="17"/>
      <c r="D2991" s="17"/>
      <c r="E2991" s="17"/>
      <c r="F2991" s="17"/>
      <c r="G2991" s="17"/>
      <c r="H2991" s="249"/>
      <c r="I2991" s="250"/>
      <c r="J2991" s="251"/>
    </row>
    <row r="2992" spans="1:10" ht="13.5" customHeight="1">
      <c r="A2992" s="16"/>
      <c r="B2992" s="16"/>
      <c r="C2992" s="17"/>
      <c r="D2992" s="17"/>
      <c r="E2992" s="17"/>
      <c r="F2992" s="17"/>
      <c r="G2992" s="17"/>
      <c r="H2992" s="249"/>
      <c r="I2992" s="250"/>
      <c r="J2992" s="251"/>
    </row>
    <row r="2993" spans="1:10" ht="13.5" customHeight="1">
      <c r="A2993" s="16"/>
      <c r="B2993" s="16"/>
      <c r="C2993" s="17"/>
      <c r="D2993" s="17"/>
      <c r="E2993" s="17"/>
      <c r="F2993" s="17"/>
      <c r="G2993" s="17"/>
      <c r="H2993" s="249"/>
      <c r="I2993" s="250"/>
      <c r="J2993" s="251"/>
    </row>
    <row r="2994" spans="1:10" ht="13.5" customHeight="1">
      <c r="A2994" s="16"/>
      <c r="B2994" s="16"/>
      <c r="C2994" s="17"/>
      <c r="D2994" s="17"/>
      <c r="E2994" s="17"/>
      <c r="F2994" s="17"/>
      <c r="G2994" s="17"/>
      <c r="H2994" s="249"/>
      <c r="I2994" s="250"/>
      <c r="J2994" s="251"/>
    </row>
    <row r="2995" spans="1:10" ht="13.5" customHeight="1">
      <c r="A2995" s="16"/>
      <c r="B2995" s="16"/>
      <c r="C2995" s="17"/>
      <c r="D2995" s="17"/>
      <c r="E2995" s="17"/>
      <c r="F2995" s="17"/>
      <c r="G2995" s="17"/>
      <c r="H2995" s="249"/>
      <c r="I2995" s="250"/>
      <c r="J2995" s="251"/>
    </row>
    <row r="2996" spans="1:10" ht="13.5" customHeight="1">
      <c r="A2996" s="16"/>
      <c r="B2996" s="16"/>
      <c r="C2996" s="17"/>
      <c r="D2996" s="17"/>
      <c r="E2996" s="17"/>
      <c r="F2996" s="17"/>
      <c r="G2996" s="17"/>
      <c r="H2996" s="249"/>
      <c r="I2996" s="250"/>
      <c r="J2996" s="251"/>
    </row>
    <row r="2997" spans="1:10" ht="13.5" customHeight="1">
      <c r="A2997" s="16"/>
      <c r="B2997" s="16"/>
      <c r="C2997" s="17"/>
      <c r="D2997" s="17"/>
      <c r="E2997" s="17"/>
      <c r="F2997" s="17"/>
      <c r="G2997" s="17"/>
      <c r="H2997" s="249"/>
      <c r="I2997" s="250"/>
      <c r="J2997" s="251"/>
    </row>
    <row r="2998" spans="1:10" ht="13.5" customHeight="1">
      <c r="A2998" s="16"/>
      <c r="B2998" s="16"/>
      <c r="C2998" s="17"/>
      <c r="D2998" s="17"/>
      <c r="E2998" s="17"/>
      <c r="F2998" s="17"/>
      <c r="G2998" s="17"/>
      <c r="H2998" s="249"/>
      <c r="I2998" s="250"/>
      <c r="J2998" s="251"/>
    </row>
    <row r="2999" spans="1:10" ht="13.5" customHeight="1">
      <c r="A2999" s="16"/>
      <c r="B2999" s="16"/>
      <c r="C2999" s="17"/>
      <c r="D2999" s="17"/>
      <c r="E2999" s="17"/>
      <c r="F2999" s="17"/>
      <c r="G2999" s="17"/>
      <c r="H2999" s="249"/>
      <c r="I2999" s="250"/>
      <c r="J2999" s="251"/>
    </row>
    <row r="3000" spans="1:10" ht="13.5" customHeight="1">
      <c r="A3000" s="16"/>
      <c r="B3000" s="16"/>
      <c r="C3000" s="17"/>
      <c r="D3000" s="17"/>
      <c r="E3000" s="17"/>
      <c r="F3000" s="17"/>
      <c r="G3000" s="17"/>
      <c r="H3000" s="249"/>
      <c r="I3000" s="250"/>
      <c r="J3000" s="251"/>
    </row>
    <row r="3001" spans="1:10" ht="13.5" customHeight="1">
      <c r="A3001" s="16"/>
      <c r="B3001" s="16"/>
      <c r="C3001" s="17"/>
      <c r="D3001" s="17"/>
      <c r="E3001" s="17"/>
      <c r="F3001" s="17"/>
      <c r="G3001" s="17"/>
      <c r="H3001" s="249"/>
      <c r="I3001" s="250"/>
      <c r="J3001" s="251"/>
    </row>
    <row r="3002" spans="1:10" ht="13.5" customHeight="1">
      <c r="A3002" s="16"/>
      <c r="B3002" s="16"/>
      <c r="C3002" s="17"/>
      <c r="D3002" s="17"/>
      <c r="E3002" s="17"/>
      <c r="F3002" s="17"/>
      <c r="G3002" s="17"/>
      <c r="H3002" s="249"/>
      <c r="I3002" s="250"/>
      <c r="J3002" s="251"/>
    </row>
    <row r="3003" spans="1:10" ht="13.5" customHeight="1">
      <c r="A3003" s="16"/>
      <c r="B3003" s="16"/>
      <c r="C3003" s="17"/>
      <c r="D3003" s="17"/>
      <c r="E3003" s="17"/>
      <c r="F3003" s="17"/>
      <c r="G3003" s="17"/>
      <c r="H3003" s="249"/>
      <c r="I3003" s="250"/>
      <c r="J3003" s="251"/>
    </row>
    <row r="3004" spans="1:10" ht="13.5" customHeight="1">
      <c r="A3004" s="16"/>
      <c r="B3004" s="16"/>
      <c r="C3004" s="17"/>
      <c r="D3004" s="17"/>
      <c r="E3004" s="17"/>
      <c r="F3004" s="17"/>
      <c r="G3004" s="17"/>
      <c r="H3004" s="249"/>
      <c r="I3004" s="250"/>
      <c r="J3004" s="251"/>
    </row>
    <row r="3005" spans="1:10" ht="13.5" customHeight="1">
      <c r="A3005" s="16"/>
      <c r="B3005" s="16"/>
      <c r="C3005" s="17"/>
      <c r="D3005" s="17"/>
      <c r="E3005" s="17"/>
      <c r="F3005" s="17"/>
      <c r="G3005" s="17"/>
      <c r="H3005" s="249"/>
      <c r="I3005" s="250"/>
      <c r="J3005" s="251"/>
    </row>
    <row r="3006" spans="1:10" ht="13.5" customHeight="1">
      <c r="A3006" s="16"/>
      <c r="B3006" s="16"/>
      <c r="C3006" s="17"/>
      <c r="D3006" s="17"/>
      <c r="E3006" s="17"/>
      <c r="F3006" s="17"/>
      <c r="G3006" s="17"/>
      <c r="H3006" s="249"/>
      <c r="I3006" s="250"/>
      <c r="J3006" s="251"/>
    </row>
    <row r="3007" spans="1:10" ht="13.5" customHeight="1">
      <c r="A3007" s="16"/>
      <c r="B3007" s="16"/>
      <c r="C3007" s="17"/>
      <c r="D3007" s="17"/>
      <c r="E3007" s="17"/>
      <c r="F3007" s="17"/>
      <c r="G3007" s="17"/>
      <c r="H3007" s="249"/>
      <c r="I3007" s="250"/>
      <c r="J3007" s="251"/>
    </row>
    <row r="3008" spans="1:10" ht="13.5" customHeight="1">
      <c r="A3008" s="16"/>
      <c r="B3008" s="16"/>
      <c r="C3008" s="17"/>
      <c r="D3008" s="17"/>
      <c r="E3008" s="17"/>
      <c r="F3008" s="17"/>
      <c r="G3008" s="17"/>
      <c r="H3008" s="249"/>
      <c r="I3008" s="250"/>
      <c r="J3008" s="251"/>
    </row>
    <row r="3009" spans="1:10" ht="13.5" customHeight="1">
      <c r="A3009" s="16"/>
      <c r="B3009" s="16"/>
      <c r="C3009" s="17"/>
      <c r="D3009" s="17"/>
      <c r="E3009" s="17"/>
      <c r="F3009" s="17"/>
      <c r="G3009" s="17"/>
      <c r="H3009" s="249"/>
      <c r="I3009" s="250"/>
      <c r="J3009" s="251"/>
    </row>
    <row r="3010" spans="1:10" ht="13.5" customHeight="1">
      <c r="A3010" s="16"/>
      <c r="B3010" s="16"/>
      <c r="C3010" s="17"/>
      <c r="D3010" s="17"/>
      <c r="E3010" s="17"/>
      <c r="F3010" s="17"/>
      <c r="G3010" s="17"/>
      <c r="H3010" s="249"/>
      <c r="I3010" s="250"/>
      <c r="J3010" s="251"/>
    </row>
    <row r="3011" spans="1:10" ht="13.5" customHeight="1">
      <c r="A3011" s="16"/>
      <c r="B3011" s="16"/>
      <c r="C3011" s="17"/>
      <c r="D3011" s="17"/>
      <c r="E3011" s="17"/>
      <c r="F3011" s="17"/>
      <c r="G3011" s="17"/>
      <c r="H3011" s="249"/>
      <c r="I3011" s="250"/>
      <c r="J3011" s="251"/>
    </row>
    <row r="3012" spans="1:10" ht="13.5" customHeight="1">
      <c r="A3012" s="16"/>
      <c r="B3012" s="16"/>
      <c r="C3012" s="17"/>
      <c r="D3012" s="17"/>
      <c r="E3012" s="17"/>
      <c r="F3012" s="17"/>
      <c r="G3012" s="17"/>
      <c r="H3012" s="249"/>
      <c r="I3012" s="250"/>
      <c r="J3012" s="251"/>
    </row>
    <row r="3013" spans="1:10" ht="13.5" customHeight="1">
      <c r="A3013" s="16"/>
      <c r="B3013" s="16"/>
      <c r="C3013" s="17"/>
      <c r="D3013" s="17"/>
      <c r="E3013" s="17"/>
      <c r="F3013" s="17"/>
      <c r="G3013" s="17"/>
      <c r="H3013" s="249"/>
      <c r="I3013" s="250"/>
      <c r="J3013" s="251"/>
    </row>
    <row r="3014" spans="1:10" ht="13.5" customHeight="1">
      <c r="A3014" s="16"/>
      <c r="B3014" s="16"/>
      <c r="C3014" s="17"/>
      <c r="D3014" s="17"/>
      <c r="E3014" s="17"/>
      <c r="F3014" s="17"/>
      <c r="G3014" s="17"/>
      <c r="H3014" s="249"/>
      <c r="I3014" s="250"/>
      <c r="J3014" s="251"/>
    </row>
    <row r="3015" spans="1:10" ht="13.5" customHeight="1">
      <c r="A3015" s="16"/>
      <c r="B3015" s="16"/>
      <c r="C3015" s="17"/>
      <c r="D3015" s="17"/>
      <c r="E3015" s="17"/>
      <c r="F3015" s="17"/>
      <c r="G3015" s="17"/>
      <c r="H3015" s="249"/>
      <c r="I3015" s="250"/>
      <c r="J3015" s="251"/>
    </row>
    <row r="3016" spans="1:10" ht="13.5" customHeight="1">
      <c r="A3016" s="16"/>
      <c r="B3016" s="16"/>
      <c r="C3016" s="17"/>
      <c r="D3016" s="17"/>
      <c r="E3016" s="17"/>
      <c r="F3016" s="17"/>
      <c r="G3016" s="17"/>
      <c r="H3016" s="249"/>
      <c r="I3016" s="250"/>
      <c r="J3016" s="251"/>
    </row>
    <row r="3017" spans="1:10" ht="13.5" customHeight="1">
      <c r="A3017" s="16"/>
      <c r="B3017" s="16"/>
      <c r="C3017" s="17"/>
      <c r="D3017" s="17"/>
      <c r="E3017" s="17"/>
      <c r="F3017" s="17"/>
      <c r="G3017" s="17"/>
      <c r="H3017" s="249"/>
      <c r="I3017" s="250"/>
      <c r="J3017" s="251"/>
    </row>
    <row r="3018" spans="1:10" ht="13.5" customHeight="1">
      <c r="A3018" s="16"/>
      <c r="B3018" s="16"/>
      <c r="C3018" s="17"/>
      <c r="D3018" s="17"/>
      <c r="E3018" s="17"/>
      <c r="F3018" s="17"/>
      <c r="G3018" s="17"/>
      <c r="H3018" s="249"/>
      <c r="I3018" s="250"/>
      <c r="J3018" s="251"/>
    </row>
    <row r="3019" spans="1:10" ht="13.5" customHeight="1">
      <c r="A3019" s="16"/>
      <c r="B3019" s="16"/>
      <c r="C3019" s="17"/>
      <c r="D3019" s="17"/>
      <c r="E3019" s="17"/>
      <c r="F3019" s="17"/>
      <c r="G3019" s="17"/>
      <c r="H3019" s="249"/>
      <c r="I3019" s="250"/>
      <c r="J3019" s="251"/>
    </row>
    <row r="3020" spans="1:10" ht="13.5" customHeight="1">
      <c r="A3020" s="16"/>
      <c r="B3020" s="16"/>
      <c r="C3020" s="17"/>
      <c r="D3020" s="17"/>
      <c r="E3020" s="17"/>
      <c r="F3020" s="17"/>
      <c r="G3020" s="17"/>
      <c r="H3020" s="249"/>
      <c r="I3020" s="250"/>
      <c r="J3020" s="251"/>
    </row>
    <row r="3021" spans="1:10" ht="13.5" customHeight="1">
      <c r="A3021" s="16"/>
      <c r="B3021" s="16"/>
      <c r="C3021" s="17"/>
      <c r="D3021" s="17"/>
      <c r="E3021" s="17"/>
      <c r="F3021" s="17"/>
      <c r="G3021" s="17"/>
      <c r="H3021" s="249"/>
      <c r="I3021" s="250"/>
      <c r="J3021" s="251"/>
    </row>
    <row r="3022" spans="1:10" ht="13.5" customHeight="1">
      <c r="A3022" s="16"/>
      <c r="B3022" s="16"/>
      <c r="C3022" s="17"/>
      <c r="D3022" s="17"/>
      <c r="E3022" s="17"/>
      <c r="F3022" s="17"/>
      <c r="G3022" s="17"/>
      <c r="H3022" s="249"/>
      <c r="I3022" s="250"/>
      <c r="J3022" s="251"/>
    </row>
    <row r="3023" spans="1:10" ht="13.5" customHeight="1">
      <c r="A3023" s="16"/>
      <c r="B3023" s="16"/>
      <c r="C3023" s="17"/>
      <c r="D3023" s="17"/>
      <c r="E3023" s="17"/>
      <c r="F3023" s="17"/>
      <c r="G3023" s="17"/>
      <c r="H3023" s="249"/>
      <c r="I3023" s="250"/>
      <c r="J3023" s="251"/>
    </row>
    <row r="3024" spans="1:10" ht="13.5" customHeight="1">
      <c r="A3024" s="16"/>
      <c r="B3024" s="16"/>
      <c r="C3024" s="17"/>
      <c r="D3024" s="17"/>
      <c r="E3024" s="17"/>
      <c r="F3024" s="17"/>
      <c r="G3024" s="17"/>
      <c r="H3024" s="249"/>
      <c r="I3024" s="250"/>
      <c r="J3024" s="251"/>
    </row>
    <row r="3025" spans="1:10" ht="13.5" customHeight="1">
      <c r="A3025" s="16"/>
      <c r="B3025" s="16"/>
      <c r="C3025" s="17"/>
      <c r="D3025" s="17"/>
      <c r="E3025" s="17"/>
      <c r="F3025" s="17"/>
      <c r="G3025" s="17"/>
      <c r="H3025" s="249"/>
      <c r="I3025" s="250"/>
      <c r="J3025" s="251"/>
    </row>
    <row r="3026" spans="1:10" ht="13.5" customHeight="1">
      <c r="A3026" s="16"/>
      <c r="B3026" s="16"/>
      <c r="C3026" s="17"/>
      <c r="D3026" s="17"/>
      <c r="E3026" s="17"/>
      <c r="F3026" s="17"/>
      <c r="G3026" s="17"/>
      <c r="H3026" s="249"/>
      <c r="I3026" s="250"/>
      <c r="J3026" s="251"/>
    </row>
    <row r="3027" spans="1:10" ht="13.5" customHeight="1">
      <c r="A3027" s="16"/>
      <c r="B3027" s="16"/>
      <c r="C3027" s="17"/>
      <c r="D3027" s="17"/>
      <c r="E3027" s="17"/>
      <c r="F3027" s="17"/>
      <c r="G3027" s="17"/>
      <c r="H3027" s="249"/>
      <c r="I3027" s="250"/>
      <c r="J3027" s="251"/>
    </row>
    <row r="3028" spans="1:10" ht="13.5" customHeight="1">
      <c r="A3028" s="16"/>
      <c r="B3028" s="16"/>
      <c r="C3028" s="17"/>
      <c r="D3028" s="17"/>
      <c r="E3028" s="17"/>
      <c r="F3028" s="17"/>
      <c r="G3028" s="17"/>
      <c r="H3028" s="249"/>
      <c r="I3028" s="250"/>
      <c r="J3028" s="251"/>
    </row>
    <row r="3029" spans="1:10" ht="13.5" customHeight="1">
      <c r="A3029" s="16"/>
      <c r="B3029" s="16"/>
      <c r="C3029" s="17"/>
      <c r="D3029" s="17"/>
      <c r="E3029" s="17"/>
      <c r="F3029" s="17"/>
      <c r="G3029" s="17"/>
      <c r="H3029" s="249"/>
      <c r="I3029" s="250"/>
      <c r="J3029" s="251"/>
    </row>
    <row r="3030" spans="1:10" ht="13.5" customHeight="1">
      <c r="A3030" s="16"/>
      <c r="B3030" s="16"/>
      <c r="C3030" s="17"/>
      <c r="D3030" s="17"/>
      <c r="E3030" s="17"/>
      <c r="F3030" s="17"/>
      <c r="G3030" s="17"/>
      <c r="H3030" s="249"/>
      <c r="I3030" s="250"/>
      <c r="J3030" s="251"/>
    </row>
    <row r="3031" spans="1:10" ht="13.5" customHeight="1">
      <c r="A3031" s="16"/>
      <c r="B3031" s="16"/>
      <c r="C3031" s="17"/>
      <c r="D3031" s="17"/>
      <c r="E3031" s="17"/>
      <c r="F3031" s="17"/>
      <c r="G3031" s="17"/>
      <c r="H3031" s="249"/>
      <c r="I3031" s="250"/>
      <c r="J3031" s="251"/>
    </row>
    <row r="3032" spans="1:10" ht="13.5" customHeight="1">
      <c r="A3032" s="16"/>
      <c r="B3032" s="16"/>
      <c r="C3032" s="17"/>
      <c r="D3032" s="17"/>
      <c r="E3032" s="17"/>
      <c r="F3032" s="17"/>
      <c r="G3032" s="17"/>
      <c r="H3032" s="249"/>
      <c r="I3032" s="250"/>
      <c r="J3032" s="251"/>
    </row>
    <row r="3033" spans="1:10" ht="13.5" customHeight="1">
      <c r="A3033" s="16"/>
      <c r="B3033" s="16"/>
      <c r="C3033" s="17"/>
      <c r="D3033" s="17"/>
      <c r="E3033" s="17"/>
      <c r="F3033" s="17"/>
      <c r="G3033" s="17"/>
      <c r="H3033" s="249"/>
      <c r="I3033" s="250"/>
      <c r="J3033" s="251"/>
    </row>
    <row r="3034" spans="1:10" ht="13.5" customHeight="1">
      <c r="A3034" s="16"/>
      <c r="B3034" s="16"/>
      <c r="C3034" s="17"/>
      <c r="D3034" s="17"/>
      <c r="E3034" s="17"/>
      <c r="F3034" s="17"/>
      <c r="G3034" s="17"/>
      <c r="H3034" s="249"/>
      <c r="I3034" s="250"/>
      <c r="J3034" s="251"/>
    </row>
    <row r="3035" spans="1:10" ht="13.5" customHeight="1">
      <c r="A3035" s="16"/>
      <c r="B3035" s="16"/>
      <c r="C3035" s="17"/>
      <c r="D3035" s="17"/>
      <c r="E3035" s="17"/>
      <c r="F3035" s="17"/>
      <c r="G3035" s="17"/>
      <c r="H3035" s="249"/>
      <c r="I3035" s="250"/>
      <c r="J3035" s="251"/>
    </row>
    <row r="3036" spans="1:10" ht="13.5" customHeight="1">
      <c r="A3036" s="16"/>
      <c r="B3036" s="16"/>
      <c r="C3036" s="17"/>
      <c r="D3036" s="17"/>
      <c r="E3036" s="17"/>
      <c r="F3036" s="17"/>
      <c r="G3036" s="17"/>
      <c r="H3036" s="249"/>
      <c r="I3036" s="250"/>
      <c r="J3036" s="251"/>
    </row>
    <row r="3037" spans="1:10" ht="13.5" customHeight="1">
      <c r="A3037" s="16"/>
      <c r="B3037" s="16"/>
      <c r="C3037" s="17"/>
      <c r="D3037" s="17"/>
      <c r="E3037" s="17"/>
      <c r="F3037" s="17"/>
      <c r="G3037" s="17"/>
      <c r="H3037" s="249"/>
      <c r="I3037" s="250"/>
      <c r="J3037" s="251"/>
    </row>
    <row r="3038" spans="1:10" ht="13.5" customHeight="1">
      <c r="A3038" s="16"/>
      <c r="B3038" s="16"/>
      <c r="C3038" s="17"/>
      <c r="D3038" s="17"/>
      <c r="E3038" s="17"/>
      <c r="F3038" s="17"/>
      <c r="G3038" s="17"/>
      <c r="H3038" s="249"/>
      <c r="I3038" s="250"/>
      <c r="J3038" s="251"/>
    </row>
    <row r="3039" spans="1:10" ht="13.5" customHeight="1">
      <c r="A3039" s="16"/>
      <c r="B3039" s="16"/>
      <c r="C3039" s="17"/>
      <c r="D3039" s="17"/>
      <c r="E3039" s="17"/>
      <c r="F3039" s="17"/>
      <c r="G3039" s="17"/>
      <c r="H3039" s="249"/>
      <c r="I3039" s="250"/>
      <c r="J3039" s="251"/>
    </row>
    <row r="3040" spans="1:10" ht="13.5" customHeight="1">
      <c r="A3040" s="16"/>
      <c r="B3040" s="16"/>
      <c r="C3040" s="17"/>
      <c r="D3040" s="17"/>
      <c r="E3040" s="17"/>
      <c r="F3040" s="17"/>
      <c r="G3040" s="17"/>
      <c r="H3040" s="249"/>
      <c r="I3040" s="250"/>
      <c r="J3040" s="251"/>
    </row>
    <row r="3041" spans="1:10" ht="13.5" customHeight="1">
      <c r="A3041" s="16"/>
      <c r="B3041" s="16"/>
      <c r="C3041" s="17"/>
      <c r="D3041" s="17"/>
      <c r="E3041" s="17"/>
      <c r="F3041" s="17"/>
      <c r="G3041" s="17"/>
      <c r="H3041" s="249"/>
      <c r="I3041" s="250"/>
      <c r="J3041" s="251"/>
    </row>
    <row r="3042" spans="1:10" ht="13.5" customHeight="1">
      <c r="A3042" s="16"/>
      <c r="B3042" s="16"/>
      <c r="C3042" s="17"/>
      <c r="D3042" s="17"/>
      <c r="E3042" s="17"/>
      <c r="F3042" s="17"/>
      <c r="G3042" s="17"/>
      <c r="H3042" s="249"/>
      <c r="I3042" s="250"/>
      <c r="J3042" s="251"/>
    </row>
    <row r="3043" spans="1:10" ht="13.5" customHeight="1">
      <c r="A3043" s="16"/>
      <c r="B3043" s="16"/>
      <c r="C3043" s="17"/>
      <c r="D3043" s="17"/>
      <c r="E3043" s="17"/>
      <c r="F3043" s="17"/>
      <c r="G3043" s="17"/>
      <c r="H3043" s="249"/>
      <c r="I3043" s="250"/>
      <c r="J3043" s="251"/>
    </row>
    <row r="3044" spans="1:10" ht="13.5" customHeight="1">
      <c r="A3044" s="16"/>
      <c r="B3044" s="16"/>
      <c r="C3044" s="17"/>
      <c r="D3044" s="17"/>
      <c r="E3044" s="17"/>
      <c r="F3044" s="17"/>
      <c r="G3044" s="17"/>
      <c r="H3044" s="249"/>
      <c r="I3044" s="250"/>
      <c r="J3044" s="251"/>
    </row>
    <row r="3045" spans="1:10" ht="13.5" customHeight="1">
      <c r="A3045" s="16"/>
      <c r="B3045" s="16"/>
      <c r="C3045" s="17"/>
      <c r="D3045" s="17"/>
      <c r="E3045" s="17"/>
      <c r="F3045" s="17"/>
      <c r="G3045" s="17"/>
      <c r="H3045" s="249"/>
      <c r="I3045" s="250"/>
      <c r="J3045" s="251"/>
    </row>
    <row r="3046" spans="1:10" ht="13.5" customHeight="1">
      <c r="A3046" s="16"/>
      <c r="B3046" s="16"/>
      <c r="C3046" s="17"/>
      <c r="D3046" s="17"/>
      <c r="E3046" s="17"/>
      <c r="F3046" s="17"/>
      <c r="G3046" s="17"/>
      <c r="H3046" s="249"/>
      <c r="I3046" s="250"/>
      <c r="J3046" s="251"/>
    </row>
    <row r="3047" spans="1:10" ht="13.5" customHeight="1">
      <c r="A3047" s="16"/>
      <c r="B3047" s="16"/>
      <c r="C3047" s="17"/>
      <c r="D3047" s="17"/>
      <c r="E3047" s="17"/>
      <c r="F3047" s="17"/>
      <c r="G3047" s="17"/>
      <c r="H3047" s="249"/>
      <c r="I3047" s="250"/>
      <c r="J3047" s="251"/>
    </row>
    <row r="3048" spans="1:10" ht="13.5" customHeight="1">
      <c r="A3048" s="16"/>
      <c r="B3048" s="16"/>
      <c r="C3048" s="17"/>
      <c r="D3048" s="17"/>
      <c r="E3048" s="17"/>
      <c r="F3048" s="17"/>
      <c r="G3048" s="17"/>
      <c r="H3048" s="249"/>
      <c r="I3048" s="250"/>
      <c r="J3048" s="251"/>
    </row>
    <row r="3049" spans="1:10" ht="13.5" customHeight="1">
      <c r="A3049" s="16"/>
      <c r="B3049" s="16"/>
      <c r="C3049" s="17"/>
      <c r="D3049" s="17"/>
      <c r="E3049" s="17"/>
      <c r="F3049" s="17"/>
      <c r="G3049" s="17"/>
      <c r="H3049" s="249"/>
      <c r="I3049" s="250"/>
      <c r="J3049" s="251"/>
    </row>
    <row r="3050" spans="1:10" ht="13.5" customHeight="1">
      <c r="A3050" s="16"/>
      <c r="B3050" s="16"/>
      <c r="C3050" s="17"/>
      <c r="D3050" s="17"/>
      <c r="E3050" s="17"/>
      <c r="F3050" s="17"/>
      <c r="G3050" s="17"/>
      <c r="H3050" s="249"/>
      <c r="I3050" s="250"/>
      <c r="J3050" s="251"/>
    </row>
    <row r="3051" spans="1:10" ht="13.5" customHeight="1">
      <c r="A3051" s="16"/>
      <c r="B3051" s="16"/>
      <c r="C3051" s="17"/>
      <c r="D3051" s="17"/>
      <c r="E3051" s="17"/>
      <c r="F3051" s="17"/>
      <c r="G3051" s="17"/>
      <c r="H3051" s="249"/>
      <c r="I3051" s="250"/>
      <c r="J3051" s="251"/>
    </row>
    <row r="3052" spans="1:10" ht="13.5" customHeight="1">
      <c r="A3052" s="16"/>
      <c r="B3052" s="16"/>
      <c r="C3052" s="17"/>
      <c r="D3052" s="17"/>
      <c r="E3052" s="17"/>
      <c r="F3052" s="17"/>
      <c r="G3052" s="17"/>
      <c r="H3052" s="249"/>
      <c r="I3052" s="250"/>
      <c r="J3052" s="251"/>
    </row>
    <row r="3053" spans="1:10" ht="13.5" customHeight="1">
      <c r="A3053" s="16"/>
      <c r="B3053" s="16"/>
      <c r="C3053" s="17"/>
      <c r="D3053" s="17"/>
      <c r="E3053" s="17"/>
      <c r="F3053" s="17"/>
      <c r="G3053" s="17"/>
      <c r="H3053" s="249"/>
      <c r="I3053" s="250"/>
      <c r="J3053" s="251"/>
    </row>
    <row r="3054" spans="1:10" ht="13.5" customHeight="1">
      <c r="A3054" s="16"/>
      <c r="B3054" s="16"/>
      <c r="C3054" s="17"/>
      <c r="D3054" s="17"/>
      <c r="E3054" s="17"/>
      <c r="F3054" s="17"/>
      <c r="G3054" s="17"/>
      <c r="H3054" s="249"/>
      <c r="I3054" s="250"/>
      <c r="J3054" s="251"/>
    </row>
    <row r="3055" spans="1:10" ht="13.5" customHeight="1">
      <c r="A3055" s="16"/>
      <c r="B3055" s="16"/>
      <c r="C3055" s="17"/>
      <c r="D3055" s="17"/>
      <c r="E3055" s="17"/>
      <c r="F3055" s="17"/>
      <c r="G3055" s="17"/>
      <c r="H3055" s="249"/>
      <c r="I3055" s="250"/>
      <c r="J3055" s="251"/>
    </row>
    <row r="3056" spans="1:10" ht="13.5" customHeight="1">
      <c r="A3056" s="16"/>
      <c r="B3056" s="16"/>
      <c r="C3056" s="17"/>
      <c r="D3056" s="17"/>
      <c r="E3056" s="17"/>
      <c r="F3056" s="17"/>
      <c r="G3056" s="17"/>
      <c r="H3056" s="249"/>
      <c r="I3056" s="250"/>
      <c r="J3056" s="251"/>
    </row>
    <row r="3057" spans="1:10" ht="13.5" customHeight="1">
      <c r="A3057" s="16"/>
      <c r="B3057" s="16"/>
      <c r="C3057" s="17"/>
      <c r="D3057" s="17"/>
      <c r="E3057" s="17"/>
      <c r="F3057" s="17"/>
      <c r="G3057" s="17"/>
      <c r="H3057" s="249"/>
      <c r="I3057" s="250"/>
      <c r="J3057" s="251"/>
    </row>
    <row r="3058" spans="1:10" ht="13.5" customHeight="1">
      <c r="A3058" s="16"/>
      <c r="B3058" s="16"/>
      <c r="C3058" s="17"/>
      <c r="D3058" s="17"/>
      <c r="E3058" s="17"/>
      <c r="F3058" s="17"/>
      <c r="G3058" s="17"/>
      <c r="H3058" s="249"/>
      <c r="I3058" s="250"/>
      <c r="J3058" s="251"/>
    </row>
    <row r="3059" spans="1:10" ht="13.5" customHeight="1">
      <c r="A3059" s="16"/>
      <c r="B3059" s="16"/>
      <c r="C3059" s="17"/>
      <c r="D3059" s="17"/>
      <c r="E3059" s="17"/>
      <c r="F3059" s="17"/>
      <c r="G3059" s="17"/>
      <c r="H3059" s="249"/>
      <c r="I3059" s="250"/>
      <c r="J3059" s="251"/>
    </row>
    <row r="3060" spans="1:10" ht="13.5" customHeight="1">
      <c r="A3060" s="16"/>
      <c r="B3060" s="16"/>
      <c r="C3060" s="17"/>
      <c r="D3060" s="17"/>
      <c r="E3060" s="17"/>
      <c r="F3060" s="17"/>
      <c r="G3060" s="17"/>
      <c r="H3060" s="249"/>
      <c r="I3060" s="250"/>
      <c r="J3060" s="251"/>
    </row>
    <row r="3061" spans="1:10" ht="13.5" customHeight="1">
      <c r="A3061" s="16"/>
      <c r="B3061" s="16"/>
      <c r="C3061" s="17"/>
      <c r="D3061" s="17"/>
      <c r="E3061" s="17"/>
      <c r="F3061" s="17"/>
      <c r="G3061" s="17"/>
      <c r="H3061" s="249"/>
      <c r="I3061" s="250"/>
      <c r="J3061" s="251"/>
    </row>
    <row r="3062" spans="1:10" ht="13.5" customHeight="1">
      <c r="A3062" s="16"/>
      <c r="B3062" s="16"/>
      <c r="C3062" s="17"/>
      <c r="D3062" s="17"/>
      <c r="E3062" s="17"/>
      <c r="F3062" s="17"/>
      <c r="G3062" s="17"/>
      <c r="H3062" s="249"/>
      <c r="I3062" s="250"/>
      <c r="J3062" s="251"/>
    </row>
    <row r="3063" spans="1:10" ht="13.5" customHeight="1">
      <c r="A3063" s="16"/>
      <c r="B3063" s="16"/>
      <c r="C3063" s="17"/>
      <c r="D3063" s="17"/>
      <c r="E3063" s="17"/>
      <c r="F3063" s="17"/>
      <c r="G3063" s="17"/>
      <c r="H3063" s="249"/>
      <c r="I3063" s="250"/>
      <c r="J3063" s="251"/>
    </row>
    <row r="3064" spans="1:10" ht="13.5" customHeight="1">
      <c r="A3064" s="16"/>
      <c r="B3064" s="16"/>
      <c r="C3064" s="17"/>
      <c r="D3064" s="17"/>
      <c r="E3064" s="17"/>
      <c r="F3064" s="17"/>
      <c r="G3064" s="17"/>
      <c r="H3064" s="249"/>
      <c r="I3064" s="250"/>
      <c r="J3064" s="251"/>
    </row>
    <row r="3065" spans="1:10" ht="13.5" customHeight="1">
      <c r="A3065" s="16"/>
      <c r="B3065" s="16"/>
      <c r="C3065" s="17"/>
      <c r="D3065" s="17"/>
      <c r="E3065" s="17"/>
      <c r="F3065" s="17"/>
      <c r="G3065" s="17"/>
      <c r="H3065" s="249"/>
      <c r="I3065" s="250"/>
      <c r="J3065" s="251"/>
    </row>
    <row r="3066" spans="1:10" ht="13.5" customHeight="1">
      <c r="A3066" s="16"/>
      <c r="B3066" s="16"/>
      <c r="C3066" s="17"/>
      <c r="D3066" s="17"/>
      <c r="E3066" s="17"/>
      <c r="F3066" s="17"/>
      <c r="G3066" s="17"/>
      <c r="H3066" s="249"/>
      <c r="I3066" s="250"/>
      <c r="J3066" s="251"/>
    </row>
    <row r="3067" spans="1:10" ht="13.5" customHeight="1">
      <c r="A3067" s="16"/>
      <c r="B3067" s="16"/>
      <c r="C3067" s="17"/>
      <c r="D3067" s="17"/>
      <c r="E3067" s="17"/>
      <c r="F3067" s="17"/>
      <c r="G3067" s="17"/>
      <c r="H3067" s="249"/>
      <c r="I3067" s="250"/>
      <c r="J3067" s="251"/>
    </row>
    <row r="3068" spans="1:10" ht="13.5" customHeight="1">
      <c r="A3068" s="16"/>
      <c r="B3068" s="16"/>
      <c r="C3068" s="17"/>
      <c r="D3068" s="17"/>
      <c r="E3068" s="17"/>
      <c r="F3068" s="17"/>
      <c r="G3068" s="17"/>
      <c r="H3068" s="249"/>
      <c r="I3068" s="250"/>
      <c r="J3068" s="251"/>
    </row>
    <row r="3069" spans="1:10" ht="13.5" customHeight="1">
      <c r="A3069" s="16"/>
      <c r="B3069" s="16"/>
      <c r="C3069" s="17"/>
      <c r="D3069" s="17"/>
      <c r="E3069" s="17"/>
      <c r="F3069" s="17"/>
      <c r="G3069" s="17"/>
      <c r="H3069" s="249"/>
      <c r="I3069" s="250"/>
      <c r="J3069" s="251"/>
    </row>
    <row r="3070" spans="1:10" ht="13.5" customHeight="1">
      <c r="A3070" s="16"/>
      <c r="B3070" s="16"/>
      <c r="C3070" s="17"/>
      <c r="D3070" s="17"/>
      <c r="E3070" s="17"/>
      <c r="F3070" s="17"/>
      <c r="G3070" s="17"/>
      <c r="H3070" s="249"/>
      <c r="I3070" s="250"/>
      <c r="J3070" s="251"/>
    </row>
    <row r="3071" spans="1:10" ht="13.5" customHeight="1">
      <c r="A3071" s="16"/>
      <c r="B3071" s="16"/>
      <c r="C3071" s="17"/>
      <c r="D3071" s="17"/>
      <c r="E3071" s="17"/>
      <c r="F3071" s="17"/>
      <c r="G3071" s="17"/>
      <c r="H3071" s="249"/>
      <c r="I3071" s="250"/>
      <c r="J3071" s="251"/>
    </row>
    <row r="3072" spans="1:10" ht="13.5" customHeight="1">
      <c r="A3072" s="16"/>
      <c r="B3072" s="16"/>
      <c r="C3072" s="17"/>
      <c r="D3072" s="17"/>
      <c r="E3072" s="17"/>
      <c r="F3072" s="17"/>
      <c r="G3072" s="17"/>
      <c r="H3072" s="249"/>
      <c r="I3072" s="250"/>
      <c r="J3072" s="251"/>
    </row>
    <row r="3073" spans="1:10" ht="13.5" customHeight="1">
      <c r="A3073" s="16"/>
      <c r="B3073" s="16"/>
      <c r="C3073" s="17"/>
      <c r="D3073" s="17"/>
      <c r="E3073" s="17"/>
      <c r="F3073" s="17"/>
      <c r="G3073" s="17"/>
      <c r="H3073" s="249"/>
      <c r="I3073" s="250"/>
      <c r="J3073" s="251"/>
    </row>
    <row r="3074" spans="1:10" ht="13.5" customHeight="1">
      <c r="A3074" s="16"/>
      <c r="B3074" s="16"/>
      <c r="C3074" s="17"/>
      <c r="D3074" s="17"/>
      <c r="E3074" s="17"/>
      <c r="F3074" s="17"/>
      <c r="G3074" s="17"/>
      <c r="H3074" s="249"/>
      <c r="I3074" s="250"/>
      <c r="J3074" s="251"/>
    </row>
    <row r="3075" spans="1:10" ht="13.5" customHeight="1">
      <c r="A3075" s="16"/>
      <c r="B3075" s="16"/>
      <c r="C3075" s="17"/>
      <c r="D3075" s="17"/>
      <c r="E3075" s="17"/>
      <c r="F3075" s="17"/>
      <c r="G3075" s="17"/>
      <c r="H3075" s="249"/>
      <c r="I3075" s="250"/>
      <c r="J3075" s="251"/>
    </row>
    <row r="3076" spans="1:10" ht="13.5" customHeight="1">
      <c r="A3076" s="16"/>
      <c r="B3076" s="16"/>
      <c r="C3076" s="17"/>
      <c r="D3076" s="17"/>
      <c r="E3076" s="17"/>
      <c r="F3076" s="17"/>
      <c r="G3076" s="17"/>
      <c r="H3076" s="249"/>
      <c r="I3076" s="250"/>
      <c r="J3076" s="251"/>
    </row>
    <row r="3077" spans="1:10" ht="13.5" customHeight="1">
      <c r="A3077" s="16"/>
      <c r="B3077" s="16"/>
      <c r="C3077" s="17"/>
      <c r="D3077" s="17"/>
      <c r="E3077" s="17"/>
      <c r="F3077" s="17"/>
      <c r="G3077" s="17"/>
      <c r="H3077" s="249"/>
      <c r="I3077" s="250"/>
      <c r="J3077" s="251"/>
    </row>
    <row r="3078" spans="1:10" ht="13.5" customHeight="1">
      <c r="A3078" s="16"/>
      <c r="B3078" s="16"/>
      <c r="C3078" s="17"/>
      <c r="D3078" s="17"/>
      <c r="E3078" s="17"/>
      <c r="F3078" s="17"/>
      <c r="G3078" s="17"/>
      <c r="H3078" s="249"/>
      <c r="I3078" s="250"/>
      <c r="J3078" s="251"/>
    </row>
    <row r="3079" spans="1:10" ht="13.5" customHeight="1">
      <c r="A3079" s="16"/>
      <c r="B3079" s="16"/>
      <c r="C3079" s="17"/>
      <c r="D3079" s="17"/>
      <c r="E3079" s="17"/>
      <c r="F3079" s="17"/>
      <c r="G3079" s="17"/>
      <c r="H3079" s="249"/>
      <c r="I3079" s="250"/>
      <c r="J3079" s="251"/>
    </row>
    <row r="3080" spans="1:10" ht="13.5" customHeight="1">
      <c r="A3080" s="16"/>
      <c r="B3080" s="16"/>
      <c r="C3080" s="17"/>
      <c r="D3080" s="17"/>
      <c r="E3080" s="17"/>
      <c r="F3080" s="17"/>
      <c r="G3080" s="17"/>
      <c r="H3080" s="249"/>
      <c r="I3080" s="250"/>
      <c r="J3080" s="251"/>
    </row>
    <row r="3081" spans="1:10" ht="13.5" customHeight="1">
      <c r="A3081" s="16"/>
      <c r="B3081" s="16"/>
      <c r="C3081" s="17"/>
      <c r="D3081" s="17"/>
      <c r="E3081" s="17"/>
      <c r="F3081" s="17"/>
      <c r="G3081" s="17"/>
      <c r="H3081" s="249"/>
      <c r="I3081" s="250"/>
      <c r="J3081" s="251"/>
    </row>
    <row r="3082" spans="1:10" ht="13.5" customHeight="1">
      <c r="A3082" s="16"/>
      <c r="B3082" s="16"/>
      <c r="C3082" s="17"/>
      <c r="D3082" s="17"/>
      <c r="E3082" s="17"/>
      <c r="F3082" s="17"/>
      <c r="G3082" s="17"/>
      <c r="H3082" s="249"/>
      <c r="I3082" s="250"/>
      <c r="J3082" s="251"/>
    </row>
    <row r="3083" spans="1:10" ht="13.5" customHeight="1">
      <c r="A3083" s="16"/>
      <c r="B3083" s="16"/>
      <c r="C3083" s="17"/>
      <c r="D3083" s="17"/>
      <c r="E3083" s="17"/>
      <c r="F3083" s="17"/>
      <c r="G3083" s="17"/>
      <c r="H3083" s="249"/>
      <c r="I3083" s="250"/>
      <c r="J3083" s="251"/>
    </row>
    <row r="3084" spans="1:10" ht="13.5" customHeight="1">
      <c r="A3084" s="16"/>
      <c r="B3084" s="16"/>
      <c r="C3084" s="17"/>
      <c r="D3084" s="17"/>
      <c r="E3084" s="17"/>
      <c r="F3084" s="17"/>
      <c r="G3084" s="17"/>
      <c r="H3084" s="249"/>
      <c r="I3084" s="250"/>
      <c r="J3084" s="251"/>
    </row>
    <row r="3085" spans="1:10" ht="13.5" customHeight="1">
      <c r="A3085" s="16"/>
      <c r="B3085" s="16"/>
      <c r="C3085" s="17"/>
      <c r="D3085" s="17"/>
      <c r="E3085" s="17"/>
      <c r="F3085" s="17"/>
      <c r="G3085" s="17"/>
      <c r="H3085" s="249"/>
      <c r="I3085" s="250"/>
      <c r="J3085" s="251"/>
    </row>
    <row r="3086" spans="1:10" ht="13.5" customHeight="1">
      <c r="A3086" s="16"/>
      <c r="B3086" s="16"/>
      <c r="C3086" s="17"/>
      <c r="D3086" s="17"/>
      <c r="E3086" s="17"/>
      <c r="F3086" s="17"/>
      <c r="G3086" s="17"/>
      <c r="H3086" s="249"/>
      <c r="I3086" s="250"/>
      <c r="J3086" s="251"/>
    </row>
    <row r="3087" spans="1:10" ht="13.5" customHeight="1">
      <c r="A3087" s="16"/>
      <c r="B3087" s="16"/>
      <c r="C3087" s="17"/>
      <c r="D3087" s="17"/>
      <c r="E3087" s="17"/>
      <c r="F3087" s="17"/>
      <c r="G3087" s="17"/>
      <c r="H3087" s="249"/>
      <c r="I3087" s="250"/>
      <c r="J3087" s="251"/>
    </row>
    <row r="3088" spans="1:10" ht="13.5" customHeight="1">
      <c r="A3088" s="16"/>
      <c r="B3088" s="16"/>
      <c r="C3088" s="17"/>
      <c r="D3088" s="17"/>
      <c r="E3088" s="17"/>
      <c r="F3088" s="17"/>
      <c r="G3088" s="17"/>
      <c r="H3088" s="249"/>
      <c r="I3088" s="250"/>
      <c r="J3088" s="251"/>
    </row>
    <row r="3089" spans="1:10" ht="13.5" customHeight="1">
      <c r="A3089" s="16"/>
      <c r="B3089" s="16"/>
      <c r="C3089" s="17"/>
      <c r="D3089" s="17"/>
      <c r="E3089" s="17"/>
      <c r="F3089" s="17"/>
      <c r="G3089" s="17"/>
      <c r="H3089" s="249"/>
      <c r="I3089" s="250"/>
      <c r="J3089" s="251"/>
    </row>
    <row r="3090" spans="1:10" ht="13.5" customHeight="1">
      <c r="A3090" s="16"/>
      <c r="B3090" s="16"/>
      <c r="C3090" s="17"/>
      <c r="D3090" s="17"/>
      <c r="E3090" s="17"/>
      <c r="F3090" s="17"/>
      <c r="G3090" s="17"/>
      <c r="H3090" s="249"/>
      <c r="I3090" s="250"/>
      <c r="J3090" s="251"/>
    </row>
    <row r="3091" spans="1:10" ht="13.5" customHeight="1">
      <c r="A3091" s="16"/>
      <c r="B3091" s="16"/>
      <c r="C3091" s="17"/>
      <c r="D3091" s="17"/>
      <c r="E3091" s="17"/>
      <c r="F3091" s="17"/>
      <c r="G3091" s="17"/>
      <c r="H3091" s="249"/>
      <c r="I3091" s="250"/>
      <c r="J3091" s="251"/>
    </row>
    <row r="3092" spans="1:10" ht="13.5" customHeight="1">
      <c r="A3092" s="16"/>
      <c r="B3092" s="16"/>
      <c r="C3092" s="17"/>
      <c r="D3092" s="17"/>
      <c r="E3092" s="17"/>
      <c r="F3092" s="17"/>
      <c r="G3092" s="17"/>
      <c r="H3092" s="249"/>
      <c r="I3092" s="250"/>
      <c r="J3092" s="251"/>
    </row>
    <row r="3093" spans="1:10" ht="13.5" customHeight="1">
      <c r="A3093" s="16"/>
      <c r="B3093" s="16"/>
      <c r="C3093" s="17"/>
      <c r="D3093" s="17"/>
      <c r="E3093" s="17"/>
      <c r="F3093" s="17"/>
      <c r="G3093" s="17"/>
      <c r="H3093" s="249"/>
      <c r="I3093" s="250"/>
      <c r="J3093" s="251"/>
    </row>
    <row r="3094" spans="1:10" ht="13.5" customHeight="1">
      <c r="A3094" s="16"/>
      <c r="B3094" s="16"/>
      <c r="C3094" s="17"/>
      <c r="D3094" s="17"/>
      <c r="E3094" s="17"/>
      <c r="F3094" s="17"/>
      <c r="G3094" s="17"/>
      <c r="H3094" s="249"/>
      <c r="I3094" s="250"/>
      <c r="J3094" s="251"/>
    </row>
    <row r="3095" spans="1:10" ht="13.5" customHeight="1">
      <c r="A3095" s="16"/>
      <c r="B3095" s="16"/>
      <c r="C3095" s="17"/>
      <c r="D3095" s="17"/>
      <c r="E3095" s="17"/>
      <c r="F3095" s="17"/>
      <c r="G3095" s="17"/>
      <c r="H3095" s="249"/>
      <c r="I3095" s="250"/>
      <c r="J3095" s="251"/>
    </row>
    <row r="3096" spans="1:10" ht="13.5" customHeight="1">
      <c r="A3096" s="16"/>
      <c r="B3096" s="16"/>
      <c r="C3096" s="17"/>
      <c r="D3096" s="17"/>
      <c r="E3096" s="17"/>
      <c r="F3096" s="17"/>
      <c r="G3096" s="17"/>
      <c r="H3096" s="249"/>
      <c r="I3096" s="250"/>
      <c r="J3096" s="251"/>
    </row>
    <row r="3097" spans="1:10" ht="13.5" customHeight="1">
      <c r="A3097" s="16"/>
      <c r="B3097" s="16"/>
      <c r="C3097" s="17"/>
      <c r="D3097" s="17"/>
      <c r="E3097" s="17"/>
      <c r="F3097" s="17"/>
      <c r="G3097" s="17"/>
      <c r="H3097" s="249"/>
      <c r="I3097" s="250"/>
      <c r="J3097" s="251"/>
    </row>
    <row r="3098" spans="1:10" ht="13.5" customHeight="1">
      <c r="A3098" s="16"/>
      <c r="B3098" s="16"/>
      <c r="C3098" s="17"/>
      <c r="D3098" s="17"/>
      <c r="E3098" s="17"/>
      <c r="F3098" s="17"/>
      <c r="G3098" s="17"/>
      <c r="H3098" s="249"/>
      <c r="I3098" s="250"/>
      <c r="J3098" s="251"/>
    </row>
    <row r="3099" spans="1:10" ht="13.5" customHeight="1">
      <c r="A3099" s="16"/>
      <c r="B3099" s="16"/>
      <c r="C3099" s="17"/>
      <c r="D3099" s="17"/>
      <c r="E3099" s="17"/>
      <c r="F3099" s="17"/>
      <c r="G3099" s="17"/>
      <c r="H3099" s="249"/>
      <c r="I3099" s="250"/>
      <c r="J3099" s="251"/>
    </row>
    <row r="3100" spans="1:10" ht="13.5" customHeight="1">
      <c r="A3100" s="16"/>
      <c r="B3100" s="16"/>
      <c r="C3100" s="17"/>
      <c r="D3100" s="17"/>
      <c r="E3100" s="17"/>
      <c r="F3100" s="17"/>
      <c r="G3100" s="17"/>
      <c r="H3100" s="249"/>
      <c r="I3100" s="250"/>
      <c r="J3100" s="251"/>
    </row>
    <row r="3101" spans="1:10" ht="13.5" customHeight="1">
      <c r="A3101" s="16"/>
      <c r="B3101" s="16"/>
      <c r="C3101" s="17"/>
      <c r="D3101" s="17"/>
      <c r="E3101" s="17"/>
      <c r="F3101" s="17"/>
      <c r="G3101" s="17"/>
      <c r="H3101" s="249"/>
      <c r="I3101" s="250"/>
      <c r="J3101" s="251"/>
    </row>
    <row r="3102" spans="1:10" ht="13.5" customHeight="1">
      <c r="A3102" s="16"/>
      <c r="B3102" s="16"/>
      <c r="C3102" s="17"/>
      <c r="D3102" s="17"/>
      <c r="E3102" s="17"/>
      <c r="F3102" s="17"/>
      <c r="G3102" s="17"/>
      <c r="H3102" s="249"/>
      <c r="I3102" s="250"/>
      <c r="J3102" s="251"/>
    </row>
    <row r="3103" spans="1:10" ht="13.5" customHeight="1">
      <c r="A3103" s="16"/>
      <c r="B3103" s="16"/>
      <c r="C3103" s="17"/>
      <c r="D3103" s="17"/>
      <c r="E3103" s="17"/>
      <c r="F3103" s="17"/>
      <c r="G3103" s="17"/>
      <c r="H3103" s="249"/>
      <c r="I3103" s="250"/>
      <c r="J3103" s="251"/>
    </row>
    <row r="3104" spans="1:10" ht="13.5" customHeight="1">
      <c r="A3104" s="16"/>
      <c r="B3104" s="16"/>
      <c r="C3104" s="17"/>
      <c r="D3104" s="17"/>
      <c r="E3104" s="17"/>
      <c r="F3104" s="17"/>
      <c r="G3104" s="17"/>
      <c r="H3104" s="249"/>
      <c r="I3104" s="250"/>
      <c r="J3104" s="251"/>
    </row>
    <row r="3105" spans="1:10" ht="13.5" customHeight="1">
      <c r="A3105" s="16"/>
      <c r="B3105" s="16"/>
      <c r="C3105" s="17"/>
      <c r="D3105" s="17"/>
      <c r="E3105" s="17"/>
      <c r="F3105" s="17"/>
      <c r="G3105" s="17"/>
      <c r="H3105" s="249"/>
      <c r="I3105" s="250"/>
      <c r="J3105" s="251"/>
    </row>
    <row r="3106" spans="1:10" ht="13.5" customHeight="1">
      <c r="A3106" s="16"/>
      <c r="B3106" s="16"/>
      <c r="C3106" s="17"/>
      <c r="D3106" s="17"/>
      <c r="E3106" s="17"/>
      <c r="F3106" s="17"/>
      <c r="G3106" s="17"/>
      <c r="H3106" s="249"/>
      <c r="I3106" s="250"/>
      <c r="J3106" s="251"/>
    </row>
    <row r="3107" spans="1:10" ht="13.5" customHeight="1">
      <c r="A3107" s="16"/>
      <c r="B3107" s="16"/>
      <c r="C3107" s="17"/>
      <c r="D3107" s="17"/>
      <c r="E3107" s="17"/>
      <c r="F3107" s="17"/>
      <c r="G3107" s="17"/>
      <c r="H3107" s="249"/>
      <c r="I3107" s="250"/>
      <c r="J3107" s="251"/>
    </row>
    <row r="3108" spans="1:10" ht="13.5" customHeight="1">
      <c r="A3108" s="16"/>
      <c r="B3108" s="16"/>
      <c r="C3108" s="17"/>
      <c r="D3108" s="17"/>
      <c r="E3108" s="17"/>
      <c r="F3108" s="17"/>
      <c r="G3108" s="17"/>
      <c r="H3108" s="249"/>
      <c r="I3108" s="250"/>
      <c r="J3108" s="251"/>
    </row>
    <row r="3109" spans="1:10" ht="13.5" customHeight="1">
      <c r="A3109" s="16"/>
      <c r="B3109" s="16"/>
      <c r="C3109" s="17"/>
      <c r="D3109" s="17"/>
      <c r="E3109" s="17"/>
      <c r="F3109" s="17"/>
      <c r="G3109" s="17"/>
      <c r="H3109" s="249"/>
      <c r="I3109" s="250"/>
      <c r="J3109" s="251"/>
    </row>
    <row r="3110" spans="1:10" ht="13.5" customHeight="1">
      <c r="A3110" s="16"/>
      <c r="B3110" s="16"/>
      <c r="C3110" s="17"/>
      <c r="D3110" s="17"/>
      <c r="E3110" s="17"/>
      <c r="F3110" s="17"/>
      <c r="G3110" s="17"/>
      <c r="H3110" s="249"/>
      <c r="I3110" s="250"/>
      <c r="J3110" s="251"/>
    </row>
    <row r="3111" spans="1:10" ht="13.5" customHeight="1">
      <c r="A3111" s="16"/>
      <c r="B3111" s="16"/>
      <c r="C3111" s="17"/>
      <c r="D3111" s="17"/>
      <c r="E3111" s="17"/>
      <c r="F3111" s="17"/>
      <c r="G3111" s="17"/>
      <c r="H3111" s="249"/>
      <c r="I3111" s="250"/>
      <c r="J3111" s="251"/>
    </row>
    <row r="3112" spans="1:10" ht="13.5" customHeight="1">
      <c r="A3112" s="16"/>
      <c r="B3112" s="16"/>
      <c r="C3112" s="17"/>
      <c r="D3112" s="17"/>
      <c r="E3112" s="17"/>
      <c r="F3112" s="17"/>
      <c r="G3112" s="17"/>
      <c r="H3112" s="249"/>
      <c r="I3112" s="250"/>
      <c r="J3112" s="251"/>
    </row>
    <row r="3113" spans="1:10" ht="13.5" customHeight="1">
      <c r="A3113" s="16"/>
      <c r="B3113" s="16"/>
      <c r="C3113" s="17"/>
      <c r="D3113" s="17"/>
      <c r="E3113" s="17"/>
      <c r="F3113" s="17"/>
      <c r="G3113" s="17"/>
      <c r="H3113" s="249"/>
      <c r="I3113" s="250"/>
      <c r="J3113" s="251"/>
    </row>
    <row r="3114" spans="1:10" ht="13.5" customHeight="1">
      <c r="A3114" s="16"/>
      <c r="B3114" s="16"/>
      <c r="C3114" s="17"/>
      <c r="D3114" s="17"/>
      <c r="E3114" s="17"/>
      <c r="F3114" s="17"/>
      <c r="G3114" s="17"/>
      <c r="H3114" s="249"/>
      <c r="I3114" s="250"/>
      <c r="J3114" s="251"/>
    </row>
    <row r="3115" spans="1:10" ht="13.5" customHeight="1">
      <c r="A3115" s="16"/>
      <c r="B3115" s="16"/>
      <c r="C3115" s="17"/>
      <c r="D3115" s="17"/>
      <c r="E3115" s="17"/>
      <c r="F3115" s="17"/>
      <c r="G3115" s="17"/>
      <c r="H3115" s="249"/>
      <c r="I3115" s="250"/>
      <c r="J3115" s="251"/>
    </row>
    <row r="3116" spans="1:10" ht="13.5" customHeight="1">
      <c r="A3116" s="16"/>
      <c r="B3116" s="16"/>
      <c r="C3116" s="17"/>
      <c r="D3116" s="17"/>
      <c r="E3116" s="17"/>
      <c r="F3116" s="17"/>
      <c r="G3116" s="17"/>
      <c r="H3116" s="249"/>
      <c r="I3116" s="250"/>
      <c r="J3116" s="251"/>
    </row>
    <row r="3117" spans="1:10" ht="13.5" customHeight="1">
      <c r="A3117" s="16"/>
      <c r="B3117" s="16"/>
      <c r="C3117" s="17"/>
      <c r="D3117" s="17"/>
      <c r="E3117" s="17"/>
      <c r="F3117" s="17"/>
      <c r="G3117" s="17"/>
      <c r="H3117" s="249"/>
      <c r="I3117" s="250"/>
      <c r="J3117" s="251"/>
    </row>
    <row r="3118" spans="1:10" ht="13.5" customHeight="1">
      <c r="A3118" s="16"/>
      <c r="B3118" s="16"/>
      <c r="C3118" s="17"/>
      <c r="D3118" s="17"/>
      <c r="E3118" s="17"/>
      <c r="F3118" s="17"/>
      <c r="G3118" s="17"/>
      <c r="H3118" s="249"/>
      <c r="I3118" s="250"/>
      <c r="J3118" s="251"/>
    </row>
    <row r="3119" spans="1:10" ht="13.5" customHeight="1">
      <c r="A3119" s="16"/>
      <c r="B3119" s="16"/>
      <c r="C3119" s="17"/>
      <c r="D3119" s="17"/>
      <c r="E3119" s="17"/>
      <c r="F3119" s="17"/>
      <c r="G3119" s="17"/>
      <c r="H3119" s="249"/>
      <c r="I3119" s="250"/>
      <c r="J3119" s="251"/>
    </row>
    <row r="3120" spans="1:10" ht="13.5" customHeight="1">
      <c r="A3120" s="16"/>
      <c r="B3120" s="16"/>
      <c r="C3120" s="17"/>
      <c r="D3120" s="17"/>
      <c r="E3120" s="17"/>
      <c r="F3120" s="17"/>
      <c r="G3120" s="17"/>
      <c r="H3120" s="249"/>
      <c r="I3120" s="250"/>
      <c r="J3120" s="251"/>
    </row>
    <row r="3121" spans="1:10" ht="13.5" customHeight="1">
      <c r="A3121" s="16"/>
      <c r="B3121" s="16"/>
      <c r="C3121" s="17"/>
      <c r="D3121" s="17"/>
      <c r="E3121" s="17"/>
      <c r="F3121" s="17"/>
      <c r="G3121" s="17"/>
      <c r="H3121" s="249"/>
      <c r="I3121" s="250"/>
      <c r="J3121" s="251"/>
    </row>
    <row r="3122" spans="1:10" ht="13.5" customHeight="1">
      <c r="A3122" s="16"/>
      <c r="B3122" s="16"/>
      <c r="C3122" s="17"/>
      <c r="D3122" s="17"/>
      <c r="E3122" s="17"/>
      <c r="F3122" s="17"/>
      <c r="G3122" s="17"/>
      <c r="H3122" s="249"/>
      <c r="I3122" s="250"/>
      <c r="J3122" s="251"/>
    </row>
    <row r="3123" spans="1:10" ht="13.5" customHeight="1">
      <c r="A3123" s="16"/>
      <c r="B3123" s="16"/>
      <c r="C3123" s="17"/>
      <c r="D3123" s="17"/>
      <c r="E3123" s="17"/>
      <c r="F3123" s="17"/>
      <c r="G3123" s="17"/>
      <c r="H3123" s="249"/>
      <c r="I3123" s="250"/>
      <c r="J3123" s="251"/>
    </row>
    <row r="3124" spans="1:10" ht="13.5" customHeight="1">
      <c r="A3124" s="16"/>
      <c r="B3124" s="16"/>
      <c r="C3124" s="17"/>
      <c r="D3124" s="17"/>
      <c r="E3124" s="17"/>
      <c r="F3124" s="17"/>
      <c r="G3124" s="17"/>
      <c r="H3124" s="249"/>
      <c r="I3124" s="250"/>
      <c r="J3124" s="251"/>
    </row>
    <row r="3125" spans="1:10" ht="13.5" customHeight="1">
      <c r="A3125" s="16"/>
      <c r="B3125" s="16"/>
      <c r="C3125" s="17"/>
      <c r="D3125" s="17"/>
      <c r="E3125" s="17"/>
      <c r="F3125" s="17"/>
      <c r="G3125" s="17"/>
      <c r="H3125" s="249"/>
      <c r="I3125" s="250"/>
      <c r="J3125" s="251"/>
    </row>
    <row r="3126" spans="1:10" ht="13.5" customHeight="1">
      <c r="A3126" s="16"/>
      <c r="B3126" s="16"/>
      <c r="C3126" s="17"/>
      <c r="D3126" s="17"/>
      <c r="E3126" s="17"/>
      <c r="F3126" s="17"/>
      <c r="G3126" s="17"/>
      <c r="H3126" s="249"/>
      <c r="I3126" s="250"/>
      <c r="J3126" s="251"/>
    </row>
    <row r="3127" spans="1:10" ht="13.5" customHeight="1">
      <c r="A3127" s="16"/>
      <c r="B3127" s="16"/>
      <c r="C3127" s="17"/>
      <c r="D3127" s="17"/>
      <c r="E3127" s="17"/>
      <c r="F3127" s="17"/>
      <c r="G3127" s="17"/>
      <c r="H3127" s="249"/>
      <c r="I3127" s="250"/>
      <c r="J3127" s="251"/>
    </row>
    <row r="3128" spans="1:10" ht="13.5" customHeight="1">
      <c r="A3128" s="16"/>
      <c r="B3128" s="16"/>
      <c r="C3128" s="17"/>
      <c r="D3128" s="17"/>
      <c r="E3128" s="17"/>
      <c r="F3128" s="17"/>
      <c r="G3128" s="17"/>
      <c r="H3128" s="249"/>
      <c r="I3128" s="250"/>
      <c r="J3128" s="251"/>
    </row>
    <row r="3129" spans="1:10" ht="13.5" customHeight="1">
      <c r="A3129" s="16"/>
      <c r="B3129" s="16"/>
      <c r="C3129" s="17"/>
      <c r="D3129" s="17"/>
      <c r="E3129" s="17"/>
      <c r="F3129" s="17"/>
      <c r="G3129" s="17"/>
      <c r="H3129" s="249"/>
      <c r="I3129" s="250"/>
      <c r="J3129" s="251"/>
    </row>
    <row r="3130" spans="1:10" ht="13.5" customHeight="1">
      <c r="A3130" s="16"/>
      <c r="B3130" s="16"/>
      <c r="C3130" s="17"/>
      <c r="D3130" s="17"/>
      <c r="E3130" s="17"/>
      <c r="F3130" s="17"/>
      <c r="G3130" s="17"/>
      <c r="H3130" s="249"/>
      <c r="I3130" s="250"/>
      <c r="J3130" s="251"/>
    </row>
    <row r="3131" spans="1:10" ht="13.5" customHeight="1">
      <c r="A3131" s="16"/>
      <c r="B3131" s="16"/>
      <c r="C3131" s="17"/>
      <c r="D3131" s="17"/>
      <c r="E3131" s="17"/>
      <c r="F3131" s="17"/>
      <c r="G3131" s="17"/>
      <c r="H3131" s="249"/>
      <c r="I3131" s="250"/>
      <c r="J3131" s="251"/>
    </row>
    <row r="3132" spans="1:10" ht="13.5" customHeight="1">
      <c r="A3132" s="16"/>
      <c r="B3132" s="16"/>
      <c r="C3132" s="17"/>
      <c r="D3132" s="17"/>
      <c r="E3132" s="17"/>
      <c r="F3132" s="17"/>
      <c r="G3132" s="17"/>
      <c r="H3132" s="249"/>
      <c r="I3132" s="250"/>
      <c r="J3132" s="251"/>
    </row>
    <row r="3133" spans="1:10" ht="13.5" customHeight="1">
      <c r="A3133" s="16"/>
      <c r="B3133" s="16"/>
      <c r="C3133" s="17"/>
      <c r="D3133" s="17"/>
      <c r="E3133" s="17"/>
      <c r="F3133" s="17"/>
      <c r="G3133" s="17"/>
      <c r="H3133" s="249"/>
      <c r="I3133" s="250"/>
      <c r="J3133" s="251"/>
    </row>
    <row r="3134" spans="1:10" ht="13.5" customHeight="1">
      <c r="A3134" s="16"/>
      <c r="B3134" s="16"/>
      <c r="C3134" s="17"/>
      <c r="D3134" s="17"/>
      <c r="E3134" s="17"/>
      <c r="F3134" s="17"/>
      <c r="G3134" s="17"/>
      <c r="H3134" s="249"/>
      <c r="I3134" s="250"/>
      <c r="J3134" s="251"/>
    </row>
    <row r="3135" spans="1:10" ht="13.5" customHeight="1">
      <c r="A3135" s="16"/>
      <c r="B3135" s="16"/>
      <c r="C3135" s="17"/>
      <c r="D3135" s="17"/>
      <c r="E3135" s="17"/>
      <c r="F3135" s="17"/>
      <c r="G3135" s="17"/>
      <c r="H3135" s="249"/>
      <c r="I3135" s="250"/>
      <c r="J3135" s="251"/>
    </row>
    <row r="3136" spans="1:10" ht="13.5" customHeight="1">
      <c r="A3136" s="16"/>
      <c r="B3136" s="16"/>
      <c r="C3136" s="17"/>
      <c r="D3136" s="17"/>
      <c r="E3136" s="17"/>
      <c r="F3136" s="17"/>
      <c r="G3136" s="17"/>
      <c r="H3136" s="249"/>
      <c r="I3136" s="250"/>
      <c r="J3136" s="251"/>
    </row>
    <row r="3137" spans="1:10" ht="13.5" customHeight="1">
      <c r="A3137" s="16"/>
      <c r="B3137" s="16"/>
      <c r="C3137" s="17"/>
      <c r="D3137" s="17"/>
      <c r="E3137" s="17"/>
      <c r="F3137" s="17"/>
      <c r="G3137" s="17"/>
      <c r="H3137" s="249"/>
      <c r="I3137" s="250"/>
      <c r="J3137" s="251"/>
    </row>
    <row r="3138" spans="1:10" ht="13.5" customHeight="1">
      <c r="A3138" s="16"/>
      <c r="B3138" s="16"/>
      <c r="C3138" s="17"/>
      <c r="D3138" s="17"/>
      <c r="E3138" s="17"/>
      <c r="F3138" s="17"/>
      <c r="G3138" s="17"/>
      <c r="H3138" s="249"/>
      <c r="I3138" s="250"/>
      <c r="J3138" s="251"/>
    </row>
    <row r="3139" spans="1:10" ht="13.5" customHeight="1">
      <c r="A3139" s="16"/>
      <c r="B3139" s="16"/>
      <c r="C3139" s="17"/>
      <c r="D3139" s="17"/>
      <c r="E3139" s="17"/>
      <c r="F3139" s="17"/>
      <c r="G3139" s="17"/>
      <c r="H3139" s="249"/>
      <c r="I3139" s="250"/>
      <c r="J3139" s="251"/>
    </row>
    <row r="3140" spans="1:10" ht="13.5" customHeight="1">
      <c r="A3140" s="16"/>
      <c r="B3140" s="16"/>
      <c r="C3140" s="17"/>
      <c r="D3140" s="17"/>
      <c r="E3140" s="17"/>
      <c r="F3140" s="17"/>
      <c r="G3140" s="17"/>
      <c r="H3140" s="249"/>
      <c r="I3140" s="250"/>
      <c r="J3140" s="251"/>
    </row>
    <row r="3141" spans="1:10" ht="13.5" customHeight="1">
      <c r="A3141" s="16"/>
      <c r="B3141" s="16"/>
      <c r="C3141" s="17"/>
      <c r="D3141" s="17"/>
      <c r="E3141" s="17"/>
      <c r="F3141" s="17"/>
      <c r="G3141" s="17"/>
      <c r="H3141" s="249"/>
      <c r="I3141" s="250"/>
      <c r="J3141" s="251"/>
    </row>
    <row r="3142" spans="1:10" ht="13.5" customHeight="1">
      <c r="A3142" s="16"/>
      <c r="B3142" s="16"/>
      <c r="C3142" s="17"/>
      <c r="D3142" s="17"/>
      <c r="E3142" s="17"/>
      <c r="F3142" s="17"/>
      <c r="G3142" s="17"/>
      <c r="H3142" s="249"/>
      <c r="I3142" s="250"/>
      <c r="J3142" s="251"/>
    </row>
    <row r="3143" spans="1:10" ht="13.5" customHeight="1">
      <c r="A3143" s="16"/>
      <c r="B3143" s="16"/>
      <c r="C3143" s="17"/>
      <c r="D3143" s="17"/>
      <c r="E3143" s="17"/>
      <c r="F3143" s="17"/>
      <c r="G3143" s="17"/>
      <c r="H3143" s="249"/>
      <c r="I3143" s="250"/>
      <c r="J3143" s="251"/>
    </row>
    <row r="3144" spans="1:10" ht="13.5" customHeight="1">
      <c r="A3144" s="16"/>
      <c r="B3144" s="16"/>
      <c r="C3144" s="17"/>
      <c r="D3144" s="17"/>
      <c r="E3144" s="17"/>
      <c r="F3144" s="17"/>
      <c r="G3144" s="17"/>
      <c r="H3144" s="249"/>
      <c r="I3144" s="250"/>
      <c r="J3144" s="251"/>
    </row>
    <row r="3145" spans="1:10" ht="13.5" customHeight="1">
      <c r="A3145" s="16"/>
      <c r="B3145" s="16"/>
      <c r="C3145" s="17"/>
      <c r="D3145" s="17"/>
      <c r="E3145" s="17"/>
      <c r="F3145" s="17"/>
      <c r="G3145" s="17"/>
      <c r="H3145" s="249"/>
      <c r="I3145" s="250"/>
      <c r="J3145" s="251"/>
    </row>
    <row r="3146" spans="1:10" ht="13.5" customHeight="1">
      <c r="A3146" s="16"/>
      <c r="B3146" s="16"/>
      <c r="C3146" s="17"/>
      <c r="D3146" s="17"/>
      <c r="E3146" s="17"/>
      <c r="F3146" s="17"/>
      <c r="G3146" s="17"/>
      <c r="H3146" s="249"/>
      <c r="I3146" s="250"/>
      <c r="J3146" s="251"/>
    </row>
    <row r="3147" spans="1:10" ht="13.5" customHeight="1">
      <c r="A3147" s="16"/>
      <c r="B3147" s="16"/>
      <c r="C3147" s="17"/>
      <c r="D3147" s="17"/>
      <c r="E3147" s="17"/>
      <c r="F3147" s="17"/>
      <c r="G3147" s="17"/>
      <c r="H3147" s="249"/>
      <c r="I3147" s="250"/>
      <c r="J3147" s="251"/>
    </row>
    <row r="3148" spans="1:10" ht="13.5" customHeight="1">
      <c r="A3148" s="16"/>
      <c r="B3148" s="16"/>
      <c r="C3148" s="17"/>
      <c r="D3148" s="17"/>
      <c r="E3148" s="17"/>
      <c r="F3148" s="17"/>
      <c r="G3148" s="17"/>
      <c r="H3148" s="249"/>
      <c r="I3148" s="250"/>
      <c r="J3148" s="251"/>
    </row>
    <row r="3149" spans="1:10" ht="13.5" customHeight="1">
      <c r="A3149" s="16"/>
      <c r="B3149" s="16"/>
      <c r="C3149" s="17"/>
      <c r="D3149" s="17"/>
      <c r="E3149" s="17"/>
      <c r="F3149" s="17"/>
      <c r="G3149" s="17"/>
      <c r="H3149" s="249"/>
      <c r="I3149" s="250"/>
      <c r="J3149" s="251"/>
    </row>
    <row r="3150" spans="1:10" ht="13.5" customHeight="1">
      <c r="A3150" s="16"/>
      <c r="B3150" s="16"/>
      <c r="C3150" s="17"/>
      <c r="D3150" s="17"/>
      <c r="E3150" s="17"/>
      <c r="F3150" s="17"/>
      <c r="G3150" s="17"/>
      <c r="H3150" s="249"/>
      <c r="I3150" s="250"/>
      <c r="J3150" s="251"/>
    </row>
    <row r="3151" spans="1:10" ht="13.5" customHeight="1">
      <c r="A3151" s="16"/>
      <c r="B3151" s="16"/>
      <c r="C3151" s="17"/>
      <c r="D3151" s="17"/>
      <c r="E3151" s="17"/>
      <c r="F3151" s="17"/>
      <c r="G3151" s="17"/>
      <c r="H3151" s="249"/>
      <c r="I3151" s="250"/>
      <c r="J3151" s="251"/>
    </row>
    <row r="3152" spans="1:10" ht="13.5" customHeight="1">
      <c r="A3152" s="16"/>
      <c r="B3152" s="16"/>
      <c r="C3152" s="17"/>
      <c r="D3152" s="17"/>
      <c r="E3152" s="17"/>
      <c r="F3152" s="17"/>
      <c r="G3152" s="17"/>
      <c r="H3152" s="249"/>
      <c r="I3152" s="250"/>
      <c r="J3152" s="251"/>
    </row>
    <row r="3153" spans="1:10" ht="13.5" customHeight="1">
      <c r="A3153" s="16"/>
      <c r="B3153" s="16"/>
      <c r="C3153" s="17"/>
      <c r="D3153" s="17"/>
      <c r="E3153" s="17"/>
      <c r="F3153" s="17"/>
      <c r="G3153" s="17"/>
      <c r="H3153" s="249"/>
      <c r="I3153" s="250"/>
      <c r="J3153" s="251"/>
    </row>
    <row r="3154" spans="1:10" ht="13.5" customHeight="1">
      <c r="A3154" s="16"/>
      <c r="B3154" s="16"/>
      <c r="C3154" s="17"/>
      <c r="D3154" s="17"/>
      <c r="E3154" s="17"/>
      <c r="F3154" s="17"/>
      <c r="G3154" s="17"/>
      <c r="H3154" s="249"/>
      <c r="I3154" s="250"/>
      <c r="J3154" s="251"/>
    </row>
    <row r="3155" spans="1:10" ht="13.5" customHeight="1">
      <c r="A3155" s="16"/>
      <c r="B3155" s="16"/>
      <c r="C3155" s="17"/>
      <c r="D3155" s="17"/>
      <c r="E3155" s="17"/>
      <c r="F3155" s="17"/>
      <c r="G3155" s="17"/>
      <c r="H3155" s="249"/>
      <c r="I3155" s="250"/>
      <c r="J3155" s="251"/>
    </row>
    <row r="3156" spans="1:10" ht="13.5" customHeight="1">
      <c r="A3156" s="16"/>
      <c r="B3156" s="16"/>
      <c r="C3156" s="17"/>
      <c r="D3156" s="17"/>
      <c r="E3156" s="17"/>
      <c r="F3156" s="17"/>
      <c r="G3156" s="17"/>
      <c r="H3156" s="249"/>
      <c r="I3156" s="250"/>
      <c r="J3156" s="251"/>
    </row>
    <row r="3157" spans="1:10" ht="13.5" customHeight="1">
      <c r="A3157" s="16"/>
      <c r="B3157" s="16"/>
      <c r="C3157" s="17"/>
      <c r="D3157" s="17"/>
      <c r="E3157" s="17"/>
      <c r="F3157" s="17"/>
      <c r="G3157" s="17"/>
      <c r="H3157" s="249"/>
      <c r="I3157" s="250"/>
      <c r="J3157" s="251"/>
    </row>
    <row r="3158" spans="1:10" ht="13.5" customHeight="1">
      <c r="A3158" s="16"/>
      <c r="B3158" s="16"/>
      <c r="C3158" s="17"/>
      <c r="D3158" s="17"/>
      <c r="E3158" s="17"/>
      <c r="F3158" s="17"/>
      <c r="G3158" s="17"/>
      <c r="H3158" s="249"/>
      <c r="I3158" s="250"/>
      <c r="J3158" s="251"/>
    </row>
    <row r="3159" spans="1:10" ht="13.5" customHeight="1">
      <c r="A3159" s="16"/>
      <c r="B3159" s="16"/>
      <c r="C3159" s="17"/>
      <c r="D3159" s="17"/>
      <c r="E3159" s="17"/>
      <c r="F3159" s="17"/>
      <c r="G3159" s="17"/>
      <c r="H3159" s="249"/>
      <c r="I3159" s="250"/>
      <c r="J3159" s="251"/>
    </row>
    <row r="3160" spans="1:10" ht="13.5" customHeight="1">
      <c r="A3160" s="16"/>
      <c r="B3160" s="16"/>
      <c r="C3160" s="17"/>
      <c r="D3160" s="17"/>
      <c r="E3160" s="17"/>
      <c r="F3160" s="17"/>
      <c r="G3160" s="17"/>
      <c r="H3160" s="249"/>
      <c r="I3160" s="250"/>
      <c r="J3160" s="251"/>
    </row>
    <row r="3161" spans="1:10" ht="13.5" customHeight="1">
      <c r="A3161" s="16"/>
      <c r="B3161" s="16"/>
      <c r="C3161" s="17"/>
      <c r="D3161" s="17"/>
      <c r="E3161" s="17"/>
      <c r="F3161" s="17"/>
      <c r="G3161" s="17"/>
      <c r="H3161" s="249"/>
      <c r="I3161" s="250"/>
      <c r="J3161" s="251"/>
    </row>
    <row r="3162" spans="1:10" ht="13.5" customHeight="1">
      <c r="A3162" s="16"/>
      <c r="B3162" s="16"/>
      <c r="C3162" s="17"/>
      <c r="D3162" s="17"/>
      <c r="E3162" s="17"/>
      <c r="F3162" s="17"/>
      <c r="G3162" s="17"/>
      <c r="H3162" s="249"/>
      <c r="I3162" s="250"/>
      <c r="J3162" s="251"/>
    </row>
    <row r="3163" spans="1:10" ht="13.5" customHeight="1">
      <c r="A3163" s="16"/>
      <c r="B3163" s="16"/>
      <c r="C3163" s="17"/>
      <c r="D3163" s="17"/>
      <c r="E3163" s="17"/>
      <c r="F3163" s="17"/>
      <c r="G3163" s="17"/>
      <c r="H3163" s="249"/>
      <c r="I3163" s="250"/>
      <c r="J3163" s="251"/>
    </row>
    <row r="3164" spans="1:10" ht="13.5" customHeight="1">
      <c r="A3164" s="16"/>
      <c r="B3164" s="16"/>
      <c r="C3164" s="17"/>
      <c r="D3164" s="17"/>
      <c r="E3164" s="17"/>
      <c r="F3164" s="17"/>
      <c r="G3164" s="17"/>
      <c r="H3164" s="249"/>
      <c r="I3164" s="250"/>
      <c r="J3164" s="251"/>
    </row>
    <row r="3165" spans="1:10" ht="13.5" customHeight="1">
      <c r="A3165" s="16"/>
      <c r="B3165" s="16"/>
      <c r="C3165" s="17"/>
      <c r="D3165" s="17"/>
      <c r="E3165" s="17"/>
      <c r="F3165" s="17"/>
      <c r="G3165" s="17"/>
      <c r="H3165" s="249"/>
      <c r="I3165" s="250"/>
      <c r="J3165" s="251"/>
    </row>
    <row r="3166" spans="1:10" ht="13.5" customHeight="1">
      <c r="A3166" s="16"/>
      <c r="B3166" s="16"/>
      <c r="C3166" s="17"/>
      <c r="D3166" s="17"/>
      <c r="E3166" s="17"/>
      <c r="F3166" s="17"/>
      <c r="G3166" s="17"/>
      <c r="H3166" s="249"/>
      <c r="I3166" s="250"/>
      <c r="J3166" s="251"/>
    </row>
    <row r="3167" spans="1:10" ht="13.5" customHeight="1">
      <c r="A3167" s="16"/>
      <c r="B3167" s="16"/>
      <c r="C3167" s="17"/>
      <c r="D3167" s="17"/>
      <c r="E3167" s="17"/>
      <c r="F3167" s="17"/>
      <c r="G3167" s="17"/>
      <c r="H3167" s="249"/>
      <c r="I3167" s="250"/>
      <c r="J3167" s="251"/>
    </row>
    <row r="3168" spans="1:10" ht="13.5" customHeight="1">
      <c r="A3168" s="16"/>
      <c r="B3168" s="16"/>
      <c r="C3168" s="17"/>
      <c r="D3168" s="17"/>
      <c r="E3168" s="17"/>
      <c r="F3168" s="17"/>
      <c r="G3168" s="17"/>
      <c r="H3168" s="249"/>
      <c r="I3168" s="250"/>
      <c r="J3168" s="251"/>
    </row>
    <row r="3169" spans="1:10" ht="13.5" customHeight="1">
      <c r="A3169" s="16"/>
      <c r="B3169" s="16"/>
      <c r="C3169" s="17"/>
      <c r="D3169" s="17"/>
      <c r="E3169" s="17"/>
      <c r="F3169" s="17"/>
      <c r="G3169" s="17"/>
      <c r="H3169" s="249"/>
      <c r="I3169" s="250"/>
      <c r="J3169" s="251"/>
    </row>
    <row r="3170" spans="1:10" ht="13.5" customHeight="1">
      <c r="A3170" s="16"/>
      <c r="B3170" s="16"/>
      <c r="C3170" s="17"/>
      <c r="D3170" s="17"/>
      <c r="E3170" s="17"/>
      <c r="F3170" s="17"/>
      <c r="G3170" s="17"/>
      <c r="H3170" s="249"/>
      <c r="I3170" s="250"/>
      <c r="J3170" s="251"/>
    </row>
    <row r="3171" spans="1:10" ht="13.5" customHeight="1">
      <c r="A3171" s="16"/>
      <c r="B3171" s="16"/>
      <c r="C3171" s="17"/>
      <c r="D3171" s="17"/>
      <c r="E3171" s="17"/>
      <c r="F3171" s="17"/>
      <c r="G3171" s="17"/>
      <c r="H3171" s="249"/>
      <c r="I3171" s="250"/>
      <c r="J3171" s="251"/>
    </row>
    <row r="3172" spans="1:10" ht="13.5" customHeight="1">
      <c r="A3172" s="16"/>
      <c r="B3172" s="16"/>
      <c r="C3172" s="17"/>
      <c r="D3172" s="17"/>
      <c r="E3172" s="17"/>
      <c r="F3172" s="17"/>
      <c r="G3172" s="17"/>
      <c r="H3172" s="249"/>
      <c r="I3172" s="250"/>
      <c r="J3172" s="251"/>
    </row>
    <row r="3173" spans="1:10" ht="13.5" customHeight="1">
      <c r="A3173" s="16"/>
      <c r="B3173" s="16"/>
      <c r="C3173" s="17"/>
      <c r="D3173" s="17"/>
      <c r="E3173" s="17"/>
      <c r="F3173" s="17"/>
      <c r="G3173" s="17"/>
      <c r="H3173" s="249"/>
      <c r="I3173" s="250"/>
      <c r="J3173" s="251"/>
    </row>
    <row r="3174" spans="1:10" ht="13.5" customHeight="1">
      <c r="A3174" s="16"/>
      <c r="B3174" s="16"/>
      <c r="C3174" s="17"/>
      <c r="D3174" s="17"/>
      <c r="E3174" s="17"/>
      <c r="F3174" s="17"/>
      <c r="G3174" s="17"/>
      <c r="H3174" s="249"/>
      <c r="I3174" s="250"/>
      <c r="J3174" s="251"/>
    </row>
    <row r="3175" spans="1:10" ht="13.5" customHeight="1">
      <c r="A3175" s="16"/>
      <c r="B3175" s="16"/>
      <c r="C3175" s="17"/>
      <c r="D3175" s="17"/>
      <c r="E3175" s="17"/>
      <c r="F3175" s="17"/>
      <c r="G3175" s="17"/>
      <c r="H3175" s="249"/>
      <c r="I3175" s="250"/>
      <c r="J3175" s="251"/>
    </row>
    <row r="3176" spans="1:10" ht="13.5" customHeight="1">
      <c r="A3176" s="16"/>
      <c r="B3176" s="16"/>
      <c r="C3176" s="17"/>
      <c r="D3176" s="17"/>
      <c r="E3176" s="17"/>
      <c r="F3176" s="17"/>
      <c r="G3176" s="17"/>
      <c r="H3176" s="249"/>
      <c r="I3176" s="250"/>
      <c r="J3176" s="251"/>
    </row>
    <row r="3177" spans="1:10" ht="13.5" customHeight="1">
      <c r="A3177" s="16"/>
      <c r="B3177" s="16"/>
      <c r="C3177" s="17"/>
      <c r="D3177" s="17"/>
      <c r="E3177" s="17"/>
      <c r="F3177" s="17"/>
      <c r="G3177" s="17"/>
      <c r="H3177" s="249"/>
      <c r="I3177" s="250"/>
      <c r="J3177" s="251"/>
    </row>
    <row r="3178" spans="1:10" ht="13.5" customHeight="1">
      <c r="A3178" s="16"/>
      <c r="B3178" s="16"/>
      <c r="C3178" s="17"/>
      <c r="D3178" s="17"/>
      <c r="E3178" s="17"/>
      <c r="F3178" s="17"/>
      <c r="G3178" s="17"/>
      <c r="H3178" s="249"/>
      <c r="I3178" s="250"/>
      <c r="J3178" s="251"/>
    </row>
    <row r="3179" spans="1:10" ht="13.5" customHeight="1">
      <c r="A3179" s="16"/>
      <c r="B3179" s="16"/>
      <c r="C3179" s="17"/>
      <c r="D3179" s="17"/>
      <c r="E3179" s="17"/>
      <c r="F3179" s="17"/>
      <c r="G3179" s="17"/>
      <c r="H3179" s="249"/>
      <c r="I3179" s="250"/>
      <c r="J3179" s="251"/>
    </row>
    <row r="3180" spans="1:10" ht="13.5" customHeight="1">
      <c r="A3180" s="16"/>
      <c r="B3180" s="16"/>
      <c r="C3180" s="17"/>
      <c r="D3180" s="17"/>
      <c r="E3180" s="17"/>
      <c r="F3180" s="17"/>
      <c r="G3180" s="17"/>
      <c r="H3180" s="249"/>
      <c r="I3180" s="250"/>
      <c r="J3180" s="251"/>
    </row>
    <row r="3181" spans="1:10" ht="13.5" customHeight="1">
      <c r="A3181" s="16"/>
      <c r="B3181" s="16"/>
      <c r="C3181" s="17"/>
      <c r="D3181" s="17"/>
      <c r="E3181" s="17"/>
      <c r="F3181" s="17"/>
      <c r="G3181" s="17"/>
      <c r="H3181" s="249"/>
      <c r="I3181" s="250"/>
      <c r="J3181" s="251"/>
    </row>
    <row r="3182" spans="1:10" ht="13.5" customHeight="1">
      <c r="A3182" s="16"/>
      <c r="B3182" s="16"/>
      <c r="C3182" s="17"/>
      <c r="D3182" s="17"/>
      <c r="E3182" s="17"/>
      <c r="F3182" s="17"/>
      <c r="G3182" s="17"/>
      <c r="H3182" s="249"/>
      <c r="I3182" s="250"/>
      <c r="J3182" s="251"/>
    </row>
    <row r="3183" spans="1:10" ht="13.5" customHeight="1">
      <c r="A3183" s="16"/>
      <c r="B3183" s="16"/>
      <c r="C3183" s="17"/>
      <c r="D3183" s="17"/>
      <c r="E3183" s="17"/>
      <c r="F3183" s="17"/>
      <c r="G3183" s="17"/>
      <c r="H3183" s="249"/>
      <c r="I3183" s="250"/>
      <c r="J3183" s="251"/>
    </row>
    <row r="3184" spans="1:10" ht="13.5" customHeight="1">
      <c r="A3184" s="16"/>
      <c r="B3184" s="16"/>
      <c r="C3184" s="17"/>
      <c r="D3184" s="17"/>
      <c r="E3184" s="17"/>
      <c r="F3184" s="17"/>
      <c r="G3184" s="17"/>
      <c r="H3184" s="249"/>
      <c r="I3184" s="250"/>
      <c r="J3184" s="251"/>
    </row>
    <row r="3185" spans="1:10" ht="13.5" customHeight="1">
      <c r="A3185" s="16"/>
      <c r="B3185" s="16"/>
      <c r="C3185" s="17"/>
      <c r="D3185" s="17"/>
      <c r="E3185" s="17"/>
      <c r="F3185" s="17"/>
      <c r="G3185" s="17"/>
      <c r="H3185" s="249"/>
      <c r="I3185" s="250"/>
      <c r="J3185" s="251"/>
    </row>
    <row r="3186" spans="1:10" ht="13.5" customHeight="1">
      <c r="A3186" s="16"/>
      <c r="B3186" s="16"/>
      <c r="C3186" s="17"/>
      <c r="D3186" s="17"/>
      <c r="E3186" s="17"/>
      <c r="F3186" s="17"/>
      <c r="G3186" s="17"/>
      <c r="H3186" s="249"/>
      <c r="I3186" s="250"/>
      <c r="J3186" s="251"/>
    </row>
    <row r="3187" spans="1:10" ht="13.5" customHeight="1">
      <c r="A3187" s="16"/>
      <c r="B3187" s="16"/>
      <c r="C3187" s="17"/>
      <c r="D3187" s="17"/>
      <c r="E3187" s="17"/>
      <c r="F3187" s="17"/>
      <c r="G3187" s="17"/>
      <c r="H3187" s="249"/>
      <c r="I3187" s="250"/>
      <c r="J3187" s="251"/>
    </row>
    <row r="3188" spans="1:10" ht="13.5" customHeight="1">
      <c r="A3188" s="16"/>
      <c r="B3188" s="16"/>
      <c r="C3188" s="17"/>
      <c r="D3188" s="17"/>
      <c r="E3188" s="17"/>
      <c r="F3188" s="17"/>
      <c r="G3188" s="17"/>
      <c r="H3188" s="249"/>
      <c r="I3188" s="250"/>
      <c r="J3188" s="251"/>
    </row>
    <row r="3189" spans="1:10" ht="13.5" customHeight="1">
      <c r="A3189" s="16"/>
      <c r="B3189" s="16"/>
      <c r="C3189" s="17"/>
      <c r="D3189" s="17"/>
      <c r="E3189" s="17"/>
      <c r="F3189" s="17"/>
      <c r="G3189" s="17"/>
      <c r="H3189" s="249"/>
      <c r="I3189" s="250"/>
      <c r="J3189" s="251"/>
    </row>
    <row r="3190" spans="1:10" ht="13.5" customHeight="1">
      <c r="A3190" s="16"/>
      <c r="B3190" s="16"/>
      <c r="C3190" s="17"/>
      <c r="D3190" s="17"/>
      <c r="E3190" s="17"/>
      <c r="F3190" s="17"/>
      <c r="G3190" s="17"/>
      <c r="H3190" s="249"/>
      <c r="I3190" s="250"/>
      <c r="J3190" s="251"/>
    </row>
    <row r="3191" spans="1:10" ht="13.5" customHeight="1">
      <c r="A3191" s="16"/>
      <c r="B3191" s="16"/>
      <c r="C3191" s="17"/>
      <c r="D3191" s="17"/>
      <c r="E3191" s="17"/>
      <c r="F3191" s="17"/>
      <c r="G3191" s="17"/>
      <c r="H3191" s="249"/>
      <c r="I3191" s="250"/>
      <c r="J3191" s="251"/>
    </row>
    <row r="3192" spans="1:10" ht="13.5" customHeight="1">
      <c r="A3192" s="16"/>
      <c r="B3192" s="16"/>
      <c r="C3192" s="17"/>
      <c r="D3192" s="17"/>
      <c r="E3192" s="17"/>
      <c r="F3192" s="17"/>
      <c r="G3192" s="17"/>
      <c r="H3192" s="249"/>
      <c r="I3192" s="250"/>
      <c r="J3192" s="251"/>
    </row>
    <row r="3193" spans="1:10" ht="13.5" customHeight="1">
      <c r="A3193" s="16"/>
      <c r="B3193" s="16"/>
      <c r="C3193" s="17"/>
      <c r="D3193" s="17"/>
      <c r="E3193" s="17"/>
      <c r="F3193" s="17"/>
      <c r="G3193" s="17"/>
      <c r="H3193" s="249"/>
      <c r="I3193" s="250"/>
      <c r="J3193" s="251"/>
    </row>
    <row r="3194" spans="1:10" ht="13.5" customHeight="1">
      <c r="A3194" s="16"/>
      <c r="B3194" s="16"/>
      <c r="C3194" s="17"/>
      <c r="D3194" s="17"/>
      <c r="E3194" s="17"/>
      <c r="F3194" s="17"/>
      <c r="G3194" s="17"/>
      <c r="H3194" s="249"/>
      <c r="I3194" s="250"/>
      <c r="J3194" s="251"/>
    </row>
    <row r="3195" spans="1:10" ht="13.5" customHeight="1">
      <c r="A3195" s="16"/>
      <c r="B3195" s="16"/>
      <c r="C3195" s="17"/>
      <c r="D3195" s="17"/>
      <c r="E3195" s="17"/>
      <c r="F3195" s="17"/>
      <c r="G3195" s="17"/>
      <c r="H3195" s="249"/>
      <c r="I3195" s="250"/>
      <c r="J3195" s="251"/>
    </row>
    <row r="3196" spans="1:10" ht="13.5" customHeight="1">
      <c r="A3196" s="16"/>
      <c r="B3196" s="16"/>
      <c r="C3196" s="17"/>
      <c r="D3196" s="17"/>
      <c r="E3196" s="17"/>
      <c r="F3196" s="17"/>
      <c r="G3196" s="17"/>
      <c r="H3196" s="249"/>
      <c r="I3196" s="250"/>
      <c r="J3196" s="251"/>
    </row>
    <row r="3197" spans="1:10" ht="13.5" customHeight="1">
      <c r="A3197" s="16"/>
      <c r="B3197" s="16"/>
      <c r="C3197" s="17"/>
      <c r="D3197" s="17"/>
      <c r="E3197" s="17"/>
      <c r="F3197" s="17"/>
      <c r="G3197" s="17"/>
      <c r="H3197" s="249"/>
      <c r="I3197" s="250"/>
      <c r="J3197" s="251"/>
    </row>
    <row r="3198" spans="1:10" ht="13.5" customHeight="1">
      <c r="A3198" s="16"/>
      <c r="B3198" s="16"/>
      <c r="C3198" s="17"/>
      <c r="D3198" s="17"/>
      <c r="E3198" s="17"/>
      <c r="F3198" s="17"/>
      <c r="G3198" s="17"/>
      <c r="H3198" s="249"/>
      <c r="I3198" s="250"/>
      <c r="J3198" s="251"/>
    </row>
    <row r="3199" spans="1:10" ht="13.5" customHeight="1">
      <c r="A3199" s="16"/>
      <c r="B3199" s="16"/>
      <c r="C3199" s="17"/>
      <c r="D3199" s="17"/>
      <c r="E3199" s="17"/>
      <c r="F3199" s="17"/>
      <c r="G3199" s="17"/>
      <c r="H3199" s="249"/>
      <c r="I3199" s="250"/>
      <c r="J3199" s="251"/>
    </row>
    <row r="3200" spans="1:10" ht="13.5" customHeight="1">
      <c r="A3200" s="16"/>
      <c r="B3200" s="16"/>
      <c r="C3200" s="17"/>
      <c r="D3200" s="17"/>
      <c r="E3200" s="17"/>
      <c r="F3200" s="17"/>
      <c r="G3200" s="17"/>
      <c r="H3200" s="249"/>
      <c r="I3200" s="250"/>
      <c r="J3200" s="251"/>
    </row>
    <row r="3201" spans="1:10" ht="13.5" customHeight="1">
      <c r="A3201" s="16"/>
      <c r="B3201" s="16"/>
      <c r="C3201" s="17"/>
      <c r="D3201" s="17"/>
      <c r="E3201" s="17"/>
      <c r="F3201" s="17"/>
      <c r="G3201" s="17"/>
      <c r="H3201" s="249"/>
      <c r="I3201" s="250"/>
      <c r="J3201" s="251"/>
    </row>
    <row r="3202" spans="1:10" ht="13.5" customHeight="1">
      <c r="A3202" s="16"/>
      <c r="B3202" s="16"/>
      <c r="C3202" s="17"/>
      <c r="D3202" s="17"/>
      <c r="E3202" s="17"/>
      <c r="F3202" s="17"/>
      <c r="G3202" s="17"/>
      <c r="H3202" s="249"/>
      <c r="I3202" s="250"/>
      <c r="J3202" s="251"/>
    </row>
    <row r="3203" spans="1:10" ht="13.5" customHeight="1">
      <c r="A3203" s="16"/>
      <c r="B3203" s="16"/>
      <c r="C3203" s="17"/>
      <c r="D3203" s="17"/>
      <c r="E3203" s="17"/>
      <c r="F3203" s="17"/>
      <c r="G3203" s="17"/>
      <c r="H3203" s="249"/>
      <c r="I3203" s="250"/>
      <c r="J3203" s="251"/>
    </row>
    <row r="3204" spans="1:10" ht="13.5" customHeight="1">
      <c r="A3204" s="16"/>
      <c r="B3204" s="16"/>
      <c r="C3204" s="17"/>
      <c r="D3204" s="17"/>
      <c r="E3204" s="17"/>
      <c r="F3204" s="17"/>
      <c r="G3204" s="17"/>
      <c r="H3204" s="249"/>
      <c r="I3204" s="250"/>
      <c r="J3204" s="251"/>
    </row>
    <row r="3205" spans="1:10" ht="13.5" customHeight="1">
      <c r="A3205" s="16"/>
      <c r="B3205" s="16"/>
      <c r="C3205" s="17"/>
      <c r="D3205" s="17"/>
      <c r="E3205" s="17"/>
      <c r="F3205" s="17"/>
      <c r="G3205" s="17"/>
      <c r="H3205" s="249"/>
      <c r="I3205" s="250"/>
      <c r="J3205" s="251"/>
    </row>
    <row r="3206" spans="1:10" ht="13.5" customHeight="1">
      <c r="A3206" s="16"/>
      <c r="B3206" s="16"/>
      <c r="C3206" s="17"/>
      <c r="D3206" s="17"/>
      <c r="E3206" s="17"/>
      <c r="F3206" s="17"/>
      <c r="G3206" s="17"/>
      <c r="H3206" s="249"/>
      <c r="I3206" s="250"/>
      <c r="J3206" s="251"/>
    </row>
    <row r="3207" spans="1:10" ht="13.5" customHeight="1">
      <c r="A3207" s="16"/>
      <c r="B3207" s="16"/>
      <c r="C3207" s="17"/>
      <c r="D3207" s="17"/>
      <c r="E3207" s="17"/>
      <c r="F3207" s="17"/>
      <c r="G3207" s="17"/>
      <c r="H3207" s="249"/>
      <c r="I3207" s="250"/>
      <c r="J3207" s="251"/>
    </row>
    <row r="3208" spans="1:10" ht="13.5" customHeight="1">
      <c r="A3208" s="16"/>
      <c r="B3208" s="16"/>
      <c r="C3208" s="17"/>
      <c r="D3208" s="17"/>
      <c r="E3208" s="17"/>
      <c r="F3208" s="17"/>
      <c r="G3208" s="17"/>
      <c r="H3208" s="249"/>
      <c r="I3208" s="250"/>
      <c r="J3208" s="251"/>
    </row>
    <row r="3209" spans="1:10" ht="13.5" customHeight="1">
      <c r="A3209" s="16"/>
      <c r="B3209" s="16"/>
      <c r="C3209" s="17"/>
      <c r="D3209" s="17"/>
      <c r="E3209" s="17"/>
      <c r="F3209" s="17"/>
      <c r="G3209" s="17"/>
      <c r="H3209" s="249"/>
      <c r="I3209" s="250"/>
      <c r="J3209" s="251"/>
    </row>
    <row r="3210" spans="1:10" ht="13.5" customHeight="1">
      <c r="A3210" s="16"/>
      <c r="B3210" s="16"/>
      <c r="C3210" s="17"/>
      <c r="D3210" s="17"/>
      <c r="E3210" s="17"/>
      <c r="F3210" s="17"/>
      <c r="G3210" s="17"/>
      <c r="H3210" s="249"/>
      <c r="I3210" s="250"/>
      <c r="J3210" s="251"/>
    </row>
    <row r="3211" spans="1:10" ht="13.5" customHeight="1">
      <c r="A3211" s="16"/>
      <c r="B3211" s="16"/>
      <c r="C3211" s="17"/>
      <c r="D3211" s="17"/>
      <c r="E3211" s="17"/>
      <c r="F3211" s="17"/>
      <c r="G3211" s="17"/>
      <c r="H3211" s="249"/>
      <c r="I3211" s="250"/>
      <c r="J3211" s="251"/>
    </row>
    <row r="3212" spans="1:10" ht="13.5" customHeight="1">
      <c r="A3212" s="16"/>
      <c r="B3212" s="16"/>
      <c r="C3212" s="17"/>
      <c r="D3212" s="17"/>
      <c r="E3212" s="17"/>
      <c r="F3212" s="17"/>
      <c r="G3212" s="17"/>
      <c r="H3212" s="249"/>
      <c r="I3212" s="250"/>
      <c r="J3212" s="251"/>
    </row>
    <row r="3213" spans="1:10" ht="13.5" customHeight="1">
      <c r="A3213" s="16"/>
      <c r="B3213" s="16"/>
      <c r="C3213" s="17"/>
      <c r="D3213" s="17"/>
      <c r="E3213" s="17"/>
      <c r="F3213" s="17"/>
      <c r="G3213" s="17"/>
      <c r="H3213" s="249"/>
      <c r="I3213" s="250"/>
      <c r="J3213" s="251"/>
    </row>
    <row r="3214" spans="1:10" ht="13.5" customHeight="1">
      <c r="A3214" s="16"/>
      <c r="B3214" s="16"/>
      <c r="C3214" s="17"/>
      <c r="D3214" s="17"/>
      <c r="E3214" s="17"/>
      <c r="F3214" s="17"/>
      <c r="G3214" s="17"/>
      <c r="H3214" s="249"/>
      <c r="I3214" s="250"/>
      <c r="J3214" s="251"/>
    </row>
    <row r="3215" spans="1:10" ht="13.5" customHeight="1">
      <c r="A3215" s="16"/>
      <c r="B3215" s="16"/>
      <c r="C3215" s="17"/>
      <c r="D3215" s="17"/>
      <c r="E3215" s="17"/>
      <c r="F3215" s="17"/>
      <c r="G3215" s="17"/>
      <c r="H3215" s="249"/>
      <c r="I3215" s="250"/>
      <c r="J3215" s="251"/>
    </row>
    <row r="3216" spans="1:10" ht="13.5" customHeight="1">
      <c r="A3216" s="16"/>
      <c r="B3216" s="16"/>
      <c r="C3216" s="17"/>
      <c r="D3216" s="17"/>
      <c r="E3216" s="17"/>
      <c r="F3216" s="17"/>
      <c r="G3216" s="17"/>
      <c r="H3216" s="249"/>
      <c r="I3216" s="250"/>
      <c r="J3216" s="251"/>
    </row>
    <row r="3217" spans="1:10" ht="13.5" customHeight="1">
      <c r="A3217" s="16"/>
      <c r="B3217" s="16"/>
      <c r="C3217" s="17"/>
      <c r="D3217" s="17"/>
      <c r="E3217" s="17"/>
      <c r="F3217" s="17"/>
      <c r="G3217" s="17"/>
      <c r="H3217" s="249"/>
      <c r="I3217" s="250"/>
      <c r="J3217" s="251"/>
    </row>
    <row r="3218" spans="1:10" ht="13.5" customHeight="1">
      <c r="A3218" s="16"/>
      <c r="B3218" s="16"/>
      <c r="C3218" s="17"/>
      <c r="D3218" s="17"/>
      <c r="E3218" s="17"/>
      <c r="F3218" s="17"/>
      <c r="G3218" s="17"/>
      <c r="H3218" s="249"/>
      <c r="I3218" s="250"/>
      <c r="J3218" s="251"/>
    </row>
    <row r="3219" spans="1:10" ht="13.5" customHeight="1">
      <c r="A3219" s="16"/>
      <c r="B3219" s="16"/>
      <c r="C3219" s="17"/>
      <c r="D3219" s="17"/>
      <c r="E3219" s="17"/>
      <c r="F3219" s="17"/>
      <c r="G3219" s="17"/>
      <c r="H3219" s="249"/>
      <c r="I3219" s="250"/>
      <c r="J3219" s="251"/>
    </row>
    <row r="3220" spans="1:10" ht="13.5" customHeight="1">
      <c r="A3220" s="16"/>
      <c r="B3220" s="16"/>
      <c r="C3220" s="17"/>
      <c r="D3220" s="17"/>
      <c r="E3220" s="17"/>
      <c r="F3220" s="17"/>
      <c r="G3220" s="17"/>
      <c r="H3220" s="249"/>
      <c r="I3220" s="250"/>
      <c r="J3220" s="251"/>
    </row>
    <row r="3221" spans="1:10" ht="13.5" customHeight="1">
      <c r="A3221" s="16"/>
      <c r="B3221" s="16"/>
      <c r="C3221" s="17"/>
      <c r="D3221" s="17"/>
      <c r="E3221" s="17"/>
      <c r="F3221" s="17"/>
      <c r="G3221" s="17"/>
      <c r="H3221" s="249"/>
      <c r="I3221" s="250"/>
      <c r="J3221" s="251"/>
    </row>
    <row r="3222" spans="1:10" ht="13.5" customHeight="1">
      <c r="A3222" s="16"/>
      <c r="B3222" s="16"/>
      <c r="C3222" s="17"/>
      <c r="D3222" s="17"/>
      <c r="E3222" s="17"/>
      <c r="F3222" s="17"/>
      <c r="G3222" s="17"/>
      <c r="H3222" s="249"/>
      <c r="I3222" s="250"/>
      <c r="J3222" s="251"/>
    </row>
    <row r="3223" spans="1:10" ht="13.5" customHeight="1">
      <c r="A3223" s="16"/>
      <c r="B3223" s="16"/>
      <c r="C3223" s="17"/>
      <c r="D3223" s="17"/>
      <c r="E3223" s="17"/>
      <c r="F3223" s="17"/>
      <c r="G3223" s="17"/>
      <c r="H3223" s="249"/>
      <c r="I3223" s="250"/>
      <c r="J3223" s="251"/>
    </row>
    <row r="3224" spans="1:10" ht="13.5" customHeight="1">
      <c r="A3224" s="16"/>
      <c r="B3224" s="16"/>
      <c r="C3224" s="17"/>
      <c r="D3224" s="17"/>
      <c r="E3224" s="17"/>
      <c r="F3224" s="17"/>
      <c r="G3224" s="17"/>
      <c r="H3224" s="249"/>
      <c r="I3224" s="250"/>
      <c r="J3224" s="251"/>
    </row>
    <row r="3225" spans="1:10" ht="13.5" customHeight="1">
      <c r="A3225" s="16"/>
      <c r="B3225" s="16"/>
      <c r="C3225" s="17"/>
      <c r="D3225" s="17"/>
      <c r="E3225" s="17"/>
      <c r="F3225" s="17"/>
      <c r="G3225" s="17"/>
      <c r="H3225" s="249"/>
      <c r="I3225" s="250"/>
      <c r="J3225" s="251"/>
    </row>
    <row r="3226" spans="1:10" ht="13.5" customHeight="1">
      <c r="A3226" s="16"/>
      <c r="B3226" s="16"/>
      <c r="C3226" s="17"/>
      <c r="D3226" s="17"/>
      <c r="E3226" s="17"/>
      <c r="F3226" s="17"/>
      <c r="G3226" s="17"/>
      <c r="H3226" s="249"/>
      <c r="I3226" s="250"/>
      <c r="J3226" s="251"/>
    </row>
    <row r="3227" spans="1:10" ht="13.5" customHeight="1">
      <c r="A3227" s="16"/>
      <c r="B3227" s="16"/>
      <c r="C3227" s="17"/>
      <c r="D3227" s="17"/>
      <c r="E3227" s="17"/>
      <c r="F3227" s="17"/>
      <c r="G3227" s="17"/>
      <c r="H3227" s="249"/>
      <c r="I3227" s="250"/>
      <c r="J3227" s="251"/>
    </row>
    <row r="3228" spans="1:10" ht="13.5" customHeight="1">
      <c r="A3228" s="16"/>
      <c r="B3228" s="16"/>
      <c r="C3228" s="17"/>
      <c r="D3228" s="17"/>
      <c r="E3228" s="17"/>
      <c r="F3228" s="17"/>
      <c r="G3228" s="17"/>
      <c r="H3228" s="249"/>
      <c r="I3228" s="250"/>
      <c r="J3228" s="251"/>
    </row>
    <row r="3229" spans="1:10" ht="13.5" customHeight="1">
      <c r="A3229" s="16"/>
      <c r="B3229" s="16"/>
      <c r="C3229" s="17"/>
      <c r="D3229" s="17"/>
      <c r="E3229" s="17"/>
      <c r="F3229" s="17"/>
      <c r="G3229" s="17"/>
      <c r="H3229" s="249"/>
      <c r="I3229" s="250"/>
      <c r="J3229" s="251"/>
    </row>
    <row r="3230" spans="1:10" ht="13.5" customHeight="1">
      <c r="A3230" s="16"/>
      <c r="B3230" s="16"/>
      <c r="C3230" s="17"/>
      <c r="D3230" s="17"/>
      <c r="E3230" s="17"/>
      <c r="F3230" s="17"/>
      <c r="G3230" s="17"/>
      <c r="H3230" s="249"/>
      <c r="I3230" s="250"/>
      <c r="J3230" s="251"/>
    </row>
    <row r="3231" spans="1:10" ht="13.5" customHeight="1">
      <c r="A3231" s="16"/>
      <c r="B3231" s="16"/>
      <c r="C3231" s="17"/>
      <c r="D3231" s="17"/>
      <c r="E3231" s="17"/>
      <c r="F3231" s="17"/>
      <c r="G3231" s="17"/>
      <c r="H3231" s="249"/>
      <c r="I3231" s="250"/>
      <c r="J3231" s="251"/>
    </row>
    <row r="3232" spans="1:10" ht="13.5" customHeight="1">
      <c r="A3232" s="16"/>
      <c r="B3232" s="16"/>
      <c r="C3232" s="17"/>
      <c r="D3232" s="17"/>
      <c r="E3232" s="17"/>
      <c r="F3232" s="17"/>
      <c r="G3232" s="17"/>
      <c r="H3232" s="249"/>
      <c r="I3232" s="250"/>
      <c r="J3232" s="251"/>
    </row>
    <row r="3233" spans="1:10" ht="13.5" customHeight="1">
      <c r="A3233" s="16"/>
      <c r="B3233" s="16"/>
      <c r="C3233" s="17"/>
      <c r="D3233" s="17"/>
      <c r="E3233" s="17"/>
      <c r="F3233" s="17"/>
      <c r="G3233" s="17"/>
      <c r="H3233" s="249"/>
      <c r="I3233" s="250"/>
      <c r="J3233" s="251"/>
    </row>
    <row r="3234" spans="1:10" ht="13.5" customHeight="1">
      <c r="A3234" s="16"/>
      <c r="B3234" s="16"/>
      <c r="C3234" s="17"/>
      <c r="D3234" s="17"/>
      <c r="E3234" s="17"/>
      <c r="F3234" s="17"/>
      <c r="G3234" s="17"/>
      <c r="H3234" s="249"/>
      <c r="I3234" s="250"/>
      <c r="J3234" s="251"/>
    </row>
    <row r="3235" spans="1:10" ht="13.5" customHeight="1">
      <c r="A3235" s="16"/>
      <c r="B3235" s="16"/>
      <c r="C3235" s="17"/>
      <c r="D3235" s="17"/>
      <c r="E3235" s="17"/>
      <c r="F3235" s="17"/>
      <c r="G3235" s="17"/>
      <c r="H3235" s="249"/>
      <c r="I3235" s="250"/>
      <c r="J3235" s="251"/>
    </row>
    <row r="3236" spans="1:10" ht="13.5" customHeight="1">
      <c r="A3236" s="16"/>
      <c r="B3236" s="16"/>
      <c r="C3236" s="17"/>
      <c r="D3236" s="17"/>
      <c r="E3236" s="17"/>
      <c r="F3236" s="17"/>
      <c r="G3236" s="17"/>
      <c r="H3236" s="249"/>
      <c r="I3236" s="250"/>
      <c r="J3236" s="251"/>
    </row>
    <row r="3237" spans="1:10" ht="13.5" customHeight="1">
      <c r="A3237" s="16"/>
      <c r="B3237" s="16"/>
      <c r="C3237" s="17"/>
      <c r="D3237" s="17"/>
      <c r="E3237" s="17"/>
      <c r="F3237" s="17"/>
      <c r="G3237" s="17"/>
      <c r="H3237" s="249"/>
      <c r="I3237" s="250"/>
      <c r="J3237" s="251"/>
    </row>
    <row r="3238" spans="1:10" ht="13.5" customHeight="1">
      <c r="A3238" s="16"/>
      <c r="B3238" s="16"/>
      <c r="C3238" s="17"/>
      <c r="D3238" s="17"/>
      <c r="E3238" s="17"/>
      <c r="F3238" s="17"/>
      <c r="G3238" s="17"/>
      <c r="H3238" s="249"/>
      <c r="I3238" s="250"/>
      <c r="J3238" s="251"/>
    </row>
    <row r="3239" spans="1:10" ht="13.5" customHeight="1">
      <c r="A3239" s="16"/>
      <c r="B3239" s="16"/>
      <c r="C3239" s="17"/>
      <c r="D3239" s="17"/>
      <c r="E3239" s="17"/>
      <c r="F3239" s="17"/>
      <c r="G3239" s="17"/>
      <c r="H3239" s="249"/>
      <c r="I3239" s="250"/>
      <c r="J3239" s="251"/>
    </row>
    <row r="3240" spans="1:10" ht="13.5" customHeight="1">
      <c r="A3240" s="16"/>
      <c r="B3240" s="16"/>
      <c r="C3240" s="17"/>
      <c r="D3240" s="17"/>
      <c r="E3240" s="17"/>
      <c r="F3240" s="17"/>
      <c r="G3240" s="17"/>
      <c r="H3240" s="249"/>
      <c r="I3240" s="250"/>
      <c r="J3240" s="251"/>
    </row>
    <row r="3241" spans="1:10" ht="13.5" customHeight="1">
      <c r="A3241" s="16"/>
      <c r="B3241" s="16"/>
      <c r="C3241" s="17"/>
      <c r="D3241" s="17"/>
      <c r="E3241" s="17"/>
      <c r="F3241" s="17"/>
      <c r="G3241" s="17"/>
      <c r="H3241" s="249"/>
      <c r="I3241" s="250"/>
      <c r="J3241" s="251"/>
    </row>
    <row r="3242" spans="1:10" ht="13.5" customHeight="1">
      <c r="A3242" s="16"/>
      <c r="B3242" s="16"/>
      <c r="C3242" s="17"/>
      <c r="D3242" s="17"/>
      <c r="E3242" s="17"/>
      <c r="F3242" s="17"/>
      <c r="G3242" s="17"/>
      <c r="H3242" s="249"/>
      <c r="I3242" s="250"/>
      <c r="J3242" s="251"/>
    </row>
    <row r="3243" spans="1:10" ht="13.5" customHeight="1">
      <c r="A3243" s="16"/>
      <c r="B3243" s="16"/>
      <c r="C3243" s="17"/>
      <c r="D3243" s="17"/>
      <c r="E3243" s="17"/>
      <c r="F3243" s="17"/>
      <c r="G3243" s="17"/>
      <c r="H3243" s="249"/>
      <c r="I3243" s="250"/>
      <c r="J3243" s="251"/>
    </row>
    <row r="3244" spans="1:10" ht="13.5" customHeight="1">
      <c r="A3244" s="16"/>
      <c r="B3244" s="16"/>
      <c r="C3244" s="17"/>
      <c r="D3244" s="17"/>
      <c r="E3244" s="17"/>
      <c r="F3244" s="17"/>
      <c r="G3244" s="17"/>
      <c r="H3244" s="249"/>
      <c r="I3244" s="250"/>
      <c r="J3244" s="251"/>
    </row>
    <row r="3245" spans="1:10" ht="13.5" customHeight="1">
      <c r="A3245" s="16"/>
      <c r="B3245" s="16"/>
      <c r="C3245" s="17"/>
      <c r="D3245" s="17"/>
      <c r="E3245" s="17"/>
      <c r="F3245" s="17"/>
      <c r="G3245" s="17"/>
      <c r="H3245" s="249"/>
      <c r="I3245" s="250"/>
      <c r="J3245" s="251"/>
    </row>
    <row r="3246" spans="1:10" ht="13.5" customHeight="1">
      <c r="A3246" s="16"/>
      <c r="B3246" s="16"/>
      <c r="C3246" s="17"/>
      <c r="D3246" s="17"/>
      <c r="E3246" s="17"/>
      <c r="F3246" s="17"/>
      <c r="G3246" s="17"/>
      <c r="H3246" s="249"/>
      <c r="I3246" s="250"/>
      <c r="J3246" s="251"/>
    </row>
    <row r="3247" spans="1:10" ht="13.5" customHeight="1">
      <c r="A3247" s="16"/>
      <c r="B3247" s="16"/>
      <c r="C3247" s="17"/>
      <c r="D3247" s="17"/>
      <c r="E3247" s="17"/>
      <c r="F3247" s="17"/>
      <c r="G3247" s="17"/>
      <c r="H3247" s="249"/>
      <c r="I3247" s="250"/>
      <c r="J3247" s="251"/>
    </row>
    <row r="3248" spans="1:10" ht="13.5" customHeight="1">
      <c r="A3248" s="16"/>
      <c r="B3248" s="16"/>
      <c r="C3248" s="17"/>
      <c r="D3248" s="17"/>
      <c r="E3248" s="17"/>
      <c r="F3248" s="17"/>
      <c r="G3248" s="17"/>
      <c r="H3248" s="249"/>
      <c r="I3248" s="250"/>
      <c r="J3248" s="251"/>
    </row>
    <row r="3249" spans="1:10" ht="13.5" customHeight="1">
      <c r="A3249" s="16"/>
      <c r="B3249" s="16"/>
      <c r="C3249" s="17"/>
      <c r="D3249" s="17"/>
      <c r="E3249" s="17"/>
      <c r="F3249" s="17"/>
      <c r="G3249" s="17"/>
      <c r="H3249" s="249"/>
      <c r="I3249" s="250"/>
      <c r="J3249" s="251"/>
    </row>
    <row r="3250" spans="1:10" ht="13.5" customHeight="1">
      <c r="A3250" s="16"/>
      <c r="B3250" s="16"/>
      <c r="C3250" s="17"/>
      <c r="D3250" s="17"/>
      <c r="E3250" s="17"/>
      <c r="F3250" s="17"/>
      <c r="G3250" s="17"/>
      <c r="H3250" s="249"/>
      <c r="I3250" s="250"/>
      <c r="J3250" s="251"/>
    </row>
    <row r="3251" spans="1:10" ht="13.5" customHeight="1">
      <c r="A3251" s="16"/>
      <c r="B3251" s="16"/>
      <c r="C3251" s="17"/>
      <c r="D3251" s="17"/>
      <c r="E3251" s="17"/>
      <c r="F3251" s="17"/>
      <c r="G3251" s="17"/>
      <c r="H3251" s="249"/>
      <c r="I3251" s="250"/>
      <c r="J3251" s="251"/>
    </row>
    <row r="3252" spans="1:10" ht="13.5" customHeight="1">
      <c r="A3252" s="16"/>
      <c r="B3252" s="16"/>
      <c r="C3252" s="17"/>
      <c r="D3252" s="17"/>
      <c r="E3252" s="17"/>
      <c r="F3252" s="17"/>
      <c r="G3252" s="17"/>
      <c r="H3252" s="249"/>
      <c r="I3252" s="250"/>
      <c r="J3252" s="251"/>
    </row>
    <row r="3253" spans="1:10" ht="13.5" customHeight="1">
      <c r="A3253" s="16"/>
      <c r="B3253" s="16"/>
      <c r="C3253" s="17"/>
      <c r="D3253" s="17"/>
      <c r="E3253" s="17"/>
      <c r="F3253" s="17"/>
      <c r="G3253" s="17"/>
      <c r="H3253" s="249"/>
      <c r="I3253" s="250"/>
      <c r="J3253" s="251"/>
    </row>
    <row r="3254" spans="1:10" ht="13.5" customHeight="1">
      <c r="A3254" s="16"/>
      <c r="B3254" s="16"/>
      <c r="C3254" s="17"/>
      <c r="D3254" s="17"/>
      <c r="E3254" s="17"/>
      <c r="F3254" s="17"/>
      <c r="G3254" s="17"/>
      <c r="H3254" s="249"/>
      <c r="I3254" s="250"/>
      <c r="J3254" s="251"/>
    </row>
    <row r="3255" spans="1:10" ht="13.5" customHeight="1">
      <c r="A3255" s="16"/>
      <c r="B3255" s="16"/>
      <c r="C3255" s="17"/>
      <c r="D3255" s="17"/>
      <c r="E3255" s="17"/>
      <c r="F3255" s="17"/>
      <c r="G3255" s="17"/>
      <c r="H3255" s="249"/>
      <c r="I3255" s="250"/>
      <c r="J3255" s="251"/>
    </row>
    <row r="3256" spans="1:10" ht="13.5" customHeight="1">
      <c r="A3256" s="16"/>
      <c r="B3256" s="16"/>
      <c r="C3256" s="17"/>
      <c r="D3256" s="17"/>
      <c r="E3256" s="17"/>
      <c r="F3256" s="17"/>
      <c r="G3256" s="17"/>
      <c r="H3256" s="249"/>
      <c r="I3256" s="250"/>
      <c r="J3256" s="251"/>
    </row>
    <row r="3257" spans="1:10" ht="13.5" customHeight="1">
      <c r="A3257" s="16"/>
      <c r="B3257" s="16"/>
      <c r="C3257" s="17"/>
      <c r="D3257" s="17"/>
      <c r="E3257" s="17"/>
      <c r="F3257" s="17"/>
      <c r="G3257" s="17"/>
      <c r="H3257" s="249"/>
      <c r="I3257" s="250"/>
      <c r="J3257" s="251"/>
    </row>
    <row r="3258" spans="1:10" ht="13.5" customHeight="1">
      <c r="A3258" s="16"/>
      <c r="B3258" s="16"/>
      <c r="C3258" s="17"/>
      <c r="D3258" s="17"/>
      <c r="E3258" s="17"/>
      <c r="F3258" s="17"/>
      <c r="G3258" s="17"/>
      <c r="H3258" s="249"/>
      <c r="I3258" s="250"/>
      <c r="J3258" s="251"/>
    </row>
    <row r="3259" spans="1:10" ht="13.5" customHeight="1">
      <c r="A3259" s="16"/>
      <c r="B3259" s="16"/>
      <c r="C3259" s="17"/>
      <c r="D3259" s="17"/>
      <c r="E3259" s="17"/>
      <c r="F3259" s="17"/>
      <c r="G3259" s="17"/>
      <c r="H3259" s="249"/>
      <c r="I3259" s="250"/>
      <c r="J3259" s="251"/>
    </row>
    <row r="3260" spans="1:10" ht="13.5" customHeight="1">
      <c r="A3260" s="16"/>
      <c r="B3260" s="16"/>
      <c r="C3260" s="17"/>
      <c r="D3260" s="17"/>
      <c r="E3260" s="17"/>
      <c r="F3260" s="17"/>
      <c r="G3260" s="17"/>
      <c r="H3260" s="249"/>
      <c r="I3260" s="250"/>
      <c r="J3260" s="251"/>
    </row>
    <row r="3261" spans="1:10" ht="13.5" customHeight="1">
      <c r="A3261" s="16"/>
      <c r="B3261" s="16"/>
      <c r="C3261" s="17"/>
      <c r="D3261" s="17"/>
      <c r="E3261" s="17"/>
      <c r="F3261" s="17"/>
      <c r="G3261" s="17"/>
      <c r="H3261" s="249"/>
      <c r="I3261" s="250"/>
      <c r="J3261" s="251"/>
    </row>
    <row r="3262" spans="1:10" ht="13.5" customHeight="1">
      <c r="A3262" s="16"/>
      <c r="B3262" s="16"/>
      <c r="C3262" s="17"/>
      <c r="D3262" s="17"/>
      <c r="E3262" s="17"/>
      <c r="F3262" s="17"/>
      <c r="G3262" s="17"/>
      <c r="H3262" s="249"/>
      <c r="I3262" s="250"/>
      <c r="J3262" s="251"/>
    </row>
    <row r="3263" spans="1:10" ht="13.5" customHeight="1">
      <c r="A3263" s="16"/>
      <c r="B3263" s="16"/>
      <c r="C3263" s="17"/>
      <c r="D3263" s="17"/>
      <c r="E3263" s="17"/>
      <c r="F3263" s="17"/>
      <c r="G3263" s="17"/>
      <c r="H3263" s="249"/>
      <c r="I3263" s="250"/>
      <c r="J3263" s="251"/>
    </row>
    <row r="3264" spans="1:10" ht="13.5" customHeight="1">
      <c r="A3264" s="16"/>
      <c r="B3264" s="16"/>
      <c r="C3264" s="17"/>
      <c r="D3264" s="17"/>
      <c r="E3264" s="17"/>
      <c r="F3264" s="17"/>
      <c r="G3264" s="17"/>
      <c r="H3264" s="249"/>
      <c r="I3264" s="250"/>
      <c r="J3264" s="251"/>
    </row>
    <row r="3265" spans="1:10" ht="13.5" customHeight="1">
      <c r="A3265" s="16"/>
      <c r="B3265" s="16"/>
      <c r="C3265" s="17"/>
      <c r="D3265" s="17"/>
      <c r="E3265" s="17"/>
      <c r="F3265" s="17"/>
      <c r="G3265" s="17"/>
      <c r="H3265" s="249"/>
      <c r="I3265" s="250"/>
      <c r="J3265" s="251"/>
    </row>
    <row r="3266" spans="1:10" ht="13.5" customHeight="1">
      <c r="A3266" s="16"/>
      <c r="B3266" s="16"/>
      <c r="C3266" s="17"/>
      <c r="D3266" s="17"/>
      <c r="E3266" s="17"/>
      <c r="F3266" s="17"/>
      <c r="G3266" s="17"/>
      <c r="H3266" s="249"/>
      <c r="I3266" s="250"/>
      <c r="J3266" s="251"/>
    </row>
    <row r="3267" spans="1:10" ht="13.5" customHeight="1">
      <c r="A3267" s="16"/>
      <c r="B3267" s="16"/>
      <c r="C3267" s="17"/>
      <c r="D3267" s="17"/>
      <c r="E3267" s="17"/>
      <c r="F3267" s="17"/>
      <c r="G3267" s="17"/>
      <c r="H3267" s="249"/>
      <c r="I3267" s="250"/>
      <c r="J3267" s="251"/>
    </row>
    <row r="3268" spans="1:10" ht="13.5" customHeight="1">
      <c r="A3268" s="16"/>
      <c r="B3268" s="16"/>
      <c r="C3268" s="17"/>
      <c r="D3268" s="17"/>
      <c r="E3268" s="17"/>
      <c r="F3268" s="17"/>
      <c r="G3268" s="17"/>
      <c r="H3268" s="249"/>
      <c r="I3268" s="250"/>
      <c r="J3268" s="251"/>
    </row>
    <row r="3269" spans="1:10" ht="13.5" customHeight="1">
      <c r="A3269" s="16"/>
      <c r="B3269" s="16"/>
      <c r="C3269" s="17"/>
      <c r="D3269" s="17"/>
      <c r="E3269" s="17"/>
      <c r="F3269" s="17"/>
      <c r="G3269" s="17"/>
      <c r="H3269" s="249"/>
      <c r="I3269" s="250"/>
      <c r="J3269" s="251"/>
    </row>
    <row r="3270" spans="1:10" ht="13.5" customHeight="1">
      <c r="A3270" s="16"/>
      <c r="B3270" s="16"/>
      <c r="C3270" s="17"/>
      <c r="D3270" s="17"/>
      <c r="E3270" s="17"/>
      <c r="F3270" s="17"/>
      <c r="G3270" s="17"/>
      <c r="H3270" s="249"/>
      <c r="I3270" s="250"/>
      <c r="J3270" s="251"/>
    </row>
    <row r="3271" spans="1:10" ht="13.5" customHeight="1">
      <c r="A3271" s="16"/>
      <c r="B3271" s="16"/>
      <c r="C3271" s="17"/>
      <c r="D3271" s="17"/>
      <c r="E3271" s="17"/>
      <c r="F3271" s="17"/>
      <c r="G3271" s="17"/>
      <c r="H3271" s="249"/>
      <c r="I3271" s="250"/>
      <c r="J3271" s="251"/>
    </row>
    <row r="3272" spans="1:10" ht="13.5" customHeight="1">
      <c r="A3272" s="16"/>
      <c r="B3272" s="16"/>
      <c r="C3272" s="17"/>
      <c r="D3272" s="17"/>
      <c r="E3272" s="17"/>
      <c r="F3272" s="17"/>
      <c r="G3272" s="17"/>
      <c r="H3272" s="249"/>
      <c r="I3272" s="250"/>
      <c r="J3272" s="251"/>
    </row>
    <row r="3273" spans="1:10" ht="13.5" customHeight="1">
      <c r="A3273" s="16"/>
      <c r="B3273" s="16"/>
      <c r="C3273" s="17"/>
      <c r="D3273" s="17"/>
      <c r="E3273" s="17"/>
      <c r="F3273" s="17"/>
      <c r="G3273" s="17"/>
      <c r="H3273" s="249"/>
      <c r="I3273" s="250"/>
      <c r="J3273" s="251"/>
    </row>
    <row r="3274" spans="1:10" ht="13.5" customHeight="1">
      <c r="A3274" s="16"/>
      <c r="B3274" s="16"/>
      <c r="C3274" s="17"/>
      <c r="D3274" s="17"/>
      <c r="E3274" s="17"/>
      <c r="F3274" s="17"/>
      <c r="G3274" s="17"/>
      <c r="H3274" s="249"/>
      <c r="I3274" s="250"/>
      <c r="J3274" s="251"/>
    </row>
    <row r="3275" spans="1:10" ht="13.5" customHeight="1">
      <c r="A3275" s="16"/>
      <c r="B3275" s="16"/>
      <c r="C3275" s="17"/>
      <c r="D3275" s="17"/>
      <c r="E3275" s="17"/>
      <c r="F3275" s="17"/>
      <c r="G3275" s="17"/>
      <c r="H3275" s="249"/>
      <c r="I3275" s="250"/>
      <c r="J3275" s="251"/>
    </row>
    <row r="3276" spans="1:10" ht="13.5" customHeight="1">
      <c r="A3276" s="16"/>
      <c r="B3276" s="16"/>
      <c r="C3276" s="17"/>
      <c r="D3276" s="17"/>
      <c r="E3276" s="17"/>
      <c r="F3276" s="17"/>
      <c r="G3276" s="17"/>
      <c r="H3276" s="249"/>
      <c r="I3276" s="250"/>
      <c r="J3276" s="251"/>
    </row>
    <row r="3277" spans="1:10" ht="13.5" customHeight="1">
      <c r="A3277" s="16"/>
      <c r="B3277" s="16"/>
      <c r="C3277" s="17"/>
      <c r="D3277" s="17"/>
      <c r="E3277" s="17"/>
      <c r="F3277" s="17"/>
      <c r="G3277" s="17"/>
      <c r="H3277" s="249"/>
      <c r="I3277" s="250"/>
      <c r="J3277" s="251"/>
    </row>
    <row r="3278" spans="1:10" ht="13.5" customHeight="1">
      <c r="A3278" s="16"/>
      <c r="B3278" s="16"/>
      <c r="C3278" s="17"/>
      <c r="D3278" s="17"/>
      <c r="E3278" s="17"/>
      <c r="F3278" s="17"/>
      <c r="G3278" s="17"/>
      <c r="H3278" s="249"/>
      <c r="I3278" s="250"/>
      <c r="J3278" s="251"/>
    </row>
    <row r="3279" spans="1:10" ht="13.5" customHeight="1">
      <c r="A3279" s="16"/>
      <c r="B3279" s="16"/>
      <c r="C3279" s="17"/>
      <c r="D3279" s="17"/>
      <c r="E3279" s="17"/>
      <c r="F3279" s="17"/>
      <c r="G3279" s="17"/>
      <c r="H3279" s="249"/>
      <c r="I3279" s="250"/>
      <c r="J3279" s="251"/>
    </row>
    <row r="3280" spans="1:10" ht="13.5" customHeight="1">
      <c r="A3280" s="16"/>
      <c r="B3280" s="16"/>
      <c r="C3280" s="17"/>
      <c r="D3280" s="17"/>
      <c r="E3280" s="17"/>
      <c r="F3280" s="17"/>
      <c r="G3280" s="17"/>
      <c r="H3280" s="249"/>
      <c r="I3280" s="250"/>
      <c r="J3280" s="251"/>
    </row>
    <row r="3281" spans="1:10" ht="13.5" customHeight="1">
      <c r="A3281" s="16"/>
      <c r="B3281" s="16"/>
      <c r="C3281" s="17"/>
      <c r="D3281" s="17"/>
      <c r="E3281" s="17"/>
      <c r="F3281" s="17"/>
      <c r="G3281" s="17"/>
      <c r="H3281" s="249"/>
      <c r="I3281" s="250"/>
      <c r="J3281" s="251"/>
    </row>
    <row r="3282" spans="1:10" ht="13.5" customHeight="1">
      <c r="A3282" s="16"/>
      <c r="B3282" s="16"/>
      <c r="C3282" s="17"/>
      <c r="D3282" s="17"/>
      <c r="E3282" s="17"/>
      <c r="F3282" s="17"/>
      <c r="G3282" s="17"/>
      <c r="H3282" s="249"/>
      <c r="I3282" s="250"/>
      <c r="J3282" s="251"/>
    </row>
    <row r="3283" spans="1:10" ht="13.5" customHeight="1">
      <c r="A3283" s="16"/>
      <c r="B3283" s="16"/>
      <c r="C3283" s="17"/>
      <c r="D3283" s="17"/>
      <c r="E3283" s="17"/>
      <c r="F3283" s="17"/>
      <c r="G3283" s="17"/>
      <c r="H3283" s="249"/>
      <c r="I3283" s="250"/>
      <c r="J3283" s="251"/>
    </row>
    <row r="3284" spans="1:10" ht="13.5" customHeight="1">
      <c r="A3284" s="16"/>
      <c r="B3284" s="16"/>
      <c r="C3284" s="17"/>
      <c r="D3284" s="17"/>
      <c r="E3284" s="17"/>
      <c r="F3284" s="17"/>
      <c r="G3284" s="17"/>
      <c r="H3284" s="249"/>
      <c r="I3284" s="250"/>
      <c r="J3284" s="251"/>
    </row>
    <row r="3285" spans="1:10" ht="13.5" customHeight="1">
      <c r="A3285" s="16"/>
      <c r="B3285" s="16"/>
      <c r="C3285" s="17"/>
      <c r="D3285" s="17"/>
      <c r="E3285" s="17"/>
      <c r="F3285" s="17"/>
      <c r="G3285" s="17"/>
      <c r="H3285" s="249"/>
      <c r="I3285" s="250"/>
      <c r="J3285" s="251"/>
    </row>
    <row r="3286" spans="1:10" ht="13.5" customHeight="1">
      <c r="A3286" s="16"/>
      <c r="B3286" s="16"/>
      <c r="C3286" s="17"/>
      <c r="D3286" s="17"/>
      <c r="E3286" s="17"/>
      <c r="F3286" s="17"/>
      <c r="G3286" s="17"/>
      <c r="H3286" s="249"/>
      <c r="I3286" s="250"/>
      <c r="J3286" s="251"/>
    </row>
    <row r="3287" spans="1:10" ht="13.5" customHeight="1">
      <c r="A3287" s="16"/>
      <c r="B3287" s="16"/>
      <c r="C3287" s="17"/>
      <c r="D3287" s="17"/>
      <c r="E3287" s="17"/>
      <c r="F3287" s="17"/>
      <c r="G3287" s="17"/>
      <c r="H3287" s="249"/>
      <c r="I3287" s="250"/>
      <c r="J3287" s="251"/>
    </row>
    <row r="3288" spans="1:10" ht="13.5" customHeight="1">
      <c r="A3288" s="16"/>
      <c r="B3288" s="16"/>
      <c r="C3288" s="17"/>
      <c r="D3288" s="17"/>
      <c r="E3288" s="17"/>
      <c r="F3288" s="17"/>
      <c r="G3288" s="17"/>
      <c r="H3288" s="249"/>
      <c r="I3288" s="250"/>
      <c r="J3288" s="251"/>
    </row>
    <row r="3289" spans="1:10" ht="13.5" customHeight="1">
      <c r="A3289" s="16"/>
      <c r="B3289" s="16"/>
      <c r="C3289" s="17"/>
      <c r="D3289" s="17"/>
      <c r="E3289" s="17"/>
      <c r="F3289" s="17"/>
      <c r="G3289" s="17"/>
      <c r="H3289" s="249"/>
      <c r="I3289" s="250"/>
      <c r="J3289" s="251"/>
    </row>
    <row r="3290" spans="1:10" ht="13.5" customHeight="1">
      <c r="A3290" s="16"/>
      <c r="B3290" s="16"/>
      <c r="C3290" s="17"/>
      <c r="D3290" s="17"/>
      <c r="E3290" s="17"/>
      <c r="F3290" s="17"/>
      <c r="G3290" s="17"/>
      <c r="H3290" s="249"/>
      <c r="I3290" s="250"/>
      <c r="J3290" s="251"/>
    </row>
    <row r="3291" spans="1:10" ht="13.5" customHeight="1">
      <c r="A3291" s="16"/>
      <c r="B3291" s="16"/>
      <c r="C3291" s="17"/>
      <c r="D3291" s="17"/>
      <c r="E3291" s="17"/>
      <c r="F3291" s="17"/>
      <c r="G3291" s="17"/>
      <c r="H3291" s="249"/>
      <c r="I3291" s="250"/>
      <c r="J3291" s="251"/>
    </row>
    <row r="3292" spans="1:10" ht="13.5" customHeight="1">
      <c r="A3292" s="16"/>
      <c r="B3292" s="16"/>
      <c r="C3292" s="17"/>
      <c r="D3292" s="17"/>
      <c r="E3292" s="17"/>
      <c r="F3292" s="17"/>
      <c r="G3292" s="17"/>
      <c r="H3292" s="249"/>
      <c r="I3292" s="250"/>
      <c r="J3292" s="251"/>
    </row>
    <row r="3293" spans="1:10" ht="13.5" customHeight="1">
      <c r="A3293" s="16"/>
      <c r="B3293" s="16"/>
      <c r="C3293" s="17"/>
      <c r="D3293" s="17"/>
      <c r="E3293" s="17"/>
      <c r="F3293" s="17"/>
      <c r="G3293" s="17"/>
      <c r="H3293" s="249"/>
      <c r="I3293" s="250"/>
      <c r="J3293" s="251"/>
    </row>
    <row r="3294" spans="1:10" ht="13.5" customHeight="1">
      <c r="A3294" s="16"/>
      <c r="B3294" s="16"/>
      <c r="C3294" s="17"/>
      <c r="D3294" s="17"/>
      <c r="E3294" s="17"/>
      <c r="F3294" s="17"/>
      <c r="G3294" s="17"/>
      <c r="H3294" s="249"/>
      <c r="I3294" s="250"/>
      <c r="J3294" s="251"/>
    </row>
    <row r="3295" spans="1:10" ht="13.5" customHeight="1">
      <c r="A3295" s="16"/>
      <c r="B3295" s="16"/>
      <c r="C3295" s="17"/>
      <c r="D3295" s="17"/>
      <c r="E3295" s="17"/>
      <c r="F3295" s="17"/>
      <c r="G3295" s="17"/>
      <c r="H3295" s="249"/>
      <c r="I3295" s="250"/>
      <c r="J3295" s="251"/>
    </row>
    <row r="3296" spans="1:10" ht="13.5" customHeight="1">
      <c r="A3296" s="16"/>
      <c r="B3296" s="16"/>
      <c r="C3296" s="17"/>
      <c r="D3296" s="17"/>
      <c r="E3296" s="17"/>
      <c r="F3296" s="17"/>
      <c r="G3296" s="17"/>
      <c r="H3296" s="249"/>
      <c r="I3296" s="250"/>
      <c r="J3296" s="251"/>
    </row>
    <row r="3297" spans="1:10" ht="13.5" customHeight="1">
      <c r="A3297" s="16"/>
      <c r="B3297" s="16"/>
      <c r="C3297" s="17"/>
      <c r="D3297" s="17"/>
      <c r="E3297" s="17"/>
      <c r="F3297" s="17"/>
      <c r="G3297" s="17"/>
      <c r="H3297" s="249"/>
      <c r="I3297" s="250"/>
      <c r="J3297" s="251"/>
    </row>
    <row r="3298" spans="1:10" ht="13.5" customHeight="1">
      <c r="A3298" s="16"/>
      <c r="B3298" s="16"/>
      <c r="C3298" s="17"/>
      <c r="D3298" s="17"/>
      <c r="E3298" s="17"/>
      <c r="F3298" s="17"/>
      <c r="G3298" s="17"/>
      <c r="H3298" s="249"/>
      <c r="I3298" s="250"/>
      <c r="J3298" s="251"/>
    </row>
    <row r="3299" spans="1:10" ht="13.5" customHeight="1">
      <c r="A3299" s="16"/>
      <c r="B3299" s="16"/>
      <c r="C3299" s="17"/>
      <c r="D3299" s="17"/>
      <c r="E3299" s="17"/>
      <c r="F3299" s="17"/>
      <c r="G3299" s="17"/>
      <c r="H3299" s="249"/>
      <c r="I3299" s="250"/>
      <c r="J3299" s="251"/>
    </row>
    <row r="3300" spans="1:10" ht="13.5" customHeight="1">
      <c r="A3300" s="16"/>
      <c r="B3300" s="16"/>
      <c r="C3300" s="17"/>
      <c r="D3300" s="17"/>
      <c r="E3300" s="17"/>
      <c r="F3300" s="17"/>
      <c r="G3300" s="17"/>
      <c r="H3300" s="249"/>
      <c r="I3300" s="250"/>
      <c r="J3300" s="251"/>
    </row>
    <row r="3301" spans="1:10" ht="13.5" customHeight="1">
      <c r="A3301" s="16"/>
      <c r="B3301" s="16"/>
      <c r="C3301" s="17"/>
      <c r="D3301" s="17"/>
      <c r="E3301" s="17"/>
      <c r="F3301" s="17"/>
      <c r="G3301" s="17"/>
      <c r="H3301" s="249"/>
      <c r="I3301" s="250"/>
      <c r="J3301" s="251"/>
    </row>
    <row r="3302" spans="1:10" ht="13.5" customHeight="1">
      <c r="A3302" s="16"/>
      <c r="B3302" s="16"/>
      <c r="C3302" s="17"/>
      <c r="D3302" s="17"/>
      <c r="E3302" s="17"/>
      <c r="F3302" s="17"/>
      <c r="G3302" s="17"/>
      <c r="H3302" s="249"/>
      <c r="I3302" s="250"/>
      <c r="J3302" s="251"/>
    </row>
    <row r="3303" spans="1:10" ht="13.5" customHeight="1">
      <c r="A3303" s="16"/>
      <c r="B3303" s="16"/>
      <c r="C3303" s="17"/>
      <c r="D3303" s="17"/>
      <c r="E3303" s="17"/>
      <c r="F3303" s="17"/>
      <c r="G3303" s="17"/>
      <c r="H3303" s="249"/>
      <c r="I3303" s="250"/>
      <c r="J3303" s="251"/>
    </row>
    <row r="3304" spans="1:10" ht="13.5" customHeight="1">
      <c r="A3304" s="16"/>
      <c r="B3304" s="16"/>
      <c r="C3304" s="17"/>
      <c r="D3304" s="17"/>
      <c r="E3304" s="17"/>
      <c r="F3304" s="17"/>
      <c r="G3304" s="17"/>
      <c r="H3304" s="249"/>
      <c r="I3304" s="250"/>
      <c r="J3304" s="251"/>
    </row>
    <row r="3305" spans="1:10" ht="13.5" customHeight="1">
      <c r="A3305" s="16"/>
      <c r="B3305" s="16"/>
      <c r="C3305" s="17"/>
      <c r="D3305" s="17"/>
      <c r="E3305" s="17"/>
      <c r="F3305" s="17"/>
      <c r="G3305" s="17"/>
      <c r="H3305" s="249"/>
      <c r="I3305" s="250"/>
      <c r="J3305" s="251"/>
    </row>
    <row r="3306" spans="1:10" ht="13.5" customHeight="1">
      <c r="A3306" s="16"/>
      <c r="B3306" s="16"/>
      <c r="C3306" s="17"/>
      <c r="D3306" s="17"/>
      <c r="E3306" s="17"/>
      <c r="F3306" s="17"/>
      <c r="G3306" s="17"/>
      <c r="H3306" s="249"/>
      <c r="I3306" s="250"/>
      <c r="J3306" s="251"/>
    </row>
    <row r="3307" spans="1:10" ht="13.5" customHeight="1">
      <c r="A3307" s="16"/>
      <c r="B3307" s="16"/>
      <c r="C3307" s="17"/>
      <c r="D3307" s="17"/>
      <c r="E3307" s="17"/>
      <c r="F3307" s="17"/>
      <c r="G3307" s="17"/>
      <c r="H3307" s="249"/>
      <c r="I3307" s="250"/>
      <c r="J3307" s="251"/>
    </row>
    <row r="3308" spans="1:10" ht="13.5" customHeight="1">
      <c r="A3308" s="16"/>
      <c r="B3308" s="16"/>
      <c r="C3308" s="17"/>
      <c r="D3308" s="17"/>
      <c r="E3308" s="17"/>
      <c r="F3308" s="17"/>
      <c r="G3308" s="17"/>
      <c r="H3308" s="249"/>
      <c r="I3308" s="250"/>
      <c r="J3308" s="251"/>
    </row>
    <row r="3309" spans="1:10" ht="13.5" customHeight="1">
      <c r="A3309" s="16"/>
      <c r="B3309" s="16"/>
      <c r="C3309" s="17"/>
      <c r="D3309" s="17"/>
      <c r="E3309" s="17"/>
      <c r="F3309" s="17"/>
      <c r="G3309" s="17"/>
      <c r="H3309" s="249"/>
      <c r="I3309" s="250"/>
      <c r="J3309" s="251"/>
    </row>
    <row r="3310" spans="1:10" ht="13.5" customHeight="1">
      <c r="A3310" s="16"/>
      <c r="B3310" s="16"/>
      <c r="C3310" s="17"/>
      <c r="D3310" s="17"/>
      <c r="E3310" s="17"/>
      <c r="F3310" s="17"/>
      <c r="G3310" s="17"/>
      <c r="H3310" s="249"/>
      <c r="I3310" s="250"/>
      <c r="J3310" s="251"/>
    </row>
    <row r="3311" spans="1:10" ht="13.5" customHeight="1">
      <c r="A3311" s="16"/>
      <c r="B3311" s="16"/>
      <c r="C3311" s="17"/>
      <c r="D3311" s="17"/>
      <c r="E3311" s="17"/>
      <c r="F3311" s="17"/>
      <c r="G3311" s="17"/>
      <c r="H3311" s="249"/>
      <c r="I3311" s="250"/>
      <c r="J3311" s="251"/>
    </row>
    <row r="3312" spans="1:10" ht="13.5" customHeight="1">
      <c r="A3312" s="16"/>
      <c r="B3312" s="16"/>
      <c r="C3312" s="17"/>
      <c r="D3312" s="17"/>
      <c r="E3312" s="17"/>
      <c r="F3312" s="17"/>
      <c r="G3312" s="17"/>
      <c r="H3312" s="249"/>
      <c r="I3312" s="250"/>
      <c r="J3312" s="251"/>
    </row>
    <row r="3313" spans="1:10" ht="13.5" customHeight="1">
      <c r="A3313" s="16"/>
      <c r="B3313" s="16"/>
      <c r="C3313" s="17"/>
      <c r="D3313" s="17"/>
      <c r="E3313" s="17"/>
      <c r="F3313" s="17"/>
      <c r="G3313" s="17"/>
      <c r="H3313" s="249"/>
      <c r="I3313" s="250"/>
      <c r="J3313" s="251"/>
    </row>
    <row r="3314" spans="1:10" ht="13.5" customHeight="1">
      <c r="A3314" s="16"/>
      <c r="B3314" s="16"/>
      <c r="C3314" s="17"/>
      <c r="D3314" s="17"/>
      <c r="E3314" s="17"/>
      <c r="F3314" s="17"/>
      <c r="G3314" s="17"/>
      <c r="H3314" s="249"/>
      <c r="I3314" s="250"/>
      <c r="J3314" s="251"/>
    </row>
    <row r="3315" spans="1:10" ht="13.5" customHeight="1">
      <c r="A3315" s="16"/>
      <c r="B3315" s="16"/>
      <c r="C3315" s="17"/>
      <c r="D3315" s="17"/>
      <c r="E3315" s="17"/>
      <c r="F3315" s="17"/>
      <c r="G3315" s="17"/>
      <c r="H3315" s="249"/>
      <c r="I3315" s="250"/>
      <c r="J3315" s="251"/>
    </row>
    <row r="3316" spans="1:10" ht="13.5" customHeight="1">
      <c r="A3316" s="16"/>
      <c r="B3316" s="16"/>
      <c r="C3316" s="17"/>
      <c r="D3316" s="17"/>
      <c r="E3316" s="17"/>
      <c r="F3316" s="17"/>
      <c r="G3316" s="17"/>
      <c r="H3316" s="249"/>
      <c r="I3316" s="250"/>
      <c r="J3316" s="251"/>
    </row>
    <row r="3317" spans="1:10" ht="13.5" customHeight="1">
      <c r="A3317" s="16"/>
      <c r="B3317" s="16"/>
      <c r="C3317" s="17"/>
      <c r="D3317" s="17"/>
      <c r="E3317" s="17"/>
      <c r="F3317" s="17"/>
      <c r="G3317" s="17"/>
      <c r="H3317" s="249"/>
      <c r="I3317" s="250"/>
      <c r="J3317" s="251"/>
    </row>
    <row r="3318" spans="1:10" ht="13.5" customHeight="1">
      <c r="A3318" s="16"/>
      <c r="B3318" s="16"/>
      <c r="C3318" s="17"/>
      <c r="D3318" s="17"/>
      <c r="E3318" s="17"/>
      <c r="F3318" s="17"/>
      <c r="G3318" s="17"/>
      <c r="H3318" s="249"/>
      <c r="I3318" s="250"/>
      <c r="J3318" s="251"/>
    </row>
    <row r="3319" spans="1:10" ht="13.5" customHeight="1">
      <c r="A3319" s="16"/>
      <c r="B3319" s="16"/>
      <c r="C3319" s="17"/>
      <c r="D3319" s="17"/>
      <c r="E3319" s="17"/>
      <c r="F3319" s="17"/>
      <c r="G3319" s="17"/>
      <c r="H3319" s="249"/>
      <c r="I3319" s="250"/>
      <c r="J3319" s="251"/>
    </row>
    <row r="3320" spans="1:10" ht="13.5" customHeight="1">
      <c r="A3320" s="16"/>
      <c r="B3320" s="16"/>
      <c r="C3320" s="17"/>
      <c r="D3320" s="17"/>
      <c r="E3320" s="17"/>
      <c r="F3320" s="17"/>
      <c r="G3320" s="17"/>
      <c r="H3320" s="249"/>
      <c r="I3320" s="250"/>
      <c r="J3320" s="251"/>
    </row>
    <row r="3321" spans="1:10" ht="13.5" customHeight="1">
      <c r="A3321" s="16"/>
      <c r="B3321" s="16"/>
      <c r="C3321" s="17"/>
      <c r="D3321" s="17"/>
      <c r="E3321" s="17"/>
      <c r="F3321" s="17"/>
      <c r="G3321" s="17"/>
      <c r="H3321" s="249"/>
      <c r="I3321" s="250"/>
      <c r="J3321" s="251"/>
    </row>
    <row r="3322" spans="1:10" ht="13.5" customHeight="1">
      <c r="A3322" s="16"/>
      <c r="B3322" s="16"/>
      <c r="C3322" s="17"/>
      <c r="D3322" s="17"/>
      <c r="E3322" s="17"/>
      <c r="F3322" s="17"/>
      <c r="G3322" s="17"/>
      <c r="H3322" s="249"/>
      <c r="I3322" s="250"/>
      <c r="J3322" s="251"/>
    </row>
    <row r="3323" spans="1:10" ht="13.5" customHeight="1">
      <c r="A3323" s="16"/>
      <c r="B3323" s="16"/>
      <c r="C3323" s="17"/>
      <c r="D3323" s="17"/>
      <c r="E3323" s="17"/>
      <c r="F3323" s="17"/>
      <c r="G3323" s="17"/>
      <c r="H3323" s="249"/>
      <c r="I3323" s="250"/>
      <c r="J3323" s="251"/>
    </row>
    <row r="3324" spans="1:10" ht="13.5" customHeight="1">
      <c r="A3324" s="16"/>
      <c r="B3324" s="16"/>
      <c r="C3324" s="17"/>
      <c r="D3324" s="17"/>
      <c r="E3324" s="17"/>
      <c r="F3324" s="17"/>
      <c r="G3324" s="17"/>
      <c r="H3324" s="249"/>
      <c r="I3324" s="250"/>
      <c r="J3324" s="251"/>
    </row>
    <row r="3325" spans="1:10" ht="13.5" customHeight="1">
      <c r="A3325" s="16"/>
      <c r="B3325" s="16"/>
      <c r="C3325" s="17"/>
      <c r="D3325" s="17"/>
      <c r="E3325" s="17"/>
      <c r="F3325" s="17"/>
      <c r="G3325" s="17"/>
      <c r="H3325" s="249"/>
      <c r="I3325" s="250"/>
      <c r="J3325" s="251"/>
    </row>
    <row r="3326" spans="1:10" ht="13.5" customHeight="1">
      <c r="A3326" s="16"/>
      <c r="B3326" s="16"/>
      <c r="C3326" s="17"/>
      <c r="D3326" s="17"/>
      <c r="E3326" s="17"/>
      <c r="F3326" s="17"/>
      <c r="G3326" s="17"/>
      <c r="H3326" s="249"/>
      <c r="I3326" s="250"/>
      <c r="J3326" s="251"/>
    </row>
    <row r="3327" spans="1:10" ht="13.5" customHeight="1">
      <c r="A3327" s="16"/>
      <c r="B3327" s="16"/>
      <c r="C3327" s="17"/>
      <c r="D3327" s="17"/>
      <c r="E3327" s="17"/>
      <c r="F3327" s="17"/>
      <c r="G3327" s="17"/>
      <c r="H3327" s="249"/>
      <c r="I3327" s="250"/>
      <c r="J3327" s="251"/>
    </row>
    <row r="3328" spans="1:10" ht="13.5" customHeight="1">
      <c r="A3328" s="16"/>
      <c r="B3328" s="16"/>
      <c r="C3328" s="17"/>
      <c r="D3328" s="17"/>
      <c r="E3328" s="17"/>
      <c r="F3328" s="17"/>
      <c r="G3328" s="17"/>
      <c r="H3328" s="249"/>
      <c r="I3328" s="250"/>
      <c r="J3328" s="251"/>
    </row>
    <row r="3329" spans="1:10" ht="13.5" customHeight="1">
      <c r="A3329" s="16"/>
      <c r="B3329" s="16"/>
      <c r="C3329" s="17"/>
      <c r="D3329" s="17"/>
      <c r="E3329" s="17"/>
      <c r="F3329" s="17"/>
      <c r="G3329" s="17"/>
      <c r="H3329" s="249"/>
      <c r="I3329" s="250"/>
      <c r="J3329" s="251"/>
    </row>
    <row r="3330" spans="1:10" ht="13.5" customHeight="1">
      <c r="A3330" s="16"/>
      <c r="B3330" s="16"/>
      <c r="C3330" s="17"/>
      <c r="D3330" s="17"/>
      <c r="E3330" s="17"/>
      <c r="F3330" s="17"/>
      <c r="G3330" s="17"/>
      <c r="H3330" s="249"/>
      <c r="I3330" s="250"/>
      <c r="J3330" s="251"/>
    </row>
    <row r="3331" spans="1:10" ht="13.5" customHeight="1">
      <c r="A3331" s="16"/>
      <c r="B3331" s="16"/>
      <c r="C3331" s="17"/>
      <c r="D3331" s="17"/>
      <c r="E3331" s="17"/>
      <c r="F3331" s="17"/>
      <c r="G3331" s="17"/>
      <c r="H3331" s="249"/>
      <c r="I3331" s="250"/>
      <c r="J3331" s="251"/>
    </row>
    <row r="3332" spans="1:10" ht="13.5" customHeight="1">
      <c r="A3332" s="16"/>
      <c r="B3332" s="16"/>
      <c r="C3332" s="17"/>
      <c r="D3332" s="17"/>
      <c r="E3332" s="17"/>
      <c r="F3332" s="17"/>
      <c r="G3332" s="17"/>
      <c r="H3332" s="249"/>
      <c r="I3332" s="250"/>
      <c r="J3332" s="251"/>
    </row>
    <row r="3333" spans="1:10" ht="13.5" customHeight="1">
      <c r="A3333" s="16"/>
      <c r="B3333" s="16"/>
      <c r="C3333" s="17"/>
      <c r="D3333" s="17"/>
      <c r="E3333" s="17"/>
      <c r="F3333" s="17"/>
      <c r="G3333" s="17"/>
      <c r="H3333" s="249"/>
      <c r="I3333" s="250"/>
      <c r="J3333" s="251"/>
    </row>
    <row r="3334" spans="1:10" ht="13.5" customHeight="1">
      <c r="A3334" s="16"/>
      <c r="B3334" s="16"/>
      <c r="C3334" s="17"/>
      <c r="D3334" s="17"/>
      <c r="E3334" s="17"/>
      <c r="F3334" s="17"/>
      <c r="G3334" s="17"/>
      <c r="H3334" s="249"/>
      <c r="I3334" s="250"/>
      <c r="J3334" s="251"/>
    </row>
    <row r="3335" spans="1:10" ht="13.5" customHeight="1">
      <c r="A3335" s="16"/>
      <c r="B3335" s="16"/>
      <c r="C3335" s="17"/>
      <c r="D3335" s="17"/>
      <c r="E3335" s="17"/>
      <c r="F3335" s="17"/>
      <c r="G3335" s="17"/>
      <c r="H3335" s="249"/>
      <c r="I3335" s="250"/>
      <c r="J3335" s="251"/>
    </row>
    <row r="3336" spans="1:10" ht="13.5" customHeight="1">
      <c r="A3336" s="16"/>
      <c r="B3336" s="16"/>
      <c r="C3336" s="17"/>
      <c r="D3336" s="17"/>
      <c r="E3336" s="17"/>
      <c r="F3336" s="17"/>
      <c r="G3336" s="17"/>
      <c r="H3336" s="249"/>
      <c r="I3336" s="250"/>
      <c r="J3336" s="251"/>
    </row>
    <row r="3337" spans="1:10" ht="13.5" customHeight="1">
      <c r="A3337" s="16"/>
      <c r="B3337" s="16"/>
      <c r="C3337" s="17"/>
      <c r="D3337" s="17"/>
      <c r="E3337" s="17"/>
      <c r="F3337" s="17"/>
      <c r="G3337" s="17"/>
      <c r="H3337" s="249"/>
      <c r="I3337" s="250"/>
      <c r="J3337" s="251"/>
    </row>
    <row r="3338" spans="1:10" ht="13.5" customHeight="1">
      <c r="A3338" s="16"/>
      <c r="B3338" s="16"/>
      <c r="C3338" s="17"/>
      <c r="D3338" s="17"/>
      <c r="E3338" s="17"/>
      <c r="F3338" s="17"/>
      <c r="G3338" s="17"/>
      <c r="H3338" s="249"/>
      <c r="I3338" s="250"/>
      <c r="J3338" s="251"/>
    </row>
    <row r="3339" spans="1:10" ht="13.5" customHeight="1">
      <c r="A3339" s="16"/>
      <c r="B3339" s="16"/>
      <c r="C3339" s="17"/>
      <c r="D3339" s="17"/>
      <c r="E3339" s="17"/>
      <c r="F3339" s="17"/>
      <c r="G3339" s="17"/>
      <c r="H3339" s="249"/>
      <c r="I3339" s="250"/>
      <c r="J3339" s="251"/>
    </row>
    <row r="3340" spans="1:10" ht="13.5" customHeight="1">
      <c r="A3340" s="16"/>
      <c r="B3340" s="16"/>
      <c r="C3340" s="17"/>
      <c r="D3340" s="17"/>
      <c r="E3340" s="17"/>
      <c r="F3340" s="17"/>
      <c r="G3340" s="17"/>
      <c r="H3340" s="249"/>
      <c r="I3340" s="250"/>
      <c r="J3340" s="251"/>
    </row>
    <row r="3341" spans="1:10" ht="13.5" customHeight="1">
      <c r="A3341" s="16"/>
      <c r="B3341" s="16"/>
      <c r="C3341" s="17"/>
      <c r="D3341" s="17"/>
      <c r="E3341" s="17"/>
      <c r="F3341" s="17"/>
      <c r="G3341" s="17"/>
      <c r="H3341" s="249"/>
      <c r="I3341" s="250"/>
      <c r="J3341" s="251"/>
    </row>
    <row r="3342" spans="1:10" ht="13.5" customHeight="1">
      <c r="A3342" s="16"/>
      <c r="B3342" s="16"/>
      <c r="C3342" s="17"/>
      <c r="D3342" s="17"/>
      <c r="E3342" s="17"/>
      <c r="F3342" s="17"/>
      <c r="G3342" s="17"/>
      <c r="H3342" s="249"/>
      <c r="I3342" s="250"/>
      <c r="J3342" s="251"/>
    </row>
    <row r="3343" spans="1:10" ht="13.5" customHeight="1">
      <c r="A3343" s="16"/>
      <c r="B3343" s="16"/>
      <c r="C3343" s="17"/>
      <c r="D3343" s="17"/>
      <c r="E3343" s="17"/>
      <c r="F3343" s="17"/>
      <c r="G3343" s="17"/>
      <c r="H3343" s="249"/>
      <c r="I3343" s="250"/>
      <c r="J3343" s="251"/>
    </row>
    <row r="3344" spans="1:10" ht="13.5" customHeight="1">
      <c r="A3344" s="16"/>
      <c r="B3344" s="16"/>
      <c r="C3344" s="17"/>
      <c r="D3344" s="17"/>
      <c r="E3344" s="17"/>
      <c r="F3344" s="17"/>
      <c r="G3344" s="17"/>
      <c r="H3344" s="249"/>
      <c r="I3344" s="250"/>
      <c r="J3344" s="251"/>
    </row>
    <row r="3345" spans="1:10" ht="13.5" customHeight="1">
      <c r="A3345" s="16"/>
      <c r="B3345" s="16"/>
      <c r="C3345" s="17"/>
      <c r="D3345" s="17"/>
      <c r="E3345" s="17"/>
      <c r="F3345" s="17"/>
      <c r="G3345" s="17"/>
      <c r="H3345" s="249"/>
      <c r="I3345" s="250"/>
      <c r="J3345" s="251"/>
    </row>
    <row r="3346" spans="1:10" ht="13.5" customHeight="1">
      <c r="A3346" s="16"/>
      <c r="B3346" s="16"/>
      <c r="C3346" s="17"/>
      <c r="D3346" s="17"/>
      <c r="E3346" s="17"/>
      <c r="F3346" s="17"/>
      <c r="G3346" s="17"/>
      <c r="H3346" s="249"/>
      <c r="I3346" s="250"/>
      <c r="J3346" s="251"/>
    </row>
    <row r="3347" spans="1:10" ht="13.5" customHeight="1">
      <c r="A3347" s="16"/>
      <c r="B3347" s="16"/>
      <c r="C3347" s="17"/>
      <c r="D3347" s="17"/>
      <c r="E3347" s="17"/>
      <c r="F3347" s="17"/>
      <c r="G3347" s="17"/>
      <c r="H3347" s="249"/>
      <c r="I3347" s="250"/>
      <c r="J3347" s="251"/>
    </row>
    <row r="3348" spans="1:10" ht="13.5" customHeight="1">
      <c r="A3348" s="16"/>
      <c r="B3348" s="16"/>
      <c r="C3348" s="17"/>
      <c r="D3348" s="17"/>
      <c r="E3348" s="17"/>
      <c r="F3348" s="17"/>
      <c r="G3348" s="17"/>
      <c r="H3348" s="249"/>
      <c r="I3348" s="250"/>
      <c r="J3348" s="251"/>
    </row>
    <row r="3349" spans="1:10" ht="13.5" customHeight="1">
      <c r="A3349" s="16"/>
      <c r="B3349" s="16"/>
      <c r="C3349" s="17"/>
      <c r="D3349" s="17"/>
      <c r="E3349" s="17"/>
      <c r="F3349" s="17"/>
      <c r="G3349" s="17"/>
      <c r="H3349" s="249"/>
      <c r="I3349" s="250"/>
      <c r="J3349" s="251"/>
    </row>
    <row r="3350" spans="1:10" ht="13.5" customHeight="1">
      <c r="A3350" s="16"/>
      <c r="B3350" s="16"/>
      <c r="C3350" s="17"/>
      <c r="D3350" s="17"/>
      <c r="E3350" s="17"/>
      <c r="F3350" s="17"/>
      <c r="G3350" s="17"/>
      <c r="H3350" s="249"/>
      <c r="I3350" s="250"/>
      <c r="J3350" s="251"/>
    </row>
    <row r="3351" spans="1:10" ht="13.5" customHeight="1">
      <c r="A3351" s="16"/>
      <c r="B3351" s="16"/>
      <c r="C3351" s="17"/>
      <c r="D3351" s="17"/>
      <c r="E3351" s="17"/>
      <c r="F3351" s="17"/>
      <c r="G3351" s="17"/>
      <c r="H3351" s="249"/>
      <c r="I3351" s="250"/>
      <c r="J3351" s="251"/>
    </row>
    <row r="3352" spans="1:10" ht="13.5" customHeight="1">
      <c r="A3352" s="16"/>
      <c r="B3352" s="16"/>
      <c r="C3352" s="17"/>
      <c r="D3352" s="17"/>
      <c r="E3352" s="17"/>
      <c r="F3352" s="17"/>
      <c r="G3352" s="17"/>
      <c r="H3352" s="249"/>
      <c r="I3352" s="250"/>
      <c r="J3352" s="251"/>
    </row>
    <row r="3353" spans="1:10" ht="13.5" customHeight="1">
      <c r="A3353" s="16"/>
      <c r="B3353" s="16"/>
      <c r="C3353" s="17"/>
      <c r="D3353" s="17"/>
      <c r="E3353" s="17"/>
      <c r="F3353" s="17"/>
      <c r="G3353" s="17"/>
      <c r="H3353" s="249"/>
      <c r="I3353" s="250"/>
      <c r="J3353" s="251"/>
    </row>
    <row r="3354" spans="1:10" ht="13.5" customHeight="1">
      <c r="A3354" s="16"/>
      <c r="B3354" s="16"/>
      <c r="C3354" s="17"/>
      <c r="D3354" s="17"/>
      <c r="E3354" s="17"/>
      <c r="F3354" s="17"/>
      <c r="G3354" s="17"/>
      <c r="H3354" s="249"/>
      <c r="I3354" s="250"/>
      <c r="J3354" s="251"/>
    </row>
    <row r="3355" spans="1:10" ht="13.5" customHeight="1">
      <c r="A3355" s="16"/>
      <c r="B3355" s="16"/>
      <c r="C3355" s="17"/>
      <c r="D3355" s="17"/>
      <c r="E3355" s="17"/>
      <c r="F3355" s="17"/>
      <c r="G3355" s="17"/>
      <c r="H3355" s="249"/>
      <c r="I3355" s="250"/>
      <c r="J3355" s="251"/>
    </row>
    <row r="3356" spans="1:10" ht="13.5" customHeight="1">
      <c r="A3356" s="16"/>
      <c r="B3356" s="16"/>
      <c r="C3356" s="17"/>
      <c r="D3356" s="17"/>
      <c r="E3356" s="17"/>
      <c r="F3356" s="17"/>
      <c r="G3356" s="17"/>
      <c r="H3356" s="249"/>
      <c r="I3356" s="250"/>
      <c r="J3356" s="251"/>
    </row>
    <row r="3357" spans="1:10" ht="13.5" customHeight="1">
      <c r="A3357" s="16"/>
      <c r="B3357" s="16"/>
      <c r="C3357" s="17"/>
      <c r="D3357" s="17"/>
      <c r="E3357" s="17"/>
      <c r="F3357" s="17"/>
      <c r="G3357" s="17"/>
      <c r="H3357" s="249"/>
      <c r="I3357" s="250"/>
      <c r="J3357" s="251"/>
    </row>
    <row r="3358" spans="1:10" ht="13.5" customHeight="1">
      <c r="A3358" s="16"/>
      <c r="B3358" s="16"/>
      <c r="C3358" s="17"/>
      <c r="D3358" s="17"/>
      <c r="E3358" s="17"/>
      <c r="F3358" s="17"/>
      <c r="G3358" s="17"/>
      <c r="H3358" s="249"/>
      <c r="I3358" s="250"/>
      <c r="J3358" s="251"/>
    </row>
    <row r="3359" spans="1:10" ht="13.5" customHeight="1">
      <c r="A3359" s="16"/>
      <c r="B3359" s="16"/>
      <c r="C3359" s="17"/>
      <c r="D3359" s="17"/>
      <c r="E3359" s="17"/>
      <c r="F3359" s="17"/>
      <c r="G3359" s="17"/>
      <c r="H3359" s="249"/>
      <c r="I3359" s="250"/>
      <c r="J3359" s="251"/>
    </row>
    <row r="3360" spans="1:10" ht="13.5" customHeight="1">
      <c r="A3360" s="16"/>
      <c r="B3360" s="16"/>
      <c r="C3360" s="17"/>
      <c r="D3360" s="17"/>
      <c r="E3360" s="17"/>
      <c r="F3360" s="17"/>
      <c r="G3360" s="17"/>
      <c r="H3360" s="249"/>
      <c r="I3360" s="250"/>
      <c r="J3360" s="251"/>
    </row>
    <row r="3361" spans="1:10" ht="13.5" customHeight="1">
      <c r="A3361" s="16"/>
      <c r="B3361" s="16"/>
      <c r="C3361" s="17"/>
      <c r="D3361" s="17"/>
      <c r="E3361" s="17"/>
      <c r="F3361" s="17"/>
      <c r="G3361" s="17"/>
      <c r="H3361" s="249"/>
      <c r="I3361" s="250"/>
      <c r="J3361" s="251"/>
    </row>
    <row r="3362" spans="1:10" ht="13.5" customHeight="1">
      <c r="A3362" s="16"/>
      <c r="B3362" s="16"/>
      <c r="C3362" s="17"/>
      <c r="D3362" s="17"/>
      <c r="E3362" s="17"/>
      <c r="F3362" s="17"/>
      <c r="G3362" s="17"/>
      <c r="H3362" s="249"/>
      <c r="I3362" s="250"/>
      <c r="J3362" s="251"/>
    </row>
    <row r="3363" spans="1:10" ht="13.5" customHeight="1">
      <c r="A3363" s="16"/>
      <c r="B3363" s="16"/>
      <c r="C3363" s="17"/>
      <c r="D3363" s="17"/>
      <c r="E3363" s="17"/>
      <c r="F3363" s="17"/>
      <c r="G3363" s="17"/>
      <c r="H3363" s="249"/>
      <c r="I3363" s="250"/>
      <c r="J3363" s="251"/>
    </row>
    <row r="3364" spans="1:10" ht="13.5" customHeight="1">
      <c r="A3364" s="16"/>
      <c r="B3364" s="16"/>
      <c r="C3364" s="17"/>
      <c r="D3364" s="17"/>
      <c r="E3364" s="17"/>
      <c r="F3364" s="17"/>
      <c r="G3364" s="17"/>
      <c r="H3364" s="249"/>
      <c r="I3364" s="250"/>
      <c r="J3364" s="251"/>
    </row>
    <row r="3365" spans="1:10" ht="13.5" customHeight="1">
      <c r="A3365" s="16"/>
      <c r="B3365" s="16"/>
      <c r="C3365" s="17"/>
      <c r="D3365" s="17"/>
      <c r="E3365" s="17"/>
      <c r="F3365" s="17"/>
      <c r="G3365" s="17"/>
      <c r="H3365" s="249"/>
      <c r="I3365" s="250"/>
      <c r="J3365" s="251"/>
    </row>
    <row r="3366" spans="1:10" ht="13.5" customHeight="1">
      <c r="A3366" s="16"/>
      <c r="B3366" s="16"/>
      <c r="C3366" s="17"/>
      <c r="D3366" s="17"/>
      <c r="E3366" s="17"/>
      <c r="F3366" s="17"/>
      <c r="G3366" s="17"/>
      <c r="H3366" s="249"/>
      <c r="I3366" s="250"/>
      <c r="J3366" s="251"/>
    </row>
    <row r="3367" spans="1:10" ht="13.5" customHeight="1">
      <c r="A3367" s="16"/>
      <c r="B3367" s="16"/>
      <c r="C3367" s="17"/>
      <c r="D3367" s="17"/>
      <c r="E3367" s="17"/>
      <c r="F3367" s="17"/>
      <c r="G3367" s="17"/>
      <c r="H3367" s="249"/>
      <c r="I3367" s="250"/>
      <c r="J3367" s="251"/>
    </row>
    <row r="3368" spans="1:10" ht="13.5" customHeight="1">
      <c r="A3368" s="16"/>
      <c r="B3368" s="16"/>
      <c r="C3368" s="17"/>
      <c r="D3368" s="17"/>
      <c r="E3368" s="17"/>
      <c r="F3368" s="17"/>
      <c r="G3368" s="17"/>
      <c r="H3368" s="249"/>
      <c r="I3368" s="250"/>
      <c r="J3368" s="251"/>
    </row>
    <row r="3369" spans="1:10" ht="13.5" customHeight="1">
      <c r="A3369" s="16"/>
      <c r="B3369" s="16"/>
      <c r="C3369" s="17"/>
      <c r="D3369" s="17"/>
      <c r="E3369" s="17"/>
      <c r="F3369" s="17"/>
      <c r="G3369" s="17"/>
      <c r="H3369" s="249"/>
      <c r="I3369" s="250"/>
      <c r="J3369" s="251"/>
    </row>
    <row r="3370" spans="1:10" ht="13.5" customHeight="1">
      <c r="A3370" s="16"/>
      <c r="B3370" s="16"/>
      <c r="C3370" s="17"/>
      <c r="D3370" s="17"/>
      <c r="E3370" s="17"/>
      <c r="F3370" s="17"/>
      <c r="G3370" s="17"/>
      <c r="H3370" s="249"/>
      <c r="I3370" s="250"/>
      <c r="J3370" s="251"/>
    </row>
    <row r="3371" spans="1:10" ht="13.5" customHeight="1">
      <c r="A3371" s="16"/>
      <c r="B3371" s="16"/>
      <c r="C3371" s="17"/>
      <c r="D3371" s="17"/>
      <c r="E3371" s="17"/>
      <c r="F3371" s="17"/>
      <c r="G3371" s="17"/>
      <c r="H3371" s="249"/>
      <c r="I3371" s="250"/>
      <c r="J3371" s="251"/>
    </row>
    <row r="3372" spans="1:10" ht="13.5" customHeight="1">
      <c r="A3372" s="16"/>
      <c r="B3372" s="16"/>
      <c r="C3372" s="17"/>
      <c r="D3372" s="17"/>
      <c r="E3372" s="17"/>
      <c r="F3372" s="17"/>
      <c r="G3372" s="17"/>
      <c r="H3372" s="249"/>
      <c r="I3372" s="250"/>
      <c r="J3372" s="251"/>
    </row>
    <row r="3373" spans="1:10" ht="13.5" customHeight="1">
      <c r="A3373" s="16"/>
      <c r="B3373" s="16"/>
      <c r="C3373" s="17"/>
      <c r="D3373" s="17"/>
      <c r="E3373" s="17"/>
      <c r="F3373" s="17"/>
      <c r="G3373" s="17"/>
      <c r="H3373" s="249"/>
      <c r="I3373" s="250"/>
      <c r="J3373" s="251"/>
    </row>
    <row r="3374" spans="1:10" ht="13.5" customHeight="1">
      <c r="A3374" s="16"/>
      <c r="B3374" s="16"/>
      <c r="C3374" s="17"/>
      <c r="D3374" s="17"/>
      <c r="E3374" s="17"/>
      <c r="F3374" s="17"/>
      <c r="G3374" s="17"/>
      <c r="H3374" s="249"/>
      <c r="I3374" s="250"/>
      <c r="J3374" s="251"/>
    </row>
    <row r="3375" spans="1:10" ht="13.5" customHeight="1">
      <c r="A3375" s="16"/>
      <c r="B3375" s="16"/>
      <c r="C3375" s="17"/>
      <c r="D3375" s="17"/>
      <c r="E3375" s="17"/>
      <c r="F3375" s="17"/>
      <c r="G3375" s="17"/>
      <c r="H3375" s="249"/>
      <c r="I3375" s="250"/>
      <c r="J3375" s="251"/>
    </row>
    <row r="3376" spans="1:10" ht="13.5" customHeight="1">
      <c r="A3376" s="16"/>
      <c r="B3376" s="16"/>
      <c r="C3376" s="17"/>
      <c r="D3376" s="17"/>
      <c r="E3376" s="17"/>
      <c r="F3376" s="17"/>
      <c r="G3376" s="17"/>
      <c r="H3376" s="249"/>
      <c r="I3376" s="250"/>
      <c r="J3376" s="251"/>
    </row>
    <row r="3377" spans="1:10" ht="13.5" customHeight="1">
      <c r="A3377" s="16"/>
      <c r="B3377" s="16"/>
      <c r="C3377" s="17"/>
      <c r="D3377" s="17"/>
      <c r="E3377" s="17"/>
      <c r="F3377" s="17"/>
      <c r="G3377" s="17"/>
      <c r="H3377" s="249"/>
      <c r="I3377" s="250"/>
      <c r="J3377" s="251"/>
    </row>
    <row r="3378" spans="1:10" ht="13.5" customHeight="1">
      <c r="A3378" s="16"/>
      <c r="B3378" s="16"/>
      <c r="C3378" s="17"/>
      <c r="D3378" s="17"/>
      <c r="E3378" s="17"/>
      <c r="F3378" s="17"/>
      <c r="G3378" s="17"/>
      <c r="H3378" s="249"/>
      <c r="I3378" s="250"/>
      <c r="J3378" s="251"/>
    </row>
    <row r="3379" spans="1:10" ht="13.5" customHeight="1">
      <c r="A3379" s="16"/>
      <c r="B3379" s="16"/>
      <c r="C3379" s="17"/>
      <c r="D3379" s="17"/>
      <c r="E3379" s="17"/>
      <c r="F3379" s="17"/>
      <c r="G3379" s="17"/>
      <c r="H3379" s="249"/>
      <c r="I3379" s="250"/>
      <c r="J3379" s="251"/>
    </row>
    <row r="3380" spans="1:10" ht="13.5" customHeight="1">
      <c r="A3380" s="16"/>
      <c r="B3380" s="16"/>
      <c r="C3380" s="17"/>
      <c r="D3380" s="17"/>
      <c r="E3380" s="17"/>
      <c r="F3380" s="17"/>
      <c r="G3380" s="17"/>
      <c r="H3380" s="249"/>
      <c r="I3380" s="250"/>
      <c r="J3380" s="251"/>
    </row>
    <row r="3381" spans="1:10" ht="13.5" customHeight="1">
      <c r="A3381" s="16"/>
      <c r="B3381" s="16"/>
      <c r="C3381" s="17"/>
      <c r="D3381" s="17"/>
      <c r="E3381" s="17"/>
      <c r="F3381" s="17"/>
      <c r="G3381" s="17"/>
      <c r="H3381" s="249"/>
      <c r="I3381" s="250"/>
      <c r="J3381" s="251"/>
    </row>
    <row r="3382" spans="1:10" ht="13.5" customHeight="1">
      <c r="A3382" s="16"/>
      <c r="B3382" s="16"/>
      <c r="C3382" s="17"/>
      <c r="D3382" s="17"/>
      <c r="E3382" s="17"/>
      <c r="F3382" s="17"/>
      <c r="G3382" s="17"/>
      <c r="H3382" s="249"/>
      <c r="I3382" s="250"/>
      <c r="J3382" s="251"/>
    </row>
    <row r="3383" spans="1:10" ht="13.5" customHeight="1">
      <c r="A3383" s="16"/>
      <c r="B3383" s="16"/>
      <c r="C3383" s="17"/>
      <c r="D3383" s="17"/>
      <c r="E3383" s="17"/>
      <c r="F3383" s="17"/>
      <c r="G3383" s="17"/>
      <c r="H3383" s="249"/>
      <c r="I3383" s="250"/>
      <c r="J3383" s="251"/>
    </row>
    <row r="3384" spans="1:10" ht="13.5" customHeight="1">
      <c r="A3384" s="16"/>
      <c r="B3384" s="16"/>
      <c r="C3384" s="17"/>
      <c r="D3384" s="17"/>
      <c r="E3384" s="17"/>
      <c r="F3384" s="17"/>
      <c r="G3384" s="17"/>
      <c r="H3384" s="249"/>
      <c r="I3384" s="250"/>
      <c r="J3384" s="251"/>
    </row>
    <row r="3385" spans="1:10" ht="13.5" customHeight="1">
      <c r="A3385" s="16"/>
      <c r="B3385" s="16"/>
      <c r="C3385" s="17"/>
      <c r="D3385" s="17"/>
      <c r="E3385" s="17"/>
      <c r="F3385" s="17"/>
      <c r="G3385" s="17"/>
      <c r="H3385" s="249"/>
      <c r="I3385" s="250"/>
      <c r="J3385" s="251"/>
    </row>
    <row r="3386" spans="1:10" ht="13.5" customHeight="1">
      <c r="A3386" s="16"/>
      <c r="B3386" s="16"/>
      <c r="C3386" s="17"/>
      <c r="D3386" s="17"/>
      <c r="E3386" s="17"/>
      <c r="F3386" s="17"/>
      <c r="G3386" s="17"/>
      <c r="H3386" s="249"/>
      <c r="I3386" s="250"/>
      <c r="J3386" s="251"/>
    </row>
    <row r="3387" spans="1:10" ht="13.5" customHeight="1">
      <c r="A3387" s="16"/>
      <c r="B3387" s="16"/>
      <c r="C3387" s="17"/>
      <c r="D3387" s="17"/>
      <c r="E3387" s="17"/>
      <c r="F3387" s="17"/>
      <c r="G3387" s="17"/>
      <c r="H3387" s="249"/>
      <c r="I3387" s="250"/>
      <c r="J3387" s="251"/>
    </row>
    <row r="3388" spans="1:10" ht="13.5" customHeight="1">
      <c r="A3388" s="16"/>
      <c r="B3388" s="16"/>
      <c r="C3388" s="17"/>
      <c r="D3388" s="17"/>
      <c r="E3388" s="17"/>
      <c r="F3388" s="17"/>
      <c r="G3388" s="17"/>
      <c r="H3388" s="249"/>
      <c r="I3388" s="250"/>
      <c r="J3388" s="251"/>
    </row>
    <row r="3389" spans="1:10" ht="13.5" customHeight="1">
      <c r="A3389" s="16"/>
      <c r="B3389" s="16"/>
      <c r="C3389" s="17"/>
      <c r="D3389" s="17"/>
      <c r="E3389" s="17"/>
      <c r="F3389" s="17"/>
      <c r="G3389" s="17"/>
      <c r="H3389" s="249"/>
      <c r="I3389" s="250"/>
      <c r="J3389" s="251"/>
    </row>
    <row r="3390" spans="1:10" ht="13.5" customHeight="1">
      <c r="A3390" s="16"/>
      <c r="B3390" s="16"/>
      <c r="C3390" s="17"/>
      <c r="D3390" s="17"/>
      <c r="E3390" s="17"/>
      <c r="F3390" s="17"/>
      <c r="G3390" s="17"/>
      <c r="H3390" s="249"/>
      <c r="I3390" s="250"/>
      <c r="J3390" s="251"/>
    </row>
    <row r="3391" spans="1:10" ht="13.5" customHeight="1">
      <c r="A3391" s="16"/>
      <c r="B3391" s="16"/>
      <c r="C3391" s="17"/>
      <c r="D3391" s="17"/>
      <c r="E3391" s="17"/>
      <c r="F3391" s="17"/>
      <c r="G3391" s="17"/>
      <c r="H3391" s="249"/>
      <c r="I3391" s="250"/>
      <c r="J3391" s="251"/>
    </row>
    <row r="3392" spans="1:10" ht="13.5" customHeight="1">
      <c r="A3392" s="16"/>
      <c r="B3392" s="16"/>
      <c r="C3392" s="17"/>
      <c r="D3392" s="17"/>
      <c r="E3392" s="17"/>
      <c r="F3392" s="17"/>
      <c r="G3392" s="17"/>
      <c r="H3392" s="249"/>
      <c r="I3392" s="250"/>
      <c r="J3392" s="251"/>
    </row>
    <row r="3393" spans="1:10" ht="13.5" customHeight="1">
      <c r="A3393" s="16"/>
      <c r="B3393" s="16"/>
      <c r="C3393" s="17"/>
      <c r="D3393" s="17"/>
      <c r="E3393" s="17"/>
      <c r="F3393" s="17"/>
      <c r="G3393" s="17"/>
      <c r="H3393" s="249"/>
      <c r="I3393" s="250"/>
      <c r="J3393" s="251"/>
    </row>
    <row r="3394" spans="1:10" ht="13.5" customHeight="1">
      <c r="A3394" s="16"/>
      <c r="B3394" s="16"/>
      <c r="C3394" s="17"/>
      <c r="D3394" s="17"/>
      <c r="E3394" s="17"/>
      <c r="F3394" s="17"/>
      <c r="G3394" s="17"/>
      <c r="H3394" s="249"/>
      <c r="I3394" s="250"/>
      <c r="J3394" s="251"/>
    </row>
    <row r="3395" spans="1:10" ht="13.5" customHeight="1">
      <c r="A3395" s="16"/>
      <c r="B3395" s="16"/>
      <c r="C3395" s="17"/>
      <c r="D3395" s="17"/>
      <c r="E3395" s="17"/>
      <c r="F3395" s="17"/>
      <c r="G3395" s="17"/>
      <c r="H3395" s="249"/>
      <c r="I3395" s="250"/>
      <c r="J3395" s="251"/>
    </row>
    <row r="3396" spans="1:10" ht="13.5" customHeight="1">
      <c r="A3396" s="16"/>
      <c r="B3396" s="16"/>
      <c r="C3396" s="17"/>
      <c r="D3396" s="17"/>
      <c r="E3396" s="17"/>
      <c r="F3396" s="17"/>
      <c r="G3396" s="17"/>
      <c r="H3396" s="249"/>
      <c r="I3396" s="250"/>
      <c r="J3396" s="251"/>
    </row>
    <row r="3397" spans="1:10" ht="13.5" customHeight="1">
      <c r="A3397" s="16"/>
      <c r="B3397" s="16"/>
      <c r="C3397" s="17"/>
      <c r="D3397" s="17"/>
      <c r="E3397" s="17"/>
      <c r="F3397" s="17"/>
      <c r="G3397" s="17"/>
      <c r="H3397" s="249"/>
      <c r="I3397" s="250"/>
      <c r="J3397" s="251"/>
    </row>
    <row r="3398" spans="1:10" ht="13.5" customHeight="1">
      <c r="A3398" s="16"/>
      <c r="B3398" s="16"/>
      <c r="C3398" s="17"/>
      <c r="D3398" s="17"/>
      <c r="E3398" s="17"/>
      <c r="F3398" s="17"/>
      <c r="G3398" s="17"/>
      <c r="H3398" s="249"/>
      <c r="I3398" s="250"/>
      <c r="J3398" s="251"/>
    </row>
    <row r="3399" spans="1:10" ht="13.5" customHeight="1">
      <c r="A3399" s="16"/>
      <c r="B3399" s="16"/>
      <c r="C3399" s="17"/>
      <c r="D3399" s="17"/>
      <c r="E3399" s="17"/>
      <c r="F3399" s="17"/>
      <c r="G3399" s="17"/>
      <c r="H3399" s="249"/>
      <c r="I3399" s="250"/>
      <c r="J3399" s="251"/>
    </row>
    <row r="3400" spans="1:10" ht="13.5" customHeight="1">
      <c r="A3400" s="16"/>
      <c r="B3400" s="16"/>
      <c r="C3400" s="17"/>
      <c r="D3400" s="17"/>
      <c r="E3400" s="17"/>
      <c r="F3400" s="17"/>
      <c r="G3400" s="17"/>
      <c r="H3400" s="249"/>
      <c r="I3400" s="250"/>
      <c r="J3400" s="251"/>
    </row>
    <row r="3401" spans="1:10" ht="13.5" customHeight="1">
      <c r="A3401" s="16"/>
      <c r="B3401" s="16"/>
      <c r="C3401" s="17"/>
      <c r="D3401" s="17"/>
      <c r="E3401" s="17"/>
      <c r="F3401" s="17"/>
      <c r="G3401" s="17"/>
      <c r="H3401" s="249"/>
      <c r="I3401" s="250"/>
      <c r="J3401" s="251"/>
    </row>
    <row r="3402" spans="1:10" ht="13.5" customHeight="1">
      <c r="A3402" s="16"/>
      <c r="B3402" s="16"/>
      <c r="C3402" s="17"/>
      <c r="D3402" s="17"/>
      <c r="E3402" s="17"/>
      <c r="F3402" s="17"/>
      <c r="G3402" s="17"/>
      <c r="H3402" s="249"/>
      <c r="I3402" s="250"/>
      <c r="J3402" s="251"/>
    </row>
    <row r="3403" spans="1:10" ht="13.5" customHeight="1">
      <c r="A3403" s="16"/>
      <c r="B3403" s="16"/>
      <c r="C3403" s="17"/>
      <c r="D3403" s="17"/>
      <c r="E3403" s="17"/>
      <c r="F3403" s="17"/>
      <c r="G3403" s="17"/>
      <c r="H3403" s="249"/>
      <c r="I3403" s="250"/>
      <c r="J3403" s="251"/>
    </row>
    <row r="3404" spans="1:10" ht="13.5" customHeight="1">
      <c r="A3404" s="16"/>
      <c r="B3404" s="16"/>
      <c r="C3404" s="17"/>
      <c r="D3404" s="17"/>
      <c r="E3404" s="17"/>
      <c r="F3404" s="17"/>
      <c r="G3404" s="17"/>
      <c r="H3404" s="249"/>
      <c r="I3404" s="250"/>
      <c r="J3404" s="251"/>
    </row>
    <row r="3405" spans="1:10" ht="13.5" customHeight="1">
      <c r="A3405" s="16"/>
      <c r="B3405" s="16"/>
      <c r="C3405" s="17"/>
      <c r="D3405" s="17"/>
      <c r="E3405" s="17"/>
      <c r="F3405" s="17"/>
      <c r="G3405" s="17"/>
      <c r="H3405" s="249"/>
      <c r="I3405" s="250"/>
      <c r="J3405" s="251"/>
    </row>
    <row r="3406" spans="1:10" ht="13.5" customHeight="1">
      <c r="A3406" s="16"/>
      <c r="B3406" s="16"/>
      <c r="C3406" s="17"/>
      <c r="D3406" s="17"/>
      <c r="E3406" s="17"/>
      <c r="F3406" s="17"/>
      <c r="G3406" s="17"/>
      <c r="H3406" s="249"/>
      <c r="I3406" s="250"/>
      <c r="J3406" s="251"/>
    </row>
    <row r="3407" spans="1:10" ht="13.5" customHeight="1">
      <c r="A3407" s="16"/>
      <c r="B3407" s="16"/>
      <c r="C3407" s="17"/>
      <c r="D3407" s="17"/>
      <c r="E3407" s="17"/>
      <c r="F3407" s="17"/>
      <c r="G3407" s="17"/>
      <c r="H3407" s="249"/>
      <c r="I3407" s="250"/>
      <c r="J3407" s="251"/>
    </row>
    <row r="3408" spans="1:10" ht="13.5" customHeight="1">
      <c r="A3408" s="16"/>
      <c r="B3408" s="16"/>
      <c r="C3408" s="17"/>
      <c r="D3408" s="17"/>
      <c r="E3408" s="17"/>
      <c r="F3408" s="17"/>
      <c r="G3408" s="17"/>
      <c r="H3408" s="249"/>
      <c r="I3408" s="250"/>
      <c r="J3408" s="251"/>
    </row>
    <row r="3409" spans="1:10" ht="13.5" customHeight="1">
      <c r="A3409" s="16"/>
      <c r="B3409" s="16"/>
      <c r="C3409" s="17"/>
      <c r="D3409" s="17"/>
      <c r="E3409" s="17"/>
      <c r="F3409" s="17"/>
      <c r="G3409" s="17"/>
      <c r="H3409" s="249"/>
      <c r="I3409" s="250"/>
      <c r="J3409" s="251"/>
    </row>
    <row r="3410" spans="1:10" ht="13.5" customHeight="1">
      <c r="A3410" s="16"/>
      <c r="B3410" s="16"/>
      <c r="C3410" s="17"/>
      <c r="D3410" s="17"/>
      <c r="E3410" s="17"/>
      <c r="F3410" s="17"/>
      <c r="G3410" s="17"/>
      <c r="H3410" s="249"/>
      <c r="I3410" s="250"/>
      <c r="J3410" s="251"/>
    </row>
    <row r="3411" spans="1:10" ht="13.5" customHeight="1">
      <c r="A3411" s="16"/>
      <c r="B3411" s="16"/>
      <c r="C3411" s="17"/>
      <c r="D3411" s="17"/>
      <c r="E3411" s="17"/>
      <c r="F3411" s="17"/>
      <c r="G3411" s="17"/>
      <c r="H3411" s="249"/>
      <c r="I3411" s="250"/>
      <c r="J3411" s="251"/>
    </row>
    <row r="3412" spans="1:10" ht="13.5" customHeight="1">
      <c r="A3412" s="16"/>
      <c r="B3412" s="16"/>
      <c r="C3412" s="17"/>
      <c r="D3412" s="17"/>
      <c r="E3412" s="17"/>
      <c r="F3412" s="17"/>
      <c r="G3412" s="17"/>
      <c r="H3412" s="249"/>
      <c r="I3412" s="250"/>
      <c r="J3412" s="251"/>
    </row>
    <row r="3413" spans="1:10" ht="13.5" customHeight="1">
      <c r="A3413" s="16"/>
      <c r="B3413" s="16"/>
      <c r="C3413" s="17"/>
      <c r="D3413" s="17"/>
      <c r="E3413" s="17"/>
      <c r="F3413" s="17"/>
      <c r="G3413" s="17"/>
      <c r="H3413" s="249"/>
      <c r="I3413" s="250"/>
      <c r="J3413" s="251"/>
    </row>
    <row r="3414" spans="1:10" ht="13.5" customHeight="1">
      <c r="A3414" s="16"/>
      <c r="B3414" s="16"/>
      <c r="C3414" s="17"/>
      <c r="D3414" s="17"/>
      <c r="E3414" s="17"/>
      <c r="F3414" s="17"/>
      <c r="G3414" s="17"/>
      <c r="H3414" s="249"/>
      <c r="I3414" s="250"/>
      <c r="J3414" s="251"/>
    </row>
    <row r="3415" spans="1:10" ht="13.5" customHeight="1">
      <c r="A3415" s="16"/>
      <c r="B3415" s="16"/>
      <c r="C3415" s="17"/>
      <c r="D3415" s="17"/>
      <c r="E3415" s="17"/>
      <c r="F3415" s="17"/>
      <c r="G3415" s="17"/>
      <c r="H3415" s="249"/>
      <c r="I3415" s="250"/>
      <c r="J3415" s="251"/>
    </row>
    <row r="3416" spans="1:10" ht="13.5" customHeight="1">
      <c r="A3416" s="16"/>
      <c r="B3416" s="16"/>
      <c r="C3416" s="17"/>
      <c r="D3416" s="17"/>
      <c r="E3416" s="17"/>
      <c r="F3416" s="17"/>
      <c r="G3416" s="17"/>
      <c r="H3416" s="249"/>
      <c r="I3416" s="250"/>
      <c r="J3416" s="251"/>
    </row>
    <row r="3417" spans="1:10" ht="13.5" customHeight="1">
      <c r="A3417" s="16"/>
      <c r="B3417" s="16"/>
      <c r="C3417" s="17"/>
      <c r="D3417" s="17"/>
      <c r="E3417" s="17"/>
      <c r="F3417" s="17"/>
      <c r="G3417" s="17"/>
      <c r="H3417" s="249"/>
      <c r="I3417" s="250"/>
      <c r="J3417" s="251"/>
    </row>
    <row r="3418" spans="1:10" ht="13.5" customHeight="1">
      <c r="A3418" s="16"/>
      <c r="B3418" s="16"/>
      <c r="C3418" s="17"/>
      <c r="D3418" s="17"/>
      <c r="E3418" s="17"/>
      <c r="F3418" s="17"/>
      <c r="G3418" s="17"/>
      <c r="H3418" s="249"/>
      <c r="I3418" s="250"/>
      <c r="J3418" s="251"/>
    </row>
    <row r="3419" spans="1:10" ht="13.5" customHeight="1">
      <c r="A3419" s="16"/>
      <c r="B3419" s="16"/>
      <c r="C3419" s="17"/>
      <c r="D3419" s="17"/>
      <c r="E3419" s="17"/>
      <c r="F3419" s="17"/>
      <c r="G3419" s="17"/>
      <c r="H3419" s="249"/>
      <c r="I3419" s="250"/>
      <c r="J3419" s="251"/>
    </row>
    <row r="3420" spans="1:10" ht="13.5" customHeight="1">
      <c r="A3420" s="16"/>
      <c r="B3420" s="16"/>
      <c r="C3420" s="17"/>
      <c r="D3420" s="17"/>
      <c r="E3420" s="17"/>
      <c r="F3420" s="17"/>
      <c r="G3420" s="17"/>
      <c r="H3420" s="249"/>
      <c r="I3420" s="250"/>
      <c r="J3420" s="251"/>
    </row>
    <row r="3421" spans="1:10" ht="13.5" customHeight="1">
      <c r="A3421" s="16"/>
      <c r="B3421" s="16"/>
      <c r="C3421" s="17"/>
      <c r="D3421" s="17"/>
      <c r="E3421" s="17"/>
      <c r="F3421" s="17"/>
      <c r="G3421" s="17"/>
      <c r="H3421" s="249"/>
      <c r="I3421" s="250"/>
      <c r="J3421" s="251"/>
    </row>
    <row r="3422" spans="1:10" ht="13.5" customHeight="1">
      <c r="A3422" s="16"/>
      <c r="B3422" s="16"/>
      <c r="C3422" s="17"/>
      <c r="D3422" s="17"/>
      <c r="E3422" s="17"/>
      <c r="F3422" s="17"/>
      <c r="G3422" s="17"/>
      <c r="H3422" s="249"/>
      <c r="I3422" s="250"/>
      <c r="J3422" s="251"/>
    </row>
    <row r="3423" spans="1:10" ht="13.5" customHeight="1">
      <c r="A3423" s="16"/>
      <c r="B3423" s="16"/>
      <c r="C3423" s="17"/>
      <c r="D3423" s="17"/>
      <c r="E3423" s="17"/>
      <c r="F3423" s="17"/>
      <c r="G3423" s="17"/>
      <c r="H3423" s="249"/>
      <c r="I3423" s="250"/>
      <c r="J3423" s="251"/>
    </row>
    <row r="3424" spans="1:10" ht="13.5" customHeight="1">
      <c r="A3424" s="16"/>
      <c r="B3424" s="16"/>
      <c r="C3424" s="17"/>
      <c r="D3424" s="17"/>
      <c r="E3424" s="17"/>
      <c r="F3424" s="17"/>
      <c r="G3424" s="17"/>
      <c r="H3424" s="249"/>
      <c r="I3424" s="250"/>
      <c r="J3424" s="251"/>
    </row>
    <row r="3425" spans="1:10" ht="13.5" customHeight="1">
      <c r="A3425" s="16"/>
      <c r="B3425" s="16"/>
      <c r="C3425" s="17"/>
      <c r="D3425" s="17"/>
      <c r="E3425" s="17"/>
      <c r="F3425" s="17"/>
      <c r="G3425" s="17"/>
      <c r="H3425" s="249"/>
      <c r="I3425" s="250"/>
      <c r="J3425" s="251"/>
    </row>
    <row r="3426" spans="1:10" ht="13.5" customHeight="1">
      <c r="A3426" s="16"/>
      <c r="B3426" s="16"/>
      <c r="C3426" s="17"/>
      <c r="D3426" s="17"/>
      <c r="E3426" s="17"/>
      <c r="F3426" s="17"/>
      <c r="G3426" s="17"/>
      <c r="H3426" s="249"/>
      <c r="I3426" s="250"/>
      <c r="J3426" s="251"/>
    </row>
    <row r="3427" spans="1:10" ht="13.5" customHeight="1">
      <c r="A3427" s="16"/>
      <c r="B3427" s="16"/>
      <c r="C3427" s="17"/>
      <c r="D3427" s="17"/>
      <c r="E3427" s="17"/>
      <c r="F3427" s="17"/>
      <c r="G3427" s="17"/>
      <c r="H3427" s="249"/>
      <c r="I3427" s="250"/>
      <c r="J3427" s="251"/>
    </row>
    <row r="3428" spans="1:10" ht="13.5" customHeight="1">
      <c r="A3428" s="16"/>
      <c r="B3428" s="16"/>
      <c r="C3428" s="17"/>
      <c r="D3428" s="17"/>
      <c r="E3428" s="17"/>
      <c r="F3428" s="17"/>
      <c r="G3428" s="17"/>
      <c r="H3428" s="249"/>
      <c r="I3428" s="250"/>
      <c r="J3428" s="251"/>
    </row>
    <row r="3429" spans="1:10" ht="13.5" customHeight="1">
      <c r="A3429" s="16"/>
      <c r="B3429" s="16"/>
      <c r="C3429" s="17"/>
      <c r="D3429" s="17"/>
      <c r="E3429" s="17"/>
      <c r="F3429" s="17"/>
      <c r="G3429" s="17"/>
      <c r="H3429" s="249"/>
      <c r="I3429" s="250"/>
      <c r="J3429" s="251"/>
    </row>
    <row r="3430" spans="1:10" ht="13.5" customHeight="1">
      <c r="A3430" s="16"/>
      <c r="B3430" s="16"/>
      <c r="C3430" s="17"/>
      <c r="D3430" s="17"/>
      <c r="E3430" s="17"/>
      <c r="F3430" s="17"/>
      <c r="G3430" s="17"/>
      <c r="H3430" s="249"/>
      <c r="I3430" s="250"/>
      <c r="J3430" s="251"/>
    </row>
    <row r="3431" spans="1:10" ht="13.5" customHeight="1">
      <c r="A3431" s="16"/>
      <c r="B3431" s="16"/>
      <c r="C3431" s="17"/>
      <c r="D3431" s="17"/>
      <c r="E3431" s="17"/>
      <c r="F3431" s="17"/>
      <c r="G3431" s="17"/>
      <c r="H3431" s="249"/>
      <c r="I3431" s="250"/>
      <c r="J3431" s="251"/>
    </row>
    <row r="3432" spans="1:10" ht="13.5" customHeight="1">
      <c r="A3432" s="16"/>
      <c r="B3432" s="16"/>
      <c r="C3432" s="17"/>
      <c r="D3432" s="17"/>
      <c r="E3432" s="17"/>
      <c r="F3432" s="17"/>
      <c r="G3432" s="17"/>
      <c r="H3432" s="249"/>
      <c r="I3432" s="250"/>
      <c r="J3432" s="251"/>
    </row>
    <row r="3433" spans="1:10" ht="13.5" customHeight="1">
      <c r="A3433" s="16"/>
      <c r="B3433" s="16"/>
      <c r="C3433" s="17"/>
      <c r="D3433" s="17"/>
      <c r="E3433" s="17"/>
      <c r="F3433" s="17"/>
      <c r="G3433" s="17"/>
      <c r="H3433" s="249"/>
      <c r="I3433" s="250"/>
      <c r="J3433" s="251"/>
    </row>
    <row r="3434" spans="1:10" ht="13.5" customHeight="1">
      <c r="A3434" s="16"/>
      <c r="B3434" s="16"/>
      <c r="C3434" s="17"/>
      <c r="D3434" s="17"/>
      <c r="E3434" s="17"/>
      <c r="F3434" s="17"/>
      <c r="G3434" s="17"/>
      <c r="H3434" s="249"/>
      <c r="I3434" s="250"/>
      <c r="J3434" s="251"/>
    </row>
    <row r="3435" spans="1:10" ht="13.5" customHeight="1">
      <c r="A3435" s="16"/>
      <c r="B3435" s="16"/>
      <c r="C3435" s="17"/>
      <c r="D3435" s="17"/>
      <c r="E3435" s="17"/>
      <c r="F3435" s="17"/>
      <c r="G3435" s="17"/>
      <c r="H3435" s="249"/>
      <c r="I3435" s="250"/>
      <c r="J3435" s="251"/>
    </row>
    <row r="3436" spans="1:10" ht="13.5" customHeight="1">
      <c r="A3436" s="16"/>
      <c r="B3436" s="16"/>
      <c r="C3436" s="17"/>
      <c r="D3436" s="17"/>
      <c r="E3436" s="17"/>
      <c r="F3436" s="17"/>
      <c r="G3436" s="17"/>
      <c r="H3436" s="249"/>
      <c r="I3436" s="250"/>
      <c r="J3436" s="251"/>
    </row>
    <row r="3437" spans="1:10" ht="13.5" customHeight="1">
      <c r="A3437" s="16"/>
      <c r="B3437" s="16"/>
      <c r="C3437" s="17"/>
      <c r="D3437" s="17"/>
      <c r="E3437" s="17"/>
      <c r="F3437" s="17"/>
      <c r="G3437" s="17"/>
      <c r="H3437" s="249"/>
      <c r="I3437" s="250"/>
      <c r="J3437" s="251"/>
    </row>
    <row r="3438" spans="1:10" ht="13.5" customHeight="1">
      <c r="A3438" s="16"/>
      <c r="B3438" s="16"/>
      <c r="C3438" s="17"/>
      <c r="D3438" s="17"/>
      <c r="E3438" s="17"/>
      <c r="F3438" s="17"/>
      <c r="G3438" s="17"/>
      <c r="H3438" s="249"/>
      <c r="I3438" s="250"/>
      <c r="J3438" s="251"/>
    </row>
    <row r="3439" spans="1:10" ht="13.5" customHeight="1">
      <c r="A3439" s="16"/>
      <c r="B3439" s="16"/>
      <c r="C3439" s="17"/>
      <c r="D3439" s="17"/>
      <c r="E3439" s="17"/>
      <c r="F3439" s="17"/>
      <c r="G3439" s="17"/>
      <c r="H3439" s="249"/>
      <c r="I3439" s="250"/>
      <c r="J3439" s="251"/>
    </row>
    <row r="3440" spans="1:10" ht="13.5" customHeight="1">
      <c r="A3440" s="16"/>
      <c r="B3440" s="16"/>
      <c r="C3440" s="17"/>
      <c r="D3440" s="17"/>
      <c r="E3440" s="17"/>
      <c r="F3440" s="17"/>
      <c r="G3440" s="17"/>
      <c r="H3440" s="249"/>
      <c r="I3440" s="250"/>
      <c r="J3440" s="251"/>
    </row>
    <row r="3441" spans="1:10" ht="13.5" customHeight="1">
      <c r="A3441" s="16"/>
      <c r="B3441" s="16"/>
      <c r="C3441" s="17"/>
      <c r="D3441" s="17"/>
      <c r="E3441" s="17"/>
      <c r="F3441" s="17"/>
      <c r="G3441" s="17"/>
      <c r="H3441" s="249"/>
      <c r="I3441" s="250"/>
      <c r="J3441" s="251"/>
    </row>
    <row r="3442" spans="1:10" ht="13.5" customHeight="1">
      <c r="A3442" s="16"/>
      <c r="B3442" s="16"/>
      <c r="C3442" s="17"/>
      <c r="D3442" s="17"/>
      <c r="E3442" s="17"/>
      <c r="F3442" s="17"/>
      <c r="G3442" s="17"/>
      <c r="H3442" s="249"/>
      <c r="I3442" s="250"/>
      <c r="J3442" s="251"/>
    </row>
    <row r="3443" spans="1:10" ht="13.5" customHeight="1">
      <c r="A3443" s="16"/>
      <c r="B3443" s="16"/>
      <c r="C3443" s="17"/>
      <c r="D3443" s="17"/>
      <c r="E3443" s="17"/>
      <c r="F3443" s="17"/>
      <c r="G3443" s="17"/>
      <c r="H3443" s="249"/>
      <c r="I3443" s="250"/>
      <c r="J3443" s="251"/>
    </row>
    <row r="3444" spans="1:10" ht="13.5" customHeight="1">
      <c r="A3444" s="16"/>
      <c r="B3444" s="16"/>
      <c r="C3444" s="17"/>
      <c r="D3444" s="17"/>
      <c r="E3444" s="17"/>
      <c r="F3444" s="17"/>
      <c r="G3444" s="17"/>
      <c r="H3444" s="249"/>
      <c r="I3444" s="250"/>
      <c r="J3444" s="251"/>
    </row>
    <row r="3445" spans="1:10" ht="13.5" customHeight="1">
      <c r="A3445" s="16"/>
      <c r="B3445" s="16"/>
      <c r="C3445" s="17"/>
      <c r="D3445" s="17"/>
      <c r="E3445" s="17"/>
      <c r="F3445" s="17"/>
      <c r="G3445" s="17"/>
      <c r="H3445" s="249"/>
      <c r="I3445" s="250"/>
      <c r="J3445" s="251"/>
    </row>
    <row r="3446" spans="1:10" ht="13.5" customHeight="1">
      <c r="A3446" s="16"/>
      <c r="B3446" s="16"/>
      <c r="C3446" s="17"/>
      <c r="D3446" s="17"/>
      <c r="E3446" s="17"/>
      <c r="F3446" s="17"/>
      <c r="G3446" s="17"/>
      <c r="H3446" s="249"/>
      <c r="I3446" s="250"/>
      <c r="J3446" s="251"/>
    </row>
    <row r="3447" spans="1:10" ht="13.5" customHeight="1">
      <c r="A3447" s="16"/>
      <c r="B3447" s="16"/>
      <c r="C3447" s="17"/>
      <c r="D3447" s="17"/>
      <c r="E3447" s="17"/>
      <c r="F3447" s="17"/>
      <c r="G3447" s="17"/>
      <c r="H3447" s="249"/>
      <c r="I3447" s="250"/>
      <c r="J3447" s="251"/>
    </row>
    <row r="3448" spans="1:10" ht="13.5" customHeight="1">
      <c r="A3448" s="16"/>
      <c r="B3448" s="16"/>
      <c r="C3448" s="17"/>
      <c r="D3448" s="17"/>
      <c r="E3448" s="17"/>
      <c r="F3448" s="17"/>
      <c r="G3448" s="17"/>
      <c r="H3448" s="249"/>
      <c r="I3448" s="250"/>
      <c r="J3448" s="251"/>
    </row>
    <row r="3449" spans="1:10" ht="13.5" customHeight="1">
      <c r="A3449" s="16"/>
      <c r="B3449" s="16"/>
      <c r="C3449" s="17"/>
      <c r="D3449" s="17"/>
      <c r="E3449" s="17"/>
      <c r="F3449" s="17"/>
      <c r="G3449" s="17"/>
      <c r="H3449" s="249"/>
      <c r="I3449" s="250"/>
      <c r="J3449" s="251"/>
    </row>
    <row r="3450" spans="1:10" ht="13.5" customHeight="1">
      <c r="A3450" s="16"/>
      <c r="B3450" s="16"/>
      <c r="C3450" s="17"/>
      <c r="D3450" s="17"/>
      <c r="E3450" s="17"/>
      <c r="F3450" s="17"/>
      <c r="G3450" s="17"/>
      <c r="H3450" s="249"/>
      <c r="I3450" s="250"/>
      <c r="J3450" s="251"/>
    </row>
    <row r="3451" spans="1:10" ht="13.5" customHeight="1">
      <c r="A3451" s="16"/>
      <c r="B3451" s="16"/>
      <c r="C3451" s="17"/>
      <c r="D3451" s="17"/>
      <c r="E3451" s="17"/>
      <c r="F3451" s="17"/>
      <c r="G3451" s="17"/>
      <c r="H3451" s="249"/>
      <c r="I3451" s="250"/>
      <c r="J3451" s="251"/>
    </row>
    <row r="3452" spans="1:10" ht="13.5" customHeight="1">
      <c r="A3452" s="16"/>
      <c r="B3452" s="16"/>
      <c r="C3452" s="17"/>
      <c r="D3452" s="17"/>
      <c r="E3452" s="17"/>
      <c r="F3452" s="17"/>
      <c r="G3452" s="17"/>
      <c r="H3452" s="249"/>
      <c r="I3452" s="250"/>
      <c r="J3452" s="251"/>
    </row>
    <row r="3453" spans="1:10" ht="13.5" customHeight="1">
      <c r="A3453" s="16"/>
      <c r="B3453" s="16"/>
      <c r="C3453" s="17"/>
      <c r="D3453" s="17"/>
      <c r="E3453" s="17"/>
      <c r="F3453" s="17"/>
      <c r="G3453" s="17"/>
      <c r="H3453" s="249"/>
      <c r="I3453" s="250"/>
      <c r="J3453" s="251"/>
    </row>
    <row r="3454" spans="1:10" ht="13.5" customHeight="1">
      <c r="A3454" s="16"/>
      <c r="B3454" s="16"/>
      <c r="C3454" s="17"/>
      <c r="D3454" s="17"/>
      <c r="E3454" s="17"/>
      <c r="F3454" s="17"/>
      <c r="G3454" s="17"/>
      <c r="H3454" s="249"/>
      <c r="I3454" s="250"/>
      <c r="J3454" s="251"/>
    </row>
    <row r="3455" spans="1:10" ht="13.5" customHeight="1">
      <c r="A3455" s="16"/>
      <c r="B3455" s="16"/>
      <c r="C3455" s="17"/>
      <c r="D3455" s="17"/>
      <c r="E3455" s="17"/>
      <c r="F3455" s="17"/>
      <c r="G3455" s="17"/>
      <c r="H3455" s="249"/>
      <c r="I3455" s="250"/>
      <c r="J3455" s="251"/>
    </row>
    <row r="3456" spans="1:10" ht="13.5" customHeight="1">
      <c r="A3456" s="16"/>
      <c r="B3456" s="16"/>
      <c r="C3456" s="17"/>
      <c r="D3456" s="17"/>
      <c r="E3456" s="17"/>
      <c r="F3456" s="17"/>
      <c r="G3456" s="17"/>
      <c r="H3456" s="249"/>
      <c r="I3456" s="250"/>
      <c r="J3456" s="251"/>
    </row>
    <row r="3457" spans="1:10" ht="13.5" customHeight="1">
      <c r="A3457" s="16"/>
      <c r="B3457" s="16"/>
      <c r="C3457" s="17"/>
      <c r="D3457" s="17"/>
      <c r="E3457" s="17"/>
      <c r="F3457" s="17"/>
      <c r="G3457" s="17"/>
      <c r="H3457" s="249"/>
      <c r="I3457" s="250"/>
      <c r="J3457" s="251"/>
    </row>
    <row r="3458" spans="1:10" ht="13.5" customHeight="1">
      <c r="A3458" s="16"/>
      <c r="B3458" s="16"/>
      <c r="C3458" s="17"/>
      <c r="D3458" s="17"/>
      <c r="E3458" s="17"/>
      <c r="F3458" s="17"/>
      <c r="G3458" s="17"/>
      <c r="H3458" s="249"/>
      <c r="I3458" s="250"/>
      <c r="J3458" s="251"/>
    </row>
    <row r="3459" spans="1:10" ht="13.5" customHeight="1">
      <c r="A3459" s="16"/>
      <c r="B3459" s="16"/>
      <c r="C3459" s="17"/>
      <c r="D3459" s="17"/>
      <c r="E3459" s="17"/>
      <c r="F3459" s="17"/>
      <c r="G3459" s="17"/>
      <c r="H3459" s="249"/>
      <c r="I3459" s="250"/>
      <c r="J3459" s="251"/>
    </row>
    <row r="3460" spans="1:10" ht="13.5" customHeight="1">
      <c r="A3460" s="16"/>
      <c r="B3460" s="16"/>
      <c r="C3460" s="17"/>
      <c r="D3460" s="17"/>
      <c r="E3460" s="17"/>
      <c r="F3460" s="17"/>
      <c r="G3460" s="17"/>
      <c r="H3460" s="249"/>
      <c r="I3460" s="250"/>
      <c r="J3460" s="251"/>
    </row>
    <row r="3461" spans="1:10" ht="13.5" customHeight="1">
      <c r="A3461" s="16"/>
      <c r="B3461" s="16"/>
      <c r="C3461" s="17"/>
      <c r="D3461" s="17"/>
      <c r="E3461" s="17"/>
      <c r="F3461" s="17"/>
      <c r="G3461" s="17"/>
      <c r="H3461" s="249"/>
      <c r="I3461" s="250"/>
      <c r="J3461" s="251"/>
    </row>
    <row r="3462" spans="1:10" ht="13.5" customHeight="1">
      <c r="A3462" s="16"/>
      <c r="B3462" s="16"/>
      <c r="C3462" s="17"/>
      <c r="D3462" s="17"/>
      <c r="E3462" s="17"/>
      <c r="F3462" s="17"/>
      <c r="G3462" s="17"/>
      <c r="H3462" s="249"/>
      <c r="I3462" s="250"/>
      <c r="J3462" s="251"/>
    </row>
    <row r="3463" spans="1:10" ht="13.5" customHeight="1">
      <c r="A3463" s="16"/>
      <c r="B3463" s="16"/>
      <c r="C3463" s="17"/>
      <c r="D3463" s="17"/>
      <c r="E3463" s="17"/>
      <c r="F3463" s="17"/>
      <c r="G3463" s="17"/>
      <c r="H3463" s="249"/>
      <c r="I3463" s="250"/>
      <c r="J3463" s="251"/>
    </row>
    <row r="3464" spans="1:10" ht="13.5" customHeight="1">
      <c r="A3464" s="16"/>
      <c r="B3464" s="16"/>
      <c r="C3464" s="17"/>
      <c r="D3464" s="17"/>
      <c r="E3464" s="17"/>
      <c r="F3464" s="17"/>
      <c r="G3464" s="17"/>
      <c r="H3464" s="249"/>
      <c r="I3464" s="250"/>
      <c r="J3464" s="251"/>
    </row>
    <row r="3465" spans="1:10" ht="13.5" customHeight="1">
      <c r="A3465" s="16"/>
      <c r="B3465" s="16"/>
      <c r="C3465" s="17"/>
      <c r="D3465" s="17"/>
      <c r="E3465" s="17"/>
      <c r="F3465" s="17"/>
      <c r="G3465" s="17"/>
      <c r="H3465" s="249"/>
      <c r="I3465" s="250"/>
      <c r="J3465" s="251"/>
    </row>
    <row r="3466" spans="1:10" ht="13.5" customHeight="1">
      <c r="A3466" s="16"/>
      <c r="B3466" s="16"/>
      <c r="C3466" s="17"/>
      <c r="D3466" s="17"/>
      <c r="E3466" s="17"/>
      <c r="F3466" s="17"/>
      <c r="G3466" s="17"/>
      <c r="H3466" s="249"/>
      <c r="I3466" s="250"/>
      <c r="J3466" s="251"/>
    </row>
    <row r="3467" spans="1:10" ht="13.5" customHeight="1">
      <c r="A3467" s="16"/>
      <c r="B3467" s="16"/>
      <c r="C3467" s="17"/>
      <c r="D3467" s="17"/>
      <c r="E3467" s="17"/>
      <c r="F3467" s="17"/>
      <c r="G3467" s="17"/>
      <c r="H3467" s="249"/>
      <c r="I3467" s="250"/>
      <c r="J3467" s="251"/>
    </row>
    <row r="3468" spans="1:10" ht="13.5" customHeight="1">
      <c r="A3468" s="16"/>
      <c r="B3468" s="16"/>
      <c r="C3468" s="17"/>
      <c r="D3468" s="17"/>
      <c r="E3468" s="17"/>
      <c r="F3468" s="17"/>
      <c r="G3468" s="17"/>
      <c r="H3468" s="249"/>
      <c r="I3468" s="250"/>
      <c r="J3468" s="251"/>
    </row>
    <row r="3469" spans="1:10" ht="13.5" customHeight="1">
      <c r="A3469" s="16"/>
      <c r="B3469" s="16"/>
      <c r="C3469" s="17"/>
      <c r="D3469" s="17"/>
      <c r="E3469" s="17"/>
      <c r="F3469" s="17"/>
      <c r="G3469" s="17"/>
      <c r="H3469" s="249"/>
      <c r="I3469" s="250"/>
      <c r="J3469" s="251"/>
    </row>
    <row r="3470" spans="1:10" ht="13.5" customHeight="1">
      <c r="A3470" s="16"/>
      <c r="B3470" s="16"/>
      <c r="C3470" s="17"/>
      <c r="D3470" s="17"/>
      <c r="E3470" s="17"/>
      <c r="F3470" s="17"/>
      <c r="G3470" s="17"/>
      <c r="H3470" s="249"/>
      <c r="I3470" s="250"/>
      <c r="J3470" s="251"/>
    </row>
    <row r="3471" spans="1:10" ht="13.5" customHeight="1">
      <c r="A3471" s="16"/>
      <c r="B3471" s="16"/>
      <c r="C3471" s="17"/>
      <c r="D3471" s="17"/>
      <c r="E3471" s="17"/>
      <c r="F3471" s="17"/>
      <c r="G3471" s="17"/>
      <c r="H3471" s="249"/>
      <c r="I3471" s="250"/>
      <c r="J3471" s="251"/>
    </row>
    <row r="3472" spans="1:10" ht="13.5" customHeight="1">
      <c r="A3472" s="16"/>
      <c r="B3472" s="16"/>
      <c r="C3472" s="17"/>
      <c r="D3472" s="17"/>
      <c r="E3472" s="17"/>
      <c r="F3472" s="17"/>
      <c r="G3472" s="17"/>
      <c r="H3472" s="249"/>
      <c r="I3472" s="250"/>
      <c r="J3472" s="251"/>
    </row>
    <row r="3473" spans="1:10" ht="13.5" customHeight="1">
      <c r="A3473" s="16"/>
      <c r="B3473" s="16"/>
      <c r="C3473" s="17"/>
      <c r="D3473" s="17"/>
      <c r="E3473" s="17"/>
      <c r="F3473" s="17"/>
      <c r="G3473" s="17"/>
      <c r="H3473" s="249"/>
      <c r="I3473" s="250"/>
      <c r="J3473" s="251"/>
    </row>
    <row r="3474" spans="1:10" ht="13.5" customHeight="1">
      <c r="A3474" s="16"/>
      <c r="B3474" s="16"/>
      <c r="C3474" s="17"/>
      <c r="D3474" s="17"/>
      <c r="E3474" s="17"/>
      <c r="F3474" s="17"/>
      <c r="G3474" s="17"/>
      <c r="H3474" s="249"/>
      <c r="I3474" s="250"/>
      <c r="J3474" s="251"/>
    </row>
    <row r="3475" spans="1:10" ht="13.5" customHeight="1">
      <c r="A3475" s="16"/>
      <c r="B3475" s="16"/>
      <c r="C3475" s="17"/>
      <c r="D3475" s="17"/>
      <c r="E3475" s="17"/>
      <c r="F3475" s="17"/>
      <c r="G3475" s="17"/>
      <c r="H3475" s="249"/>
      <c r="I3475" s="250"/>
      <c r="J3475" s="251"/>
    </row>
    <row r="3476" spans="1:10" ht="13.5" customHeight="1">
      <c r="A3476" s="16"/>
      <c r="B3476" s="16"/>
      <c r="C3476" s="17"/>
      <c r="D3476" s="17"/>
      <c r="E3476" s="17"/>
      <c r="F3476" s="17"/>
      <c r="G3476" s="17"/>
      <c r="H3476" s="249"/>
      <c r="I3476" s="250"/>
      <c r="J3476" s="251"/>
    </row>
    <row r="3477" spans="1:10" ht="13.5" customHeight="1">
      <c r="A3477" s="16"/>
      <c r="B3477" s="16"/>
      <c r="C3477" s="17"/>
      <c r="D3477" s="17"/>
      <c r="E3477" s="17"/>
      <c r="F3477" s="17"/>
      <c r="G3477" s="17"/>
      <c r="H3477" s="249"/>
      <c r="I3477" s="250"/>
      <c r="J3477" s="251"/>
    </row>
    <row r="3478" spans="1:10" ht="13.5" customHeight="1">
      <c r="A3478" s="16"/>
      <c r="B3478" s="16"/>
      <c r="C3478" s="17"/>
      <c r="D3478" s="17"/>
      <c r="E3478" s="17"/>
      <c r="F3478" s="17"/>
      <c r="G3478" s="17"/>
      <c r="H3478" s="249"/>
      <c r="I3478" s="250"/>
      <c r="J3478" s="251"/>
    </row>
    <row r="3479" spans="1:10" ht="13.5" customHeight="1">
      <c r="A3479" s="16"/>
      <c r="B3479" s="16"/>
      <c r="C3479" s="17"/>
      <c r="D3479" s="17"/>
      <c r="E3479" s="17"/>
      <c r="F3479" s="17"/>
      <c r="G3479" s="17"/>
      <c r="H3479" s="249"/>
      <c r="I3479" s="250"/>
      <c r="J3479" s="251"/>
    </row>
    <row r="3480" spans="1:10" ht="13.5" customHeight="1">
      <c r="A3480" s="16"/>
      <c r="B3480" s="16"/>
      <c r="C3480" s="17"/>
      <c r="D3480" s="17"/>
      <c r="E3480" s="17"/>
      <c r="F3480" s="17"/>
      <c r="G3480" s="17"/>
      <c r="H3480" s="249"/>
      <c r="I3480" s="250"/>
      <c r="J3480" s="251"/>
    </row>
    <row r="3481" spans="1:10" ht="13.5" customHeight="1">
      <c r="A3481" s="16"/>
      <c r="B3481" s="16"/>
      <c r="C3481" s="17"/>
      <c r="D3481" s="17"/>
      <c r="E3481" s="17"/>
      <c r="F3481" s="17"/>
      <c r="G3481" s="17"/>
      <c r="H3481" s="249"/>
      <c r="I3481" s="250"/>
      <c r="J3481" s="251"/>
    </row>
    <row r="3482" spans="1:10" ht="13.5" customHeight="1">
      <c r="A3482" s="16"/>
      <c r="B3482" s="16"/>
      <c r="C3482" s="17"/>
      <c r="D3482" s="17"/>
      <c r="E3482" s="17"/>
      <c r="F3482" s="17"/>
      <c r="G3482" s="17"/>
      <c r="H3482" s="249"/>
      <c r="I3482" s="250"/>
      <c r="J3482" s="251"/>
    </row>
    <row r="3483" spans="1:10" ht="13.5" customHeight="1">
      <c r="A3483" s="16"/>
      <c r="B3483" s="16"/>
      <c r="C3483" s="17"/>
      <c r="D3483" s="17"/>
      <c r="E3483" s="17"/>
      <c r="F3483" s="17"/>
      <c r="G3483" s="17"/>
      <c r="H3483" s="249"/>
      <c r="I3483" s="250"/>
      <c r="J3483" s="251"/>
    </row>
    <row r="3484" spans="1:10" ht="13.5" customHeight="1">
      <c r="A3484" s="16"/>
      <c r="B3484" s="16"/>
      <c r="C3484" s="17"/>
      <c r="D3484" s="17"/>
      <c r="E3484" s="17"/>
      <c r="F3484" s="17"/>
      <c r="G3484" s="17"/>
      <c r="H3484" s="249"/>
      <c r="I3484" s="250"/>
      <c r="J3484" s="251"/>
    </row>
    <row r="3485" spans="1:10" ht="13.5" customHeight="1">
      <c r="A3485" s="16"/>
      <c r="B3485" s="16"/>
      <c r="C3485" s="17"/>
      <c r="D3485" s="17"/>
      <c r="E3485" s="17"/>
      <c r="F3485" s="17"/>
      <c r="G3485" s="17"/>
      <c r="H3485" s="249"/>
      <c r="I3485" s="250"/>
      <c r="J3485" s="251"/>
    </row>
    <row r="3486" spans="1:10" ht="13.5" customHeight="1">
      <c r="A3486" s="16"/>
      <c r="B3486" s="16"/>
      <c r="C3486" s="17"/>
      <c r="D3486" s="17"/>
      <c r="E3486" s="17"/>
      <c r="F3486" s="17"/>
      <c r="G3486" s="17"/>
      <c r="H3486" s="249"/>
      <c r="I3486" s="250"/>
      <c r="J3486" s="251"/>
    </row>
    <row r="3487" spans="1:10" ht="13.5" customHeight="1">
      <c r="A3487" s="16"/>
      <c r="B3487" s="16"/>
      <c r="C3487" s="17"/>
      <c r="D3487" s="17"/>
      <c r="E3487" s="17"/>
      <c r="F3487" s="17"/>
      <c r="G3487" s="17"/>
      <c r="H3487" s="249"/>
      <c r="I3487" s="250"/>
      <c r="J3487" s="251"/>
    </row>
    <row r="3488" spans="1:10" ht="13.5" customHeight="1">
      <c r="A3488" s="16"/>
      <c r="B3488" s="16"/>
      <c r="C3488" s="17"/>
      <c r="D3488" s="17"/>
      <c r="E3488" s="17"/>
      <c r="F3488" s="17"/>
      <c r="G3488" s="17"/>
      <c r="H3488" s="249"/>
      <c r="I3488" s="250"/>
      <c r="J3488" s="251"/>
    </row>
    <row r="3489" spans="1:10" ht="13.5" customHeight="1">
      <c r="A3489" s="16"/>
      <c r="B3489" s="16"/>
      <c r="C3489" s="17"/>
      <c r="D3489" s="17"/>
      <c r="E3489" s="17"/>
      <c r="F3489" s="17"/>
      <c r="G3489" s="17"/>
      <c r="H3489" s="249"/>
      <c r="I3489" s="250"/>
      <c r="J3489" s="251"/>
    </row>
    <row r="3490" spans="1:10" ht="13.5" customHeight="1">
      <c r="A3490" s="16"/>
      <c r="B3490" s="16"/>
      <c r="C3490" s="17"/>
      <c r="D3490" s="17"/>
      <c r="E3490" s="17"/>
      <c r="F3490" s="17"/>
      <c r="G3490" s="17"/>
      <c r="H3490" s="249"/>
      <c r="I3490" s="250"/>
      <c r="J3490" s="251"/>
    </row>
    <row r="3491" spans="1:10" ht="13.5" customHeight="1">
      <c r="A3491" s="16"/>
      <c r="B3491" s="16"/>
      <c r="C3491" s="17"/>
      <c r="D3491" s="17"/>
      <c r="E3491" s="17"/>
      <c r="F3491" s="17"/>
      <c r="G3491" s="17"/>
      <c r="H3491" s="249"/>
      <c r="I3491" s="250"/>
      <c r="J3491" s="251"/>
    </row>
    <row r="3492" spans="1:10" ht="13.5" customHeight="1">
      <c r="A3492" s="16"/>
      <c r="B3492" s="16"/>
      <c r="C3492" s="17"/>
      <c r="D3492" s="17"/>
      <c r="E3492" s="17"/>
      <c r="F3492" s="17"/>
      <c r="G3492" s="17"/>
      <c r="H3492" s="249"/>
      <c r="I3492" s="250"/>
      <c r="J3492" s="251"/>
    </row>
    <row r="3493" spans="1:10" ht="13.5" customHeight="1">
      <c r="A3493" s="16"/>
      <c r="B3493" s="16"/>
      <c r="C3493" s="17"/>
      <c r="D3493" s="17"/>
      <c r="E3493" s="17"/>
      <c r="F3493" s="17"/>
      <c r="G3493" s="17"/>
      <c r="H3493" s="249"/>
      <c r="I3493" s="250"/>
      <c r="J3493" s="251"/>
    </row>
    <row r="3494" spans="1:10" ht="13.5" customHeight="1">
      <c r="A3494" s="16"/>
      <c r="B3494" s="16"/>
      <c r="C3494" s="17"/>
      <c r="D3494" s="17"/>
      <c r="E3494" s="17"/>
      <c r="F3494" s="17"/>
      <c r="G3494" s="17"/>
      <c r="H3494" s="249"/>
      <c r="I3494" s="250"/>
      <c r="J3494" s="251"/>
    </row>
    <row r="3495" spans="1:10" ht="13.5" customHeight="1">
      <c r="A3495" s="16"/>
      <c r="B3495" s="16"/>
      <c r="C3495" s="17"/>
      <c r="D3495" s="17"/>
      <c r="E3495" s="17"/>
      <c r="F3495" s="17"/>
      <c r="G3495" s="17"/>
      <c r="H3495" s="249"/>
      <c r="I3495" s="250"/>
      <c r="J3495" s="251"/>
    </row>
    <row r="3496" spans="1:10" ht="13.5" customHeight="1">
      <c r="A3496" s="16"/>
      <c r="B3496" s="16"/>
      <c r="C3496" s="17"/>
      <c r="D3496" s="17"/>
      <c r="E3496" s="17"/>
      <c r="F3496" s="17"/>
      <c r="G3496" s="17"/>
      <c r="H3496" s="249"/>
      <c r="I3496" s="250"/>
      <c r="J3496" s="251"/>
    </row>
    <row r="3497" spans="1:10" ht="13.5" customHeight="1">
      <c r="A3497" s="16"/>
      <c r="B3497" s="16"/>
      <c r="C3497" s="17"/>
      <c r="D3497" s="17"/>
      <c r="E3497" s="17"/>
      <c r="F3497" s="17"/>
      <c r="G3497" s="17"/>
      <c r="H3497" s="249"/>
      <c r="I3497" s="250"/>
      <c r="J3497" s="251"/>
    </row>
    <row r="3498" spans="1:10" ht="13.5" customHeight="1">
      <c r="A3498" s="16"/>
      <c r="B3498" s="16"/>
      <c r="C3498" s="17"/>
      <c r="D3498" s="17"/>
      <c r="E3498" s="17"/>
      <c r="F3498" s="17"/>
      <c r="G3498" s="17"/>
      <c r="H3498" s="249"/>
      <c r="I3498" s="250"/>
      <c r="J3498" s="251"/>
    </row>
    <row r="3499" spans="1:10" ht="13.5" customHeight="1">
      <c r="A3499" s="16"/>
      <c r="B3499" s="16"/>
      <c r="C3499" s="17"/>
      <c r="D3499" s="17"/>
      <c r="E3499" s="17"/>
      <c r="F3499" s="17"/>
      <c r="G3499" s="17"/>
      <c r="H3499" s="249"/>
      <c r="I3499" s="250"/>
      <c r="J3499" s="251"/>
    </row>
    <row r="3500" spans="1:10" ht="13.5" customHeight="1">
      <c r="A3500" s="16"/>
      <c r="B3500" s="16"/>
      <c r="C3500" s="17"/>
      <c r="D3500" s="17"/>
      <c r="E3500" s="17"/>
      <c r="F3500" s="17"/>
      <c r="G3500" s="17"/>
      <c r="H3500" s="249"/>
      <c r="I3500" s="250"/>
      <c r="J3500" s="251"/>
    </row>
    <row r="3501" spans="1:10" ht="13.5" customHeight="1">
      <c r="A3501" s="16"/>
      <c r="B3501" s="16"/>
      <c r="C3501" s="17"/>
      <c r="D3501" s="17"/>
      <c r="E3501" s="17"/>
      <c r="F3501" s="17"/>
      <c r="G3501" s="17"/>
      <c r="H3501" s="249"/>
      <c r="I3501" s="250"/>
      <c r="J3501" s="251"/>
    </row>
    <row r="3502" spans="1:10" ht="13.5" customHeight="1">
      <c r="A3502" s="16"/>
      <c r="B3502" s="16"/>
      <c r="C3502" s="17"/>
      <c r="D3502" s="17"/>
      <c r="E3502" s="17"/>
      <c r="F3502" s="17"/>
      <c r="G3502" s="17"/>
      <c r="H3502" s="249"/>
      <c r="I3502" s="250"/>
      <c r="J3502" s="251"/>
    </row>
    <row r="3503" spans="1:10" ht="13.5" customHeight="1">
      <c r="A3503" s="16"/>
      <c r="B3503" s="16"/>
      <c r="C3503" s="17"/>
      <c r="D3503" s="17"/>
      <c r="E3503" s="17"/>
      <c r="F3503" s="17"/>
      <c r="G3503" s="17"/>
      <c r="H3503" s="249"/>
      <c r="I3503" s="250"/>
      <c r="J3503" s="251"/>
    </row>
    <row r="3504" spans="1:10" ht="13.5" customHeight="1">
      <c r="A3504" s="16"/>
      <c r="B3504" s="16"/>
      <c r="C3504" s="17"/>
      <c r="D3504" s="17"/>
      <c r="E3504" s="17"/>
      <c r="F3504" s="17"/>
      <c r="G3504" s="17"/>
      <c r="H3504" s="249"/>
      <c r="I3504" s="250"/>
      <c r="J3504" s="251"/>
    </row>
    <row r="3505" spans="1:10" ht="13.5" customHeight="1">
      <c r="A3505" s="16"/>
      <c r="B3505" s="16"/>
      <c r="C3505" s="17"/>
      <c r="D3505" s="17"/>
      <c r="E3505" s="17"/>
      <c r="F3505" s="17"/>
      <c r="G3505" s="17"/>
      <c r="H3505" s="249"/>
      <c r="I3505" s="250"/>
      <c r="J3505" s="251"/>
    </row>
    <row r="3506" spans="1:10" ht="13.5" customHeight="1">
      <c r="A3506" s="16"/>
      <c r="B3506" s="16"/>
      <c r="C3506" s="17"/>
      <c r="D3506" s="17"/>
      <c r="E3506" s="17"/>
      <c r="F3506" s="17"/>
      <c r="G3506" s="17"/>
      <c r="H3506" s="249"/>
      <c r="I3506" s="250"/>
      <c r="J3506" s="251"/>
    </row>
    <row r="3507" spans="1:10" ht="13.5" customHeight="1">
      <c r="A3507" s="16"/>
      <c r="B3507" s="16"/>
      <c r="C3507" s="17"/>
      <c r="D3507" s="17"/>
      <c r="E3507" s="17"/>
      <c r="F3507" s="17"/>
      <c r="G3507" s="17"/>
      <c r="H3507" s="249"/>
      <c r="I3507" s="250"/>
      <c r="J3507" s="251"/>
    </row>
    <row r="3508" spans="1:10" ht="13.5" customHeight="1">
      <c r="A3508" s="16"/>
      <c r="B3508" s="16"/>
      <c r="C3508" s="17"/>
      <c r="D3508" s="17"/>
      <c r="E3508" s="17"/>
      <c r="F3508" s="17"/>
      <c r="G3508" s="17"/>
      <c r="H3508" s="249"/>
      <c r="I3508" s="250"/>
      <c r="J3508" s="251"/>
    </row>
    <row r="3509" spans="1:10" ht="13.5" customHeight="1">
      <c r="A3509" s="16"/>
      <c r="B3509" s="16"/>
      <c r="C3509" s="17"/>
      <c r="D3509" s="17"/>
      <c r="E3509" s="17"/>
      <c r="F3509" s="17"/>
      <c r="G3509" s="17"/>
      <c r="H3509" s="249"/>
      <c r="I3509" s="250"/>
      <c r="J3509" s="251"/>
    </row>
    <row r="3510" spans="1:10" ht="13.5" customHeight="1">
      <c r="A3510" s="16"/>
      <c r="B3510" s="16"/>
      <c r="C3510" s="17"/>
      <c r="D3510" s="17"/>
      <c r="E3510" s="17"/>
      <c r="F3510" s="17"/>
      <c r="G3510" s="17"/>
      <c r="H3510" s="249"/>
      <c r="I3510" s="250"/>
      <c r="J3510" s="251"/>
    </row>
    <row r="3511" spans="1:10" ht="13.5" customHeight="1">
      <c r="A3511" s="16"/>
      <c r="B3511" s="16"/>
      <c r="C3511" s="17"/>
      <c r="D3511" s="17"/>
      <c r="E3511" s="17"/>
      <c r="F3511" s="17"/>
      <c r="G3511" s="17"/>
      <c r="H3511" s="249"/>
      <c r="I3511" s="250"/>
      <c r="J3511" s="251"/>
    </row>
    <row r="3512" spans="1:10" ht="13.5" customHeight="1">
      <c r="A3512" s="16"/>
      <c r="B3512" s="16"/>
      <c r="C3512" s="17"/>
      <c r="D3512" s="17"/>
      <c r="E3512" s="17"/>
      <c r="F3512" s="17"/>
      <c r="G3512" s="17"/>
      <c r="H3512" s="249"/>
      <c r="I3512" s="250"/>
      <c r="J3512" s="251"/>
    </row>
    <row r="3513" spans="1:10" ht="13.5" customHeight="1">
      <c r="A3513" s="16"/>
      <c r="B3513" s="16"/>
      <c r="C3513" s="17"/>
      <c r="D3513" s="17"/>
      <c r="E3513" s="17"/>
      <c r="F3513" s="17"/>
      <c r="G3513" s="17"/>
      <c r="H3513" s="249"/>
      <c r="I3513" s="250"/>
      <c r="J3513" s="251"/>
    </row>
    <row r="3514" spans="1:10" ht="13.5" customHeight="1">
      <c r="A3514" s="16"/>
      <c r="B3514" s="16"/>
      <c r="C3514" s="17"/>
      <c r="D3514" s="17"/>
      <c r="E3514" s="17"/>
      <c r="F3514" s="17"/>
      <c r="G3514" s="17"/>
      <c r="H3514" s="249"/>
      <c r="I3514" s="250"/>
      <c r="J3514" s="251"/>
    </row>
    <row r="3515" spans="1:10" ht="13.5" customHeight="1">
      <c r="A3515" s="16"/>
      <c r="B3515" s="16"/>
      <c r="C3515" s="17"/>
      <c r="D3515" s="17"/>
      <c r="E3515" s="17"/>
      <c r="F3515" s="17"/>
      <c r="G3515" s="17"/>
      <c r="H3515" s="249"/>
      <c r="I3515" s="250"/>
      <c r="J3515" s="251"/>
    </row>
    <row r="3516" spans="1:10" ht="13.5" customHeight="1">
      <c r="A3516" s="16"/>
      <c r="B3516" s="16"/>
      <c r="C3516" s="17"/>
      <c r="D3516" s="17"/>
      <c r="E3516" s="17"/>
      <c r="F3516" s="17"/>
      <c r="G3516" s="17"/>
      <c r="H3516" s="249"/>
      <c r="I3516" s="250"/>
      <c r="J3516" s="251"/>
    </row>
    <row r="3517" spans="1:10" ht="13.5" customHeight="1">
      <c r="A3517" s="16"/>
      <c r="B3517" s="16"/>
      <c r="C3517" s="17"/>
      <c r="D3517" s="17"/>
      <c r="E3517" s="17"/>
      <c r="F3517" s="17"/>
      <c r="G3517" s="17"/>
      <c r="H3517" s="249"/>
      <c r="I3517" s="250"/>
      <c r="J3517" s="251"/>
    </row>
    <row r="3518" spans="1:10" ht="13.5" customHeight="1">
      <c r="A3518" s="16"/>
      <c r="B3518" s="16"/>
      <c r="C3518" s="17"/>
      <c r="D3518" s="17"/>
      <c r="E3518" s="17"/>
      <c r="F3518" s="17"/>
      <c r="G3518" s="17"/>
      <c r="H3518" s="249"/>
      <c r="I3518" s="250"/>
      <c r="J3518" s="251"/>
    </row>
    <row r="3519" spans="1:10" ht="13.5" customHeight="1">
      <c r="A3519" s="16"/>
      <c r="B3519" s="16"/>
      <c r="C3519" s="17"/>
      <c r="D3519" s="17"/>
      <c r="E3519" s="17"/>
      <c r="F3519" s="17"/>
      <c r="G3519" s="17"/>
      <c r="H3519" s="249"/>
      <c r="I3519" s="250"/>
      <c r="J3519" s="251"/>
    </row>
    <row r="3520" spans="1:10" ht="13.5" customHeight="1">
      <c r="A3520" s="16"/>
      <c r="B3520" s="16"/>
      <c r="C3520" s="17"/>
      <c r="D3520" s="17"/>
      <c r="E3520" s="17"/>
      <c r="F3520" s="17"/>
      <c r="G3520" s="17"/>
      <c r="H3520" s="249"/>
      <c r="I3520" s="250"/>
      <c r="J3520" s="251"/>
    </row>
    <row r="3521" spans="1:10" ht="13.5" customHeight="1">
      <c r="A3521" s="16"/>
      <c r="B3521" s="16"/>
      <c r="C3521" s="17"/>
      <c r="D3521" s="17"/>
      <c r="E3521" s="17"/>
      <c r="F3521" s="17"/>
      <c r="G3521" s="17"/>
      <c r="H3521" s="249"/>
      <c r="I3521" s="250"/>
      <c r="J3521" s="251"/>
    </row>
    <row r="3522" spans="1:10" ht="13.5" customHeight="1">
      <c r="A3522" s="16"/>
      <c r="B3522" s="16"/>
      <c r="C3522" s="17"/>
      <c r="D3522" s="17"/>
      <c r="E3522" s="17"/>
      <c r="F3522" s="17"/>
      <c r="G3522" s="17"/>
      <c r="H3522" s="249"/>
      <c r="I3522" s="250"/>
      <c r="J3522" s="251"/>
    </row>
    <row r="3523" spans="1:10" ht="13.5" customHeight="1">
      <c r="A3523" s="16"/>
      <c r="B3523" s="16"/>
      <c r="C3523" s="17"/>
      <c r="D3523" s="17"/>
      <c r="E3523" s="17"/>
      <c r="F3523" s="17"/>
      <c r="G3523" s="17"/>
      <c r="H3523" s="249"/>
      <c r="I3523" s="250"/>
      <c r="J3523" s="251"/>
    </row>
    <row r="3524" spans="1:10" ht="13.5" customHeight="1">
      <c r="A3524" s="16"/>
      <c r="B3524" s="16"/>
      <c r="C3524" s="17"/>
      <c r="D3524" s="17"/>
      <c r="E3524" s="17"/>
      <c r="F3524" s="17"/>
      <c r="G3524" s="17"/>
      <c r="H3524" s="249"/>
      <c r="I3524" s="250"/>
      <c r="J3524" s="251"/>
    </row>
    <row r="3525" spans="1:10" ht="13.5" customHeight="1">
      <c r="A3525" s="16"/>
      <c r="B3525" s="16"/>
      <c r="C3525" s="17"/>
      <c r="D3525" s="17"/>
      <c r="E3525" s="17"/>
      <c r="F3525" s="17"/>
      <c r="G3525" s="17"/>
      <c r="H3525" s="249"/>
      <c r="I3525" s="250"/>
      <c r="J3525" s="251"/>
    </row>
    <row r="3526" spans="1:10" ht="13.5" customHeight="1">
      <c r="A3526" s="16"/>
      <c r="B3526" s="16"/>
      <c r="C3526" s="17"/>
      <c r="D3526" s="17"/>
      <c r="E3526" s="17"/>
      <c r="F3526" s="17"/>
      <c r="G3526" s="17"/>
      <c r="H3526" s="249"/>
      <c r="I3526" s="250"/>
      <c r="J3526" s="251"/>
    </row>
    <row r="3527" spans="1:10" ht="13.5" customHeight="1">
      <c r="A3527" s="16"/>
      <c r="B3527" s="16"/>
      <c r="C3527" s="17"/>
      <c r="D3527" s="17"/>
      <c r="E3527" s="17"/>
      <c r="F3527" s="17"/>
      <c r="G3527" s="17"/>
      <c r="H3527" s="249"/>
      <c r="I3527" s="250"/>
      <c r="J3527" s="251"/>
    </row>
    <row r="3528" spans="1:10" ht="13.5" customHeight="1">
      <c r="A3528" s="16"/>
      <c r="B3528" s="16"/>
      <c r="C3528" s="17"/>
      <c r="D3528" s="17"/>
      <c r="E3528" s="17"/>
      <c r="F3528" s="17"/>
      <c r="G3528" s="17"/>
      <c r="H3528" s="249"/>
      <c r="I3528" s="250"/>
      <c r="J3528" s="251"/>
    </row>
    <row r="3529" spans="1:10" ht="13.5" customHeight="1">
      <c r="A3529" s="16"/>
      <c r="B3529" s="16"/>
      <c r="C3529" s="17"/>
      <c r="D3529" s="17"/>
      <c r="E3529" s="17"/>
      <c r="F3529" s="17"/>
      <c r="G3529" s="17"/>
      <c r="H3529" s="249"/>
      <c r="I3529" s="250"/>
      <c r="J3529" s="251"/>
    </row>
    <row r="3530" spans="1:10" ht="13.5" customHeight="1">
      <c r="A3530" s="16"/>
      <c r="B3530" s="16"/>
      <c r="C3530" s="17"/>
      <c r="D3530" s="17"/>
      <c r="E3530" s="17"/>
      <c r="F3530" s="17"/>
      <c r="G3530" s="17"/>
      <c r="H3530" s="249"/>
      <c r="I3530" s="250"/>
      <c r="J3530" s="251"/>
    </row>
    <row r="3531" spans="1:10" ht="13.5" customHeight="1">
      <c r="A3531" s="16"/>
      <c r="B3531" s="16"/>
      <c r="C3531" s="17"/>
      <c r="D3531" s="17"/>
      <c r="E3531" s="17"/>
      <c r="F3531" s="17"/>
      <c r="G3531" s="17"/>
      <c r="H3531" s="249"/>
      <c r="I3531" s="250"/>
      <c r="J3531" s="251"/>
    </row>
    <row r="3532" spans="1:10" ht="13.5" customHeight="1">
      <c r="A3532" s="16"/>
      <c r="B3532" s="16"/>
      <c r="C3532" s="17"/>
      <c r="D3532" s="17"/>
      <c r="E3532" s="17"/>
      <c r="F3532" s="17"/>
      <c r="G3532" s="17"/>
      <c r="H3532" s="249"/>
      <c r="I3532" s="250"/>
      <c r="J3532" s="251"/>
    </row>
    <row r="3533" spans="1:10" ht="13.5" customHeight="1">
      <c r="A3533" s="16"/>
      <c r="B3533" s="16"/>
      <c r="C3533" s="17"/>
      <c r="D3533" s="17"/>
      <c r="E3533" s="17"/>
      <c r="F3533" s="17"/>
      <c r="G3533" s="17"/>
      <c r="H3533" s="249"/>
      <c r="I3533" s="250"/>
      <c r="J3533" s="251"/>
    </row>
    <row r="3534" spans="1:10" ht="13.5" customHeight="1">
      <c r="A3534" s="16"/>
      <c r="B3534" s="16"/>
      <c r="C3534" s="17"/>
      <c r="D3534" s="17"/>
      <c r="E3534" s="17"/>
      <c r="F3534" s="17"/>
      <c r="G3534" s="17"/>
      <c r="H3534" s="249"/>
      <c r="I3534" s="250"/>
      <c r="J3534" s="251"/>
    </row>
    <row r="3535" spans="1:10" ht="13.5" customHeight="1">
      <c r="A3535" s="16"/>
      <c r="B3535" s="16"/>
      <c r="C3535" s="17"/>
      <c r="D3535" s="17"/>
      <c r="E3535" s="17"/>
      <c r="F3535" s="17"/>
      <c r="G3535" s="17"/>
      <c r="H3535" s="249"/>
      <c r="I3535" s="250"/>
      <c r="J3535" s="251"/>
    </row>
    <row r="3536" spans="1:10" ht="13.5" customHeight="1">
      <c r="A3536" s="16"/>
      <c r="B3536" s="16"/>
      <c r="C3536" s="17"/>
      <c r="D3536" s="17"/>
      <c r="E3536" s="17"/>
      <c r="F3536" s="17"/>
      <c r="G3536" s="17"/>
      <c r="H3536" s="249"/>
      <c r="I3536" s="250"/>
      <c r="J3536" s="251"/>
    </row>
    <row r="3537" spans="1:10" ht="13.5" customHeight="1">
      <c r="A3537" s="16"/>
      <c r="B3537" s="16"/>
      <c r="C3537" s="17"/>
      <c r="D3537" s="17"/>
      <c r="E3537" s="17"/>
      <c r="F3537" s="17"/>
      <c r="G3537" s="17"/>
      <c r="H3537" s="249"/>
      <c r="I3537" s="250"/>
      <c r="J3537" s="251"/>
    </row>
    <row r="3538" spans="1:10" ht="13.5" customHeight="1">
      <c r="A3538" s="16"/>
      <c r="B3538" s="16"/>
      <c r="C3538" s="17"/>
      <c r="D3538" s="17"/>
      <c r="E3538" s="17"/>
      <c r="F3538" s="17"/>
      <c r="G3538" s="17"/>
      <c r="H3538" s="249"/>
      <c r="I3538" s="250"/>
      <c r="J3538" s="251"/>
    </row>
    <row r="3539" spans="1:10" ht="13.5" customHeight="1">
      <c r="A3539" s="16"/>
      <c r="B3539" s="16"/>
      <c r="C3539" s="17"/>
      <c r="D3539" s="17"/>
      <c r="E3539" s="17"/>
      <c r="F3539" s="17"/>
      <c r="G3539" s="17"/>
      <c r="H3539" s="249"/>
      <c r="I3539" s="250"/>
      <c r="J3539" s="251"/>
    </row>
    <row r="3540" spans="1:10" ht="13.5" customHeight="1">
      <c r="A3540" s="16"/>
      <c r="B3540" s="16"/>
      <c r="C3540" s="17"/>
      <c r="D3540" s="17"/>
      <c r="E3540" s="17"/>
      <c r="F3540" s="17"/>
      <c r="G3540" s="17"/>
      <c r="H3540" s="249"/>
      <c r="I3540" s="250"/>
      <c r="J3540" s="251"/>
    </row>
    <row r="3541" spans="1:10" ht="13.5" customHeight="1">
      <c r="A3541" s="16"/>
      <c r="B3541" s="16"/>
      <c r="C3541" s="17"/>
      <c r="D3541" s="17"/>
      <c r="E3541" s="17"/>
      <c r="F3541" s="17"/>
      <c r="G3541" s="17"/>
      <c r="H3541" s="249"/>
      <c r="I3541" s="250"/>
      <c r="J3541" s="251"/>
    </row>
    <row r="3542" spans="1:10" ht="13.5" customHeight="1">
      <c r="A3542" s="16"/>
      <c r="B3542" s="16"/>
      <c r="C3542" s="17"/>
      <c r="D3542" s="17"/>
      <c r="E3542" s="17"/>
      <c r="F3542" s="17"/>
      <c r="G3542" s="17"/>
      <c r="H3542" s="249"/>
      <c r="I3542" s="250"/>
      <c r="J3542" s="251"/>
    </row>
    <row r="3543" spans="1:10" ht="13.5" customHeight="1">
      <c r="A3543" s="16"/>
      <c r="B3543" s="16"/>
      <c r="C3543" s="17"/>
      <c r="D3543" s="17"/>
      <c r="E3543" s="17"/>
      <c r="F3543" s="17"/>
      <c r="G3543" s="17"/>
      <c r="H3543" s="249"/>
      <c r="I3543" s="250"/>
      <c r="J3543" s="251"/>
    </row>
    <row r="3544" spans="1:10" ht="13.5" customHeight="1">
      <c r="A3544" s="16"/>
      <c r="B3544" s="16"/>
      <c r="C3544" s="17"/>
      <c r="D3544" s="17"/>
      <c r="E3544" s="17"/>
      <c r="F3544" s="17"/>
      <c r="G3544" s="17"/>
      <c r="H3544" s="249"/>
      <c r="I3544" s="250"/>
      <c r="J3544" s="251"/>
    </row>
    <row r="3545" spans="1:10" ht="13.5" customHeight="1">
      <c r="A3545" s="16"/>
      <c r="B3545" s="16"/>
      <c r="C3545" s="17"/>
      <c r="D3545" s="17"/>
      <c r="E3545" s="17"/>
      <c r="F3545" s="17"/>
      <c r="G3545" s="17"/>
      <c r="H3545" s="249"/>
      <c r="I3545" s="250"/>
      <c r="J3545" s="251"/>
    </row>
    <row r="3546" spans="1:10" ht="13.5" customHeight="1">
      <c r="A3546" s="16"/>
      <c r="B3546" s="16"/>
      <c r="C3546" s="17"/>
      <c r="D3546" s="17"/>
      <c r="E3546" s="17"/>
      <c r="F3546" s="17"/>
      <c r="G3546" s="17"/>
      <c r="H3546" s="249"/>
      <c r="I3546" s="250"/>
      <c r="J3546" s="251"/>
    </row>
    <row r="3547" spans="1:10" ht="13.5" customHeight="1">
      <c r="A3547" s="16"/>
      <c r="B3547" s="16"/>
      <c r="C3547" s="17"/>
      <c r="D3547" s="17"/>
      <c r="E3547" s="17"/>
      <c r="F3547" s="17"/>
      <c r="G3547" s="17"/>
      <c r="H3547" s="249"/>
      <c r="I3547" s="250"/>
      <c r="J3547" s="251"/>
    </row>
    <row r="3548" spans="1:10" ht="13.5" customHeight="1">
      <c r="A3548" s="16"/>
      <c r="B3548" s="16"/>
      <c r="C3548" s="17"/>
      <c r="D3548" s="17"/>
      <c r="E3548" s="17"/>
      <c r="F3548" s="17"/>
      <c r="G3548" s="17"/>
      <c r="H3548" s="249"/>
      <c r="I3548" s="250"/>
      <c r="J3548" s="251"/>
    </row>
    <row r="3549" spans="1:10" ht="13.5" customHeight="1">
      <c r="A3549" s="16"/>
      <c r="B3549" s="16"/>
      <c r="C3549" s="17"/>
      <c r="D3549" s="17"/>
      <c r="E3549" s="17"/>
      <c r="F3549" s="17"/>
      <c r="G3549" s="17"/>
      <c r="H3549" s="249"/>
      <c r="I3549" s="250"/>
      <c r="J3549" s="251"/>
    </row>
    <row r="3550" spans="1:10" ht="13.5" customHeight="1">
      <c r="A3550" s="16"/>
      <c r="B3550" s="16"/>
      <c r="C3550" s="17"/>
      <c r="D3550" s="17"/>
      <c r="E3550" s="17"/>
      <c r="F3550" s="17"/>
      <c r="G3550" s="17"/>
      <c r="H3550" s="249"/>
      <c r="I3550" s="250"/>
      <c r="J3550" s="251"/>
    </row>
    <row r="3551" spans="1:10" ht="13.5" customHeight="1">
      <c r="A3551" s="16"/>
      <c r="B3551" s="16"/>
      <c r="C3551" s="17"/>
      <c r="D3551" s="17"/>
      <c r="E3551" s="17"/>
      <c r="F3551" s="17"/>
      <c r="G3551" s="17"/>
      <c r="H3551" s="249"/>
      <c r="I3551" s="250"/>
      <c r="J3551" s="251"/>
    </row>
    <row r="3552" spans="1:10" ht="13.5" customHeight="1">
      <c r="A3552" s="16"/>
      <c r="B3552" s="16"/>
      <c r="C3552" s="17"/>
      <c r="D3552" s="17"/>
      <c r="E3552" s="17"/>
      <c r="F3552" s="17"/>
      <c r="G3552" s="17"/>
      <c r="H3552" s="249"/>
      <c r="I3552" s="250"/>
      <c r="J3552" s="251"/>
    </row>
    <row r="3553" spans="1:10" ht="13.5" customHeight="1">
      <c r="A3553" s="16"/>
      <c r="B3553" s="16"/>
      <c r="C3553" s="17"/>
      <c r="D3553" s="17"/>
      <c r="E3553" s="17"/>
      <c r="F3553" s="17"/>
      <c r="G3553" s="17"/>
      <c r="H3553" s="249"/>
      <c r="I3553" s="250"/>
      <c r="J3553" s="251"/>
    </row>
    <row r="3554" spans="1:10" ht="13.5" customHeight="1">
      <c r="A3554" s="16"/>
      <c r="B3554" s="16"/>
      <c r="C3554" s="17"/>
      <c r="D3554" s="17"/>
      <c r="E3554" s="17"/>
      <c r="F3554" s="17"/>
      <c r="G3554" s="17"/>
      <c r="H3554" s="249"/>
      <c r="I3554" s="250"/>
      <c r="J3554" s="251"/>
    </row>
    <row r="3555" spans="1:10" ht="13.5" customHeight="1">
      <c r="A3555" s="16"/>
      <c r="B3555" s="16"/>
      <c r="C3555" s="17"/>
      <c r="D3555" s="17"/>
      <c r="E3555" s="17"/>
      <c r="F3555" s="17"/>
      <c r="G3555" s="17"/>
      <c r="H3555" s="249"/>
      <c r="I3555" s="250"/>
      <c r="J3555" s="251"/>
    </row>
    <row r="3556" spans="1:10" ht="13.5" customHeight="1">
      <c r="A3556" s="16"/>
      <c r="B3556" s="16"/>
      <c r="C3556" s="17"/>
      <c r="D3556" s="17"/>
      <c r="E3556" s="17"/>
      <c r="F3556" s="17"/>
      <c r="G3556" s="17"/>
      <c r="H3556" s="249"/>
      <c r="I3556" s="250"/>
      <c r="J3556" s="251"/>
    </row>
    <row r="3557" spans="1:10" ht="13.5" customHeight="1">
      <c r="A3557" s="16"/>
      <c r="B3557" s="16"/>
      <c r="C3557" s="17"/>
      <c r="D3557" s="17"/>
      <c r="E3557" s="17"/>
      <c r="F3557" s="17"/>
      <c r="G3557" s="17"/>
      <c r="H3557" s="249"/>
      <c r="I3557" s="250"/>
      <c r="J3557" s="251"/>
    </row>
    <row r="3558" spans="1:10" ht="13.5" customHeight="1">
      <c r="A3558" s="16"/>
      <c r="B3558" s="16"/>
      <c r="C3558" s="17"/>
      <c r="D3558" s="17"/>
      <c r="E3558" s="17"/>
      <c r="F3558" s="17"/>
      <c r="G3558" s="17"/>
      <c r="H3558" s="249"/>
      <c r="I3558" s="250"/>
      <c r="J3558" s="251"/>
    </row>
    <row r="3559" spans="1:10" ht="13.5" customHeight="1">
      <c r="A3559" s="16"/>
      <c r="B3559" s="16"/>
      <c r="C3559" s="17"/>
      <c r="D3559" s="17"/>
      <c r="E3559" s="17"/>
      <c r="F3559" s="17"/>
      <c r="G3559" s="17"/>
      <c r="H3559" s="249"/>
      <c r="I3559" s="250"/>
      <c r="J3559" s="251"/>
    </row>
    <row r="3560" spans="1:10" ht="13.5" customHeight="1">
      <c r="A3560" s="16"/>
      <c r="B3560" s="16"/>
      <c r="C3560" s="17"/>
      <c r="D3560" s="17"/>
      <c r="E3560" s="17"/>
      <c r="F3560" s="17"/>
      <c r="G3560" s="17"/>
      <c r="H3560" s="249"/>
      <c r="I3560" s="250"/>
      <c r="J3560" s="251"/>
    </row>
    <row r="3561" spans="1:10" ht="13.5" customHeight="1">
      <c r="A3561" s="16"/>
      <c r="B3561" s="16"/>
      <c r="C3561" s="17"/>
      <c r="D3561" s="17"/>
      <c r="E3561" s="17"/>
      <c r="F3561" s="17"/>
      <c r="G3561" s="17"/>
      <c r="H3561" s="249"/>
      <c r="I3561" s="250"/>
      <c r="J3561" s="251"/>
    </row>
    <row r="3562" spans="1:10" ht="13.5" customHeight="1">
      <c r="A3562" s="16"/>
      <c r="B3562" s="16"/>
      <c r="C3562" s="17"/>
      <c r="D3562" s="17"/>
      <c r="E3562" s="17"/>
      <c r="F3562" s="17"/>
      <c r="G3562" s="17"/>
      <c r="H3562" s="249"/>
      <c r="I3562" s="250"/>
      <c r="J3562" s="251"/>
    </row>
    <row r="3563" spans="1:10" ht="13.5" customHeight="1">
      <c r="A3563" s="16"/>
      <c r="B3563" s="16"/>
      <c r="C3563" s="17"/>
      <c r="D3563" s="17"/>
      <c r="E3563" s="17"/>
      <c r="F3563" s="17"/>
      <c r="G3563" s="17"/>
      <c r="H3563" s="249"/>
      <c r="I3563" s="250"/>
      <c r="J3563" s="251"/>
    </row>
    <row r="3564" spans="1:10" ht="13.5" customHeight="1">
      <c r="A3564" s="16"/>
      <c r="B3564" s="16"/>
      <c r="C3564" s="17"/>
      <c r="D3564" s="17"/>
      <c r="E3564" s="17"/>
      <c r="F3564" s="17"/>
      <c r="G3564" s="17"/>
      <c r="H3564" s="249"/>
      <c r="I3564" s="250"/>
      <c r="J3564" s="251"/>
    </row>
    <row r="3565" spans="1:10" ht="13.5" customHeight="1">
      <c r="A3565" s="16"/>
      <c r="B3565" s="16"/>
      <c r="C3565" s="17"/>
      <c r="D3565" s="17"/>
      <c r="E3565" s="17"/>
      <c r="F3565" s="17"/>
      <c r="G3565" s="17"/>
      <c r="H3565" s="249"/>
      <c r="I3565" s="250"/>
      <c r="J3565" s="251"/>
    </row>
    <row r="3566" spans="1:10" ht="13.5" customHeight="1">
      <c r="A3566" s="16"/>
      <c r="B3566" s="16"/>
      <c r="C3566" s="17"/>
      <c r="D3566" s="17"/>
      <c r="E3566" s="17"/>
      <c r="F3566" s="17"/>
      <c r="G3566" s="17"/>
      <c r="H3566" s="249"/>
      <c r="I3566" s="250"/>
      <c r="J3566" s="251"/>
    </row>
    <row r="3567" spans="1:10" ht="13.5" customHeight="1">
      <c r="A3567" s="16"/>
      <c r="B3567" s="16"/>
      <c r="C3567" s="17"/>
      <c r="D3567" s="17"/>
      <c r="E3567" s="17"/>
      <c r="F3567" s="17"/>
      <c r="G3567" s="17"/>
      <c r="H3567" s="249"/>
      <c r="I3567" s="250"/>
      <c r="J3567" s="251"/>
    </row>
    <row r="3568" spans="1:10" ht="13.5" customHeight="1">
      <c r="A3568" s="16"/>
      <c r="B3568" s="16"/>
      <c r="C3568" s="17"/>
      <c r="D3568" s="17"/>
      <c r="E3568" s="17"/>
      <c r="F3568" s="17"/>
      <c r="G3568" s="17"/>
      <c r="H3568" s="249"/>
      <c r="I3568" s="250"/>
      <c r="J3568" s="251"/>
    </row>
    <row r="3569" spans="1:10" ht="13.5" customHeight="1">
      <c r="A3569" s="16"/>
      <c r="B3569" s="16"/>
      <c r="C3569" s="17"/>
      <c r="D3569" s="17"/>
      <c r="E3569" s="17"/>
      <c r="F3569" s="17"/>
      <c r="G3569" s="17"/>
      <c r="H3569" s="249"/>
      <c r="I3569" s="250"/>
      <c r="J3569" s="251"/>
    </row>
    <row r="3570" spans="1:10" ht="13.5" customHeight="1">
      <c r="A3570" s="16"/>
      <c r="B3570" s="16"/>
      <c r="C3570" s="17"/>
      <c r="D3570" s="17"/>
      <c r="E3570" s="17"/>
      <c r="F3570" s="17"/>
      <c r="G3570" s="17"/>
      <c r="H3570" s="249"/>
      <c r="I3570" s="250"/>
      <c r="J3570" s="251"/>
    </row>
    <row r="3571" spans="1:10" ht="13.5" customHeight="1">
      <c r="A3571" s="16"/>
      <c r="B3571" s="16"/>
      <c r="C3571" s="17"/>
      <c r="D3571" s="17"/>
      <c r="E3571" s="17"/>
      <c r="F3571" s="17"/>
      <c r="G3571" s="17"/>
      <c r="H3571" s="249"/>
      <c r="I3571" s="250"/>
      <c r="J3571" s="251"/>
    </row>
    <row r="3572" spans="1:10" ht="13.5" customHeight="1">
      <c r="A3572" s="16"/>
      <c r="B3572" s="16"/>
      <c r="C3572" s="17"/>
      <c r="D3572" s="17"/>
      <c r="E3572" s="17"/>
      <c r="F3572" s="17"/>
      <c r="G3572" s="17"/>
      <c r="H3572" s="249"/>
      <c r="I3572" s="250"/>
      <c r="J3572" s="251"/>
    </row>
    <row r="3573" spans="1:10" ht="13.5" customHeight="1">
      <c r="A3573" s="16"/>
      <c r="B3573" s="16"/>
      <c r="C3573" s="17"/>
      <c r="D3573" s="17"/>
      <c r="E3573" s="17"/>
      <c r="F3573" s="17"/>
      <c r="G3573" s="17"/>
      <c r="H3573" s="249"/>
      <c r="I3573" s="250"/>
      <c r="J3573" s="251"/>
    </row>
    <row r="3574" spans="1:10" ht="13.5" customHeight="1">
      <c r="A3574" s="16"/>
      <c r="B3574" s="16"/>
      <c r="C3574" s="17"/>
      <c r="D3574" s="17"/>
      <c r="E3574" s="17"/>
      <c r="F3574" s="17"/>
      <c r="G3574" s="17"/>
      <c r="H3574" s="249"/>
      <c r="I3574" s="250"/>
      <c r="J3574" s="251"/>
    </row>
    <row r="3575" spans="1:10" ht="13.5" customHeight="1">
      <c r="A3575" s="16"/>
      <c r="B3575" s="16"/>
      <c r="C3575" s="17"/>
      <c r="D3575" s="17"/>
      <c r="E3575" s="17"/>
      <c r="F3575" s="17"/>
      <c r="G3575" s="17"/>
      <c r="H3575" s="249"/>
      <c r="I3575" s="250"/>
      <c r="J3575" s="251"/>
    </row>
    <row r="3576" spans="1:10" ht="13.5" customHeight="1">
      <c r="A3576" s="16"/>
      <c r="B3576" s="16"/>
      <c r="C3576" s="17"/>
      <c r="D3576" s="17"/>
      <c r="E3576" s="17"/>
      <c r="F3576" s="17"/>
      <c r="G3576" s="17"/>
      <c r="H3576" s="249"/>
      <c r="I3576" s="250"/>
      <c r="J3576" s="251"/>
    </row>
    <row r="3577" spans="1:10" ht="13.5" customHeight="1">
      <c r="A3577" s="16"/>
      <c r="B3577" s="16"/>
      <c r="C3577" s="17"/>
      <c r="D3577" s="17"/>
      <c r="E3577" s="17"/>
      <c r="F3577" s="17"/>
      <c r="G3577" s="17"/>
      <c r="H3577" s="249"/>
      <c r="I3577" s="250"/>
      <c r="J3577" s="251"/>
    </row>
    <row r="3578" spans="1:10" ht="13.5" customHeight="1">
      <c r="A3578" s="16"/>
      <c r="B3578" s="16"/>
      <c r="C3578" s="17"/>
      <c r="D3578" s="17"/>
      <c r="E3578" s="17"/>
      <c r="F3578" s="17"/>
      <c r="G3578" s="17"/>
      <c r="H3578" s="249"/>
      <c r="I3578" s="250"/>
      <c r="J3578" s="251"/>
    </row>
    <row r="3579" spans="1:10" ht="13.5" customHeight="1">
      <c r="A3579" s="16"/>
      <c r="B3579" s="16"/>
      <c r="C3579" s="17"/>
      <c r="D3579" s="17"/>
      <c r="E3579" s="17"/>
      <c r="F3579" s="17"/>
      <c r="G3579" s="17"/>
      <c r="H3579" s="249"/>
      <c r="I3579" s="250"/>
      <c r="J3579" s="251"/>
    </row>
    <row r="3580" spans="1:10" ht="13.5" customHeight="1">
      <c r="A3580" s="16"/>
      <c r="B3580" s="16"/>
      <c r="C3580" s="17"/>
      <c r="D3580" s="17"/>
      <c r="E3580" s="17"/>
      <c r="F3580" s="17"/>
      <c r="G3580" s="17"/>
      <c r="H3580" s="249"/>
      <c r="I3580" s="250"/>
      <c r="J3580" s="251"/>
    </row>
    <row r="3581" spans="1:10" ht="13.5" customHeight="1">
      <c r="A3581" s="16"/>
      <c r="B3581" s="16"/>
      <c r="C3581" s="17"/>
      <c r="D3581" s="17"/>
      <c r="E3581" s="17"/>
      <c r="F3581" s="17"/>
      <c r="G3581" s="17"/>
      <c r="H3581" s="249"/>
      <c r="I3581" s="250"/>
      <c r="J3581" s="251"/>
    </row>
    <row r="3582" spans="1:10" ht="13.5" customHeight="1">
      <c r="A3582" s="16"/>
      <c r="B3582" s="16"/>
      <c r="C3582" s="17"/>
      <c r="D3582" s="17"/>
      <c r="E3582" s="17"/>
      <c r="F3582" s="17"/>
      <c r="G3582" s="17"/>
      <c r="H3582" s="249"/>
      <c r="I3582" s="250"/>
      <c r="J3582" s="251"/>
    </row>
    <row r="3583" spans="1:10" ht="13.5" customHeight="1">
      <c r="A3583" s="16"/>
      <c r="B3583" s="16"/>
      <c r="C3583" s="17"/>
      <c r="D3583" s="17"/>
      <c r="E3583" s="17"/>
      <c r="F3583" s="17"/>
      <c r="G3583" s="17"/>
      <c r="H3583" s="249"/>
      <c r="I3583" s="250"/>
      <c r="J3583" s="251"/>
    </row>
    <row r="3584" spans="1:10" ht="13.5" customHeight="1">
      <c r="A3584" s="16"/>
      <c r="B3584" s="16"/>
      <c r="C3584" s="17"/>
      <c r="D3584" s="17"/>
      <c r="E3584" s="17"/>
      <c r="F3584" s="17"/>
      <c r="G3584" s="17"/>
      <c r="H3584" s="249"/>
      <c r="I3584" s="250"/>
      <c r="J3584" s="251"/>
    </row>
    <row r="3585" spans="1:10" ht="13.5" customHeight="1">
      <c r="A3585" s="16"/>
      <c r="B3585" s="16"/>
      <c r="C3585" s="17"/>
      <c r="D3585" s="17"/>
      <c r="E3585" s="17"/>
      <c r="F3585" s="17"/>
      <c r="G3585" s="17"/>
      <c r="H3585" s="249"/>
      <c r="I3585" s="250"/>
      <c r="J3585" s="251"/>
    </row>
    <row r="3586" spans="1:10" ht="13.5" customHeight="1">
      <c r="A3586" s="16"/>
      <c r="B3586" s="16"/>
      <c r="C3586" s="17"/>
      <c r="D3586" s="17"/>
      <c r="E3586" s="17"/>
      <c r="F3586" s="17"/>
      <c r="G3586" s="17"/>
      <c r="H3586" s="249"/>
      <c r="I3586" s="250"/>
      <c r="J3586" s="251"/>
    </row>
    <row r="3587" spans="1:10" ht="13.5" customHeight="1">
      <c r="A3587" s="16"/>
      <c r="B3587" s="16"/>
      <c r="C3587" s="17"/>
      <c r="D3587" s="17"/>
      <c r="E3587" s="17"/>
      <c r="F3587" s="17"/>
      <c r="G3587" s="17"/>
      <c r="H3587" s="249"/>
      <c r="I3587" s="250"/>
      <c r="J3587" s="251"/>
    </row>
    <row r="3588" spans="1:10" ht="13.5" customHeight="1">
      <c r="A3588" s="16"/>
      <c r="B3588" s="16"/>
      <c r="C3588" s="17"/>
      <c r="D3588" s="17"/>
      <c r="E3588" s="17"/>
      <c r="F3588" s="17"/>
      <c r="G3588" s="17"/>
      <c r="H3588" s="249"/>
      <c r="I3588" s="250"/>
      <c r="J3588" s="251"/>
    </row>
    <row r="3589" spans="1:10" ht="13.5" customHeight="1">
      <c r="A3589" s="16"/>
      <c r="B3589" s="16"/>
      <c r="C3589" s="17"/>
      <c r="D3589" s="17"/>
      <c r="E3589" s="17"/>
      <c r="F3589" s="17"/>
      <c r="G3589" s="17"/>
      <c r="H3589" s="249"/>
      <c r="I3589" s="250"/>
      <c r="J3589" s="251"/>
    </row>
    <row r="3590" spans="1:10" ht="13.5" customHeight="1">
      <c r="A3590" s="16"/>
      <c r="B3590" s="16"/>
      <c r="C3590" s="17"/>
      <c r="D3590" s="17"/>
      <c r="E3590" s="17"/>
      <c r="F3590" s="17"/>
      <c r="G3590" s="17"/>
      <c r="H3590" s="249"/>
      <c r="I3590" s="250"/>
      <c r="J3590" s="251"/>
    </row>
    <row r="3591" spans="1:10" ht="13.5" customHeight="1">
      <c r="A3591" s="16"/>
      <c r="B3591" s="16"/>
      <c r="C3591" s="17"/>
      <c r="D3591" s="17"/>
      <c r="E3591" s="17"/>
      <c r="F3591" s="17"/>
      <c r="G3591" s="17"/>
      <c r="H3591" s="249"/>
      <c r="I3591" s="250"/>
      <c r="J3591" s="251"/>
    </row>
    <row r="3592" spans="1:10" ht="13.5" customHeight="1">
      <c r="A3592" s="16"/>
      <c r="B3592" s="16"/>
      <c r="C3592" s="17"/>
      <c r="D3592" s="17"/>
      <c r="E3592" s="17"/>
      <c r="F3592" s="17"/>
      <c r="G3592" s="17"/>
      <c r="H3592" s="249"/>
      <c r="I3592" s="250"/>
      <c r="J3592" s="251"/>
    </row>
    <row r="3593" spans="1:10" ht="13.5" customHeight="1">
      <c r="A3593" s="16"/>
      <c r="B3593" s="16"/>
      <c r="C3593" s="17"/>
      <c r="D3593" s="17"/>
      <c r="E3593" s="17"/>
      <c r="F3593" s="17"/>
      <c r="G3593" s="17"/>
      <c r="H3593" s="249"/>
      <c r="I3593" s="250"/>
      <c r="J3593" s="251"/>
    </row>
    <row r="3594" spans="1:10" ht="13.5" customHeight="1">
      <c r="A3594" s="16"/>
      <c r="B3594" s="16"/>
      <c r="C3594" s="17"/>
      <c r="D3594" s="17"/>
      <c r="E3594" s="17"/>
      <c r="F3594" s="17"/>
      <c r="G3594" s="17"/>
      <c r="H3594" s="249"/>
      <c r="I3594" s="250"/>
      <c r="J3594" s="251"/>
    </row>
    <row r="3595" spans="1:10" ht="13.5" customHeight="1">
      <c r="A3595" s="16"/>
      <c r="B3595" s="16"/>
      <c r="C3595" s="17"/>
      <c r="D3595" s="17"/>
      <c r="E3595" s="17"/>
      <c r="F3595" s="17"/>
      <c r="G3595" s="17"/>
      <c r="H3595" s="249"/>
      <c r="I3595" s="250"/>
      <c r="J3595" s="251"/>
    </row>
    <row r="3596" spans="1:10" ht="13.5" customHeight="1">
      <c r="A3596" s="16"/>
      <c r="B3596" s="16"/>
      <c r="C3596" s="17"/>
      <c r="D3596" s="17"/>
      <c r="E3596" s="17"/>
      <c r="F3596" s="17"/>
      <c r="G3596" s="17"/>
      <c r="H3596" s="249"/>
      <c r="I3596" s="250"/>
      <c r="J3596" s="251"/>
    </row>
    <row r="3597" spans="1:10" ht="13.5" customHeight="1">
      <c r="A3597" s="16"/>
      <c r="B3597" s="16"/>
      <c r="C3597" s="17"/>
      <c r="D3597" s="17"/>
      <c r="E3597" s="17"/>
      <c r="F3597" s="17"/>
      <c r="G3597" s="17"/>
      <c r="H3597" s="249"/>
      <c r="I3597" s="250"/>
      <c r="J3597" s="251"/>
    </row>
    <row r="3598" spans="1:10" ht="13.5" customHeight="1">
      <c r="A3598" s="16"/>
      <c r="B3598" s="16"/>
      <c r="C3598" s="17"/>
      <c r="D3598" s="17"/>
      <c r="E3598" s="17"/>
      <c r="F3598" s="17"/>
      <c r="G3598" s="17"/>
      <c r="H3598" s="249"/>
      <c r="I3598" s="250"/>
      <c r="J3598" s="251"/>
    </row>
    <row r="3599" spans="1:10" ht="13.5" customHeight="1">
      <c r="A3599" s="16"/>
      <c r="B3599" s="16"/>
      <c r="C3599" s="17"/>
      <c r="D3599" s="17"/>
      <c r="E3599" s="17"/>
      <c r="F3599" s="17"/>
      <c r="G3599" s="17"/>
      <c r="H3599" s="249"/>
      <c r="I3599" s="250"/>
      <c r="J3599" s="251"/>
    </row>
    <row r="3600" spans="1:10" ht="13.5" customHeight="1">
      <c r="A3600" s="16"/>
      <c r="B3600" s="16"/>
      <c r="C3600" s="17"/>
      <c r="D3600" s="17"/>
      <c r="E3600" s="17"/>
      <c r="F3600" s="17"/>
      <c r="G3600" s="17"/>
      <c r="H3600" s="249"/>
      <c r="I3600" s="250"/>
      <c r="J3600" s="251"/>
    </row>
    <row r="3601" spans="1:10" ht="13.5" customHeight="1">
      <c r="A3601" s="16"/>
      <c r="B3601" s="16"/>
      <c r="C3601" s="17"/>
      <c r="D3601" s="17"/>
      <c r="E3601" s="17"/>
      <c r="F3601" s="17"/>
      <c r="G3601" s="17"/>
      <c r="H3601" s="249"/>
      <c r="I3601" s="250"/>
      <c r="J3601" s="251"/>
    </row>
    <row r="3602" spans="1:10" ht="13.5" customHeight="1">
      <c r="A3602" s="16"/>
      <c r="B3602" s="16"/>
      <c r="C3602" s="17"/>
      <c r="D3602" s="17"/>
      <c r="E3602" s="17"/>
      <c r="F3602" s="17"/>
      <c r="G3602" s="17"/>
      <c r="H3602" s="249"/>
      <c r="I3602" s="250"/>
      <c r="J3602" s="251"/>
    </row>
    <row r="3603" spans="1:10" ht="13.5" customHeight="1">
      <c r="A3603" s="16"/>
      <c r="B3603" s="16"/>
      <c r="C3603" s="17"/>
      <c r="D3603" s="17"/>
      <c r="E3603" s="17"/>
      <c r="F3603" s="17"/>
      <c r="G3603" s="17"/>
      <c r="H3603" s="249"/>
      <c r="I3603" s="250"/>
      <c r="J3603" s="251"/>
    </row>
    <row r="3604" spans="1:10" ht="13.5" customHeight="1">
      <c r="A3604" s="16"/>
      <c r="B3604" s="16"/>
      <c r="C3604" s="17"/>
      <c r="D3604" s="17"/>
      <c r="E3604" s="17"/>
      <c r="F3604" s="17"/>
      <c r="G3604" s="17"/>
      <c r="H3604" s="249"/>
      <c r="I3604" s="250"/>
      <c r="J3604" s="251"/>
    </row>
    <row r="3605" spans="1:10" ht="13.5" customHeight="1">
      <c r="A3605" s="16"/>
      <c r="B3605" s="16"/>
      <c r="C3605" s="17"/>
      <c r="D3605" s="17"/>
      <c r="E3605" s="17"/>
      <c r="F3605" s="17"/>
      <c r="G3605" s="17"/>
      <c r="H3605" s="249"/>
      <c r="I3605" s="250"/>
      <c r="J3605" s="251"/>
    </row>
    <row r="3606" spans="1:10" ht="13.5" customHeight="1">
      <c r="A3606" s="16"/>
      <c r="B3606" s="16"/>
      <c r="C3606" s="17"/>
      <c r="D3606" s="17"/>
      <c r="E3606" s="17"/>
      <c r="F3606" s="17"/>
      <c r="G3606" s="17"/>
      <c r="H3606" s="249"/>
      <c r="I3606" s="250"/>
      <c r="J3606" s="251"/>
    </row>
    <row r="3607" spans="1:10" ht="13.5" customHeight="1">
      <c r="A3607" s="16"/>
      <c r="B3607" s="16"/>
      <c r="C3607" s="17"/>
      <c r="D3607" s="17"/>
      <c r="E3607" s="17"/>
      <c r="F3607" s="17"/>
      <c r="G3607" s="17"/>
      <c r="H3607" s="249"/>
      <c r="I3607" s="250"/>
      <c r="J3607" s="251"/>
    </row>
    <row r="3608" spans="1:10" ht="13.5" customHeight="1">
      <c r="A3608" s="16"/>
      <c r="B3608" s="16"/>
      <c r="C3608" s="17"/>
      <c r="D3608" s="17"/>
      <c r="E3608" s="17"/>
      <c r="F3608" s="17"/>
      <c r="G3608" s="17"/>
      <c r="H3608" s="249"/>
      <c r="I3608" s="250"/>
      <c r="J3608" s="251"/>
    </row>
    <row r="3609" spans="1:10" ht="13.5" customHeight="1">
      <c r="A3609" s="16"/>
      <c r="B3609" s="16"/>
      <c r="C3609" s="17"/>
      <c r="D3609" s="17"/>
      <c r="E3609" s="17"/>
      <c r="F3609" s="17"/>
      <c r="G3609" s="17"/>
      <c r="H3609" s="249"/>
      <c r="I3609" s="250"/>
      <c r="J3609" s="251"/>
    </row>
    <row r="3610" spans="1:10" ht="13.5" customHeight="1">
      <c r="A3610" s="16"/>
      <c r="B3610" s="16"/>
      <c r="C3610" s="17"/>
      <c r="D3610" s="17"/>
      <c r="E3610" s="17"/>
      <c r="F3610" s="17"/>
      <c r="G3610" s="17"/>
      <c r="H3610" s="249"/>
      <c r="I3610" s="250"/>
      <c r="J3610" s="251"/>
    </row>
    <row r="3611" spans="1:10" ht="13.5" customHeight="1">
      <c r="A3611" s="16"/>
      <c r="B3611" s="16"/>
      <c r="C3611" s="17"/>
      <c r="D3611" s="17"/>
      <c r="E3611" s="17"/>
      <c r="F3611" s="17"/>
      <c r="G3611" s="17"/>
      <c r="H3611" s="249"/>
      <c r="I3611" s="250"/>
      <c r="J3611" s="251"/>
    </row>
    <row r="3612" spans="1:10" ht="13.5" customHeight="1">
      <c r="A3612" s="16"/>
      <c r="B3612" s="16"/>
      <c r="C3612" s="17"/>
      <c r="D3612" s="17"/>
      <c r="E3612" s="17"/>
      <c r="F3612" s="17"/>
      <c r="G3612" s="17"/>
      <c r="H3612" s="249"/>
      <c r="I3612" s="250"/>
      <c r="J3612" s="251"/>
    </row>
    <row r="3613" spans="1:10" ht="13.5" customHeight="1">
      <c r="A3613" s="16"/>
      <c r="B3613" s="16"/>
      <c r="C3613" s="17"/>
      <c r="D3613" s="17"/>
      <c r="E3613" s="17"/>
      <c r="F3613" s="17"/>
      <c r="G3613" s="17"/>
      <c r="H3613" s="249"/>
      <c r="I3613" s="250"/>
      <c r="J3613" s="251"/>
    </row>
    <row r="3614" spans="1:10" ht="13.5" customHeight="1">
      <c r="A3614" s="16"/>
      <c r="B3614" s="16"/>
      <c r="C3614" s="17"/>
      <c r="D3614" s="17"/>
      <c r="E3614" s="17"/>
      <c r="F3614" s="17"/>
      <c r="G3614" s="17"/>
      <c r="H3614" s="249"/>
      <c r="I3614" s="250"/>
      <c r="J3614" s="251"/>
    </row>
    <row r="3615" spans="1:10" ht="13.5" customHeight="1">
      <c r="A3615" s="16"/>
      <c r="B3615" s="16"/>
      <c r="C3615" s="17"/>
      <c r="D3615" s="17"/>
      <c r="E3615" s="17"/>
      <c r="F3615" s="17"/>
      <c r="G3615" s="17"/>
      <c r="H3615" s="249"/>
      <c r="I3615" s="250"/>
      <c r="J3615" s="251"/>
    </row>
    <row r="3616" spans="1:10" ht="13.5" customHeight="1">
      <c r="A3616" s="16"/>
      <c r="B3616" s="16"/>
      <c r="C3616" s="17"/>
      <c r="D3616" s="17"/>
      <c r="E3616" s="17"/>
      <c r="F3616" s="17"/>
      <c r="G3616" s="17"/>
      <c r="H3616" s="249"/>
      <c r="I3616" s="250"/>
      <c r="J3616" s="251"/>
    </row>
    <row r="3617" spans="1:10" ht="13.5" customHeight="1">
      <c r="A3617" s="16"/>
      <c r="B3617" s="16"/>
      <c r="C3617" s="17"/>
      <c r="D3617" s="17"/>
      <c r="E3617" s="17"/>
      <c r="F3617" s="17"/>
      <c r="G3617" s="17"/>
      <c r="H3617" s="249"/>
      <c r="I3617" s="250"/>
      <c r="J3617" s="251"/>
    </row>
    <row r="3618" spans="1:10" ht="13.5" customHeight="1">
      <c r="A3618" s="16"/>
      <c r="B3618" s="16"/>
      <c r="C3618" s="17"/>
      <c r="D3618" s="17"/>
      <c r="E3618" s="17"/>
      <c r="F3618" s="17"/>
      <c r="G3618" s="17"/>
      <c r="H3618" s="249"/>
      <c r="I3618" s="250"/>
      <c r="J3618" s="251"/>
    </row>
    <row r="3619" spans="1:10" ht="13.5" customHeight="1">
      <c r="A3619" s="16"/>
      <c r="B3619" s="16"/>
      <c r="C3619" s="17"/>
      <c r="D3619" s="17"/>
      <c r="E3619" s="17"/>
      <c r="F3619" s="17"/>
      <c r="G3619" s="17"/>
      <c r="H3619" s="249"/>
      <c r="I3619" s="250"/>
      <c r="J3619" s="251"/>
    </row>
    <row r="3620" spans="1:10" ht="13.5" customHeight="1">
      <c r="A3620" s="16"/>
      <c r="B3620" s="16"/>
      <c r="C3620" s="17"/>
      <c r="D3620" s="17"/>
      <c r="E3620" s="17"/>
      <c r="F3620" s="17"/>
      <c r="G3620" s="17"/>
      <c r="H3620" s="249"/>
      <c r="I3620" s="250"/>
      <c r="J3620" s="251"/>
    </row>
    <row r="3621" spans="1:10" ht="13.5" customHeight="1">
      <c r="A3621" s="16"/>
      <c r="B3621" s="16"/>
      <c r="C3621" s="17"/>
      <c r="D3621" s="17"/>
      <c r="E3621" s="17"/>
      <c r="F3621" s="17"/>
      <c r="G3621" s="17"/>
      <c r="H3621" s="249"/>
      <c r="I3621" s="250"/>
      <c r="J3621" s="251"/>
    </row>
    <row r="3622" spans="1:10" ht="13.5" customHeight="1">
      <c r="A3622" s="16"/>
      <c r="B3622" s="16"/>
      <c r="C3622" s="17"/>
      <c r="D3622" s="17"/>
      <c r="E3622" s="17"/>
      <c r="F3622" s="17"/>
      <c r="G3622" s="17"/>
      <c r="H3622" s="249"/>
      <c r="I3622" s="250"/>
      <c r="J3622" s="251"/>
    </row>
    <row r="3623" spans="1:10" ht="13.5" customHeight="1">
      <c r="A3623" s="16"/>
      <c r="B3623" s="16"/>
      <c r="C3623" s="17"/>
      <c r="D3623" s="17"/>
      <c r="E3623" s="17"/>
      <c r="F3623" s="17"/>
      <c r="G3623" s="17"/>
      <c r="H3623" s="249"/>
      <c r="I3623" s="250"/>
      <c r="J3623" s="251"/>
    </row>
    <row r="3624" spans="1:10" ht="13.5" customHeight="1">
      <c r="A3624" s="16"/>
      <c r="B3624" s="16"/>
      <c r="C3624" s="17"/>
      <c r="D3624" s="17"/>
      <c r="E3624" s="17"/>
      <c r="F3624" s="17"/>
      <c r="G3624" s="17"/>
      <c r="H3624" s="249"/>
      <c r="I3624" s="250"/>
      <c r="J3624" s="251"/>
    </row>
    <row r="3625" spans="1:10" ht="13.5" customHeight="1">
      <c r="A3625" s="16"/>
      <c r="B3625" s="16"/>
      <c r="C3625" s="17"/>
      <c r="D3625" s="17"/>
      <c r="E3625" s="17"/>
      <c r="F3625" s="17"/>
      <c r="G3625" s="17"/>
      <c r="H3625" s="249"/>
      <c r="I3625" s="250"/>
      <c r="J3625" s="251"/>
    </row>
    <row r="3626" spans="1:10" ht="13.5" customHeight="1">
      <c r="A3626" s="16"/>
      <c r="B3626" s="16"/>
      <c r="C3626" s="17"/>
      <c r="D3626" s="17"/>
      <c r="E3626" s="17"/>
      <c r="F3626" s="17"/>
      <c r="G3626" s="17"/>
      <c r="H3626" s="249"/>
      <c r="I3626" s="250"/>
      <c r="J3626" s="251"/>
    </row>
    <row r="3627" spans="1:10" ht="13.5" customHeight="1">
      <c r="A3627" s="16"/>
      <c r="B3627" s="16"/>
      <c r="C3627" s="17"/>
      <c r="D3627" s="17"/>
      <c r="E3627" s="17"/>
      <c r="F3627" s="17"/>
      <c r="G3627" s="17"/>
      <c r="H3627" s="249"/>
      <c r="I3627" s="250"/>
      <c r="J3627" s="251"/>
    </row>
    <row r="3628" spans="1:10" ht="13.5" customHeight="1">
      <c r="A3628" s="16"/>
      <c r="B3628" s="16"/>
      <c r="C3628" s="17"/>
      <c r="D3628" s="17"/>
      <c r="E3628" s="17"/>
      <c r="F3628" s="17"/>
      <c r="G3628" s="17"/>
      <c r="H3628" s="249"/>
      <c r="I3628" s="250"/>
      <c r="J3628" s="251"/>
    </row>
    <row r="3629" spans="1:10" ht="13.5" customHeight="1">
      <c r="A3629" s="16"/>
      <c r="B3629" s="16"/>
      <c r="C3629" s="17"/>
      <c r="D3629" s="17"/>
      <c r="E3629" s="17"/>
      <c r="F3629" s="17"/>
      <c r="G3629" s="17"/>
      <c r="H3629" s="249"/>
      <c r="I3629" s="250"/>
      <c r="J3629" s="251"/>
    </row>
    <row r="3630" spans="1:10" ht="13.5" customHeight="1">
      <c r="A3630" s="16"/>
      <c r="B3630" s="16"/>
      <c r="C3630" s="17"/>
      <c r="D3630" s="17"/>
      <c r="E3630" s="17"/>
      <c r="F3630" s="17"/>
      <c r="G3630" s="17"/>
      <c r="H3630" s="249"/>
      <c r="I3630" s="250"/>
      <c r="J3630" s="251"/>
    </row>
    <row r="3631" spans="1:10" ht="13.5" customHeight="1">
      <c r="A3631" s="16"/>
      <c r="B3631" s="16"/>
      <c r="C3631" s="17"/>
      <c r="D3631" s="17"/>
      <c r="E3631" s="17"/>
      <c r="F3631" s="17"/>
      <c r="G3631" s="17"/>
      <c r="H3631" s="249"/>
      <c r="I3631" s="250"/>
      <c r="J3631" s="251"/>
    </row>
    <row r="3632" spans="1:10" ht="13.5" customHeight="1">
      <c r="A3632" s="16"/>
      <c r="B3632" s="16"/>
      <c r="C3632" s="17"/>
      <c r="D3632" s="17"/>
      <c r="E3632" s="17"/>
      <c r="F3632" s="17"/>
      <c r="G3632" s="17"/>
      <c r="H3632" s="249"/>
      <c r="I3632" s="250"/>
      <c r="J3632" s="251"/>
    </row>
    <row r="3633" spans="1:10" ht="13.5" customHeight="1">
      <c r="A3633" s="16"/>
      <c r="B3633" s="16"/>
      <c r="C3633" s="17"/>
      <c r="D3633" s="17"/>
      <c r="E3633" s="17"/>
      <c r="F3633" s="17"/>
      <c r="G3633" s="17"/>
      <c r="H3633" s="249"/>
      <c r="I3633" s="250"/>
      <c r="J3633" s="251"/>
    </row>
    <row r="3634" spans="1:10" ht="13.5" customHeight="1">
      <c r="A3634" s="16"/>
      <c r="B3634" s="16"/>
      <c r="C3634" s="17"/>
      <c r="D3634" s="17"/>
      <c r="E3634" s="17"/>
      <c r="F3634" s="17"/>
      <c r="G3634" s="17"/>
      <c r="H3634" s="249"/>
      <c r="I3634" s="250"/>
      <c r="J3634" s="251"/>
    </row>
    <row r="3635" spans="1:10" ht="13.5" customHeight="1">
      <c r="A3635" s="16"/>
      <c r="B3635" s="16"/>
      <c r="C3635" s="17"/>
      <c r="D3635" s="17"/>
      <c r="E3635" s="17"/>
      <c r="F3635" s="17"/>
      <c r="G3635" s="17"/>
      <c r="H3635" s="249"/>
      <c r="I3635" s="250"/>
      <c r="J3635" s="251"/>
    </row>
    <row r="3636" spans="1:10" ht="13.5" customHeight="1">
      <c r="A3636" s="16"/>
      <c r="B3636" s="16"/>
      <c r="C3636" s="17"/>
      <c r="D3636" s="17"/>
      <c r="E3636" s="17"/>
      <c r="F3636" s="17"/>
      <c r="G3636" s="17"/>
      <c r="H3636" s="249"/>
      <c r="I3636" s="250"/>
      <c r="J3636" s="251"/>
    </row>
    <row r="3637" spans="1:10" ht="13.5" customHeight="1">
      <c r="A3637" s="16"/>
      <c r="B3637" s="16"/>
      <c r="C3637" s="17"/>
      <c r="D3637" s="17"/>
      <c r="E3637" s="17"/>
      <c r="F3637" s="17"/>
      <c r="G3637" s="17"/>
      <c r="H3637" s="249"/>
      <c r="I3637" s="250"/>
      <c r="J3637" s="251"/>
    </row>
    <row r="3638" spans="1:10" ht="13.5" customHeight="1">
      <c r="A3638" s="16"/>
      <c r="B3638" s="16"/>
      <c r="C3638" s="17"/>
      <c r="D3638" s="17"/>
      <c r="E3638" s="17"/>
      <c r="F3638" s="17"/>
      <c r="G3638" s="17"/>
      <c r="H3638" s="249"/>
      <c r="I3638" s="250"/>
      <c r="J3638" s="251"/>
    </row>
    <row r="3639" spans="1:10" ht="13.5" customHeight="1">
      <c r="A3639" s="16"/>
      <c r="B3639" s="16"/>
      <c r="C3639" s="17"/>
      <c r="D3639" s="17"/>
      <c r="E3639" s="17"/>
      <c r="F3639" s="17"/>
      <c r="G3639" s="17"/>
      <c r="H3639" s="249"/>
      <c r="I3639" s="250"/>
      <c r="J3639" s="251"/>
    </row>
    <row r="3640" spans="1:10" ht="13.5" customHeight="1">
      <c r="A3640" s="16"/>
      <c r="B3640" s="16"/>
      <c r="C3640" s="17"/>
      <c r="D3640" s="17"/>
      <c r="E3640" s="17"/>
      <c r="F3640" s="17"/>
      <c r="G3640" s="17"/>
      <c r="H3640" s="249"/>
      <c r="I3640" s="250"/>
      <c r="J3640" s="251"/>
    </row>
    <row r="3641" spans="1:10" ht="13.5" customHeight="1">
      <c r="A3641" s="16"/>
      <c r="B3641" s="16"/>
      <c r="C3641" s="17"/>
      <c r="D3641" s="17"/>
      <c r="E3641" s="17"/>
      <c r="F3641" s="17"/>
      <c r="G3641" s="17"/>
      <c r="H3641" s="249"/>
      <c r="I3641" s="250"/>
      <c r="J3641" s="251"/>
    </row>
    <row r="3642" spans="1:10" ht="13.5" customHeight="1">
      <c r="A3642" s="16"/>
      <c r="B3642" s="16"/>
      <c r="C3642" s="17"/>
      <c r="D3642" s="17"/>
      <c r="E3642" s="17"/>
      <c r="F3642" s="17"/>
      <c r="G3642" s="17"/>
      <c r="H3642" s="249"/>
      <c r="I3642" s="250"/>
      <c r="J3642" s="251"/>
    </row>
    <row r="3643" spans="1:10" ht="13.5" customHeight="1">
      <c r="A3643" s="16"/>
      <c r="B3643" s="16"/>
      <c r="C3643" s="17"/>
      <c r="D3643" s="17"/>
      <c r="E3643" s="17"/>
      <c r="F3643" s="17"/>
      <c r="G3643" s="17"/>
      <c r="H3643" s="249"/>
      <c r="I3643" s="250"/>
      <c r="J3643" s="251"/>
    </row>
    <row r="3644" spans="1:10" ht="13.5" customHeight="1">
      <c r="A3644" s="16"/>
      <c r="B3644" s="16"/>
      <c r="C3644" s="17"/>
      <c r="D3644" s="17"/>
      <c r="E3644" s="17"/>
      <c r="F3644" s="17"/>
      <c r="G3644" s="17"/>
      <c r="H3644" s="249"/>
      <c r="I3644" s="250"/>
      <c r="J3644" s="251"/>
    </row>
    <row r="3645" spans="1:10" ht="13.5" customHeight="1">
      <c r="A3645" s="16"/>
      <c r="B3645" s="16"/>
      <c r="C3645" s="17"/>
      <c r="D3645" s="17"/>
      <c r="E3645" s="17"/>
      <c r="F3645" s="17"/>
      <c r="G3645" s="17"/>
      <c r="H3645" s="249"/>
      <c r="I3645" s="250"/>
      <c r="J3645" s="251"/>
    </row>
    <row r="3646" spans="1:10" ht="13.5" customHeight="1">
      <c r="A3646" s="16"/>
      <c r="B3646" s="16"/>
      <c r="C3646" s="17"/>
      <c r="D3646" s="17"/>
      <c r="E3646" s="17"/>
      <c r="F3646" s="17"/>
      <c r="G3646" s="17"/>
      <c r="H3646" s="249"/>
      <c r="I3646" s="250"/>
      <c r="J3646" s="251"/>
    </row>
    <row r="3647" spans="1:10" ht="13.5" customHeight="1">
      <c r="A3647" s="16"/>
      <c r="B3647" s="16"/>
      <c r="C3647" s="17"/>
      <c r="D3647" s="17"/>
      <c r="E3647" s="17"/>
      <c r="F3647" s="17"/>
      <c r="G3647" s="17"/>
      <c r="H3647" s="249"/>
      <c r="I3647" s="250"/>
      <c r="J3647" s="251"/>
    </row>
    <row r="3648" spans="1:10" ht="13.5" customHeight="1">
      <c r="A3648" s="16"/>
      <c r="B3648" s="16"/>
      <c r="C3648" s="17"/>
      <c r="D3648" s="17"/>
      <c r="E3648" s="17"/>
      <c r="F3648" s="17"/>
      <c r="G3648" s="17"/>
      <c r="H3648" s="249"/>
      <c r="I3648" s="250"/>
      <c r="J3648" s="251"/>
    </row>
    <row r="3649" spans="1:10" ht="13.5" customHeight="1">
      <c r="A3649" s="16"/>
      <c r="B3649" s="16"/>
      <c r="C3649" s="17"/>
      <c r="D3649" s="17"/>
      <c r="E3649" s="17"/>
      <c r="F3649" s="17"/>
      <c r="G3649" s="17"/>
      <c r="H3649" s="249"/>
      <c r="I3649" s="250"/>
      <c r="J3649" s="251"/>
    </row>
    <row r="3650" spans="1:10" ht="13.5" customHeight="1">
      <c r="A3650" s="16"/>
      <c r="B3650" s="16"/>
      <c r="C3650" s="17"/>
      <c r="D3650" s="17"/>
      <c r="E3650" s="17"/>
      <c r="F3650" s="17"/>
      <c r="G3650" s="17"/>
      <c r="H3650" s="249"/>
      <c r="I3650" s="250"/>
      <c r="J3650" s="251"/>
    </row>
    <row r="3651" spans="1:10" ht="13.5" customHeight="1">
      <c r="A3651" s="16"/>
      <c r="B3651" s="16"/>
      <c r="C3651" s="17"/>
      <c r="D3651" s="17"/>
      <c r="E3651" s="17"/>
      <c r="F3651" s="17"/>
      <c r="G3651" s="17"/>
      <c r="H3651" s="249"/>
      <c r="I3651" s="250"/>
      <c r="J3651" s="251"/>
    </row>
    <row r="3652" spans="1:10" ht="13.5" customHeight="1">
      <c r="A3652" s="16"/>
      <c r="B3652" s="16"/>
      <c r="C3652" s="17"/>
      <c r="D3652" s="17"/>
      <c r="E3652" s="17"/>
      <c r="F3652" s="17"/>
      <c r="G3652" s="17"/>
      <c r="H3652" s="249"/>
      <c r="I3652" s="250"/>
      <c r="J3652" s="251"/>
    </row>
    <row r="3653" spans="1:10" ht="13.5" customHeight="1">
      <c r="A3653" s="16"/>
      <c r="B3653" s="16"/>
      <c r="C3653" s="17"/>
      <c r="D3653" s="17"/>
      <c r="E3653" s="17"/>
      <c r="F3653" s="17"/>
      <c r="G3653" s="17"/>
      <c r="H3653" s="249"/>
      <c r="I3653" s="250"/>
      <c r="J3653" s="251"/>
    </row>
    <row r="3654" spans="1:10" ht="13.5" customHeight="1">
      <c r="A3654" s="16"/>
      <c r="B3654" s="16"/>
      <c r="C3654" s="17"/>
      <c r="D3654" s="17"/>
      <c r="E3654" s="17"/>
      <c r="F3654" s="17"/>
      <c r="G3654" s="17"/>
      <c r="H3654" s="249"/>
      <c r="I3654" s="250"/>
      <c r="J3654" s="251"/>
    </row>
    <row r="3655" spans="1:10" ht="13.5" customHeight="1">
      <c r="A3655" s="16"/>
      <c r="B3655" s="16"/>
      <c r="C3655" s="17"/>
      <c r="D3655" s="17"/>
      <c r="E3655" s="17"/>
      <c r="F3655" s="17"/>
      <c r="G3655" s="17"/>
      <c r="H3655" s="249"/>
      <c r="I3655" s="250"/>
      <c r="J3655" s="251"/>
    </row>
    <row r="3656" spans="1:10" ht="13.5" customHeight="1">
      <c r="A3656" s="16"/>
      <c r="B3656" s="16"/>
      <c r="C3656" s="17"/>
      <c r="D3656" s="17"/>
      <c r="E3656" s="17"/>
      <c r="F3656" s="17"/>
      <c r="G3656" s="17"/>
      <c r="H3656" s="249"/>
      <c r="I3656" s="250"/>
      <c r="J3656" s="251"/>
    </row>
    <row r="3657" spans="1:10" ht="13.5" customHeight="1">
      <c r="A3657" s="16"/>
      <c r="B3657" s="16"/>
      <c r="C3657" s="17"/>
      <c r="D3657" s="17"/>
      <c r="E3657" s="17"/>
      <c r="F3657" s="17"/>
      <c r="G3657" s="17"/>
      <c r="H3657" s="249"/>
      <c r="I3657" s="250"/>
      <c r="J3657" s="251"/>
    </row>
    <row r="3658" spans="1:10" ht="13.5" customHeight="1">
      <c r="A3658" s="16"/>
      <c r="B3658" s="16"/>
      <c r="C3658" s="17"/>
      <c r="D3658" s="17"/>
      <c r="E3658" s="17"/>
      <c r="F3658" s="17"/>
      <c r="G3658" s="17"/>
      <c r="H3658" s="249"/>
      <c r="I3658" s="250"/>
      <c r="J3658" s="251"/>
    </row>
    <row r="3659" spans="1:10" ht="13.5" customHeight="1">
      <c r="A3659" s="16"/>
      <c r="B3659" s="16"/>
      <c r="C3659" s="17"/>
      <c r="D3659" s="17"/>
      <c r="E3659" s="17"/>
      <c r="F3659" s="17"/>
      <c r="G3659" s="17"/>
      <c r="H3659" s="249"/>
      <c r="I3659" s="250"/>
      <c r="J3659" s="251"/>
    </row>
    <row r="3660" spans="1:10" ht="13.5" customHeight="1">
      <c r="A3660" s="16"/>
      <c r="B3660" s="16"/>
      <c r="C3660" s="17"/>
      <c r="D3660" s="17"/>
      <c r="E3660" s="17"/>
      <c r="F3660" s="17"/>
      <c r="G3660" s="17"/>
      <c r="H3660" s="249"/>
      <c r="I3660" s="250"/>
      <c r="J3660" s="251"/>
    </row>
    <row r="3661" spans="1:10" ht="13.5" customHeight="1">
      <c r="A3661" s="16"/>
      <c r="B3661" s="16"/>
      <c r="C3661" s="17"/>
      <c r="D3661" s="17"/>
      <c r="E3661" s="17"/>
      <c r="F3661" s="17"/>
      <c r="G3661" s="17"/>
      <c r="H3661" s="249"/>
      <c r="I3661" s="250"/>
      <c r="J3661" s="251"/>
    </row>
    <row r="3662" spans="1:10" ht="13.5" customHeight="1">
      <c r="A3662" s="16"/>
      <c r="B3662" s="16"/>
      <c r="C3662" s="17"/>
      <c r="D3662" s="17"/>
      <c r="E3662" s="17"/>
      <c r="F3662" s="17"/>
      <c r="G3662" s="17"/>
      <c r="H3662" s="249"/>
      <c r="I3662" s="250"/>
      <c r="J3662" s="251"/>
    </row>
    <row r="3663" spans="1:10" ht="13.5" customHeight="1">
      <c r="A3663" s="16"/>
      <c r="B3663" s="16"/>
      <c r="C3663" s="17"/>
      <c r="D3663" s="17"/>
      <c r="E3663" s="17"/>
      <c r="F3663" s="17"/>
      <c r="G3663" s="17"/>
      <c r="H3663" s="249"/>
      <c r="I3663" s="250"/>
      <c r="J3663" s="251"/>
    </row>
    <row r="3664" spans="1:10" ht="13.5" customHeight="1">
      <c r="A3664" s="16"/>
      <c r="B3664" s="16"/>
      <c r="C3664" s="17"/>
      <c r="D3664" s="17"/>
      <c r="E3664" s="17"/>
      <c r="F3664" s="17"/>
      <c r="G3664" s="17"/>
      <c r="H3664" s="249"/>
      <c r="I3664" s="250"/>
      <c r="J3664" s="251"/>
    </row>
    <row r="3665" spans="1:10" ht="13.5" customHeight="1">
      <c r="A3665" s="16"/>
      <c r="B3665" s="16"/>
      <c r="C3665" s="17"/>
      <c r="D3665" s="17"/>
      <c r="E3665" s="17"/>
      <c r="F3665" s="17"/>
      <c r="G3665" s="17"/>
      <c r="H3665" s="249"/>
      <c r="I3665" s="250"/>
      <c r="J3665" s="251"/>
    </row>
    <row r="3666" spans="1:10" ht="13.5" customHeight="1">
      <c r="A3666" s="16"/>
      <c r="B3666" s="16"/>
      <c r="C3666" s="17"/>
      <c r="D3666" s="17"/>
      <c r="E3666" s="17"/>
      <c r="F3666" s="17"/>
      <c r="G3666" s="17"/>
      <c r="H3666" s="249"/>
      <c r="I3666" s="250"/>
      <c r="J3666" s="251"/>
    </row>
    <row r="3667" spans="1:10" ht="13.5" customHeight="1">
      <c r="A3667" s="16"/>
      <c r="B3667" s="16"/>
      <c r="C3667" s="17"/>
      <c r="D3667" s="17"/>
      <c r="E3667" s="17"/>
      <c r="F3667" s="17"/>
      <c r="G3667" s="17"/>
      <c r="H3667" s="249"/>
      <c r="I3667" s="250"/>
      <c r="J3667" s="251"/>
    </row>
    <row r="3668" spans="1:10" ht="13.5" customHeight="1">
      <c r="A3668" s="16"/>
      <c r="B3668" s="16"/>
      <c r="C3668" s="17"/>
      <c r="D3668" s="17"/>
      <c r="E3668" s="17"/>
      <c r="F3668" s="17"/>
      <c r="G3668" s="17"/>
      <c r="H3668" s="249"/>
      <c r="I3668" s="250"/>
      <c r="J3668" s="251"/>
    </row>
    <row r="3669" spans="1:10" ht="13.5" customHeight="1">
      <c r="A3669" s="16"/>
      <c r="B3669" s="16"/>
      <c r="C3669" s="17"/>
      <c r="D3669" s="17"/>
      <c r="E3669" s="17"/>
      <c r="F3669" s="17"/>
      <c r="G3669" s="17"/>
      <c r="H3669" s="249"/>
      <c r="I3669" s="250"/>
      <c r="J3669" s="251"/>
    </row>
    <row r="3670" spans="1:10" ht="13.5" customHeight="1">
      <c r="A3670" s="16"/>
      <c r="B3670" s="16"/>
      <c r="C3670" s="17"/>
      <c r="D3670" s="17"/>
      <c r="E3670" s="17"/>
      <c r="F3670" s="17"/>
      <c r="G3670" s="17"/>
      <c r="H3670" s="249"/>
      <c r="I3670" s="250"/>
      <c r="J3670" s="251"/>
    </row>
    <row r="3671" spans="1:10" ht="13.5" customHeight="1">
      <c r="A3671" s="16"/>
      <c r="B3671" s="16"/>
      <c r="C3671" s="17"/>
      <c r="D3671" s="17"/>
      <c r="E3671" s="17"/>
      <c r="F3671" s="17"/>
      <c r="G3671" s="17"/>
      <c r="H3671" s="249"/>
      <c r="I3671" s="250"/>
      <c r="J3671" s="251"/>
    </row>
    <row r="3672" spans="1:10" ht="13.5" customHeight="1">
      <c r="A3672" s="16"/>
      <c r="B3672" s="16"/>
      <c r="C3672" s="17"/>
      <c r="D3672" s="17"/>
      <c r="E3672" s="17"/>
      <c r="F3672" s="17"/>
      <c r="G3672" s="17"/>
      <c r="H3672" s="249"/>
      <c r="I3672" s="250"/>
      <c r="J3672" s="251"/>
    </row>
    <row r="3673" spans="1:10" ht="13.5" customHeight="1">
      <c r="A3673" s="16"/>
      <c r="B3673" s="16"/>
      <c r="C3673" s="17"/>
      <c r="D3673" s="17"/>
      <c r="E3673" s="17"/>
      <c r="F3673" s="17"/>
      <c r="G3673" s="17"/>
      <c r="H3673" s="249"/>
      <c r="I3673" s="250"/>
      <c r="J3673" s="251"/>
    </row>
    <row r="3674" spans="1:10" ht="13.5" customHeight="1">
      <c r="A3674" s="16"/>
      <c r="B3674" s="16"/>
      <c r="C3674" s="17"/>
      <c r="D3674" s="17"/>
      <c r="E3674" s="17"/>
      <c r="F3674" s="17"/>
      <c r="G3674" s="17"/>
      <c r="H3674" s="249"/>
      <c r="I3674" s="250"/>
      <c r="J3674" s="251"/>
    </row>
    <row r="3675" spans="1:10" ht="13.5" customHeight="1">
      <c r="A3675" s="16"/>
      <c r="B3675" s="16"/>
      <c r="C3675" s="17"/>
      <c r="D3675" s="17"/>
      <c r="E3675" s="17"/>
      <c r="F3675" s="17"/>
      <c r="G3675" s="17"/>
      <c r="H3675" s="249"/>
      <c r="I3675" s="250"/>
      <c r="J3675" s="251"/>
    </row>
    <row r="3676" spans="1:10" ht="13.5" customHeight="1">
      <c r="A3676" s="16"/>
      <c r="B3676" s="16"/>
      <c r="C3676" s="17"/>
      <c r="D3676" s="17"/>
      <c r="E3676" s="17"/>
      <c r="F3676" s="17"/>
      <c r="G3676" s="17"/>
      <c r="H3676" s="249"/>
      <c r="I3676" s="250"/>
      <c r="J3676" s="251"/>
    </row>
    <row r="3677" spans="1:10" ht="13.5" customHeight="1">
      <c r="A3677" s="16"/>
      <c r="B3677" s="16"/>
      <c r="C3677" s="17"/>
      <c r="D3677" s="17"/>
      <c r="E3677" s="17"/>
      <c r="F3677" s="17"/>
      <c r="G3677" s="17"/>
      <c r="H3677" s="249"/>
      <c r="I3677" s="250"/>
      <c r="J3677" s="251"/>
    </row>
    <row r="3678" spans="1:10" ht="13.5" customHeight="1">
      <c r="A3678" s="16"/>
      <c r="B3678" s="16"/>
      <c r="C3678" s="17"/>
      <c r="D3678" s="17"/>
      <c r="E3678" s="17"/>
      <c r="F3678" s="17"/>
      <c r="G3678" s="17"/>
      <c r="H3678" s="249"/>
      <c r="I3678" s="250"/>
      <c r="J3678" s="251"/>
    </row>
    <row r="3679" spans="1:10" ht="13.5" customHeight="1">
      <c r="A3679" s="16"/>
      <c r="B3679" s="16"/>
      <c r="C3679" s="17"/>
      <c r="D3679" s="17"/>
      <c r="E3679" s="17"/>
      <c r="F3679" s="17"/>
      <c r="G3679" s="17"/>
      <c r="H3679" s="249"/>
      <c r="I3679" s="250"/>
      <c r="J3679" s="251"/>
    </row>
    <row r="3680" spans="1:10" ht="13.5" customHeight="1">
      <c r="A3680" s="16"/>
      <c r="B3680" s="16"/>
      <c r="C3680" s="17"/>
      <c r="D3680" s="17"/>
      <c r="E3680" s="17"/>
      <c r="F3680" s="17"/>
      <c r="G3680" s="17"/>
      <c r="H3680" s="249"/>
      <c r="I3680" s="250"/>
      <c r="J3680" s="251"/>
    </row>
    <row r="3681" spans="1:10" ht="13.5" customHeight="1">
      <c r="A3681" s="16"/>
      <c r="B3681" s="16"/>
      <c r="C3681" s="17"/>
      <c r="D3681" s="17"/>
      <c r="E3681" s="17"/>
      <c r="F3681" s="17"/>
      <c r="G3681" s="17"/>
      <c r="H3681" s="249"/>
      <c r="I3681" s="250"/>
      <c r="J3681" s="251"/>
    </row>
    <row r="3682" spans="1:10" ht="13.5" customHeight="1">
      <c r="A3682" s="16"/>
      <c r="B3682" s="16"/>
      <c r="C3682" s="17"/>
      <c r="D3682" s="17"/>
      <c r="E3682" s="17"/>
      <c r="F3682" s="17"/>
      <c r="G3682" s="17"/>
      <c r="H3682" s="249"/>
      <c r="I3682" s="250"/>
      <c r="J3682" s="251"/>
    </row>
    <row r="3683" spans="1:10" ht="13.5" customHeight="1">
      <c r="A3683" s="16"/>
      <c r="B3683" s="16"/>
      <c r="C3683" s="17"/>
      <c r="D3683" s="17"/>
      <c r="E3683" s="17"/>
      <c r="F3683" s="17"/>
      <c r="G3683" s="17"/>
      <c r="H3683" s="249"/>
      <c r="I3683" s="250"/>
      <c r="J3683" s="251"/>
    </row>
    <row r="3684" spans="1:10" ht="13.5" customHeight="1">
      <c r="A3684" s="16"/>
      <c r="B3684" s="16"/>
      <c r="C3684" s="17"/>
      <c r="D3684" s="17"/>
      <c r="E3684" s="17"/>
      <c r="F3684" s="17"/>
      <c r="G3684" s="17"/>
      <c r="H3684" s="249"/>
      <c r="I3684" s="250"/>
      <c r="J3684" s="251"/>
    </row>
    <row r="3685" spans="1:10" ht="13.5" customHeight="1">
      <c r="A3685" s="16"/>
      <c r="B3685" s="16"/>
      <c r="C3685" s="17"/>
      <c r="D3685" s="17"/>
      <c r="E3685" s="17"/>
      <c r="F3685" s="17"/>
      <c r="G3685" s="17"/>
      <c r="H3685" s="249"/>
      <c r="I3685" s="250"/>
      <c r="J3685" s="251"/>
    </row>
    <row r="3686" spans="1:10" ht="13.5" customHeight="1">
      <c r="A3686" s="16"/>
      <c r="B3686" s="16"/>
      <c r="C3686" s="17"/>
      <c r="D3686" s="17"/>
      <c r="E3686" s="17"/>
      <c r="F3686" s="17"/>
      <c r="G3686" s="17"/>
      <c r="H3686" s="249"/>
      <c r="I3686" s="250"/>
      <c r="J3686" s="251"/>
    </row>
    <row r="3687" spans="1:10" ht="13.5" customHeight="1">
      <c r="A3687" s="16"/>
      <c r="B3687" s="16"/>
      <c r="C3687" s="17"/>
      <c r="D3687" s="17"/>
      <c r="E3687" s="17"/>
      <c r="F3687" s="17"/>
      <c r="G3687" s="17"/>
      <c r="H3687" s="249"/>
      <c r="I3687" s="250"/>
      <c r="J3687" s="251"/>
    </row>
    <row r="3688" spans="1:10" ht="13.5" customHeight="1">
      <c r="A3688" s="16"/>
      <c r="B3688" s="16"/>
      <c r="C3688" s="17"/>
      <c r="D3688" s="17"/>
      <c r="E3688" s="17"/>
      <c r="F3688" s="17"/>
      <c r="G3688" s="17"/>
      <c r="H3688" s="249"/>
      <c r="I3688" s="250"/>
      <c r="J3688" s="251"/>
    </row>
    <row r="3689" spans="1:10" ht="13.5" customHeight="1">
      <c r="A3689" s="16"/>
      <c r="B3689" s="16"/>
      <c r="C3689" s="17"/>
      <c r="D3689" s="17"/>
      <c r="E3689" s="17"/>
      <c r="F3689" s="17"/>
      <c r="G3689" s="17"/>
      <c r="H3689" s="249"/>
      <c r="I3689" s="250"/>
      <c r="J3689" s="251"/>
    </row>
    <row r="3690" spans="1:10" ht="13.5" customHeight="1">
      <c r="A3690" s="16"/>
      <c r="B3690" s="16"/>
      <c r="C3690" s="17"/>
      <c r="D3690" s="17"/>
      <c r="E3690" s="17"/>
      <c r="F3690" s="17"/>
      <c r="G3690" s="17"/>
      <c r="H3690" s="249"/>
      <c r="I3690" s="250"/>
      <c r="J3690" s="251"/>
    </row>
    <row r="3691" spans="1:10" ht="13.5" customHeight="1">
      <c r="A3691" s="16"/>
      <c r="B3691" s="16"/>
      <c r="C3691" s="17"/>
      <c r="D3691" s="17"/>
      <c r="E3691" s="17"/>
      <c r="F3691" s="17"/>
      <c r="G3691" s="17"/>
      <c r="H3691" s="249"/>
      <c r="I3691" s="250"/>
      <c r="J3691" s="251"/>
    </row>
    <row r="3692" spans="1:10" ht="13.5" customHeight="1">
      <c r="A3692" s="16"/>
      <c r="B3692" s="16"/>
      <c r="C3692" s="17"/>
      <c r="D3692" s="17"/>
      <c r="E3692" s="17"/>
      <c r="F3692" s="17"/>
      <c r="G3692" s="17"/>
      <c r="H3692" s="249"/>
      <c r="I3692" s="250"/>
      <c r="J3692" s="251"/>
    </row>
    <row r="3693" spans="1:10" ht="13.5" customHeight="1">
      <c r="A3693" s="16"/>
      <c r="B3693" s="16"/>
      <c r="C3693" s="17"/>
      <c r="D3693" s="17"/>
      <c r="E3693" s="17"/>
      <c r="F3693" s="17"/>
      <c r="G3693" s="17"/>
      <c r="H3693" s="249"/>
      <c r="I3693" s="250"/>
      <c r="J3693" s="251"/>
    </row>
    <row r="3694" spans="1:10" ht="13.5" customHeight="1">
      <c r="A3694" s="16"/>
      <c r="B3694" s="16"/>
      <c r="C3694" s="17"/>
      <c r="D3694" s="17"/>
      <c r="E3694" s="17"/>
      <c r="F3694" s="17"/>
      <c r="G3694" s="17"/>
      <c r="H3694" s="249"/>
      <c r="I3694" s="250"/>
      <c r="J3694" s="251"/>
    </row>
    <row r="3695" spans="1:10" ht="13.5" customHeight="1">
      <c r="A3695" s="16"/>
      <c r="B3695" s="16"/>
      <c r="C3695" s="17"/>
      <c r="D3695" s="17"/>
      <c r="E3695" s="17"/>
      <c r="F3695" s="17"/>
      <c r="G3695" s="17"/>
      <c r="H3695" s="249"/>
      <c r="I3695" s="250"/>
      <c r="J3695" s="251"/>
    </row>
    <row r="3696" spans="1:10" ht="13.5" customHeight="1">
      <c r="A3696" s="16"/>
      <c r="B3696" s="16"/>
      <c r="C3696" s="17"/>
      <c r="D3696" s="17"/>
      <c r="E3696" s="17"/>
      <c r="F3696" s="17"/>
      <c r="G3696" s="17"/>
      <c r="H3696" s="249"/>
      <c r="I3696" s="250"/>
      <c r="J3696" s="251"/>
    </row>
    <row r="3697" spans="1:10" ht="13.5" customHeight="1">
      <c r="A3697" s="16"/>
      <c r="B3697" s="16"/>
      <c r="C3697" s="17"/>
      <c r="D3697" s="17"/>
      <c r="E3697" s="17"/>
      <c r="F3697" s="17"/>
      <c r="G3697" s="17"/>
      <c r="H3697" s="249"/>
      <c r="I3697" s="250"/>
      <c r="J3697" s="251"/>
    </row>
    <row r="3698" spans="1:10" ht="13.5" customHeight="1">
      <c r="A3698" s="16"/>
      <c r="B3698" s="16"/>
      <c r="C3698" s="17"/>
      <c r="D3698" s="17"/>
      <c r="E3698" s="17"/>
      <c r="F3698" s="17"/>
      <c r="G3698" s="17"/>
      <c r="H3698" s="249"/>
      <c r="I3698" s="250"/>
      <c r="J3698" s="251"/>
    </row>
    <row r="3699" spans="1:10" ht="13.5" customHeight="1">
      <c r="A3699" s="16"/>
      <c r="B3699" s="16"/>
      <c r="C3699" s="17"/>
      <c r="D3699" s="17"/>
      <c r="E3699" s="17"/>
      <c r="F3699" s="17"/>
      <c r="G3699" s="17"/>
      <c r="H3699" s="249"/>
      <c r="I3699" s="250"/>
      <c r="J3699" s="251"/>
    </row>
    <row r="3700" spans="1:10" ht="13.5" customHeight="1">
      <c r="A3700" s="16"/>
      <c r="B3700" s="16"/>
      <c r="C3700" s="17"/>
      <c r="D3700" s="17"/>
      <c r="E3700" s="17"/>
      <c r="F3700" s="17"/>
      <c r="G3700" s="17"/>
      <c r="H3700" s="249"/>
      <c r="I3700" s="250"/>
      <c r="J3700" s="251"/>
    </row>
    <row r="3701" spans="1:10" ht="13.5" customHeight="1">
      <c r="A3701" s="16"/>
      <c r="B3701" s="16"/>
      <c r="C3701" s="17"/>
      <c r="D3701" s="17"/>
      <c r="E3701" s="17"/>
      <c r="F3701" s="17"/>
      <c r="G3701" s="17"/>
      <c r="H3701" s="249"/>
      <c r="I3701" s="250"/>
      <c r="J3701" s="251"/>
    </row>
    <row r="3702" spans="1:10" ht="13.5" customHeight="1">
      <c r="A3702" s="16"/>
      <c r="B3702" s="16"/>
      <c r="C3702" s="17"/>
      <c r="D3702" s="17"/>
      <c r="E3702" s="17"/>
      <c r="F3702" s="17"/>
      <c r="G3702" s="17"/>
      <c r="H3702" s="249"/>
      <c r="I3702" s="250"/>
      <c r="J3702" s="251"/>
    </row>
    <row r="3703" spans="1:10" ht="13.5" customHeight="1">
      <c r="A3703" s="16"/>
      <c r="B3703" s="16"/>
      <c r="C3703" s="17"/>
      <c r="D3703" s="17"/>
      <c r="E3703" s="17"/>
      <c r="F3703" s="17"/>
      <c r="G3703" s="17"/>
      <c r="H3703" s="249"/>
      <c r="I3703" s="250"/>
      <c r="J3703" s="251"/>
    </row>
    <row r="3704" spans="1:10" ht="13.5" customHeight="1">
      <c r="A3704" s="16"/>
      <c r="B3704" s="16"/>
      <c r="C3704" s="17"/>
      <c r="D3704" s="17"/>
      <c r="E3704" s="17"/>
      <c r="F3704" s="17"/>
      <c r="G3704" s="17"/>
      <c r="H3704" s="249"/>
      <c r="I3704" s="250"/>
      <c r="J3704" s="251"/>
    </row>
    <row r="3705" spans="1:10" ht="13.5" customHeight="1">
      <c r="A3705" s="16"/>
      <c r="B3705" s="16"/>
      <c r="C3705" s="17"/>
      <c r="D3705" s="17"/>
      <c r="E3705" s="17"/>
      <c r="F3705" s="17"/>
      <c r="G3705" s="17"/>
      <c r="H3705" s="249"/>
      <c r="I3705" s="250"/>
      <c r="J3705" s="251"/>
    </row>
    <row r="3706" spans="1:10" ht="13.5" customHeight="1">
      <c r="A3706" s="16"/>
      <c r="B3706" s="16"/>
      <c r="C3706" s="17"/>
      <c r="D3706" s="17"/>
      <c r="E3706" s="17"/>
      <c r="F3706" s="17"/>
      <c r="G3706" s="17"/>
      <c r="H3706" s="249"/>
      <c r="I3706" s="250"/>
      <c r="J3706" s="251"/>
    </row>
    <row r="3707" spans="1:10" ht="13.5" customHeight="1">
      <c r="A3707" s="16"/>
      <c r="B3707" s="16"/>
      <c r="C3707" s="17"/>
      <c r="D3707" s="17"/>
      <c r="E3707" s="17"/>
      <c r="F3707" s="17"/>
      <c r="G3707" s="17"/>
      <c r="H3707" s="249"/>
      <c r="I3707" s="250"/>
      <c r="J3707" s="251"/>
    </row>
    <row r="3708" spans="1:10" ht="13.5" customHeight="1">
      <c r="A3708" s="16"/>
      <c r="B3708" s="16"/>
      <c r="C3708" s="17"/>
      <c r="D3708" s="17"/>
      <c r="E3708" s="17"/>
      <c r="F3708" s="17"/>
      <c r="G3708" s="17"/>
      <c r="H3708" s="249"/>
      <c r="I3708" s="250"/>
      <c r="J3708" s="251"/>
    </row>
    <row r="3709" spans="1:10" ht="13.5" customHeight="1">
      <c r="A3709" s="16"/>
      <c r="B3709" s="16"/>
      <c r="C3709" s="17"/>
      <c r="D3709" s="17"/>
      <c r="E3709" s="17"/>
      <c r="F3709" s="17"/>
      <c r="G3709" s="17"/>
      <c r="H3709" s="249"/>
      <c r="I3709" s="250"/>
      <c r="J3709" s="251"/>
    </row>
    <row r="3710" spans="1:10" ht="13.5" customHeight="1">
      <c r="A3710" s="16"/>
      <c r="B3710" s="16"/>
      <c r="C3710" s="17"/>
      <c r="D3710" s="17"/>
      <c r="E3710" s="17"/>
      <c r="F3710" s="17"/>
      <c r="G3710" s="17"/>
      <c r="H3710" s="249"/>
      <c r="I3710" s="250"/>
      <c r="J3710" s="251"/>
    </row>
    <row r="3711" spans="1:10" ht="13.5" customHeight="1">
      <c r="A3711" s="16"/>
      <c r="B3711" s="16"/>
      <c r="C3711" s="17"/>
      <c r="D3711" s="17"/>
      <c r="E3711" s="17"/>
      <c r="F3711" s="17"/>
      <c r="G3711" s="17"/>
      <c r="H3711" s="249"/>
      <c r="I3711" s="250"/>
      <c r="J3711" s="251"/>
    </row>
    <row r="3712" spans="1:10" ht="13.5" customHeight="1">
      <c r="A3712" s="16"/>
      <c r="B3712" s="16"/>
      <c r="C3712" s="17"/>
      <c r="D3712" s="17"/>
      <c r="E3712" s="17"/>
      <c r="F3712" s="17"/>
      <c r="G3712" s="17"/>
      <c r="H3712" s="249"/>
      <c r="I3712" s="250"/>
      <c r="J3712" s="251"/>
    </row>
    <row r="3713" spans="1:10" ht="13.5" customHeight="1">
      <c r="A3713" s="16"/>
      <c r="B3713" s="16"/>
      <c r="C3713" s="17"/>
      <c r="D3713" s="17"/>
      <c r="E3713" s="17"/>
      <c r="F3713" s="17"/>
      <c r="G3713" s="17"/>
      <c r="H3713" s="249"/>
      <c r="I3713" s="250"/>
      <c r="J3713" s="251"/>
    </row>
    <row r="3714" spans="1:10" ht="13.5" customHeight="1">
      <c r="A3714" s="16"/>
      <c r="B3714" s="16"/>
      <c r="C3714" s="17"/>
      <c r="D3714" s="17"/>
      <c r="E3714" s="17"/>
      <c r="F3714" s="17"/>
      <c r="G3714" s="17"/>
      <c r="H3714" s="249"/>
      <c r="I3714" s="250"/>
      <c r="J3714" s="251"/>
    </row>
    <row r="3715" spans="1:10" ht="13.5" customHeight="1">
      <c r="A3715" s="16"/>
      <c r="B3715" s="16"/>
      <c r="C3715" s="17"/>
      <c r="D3715" s="17"/>
      <c r="E3715" s="17"/>
      <c r="F3715" s="17"/>
      <c r="G3715" s="17"/>
      <c r="H3715" s="249"/>
      <c r="I3715" s="250"/>
      <c r="J3715" s="251"/>
    </row>
    <row r="3716" spans="1:10" ht="13.5" customHeight="1">
      <c r="A3716" s="16"/>
      <c r="B3716" s="16"/>
      <c r="C3716" s="17"/>
      <c r="D3716" s="17"/>
      <c r="E3716" s="17"/>
      <c r="F3716" s="17"/>
      <c r="G3716" s="17"/>
      <c r="H3716" s="249"/>
      <c r="I3716" s="250"/>
      <c r="J3716" s="251"/>
    </row>
    <row r="3717" spans="1:10" ht="13.5" customHeight="1">
      <c r="A3717" s="16"/>
      <c r="B3717" s="16"/>
      <c r="C3717" s="17"/>
      <c r="D3717" s="17"/>
      <c r="E3717" s="17"/>
      <c r="F3717" s="17"/>
      <c r="G3717" s="17"/>
      <c r="H3717" s="249"/>
      <c r="I3717" s="250"/>
      <c r="J3717" s="251"/>
    </row>
    <row r="3718" spans="1:10" ht="13.5" customHeight="1">
      <c r="A3718" s="16"/>
      <c r="B3718" s="16"/>
      <c r="C3718" s="17"/>
      <c r="D3718" s="17"/>
      <c r="E3718" s="17"/>
      <c r="F3718" s="17"/>
      <c r="G3718" s="17"/>
      <c r="H3718" s="249"/>
      <c r="I3718" s="250"/>
      <c r="J3718" s="251"/>
    </row>
    <row r="3719" spans="1:10" ht="13.5" customHeight="1">
      <c r="A3719" s="16"/>
      <c r="B3719" s="16"/>
      <c r="C3719" s="17"/>
      <c r="D3719" s="17"/>
      <c r="E3719" s="17"/>
      <c r="F3719" s="17"/>
      <c r="G3719" s="17"/>
      <c r="H3719" s="249"/>
      <c r="I3719" s="250"/>
      <c r="J3719" s="251"/>
    </row>
    <row r="3720" spans="1:10" ht="13.5" customHeight="1">
      <c r="A3720" s="16"/>
      <c r="B3720" s="16"/>
      <c r="C3720" s="17"/>
      <c r="D3720" s="17"/>
      <c r="E3720" s="17"/>
      <c r="F3720" s="17"/>
      <c r="G3720" s="17"/>
      <c r="H3720" s="249"/>
      <c r="I3720" s="250"/>
      <c r="J3720" s="251"/>
    </row>
    <row r="3721" spans="1:10" ht="13.5" customHeight="1">
      <c r="A3721" s="16"/>
      <c r="B3721" s="16"/>
      <c r="C3721" s="17"/>
      <c r="D3721" s="17"/>
      <c r="E3721" s="17"/>
      <c r="F3721" s="17"/>
      <c r="G3721" s="17"/>
      <c r="H3721" s="249"/>
      <c r="I3721" s="250"/>
      <c r="J3721" s="251"/>
    </row>
    <row r="3722" spans="1:10" ht="13.5" customHeight="1">
      <c r="A3722" s="16"/>
      <c r="B3722" s="16"/>
      <c r="C3722" s="17"/>
      <c r="D3722" s="17"/>
      <c r="E3722" s="17"/>
      <c r="F3722" s="17"/>
      <c r="G3722" s="17"/>
      <c r="H3722" s="249"/>
      <c r="I3722" s="250"/>
      <c r="J3722" s="251"/>
    </row>
    <row r="3723" spans="1:10" ht="13.5" customHeight="1">
      <c r="A3723" s="16"/>
      <c r="B3723" s="16"/>
      <c r="C3723" s="17"/>
      <c r="D3723" s="17"/>
      <c r="E3723" s="17"/>
      <c r="F3723" s="17"/>
      <c r="G3723" s="17"/>
      <c r="H3723" s="249"/>
      <c r="I3723" s="250"/>
      <c r="J3723" s="251"/>
    </row>
    <row r="3724" spans="1:10" ht="13.5" customHeight="1">
      <c r="A3724" s="16"/>
      <c r="B3724" s="16"/>
      <c r="C3724" s="17"/>
      <c r="D3724" s="17"/>
      <c r="E3724" s="17"/>
      <c r="F3724" s="17"/>
      <c r="G3724" s="17"/>
      <c r="H3724" s="249"/>
      <c r="I3724" s="250"/>
      <c r="J3724" s="251"/>
    </row>
    <row r="3725" spans="1:10" ht="13.5" customHeight="1">
      <c r="A3725" s="16"/>
      <c r="B3725" s="16"/>
      <c r="C3725" s="17"/>
      <c r="D3725" s="17"/>
      <c r="E3725" s="17"/>
      <c r="F3725" s="17"/>
      <c r="G3725" s="17"/>
      <c r="H3725" s="249"/>
      <c r="I3725" s="250"/>
      <c r="J3725" s="251"/>
    </row>
    <row r="3726" spans="1:10" ht="13.5" customHeight="1">
      <c r="A3726" s="16"/>
      <c r="B3726" s="16"/>
      <c r="C3726" s="17"/>
      <c r="D3726" s="17"/>
      <c r="E3726" s="17"/>
      <c r="F3726" s="17"/>
      <c r="G3726" s="17"/>
      <c r="H3726" s="249"/>
      <c r="I3726" s="250"/>
      <c r="J3726" s="251"/>
    </row>
    <row r="3727" spans="1:10" ht="13.5" customHeight="1">
      <c r="A3727" s="16"/>
      <c r="B3727" s="16"/>
      <c r="C3727" s="17"/>
      <c r="D3727" s="17"/>
      <c r="E3727" s="17"/>
      <c r="F3727" s="17"/>
      <c r="G3727" s="17"/>
      <c r="H3727" s="249"/>
      <c r="I3727" s="250"/>
      <c r="J3727" s="251"/>
    </row>
    <row r="3728" spans="1:10" ht="13.5" customHeight="1">
      <c r="A3728" s="16"/>
      <c r="B3728" s="16"/>
      <c r="C3728" s="17"/>
      <c r="D3728" s="17"/>
      <c r="E3728" s="17"/>
      <c r="F3728" s="17"/>
      <c r="G3728" s="17"/>
      <c r="H3728" s="249"/>
      <c r="I3728" s="250"/>
      <c r="J3728" s="251"/>
    </row>
    <row r="3729" spans="1:10" ht="13.5" customHeight="1">
      <c r="A3729" s="16"/>
      <c r="B3729" s="16"/>
      <c r="C3729" s="17"/>
      <c r="D3729" s="17"/>
      <c r="E3729" s="17"/>
      <c r="F3729" s="17"/>
      <c r="G3729" s="17"/>
      <c r="H3729" s="249"/>
      <c r="I3729" s="250"/>
      <c r="J3729" s="251"/>
    </row>
    <row r="3730" spans="1:10" ht="13.5" customHeight="1">
      <c r="A3730" s="16"/>
      <c r="B3730" s="16"/>
      <c r="C3730" s="17"/>
      <c r="D3730" s="17"/>
      <c r="E3730" s="17"/>
      <c r="F3730" s="17"/>
      <c r="G3730" s="17"/>
      <c r="H3730" s="249"/>
      <c r="I3730" s="250"/>
      <c r="J3730" s="251"/>
    </row>
    <row r="3731" spans="1:10" ht="13.5" customHeight="1">
      <c r="A3731" s="16"/>
      <c r="B3731" s="16"/>
      <c r="C3731" s="17"/>
      <c r="D3731" s="17"/>
      <c r="E3731" s="17"/>
      <c r="F3731" s="17"/>
      <c r="G3731" s="17"/>
      <c r="H3731" s="249"/>
      <c r="I3731" s="250"/>
      <c r="J3731" s="251"/>
    </row>
    <row r="3732" spans="1:10" ht="13.5" customHeight="1">
      <c r="A3732" s="16"/>
      <c r="B3732" s="16"/>
      <c r="C3732" s="17"/>
      <c r="D3732" s="17"/>
      <c r="E3732" s="17"/>
      <c r="F3732" s="17"/>
      <c r="G3732" s="17"/>
      <c r="H3732" s="249"/>
      <c r="I3732" s="250"/>
      <c r="J3732" s="251"/>
    </row>
    <row r="3733" spans="1:10" ht="13.5" customHeight="1">
      <c r="A3733" s="16"/>
      <c r="B3733" s="16"/>
      <c r="C3733" s="17"/>
      <c r="D3733" s="17"/>
      <c r="E3733" s="17"/>
      <c r="F3733" s="17"/>
      <c r="G3733" s="17"/>
      <c r="H3733" s="249"/>
      <c r="I3733" s="250"/>
      <c r="J3733" s="251"/>
    </row>
    <row r="3734" spans="1:10" ht="13.5" customHeight="1">
      <c r="A3734" s="16"/>
      <c r="B3734" s="16"/>
      <c r="C3734" s="17"/>
      <c r="D3734" s="17"/>
      <c r="E3734" s="17"/>
      <c r="F3734" s="17"/>
      <c r="G3734" s="17"/>
      <c r="H3734" s="249"/>
      <c r="I3734" s="250"/>
      <c r="J3734" s="251"/>
    </row>
    <row r="3735" spans="1:10" ht="13.5" customHeight="1">
      <c r="A3735" s="16"/>
      <c r="B3735" s="16"/>
      <c r="C3735" s="17"/>
      <c r="D3735" s="17"/>
      <c r="E3735" s="17"/>
      <c r="F3735" s="17"/>
      <c r="G3735" s="17"/>
      <c r="H3735" s="249"/>
      <c r="I3735" s="250"/>
      <c r="J3735" s="251"/>
    </row>
    <row r="3736" spans="1:10" ht="13.5" customHeight="1">
      <c r="A3736" s="16"/>
      <c r="B3736" s="16"/>
      <c r="C3736" s="17"/>
      <c r="D3736" s="17"/>
      <c r="E3736" s="17"/>
      <c r="F3736" s="17"/>
      <c r="G3736" s="17"/>
      <c r="H3736" s="249"/>
      <c r="I3736" s="250"/>
      <c r="J3736" s="251"/>
    </row>
    <row r="3737" spans="1:10" ht="13.5" customHeight="1">
      <c r="A3737" s="16"/>
      <c r="B3737" s="16"/>
      <c r="C3737" s="17"/>
      <c r="D3737" s="17"/>
      <c r="E3737" s="17"/>
      <c r="F3737" s="17"/>
      <c r="G3737" s="17"/>
      <c r="H3737" s="249"/>
      <c r="I3737" s="250"/>
      <c r="J3737" s="251"/>
    </row>
    <row r="3738" spans="1:10" ht="13.5" customHeight="1">
      <c r="A3738" s="16"/>
      <c r="B3738" s="16"/>
      <c r="C3738" s="17"/>
      <c r="D3738" s="17"/>
      <c r="E3738" s="17"/>
      <c r="F3738" s="17"/>
      <c r="G3738" s="17"/>
      <c r="H3738" s="249"/>
      <c r="I3738" s="250"/>
      <c r="J3738" s="251"/>
    </row>
    <row r="3739" spans="1:10" ht="13.5" customHeight="1">
      <c r="A3739" s="16"/>
      <c r="B3739" s="16"/>
      <c r="C3739" s="17"/>
      <c r="D3739" s="17"/>
      <c r="E3739" s="17"/>
      <c r="F3739" s="17"/>
      <c r="G3739" s="17"/>
      <c r="H3739" s="249"/>
      <c r="I3739" s="250"/>
      <c r="J3739" s="251"/>
    </row>
    <row r="3740" spans="1:10" ht="13.5" customHeight="1">
      <c r="A3740" s="16"/>
      <c r="B3740" s="16"/>
      <c r="C3740" s="17"/>
      <c r="D3740" s="17"/>
      <c r="E3740" s="17"/>
      <c r="F3740" s="17"/>
      <c r="G3740" s="17"/>
      <c r="H3740" s="249"/>
      <c r="I3740" s="250"/>
      <c r="J3740" s="251"/>
    </row>
    <row r="3741" spans="1:10" ht="13.5" customHeight="1">
      <c r="A3741" s="16"/>
      <c r="B3741" s="16"/>
      <c r="C3741" s="17"/>
      <c r="D3741" s="17"/>
      <c r="E3741" s="17"/>
      <c r="F3741" s="17"/>
      <c r="G3741" s="17"/>
      <c r="H3741" s="249"/>
      <c r="I3741" s="250"/>
      <c r="J3741" s="251"/>
    </row>
    <row r="3742" spans="1:10" ht="13.5" customHeight="1">
      <c r="A3742" s="16"/>
      <c r="B3742" s="16"/>
      <c r="C3742" s="17"/>
      <c r="D3742" s="17"/>
      <c r="E3742" s="17"/>
      <c r="F3742" s="17"/>
      <c r="G3742" s="17"/>
      <c r="H3742" s="249"/>
      <c r="I3742" s="250"/>
      <c r="J3742" s="251"/>
    </row>
    <row r="3743" spans="1:10" ht="13.5" customHeight="1">
      <c r="A3743" s="16"/>
      <c r="B3743" s="16"/>
      <c r="C3743" s="17"/>
      <c r="D3743" s="17"/>
      <c r="E3743" s="17"/>
      <c r="F3743" s="17"/>
      <c r="G3743" s="17"/>
      <c r="H3743" s="249"/>
      <c r="I3743" s="250"/>
      <c r="J3743" s="251"/>
    </row>
    <row r="3744" spans="1:10" ht="13.5" customHeight="1">
      <c r="A3744" s="16"/>
      <c r="B3744" s="16"/>
      <c r="C3744" s="17"/>
      <c r="D3744" s="17"/>
      <c r="E3744" s="17"/>
      <c r="F3744" s="17"/>
      <c r="G3744" s="17"/>
      <c r="H3744" s="249"/>
      <c r="I3744" s="250"/>
      <c r="J3744" s="251"/>
    </row>
    <row r="3745" spans="1:10" ht="13.5" customHeight="1">
      <c r="A3745" s="16"/>
      <c r="B3745" s="16"/>
      <c r="C3745" s="17"/>
      <c r="D3745" s="17"/>
      <c r="E3745" s="17"/>
      <c r="F3745" s="17"/>
      <c r="G3745" s="17"/>
      <c r="H3745" s="249"/>
      <c r="I3745" s="250"/>
      <c r="J3745" s="251"/>
    </row>
    <row r="3746" spans="1:10" ht="13.5" customHeight="1">
      <c r="A3746" s="16"/>
      <c r="B3746" s="16"/>
      <c r="C3746" s="17"/>
      <c r="D3746" s="17"/>
      <c r="E3746" s="17"/>
      <c r="F3746" s="17"/>
      <c r="G3746" s="17"/>
      <c r="H3746" s="249"/>
      <c r="I3746" s="250"/>
      <c r="J3746" s="251"/>
    </row>
    <row r="3747" spans="1:10" ht="13.5" customHeight="1">
      <c r="A3747" s="16"/>
      <c r="B3747" s="16"/>
      <c r="C3747" s="17"/>
      <c r="D3747" s="17"/>
      <c r="E3747" s="17"/>
      <c r="F3747" s="17"/>
      <c r="G3747" s="17"/>
      <c r="H3747" s="249"/>
      <c r="I3747" s="250"/>
      <c r="J3747" s="251"/>
    </row>
    <row r="3748" spans="1:10" ht="13.5" customHeight="1">
      <c r="A3748" s="16"/>
      <c r="B3748" s="16"/>
      <c r="C3748" s="17"/>
      <c r="D3748" s="17"/>
      <c r="E3748" s="17"/>
      <c r="F3748" s="17"/>
      <c r="G3748" s="17"/>
      <c r="H3748" s="249"/>
      <c r="I3748" s="250"/>
      <c r="J3748" s="251"/>
    </row>
    <row r="3749" spans="1:10" ht="13.5" customHeight="1">
      <c r="A3749" s="16"/>
      <c r="B3749" s="16"/>
      <c r="C3749" s="17"/>
      <c r="D3749" s="17"/>
      <c r="E3749" s="17"/>
      <c r="F3749" s="17"/>
      <c r="G3749" s="17"/>
      <c r="H3749" s="249"/>
      <c r="I3749" s="250"/>
      <c r="J3749" s="251"/>
    </row>
    <row r="3750" spans="1:10" ht="13.5" customHeight="1">
      <c r="A3750" s="16"/>
      <c r="B3750" s="16"/>
      <c r="C3750" s="17"/>
      <c r="D3750" s="17"/>
      <c r="E3750" s="17"/>
      <c r="F3750" s="17"/>
      <c r="G3750" s="17"/>
      <c r="H3750" s="249"/>
      <c r="I3750" s="250"/>
      <c r="J3750" s="251"/>
    </row>
    <row r="3751" spans="1:10" ht="13.5" customHeight="1">
      <c r="A3751" s="16"/>
      <c r="B3751" s="16"/>
      <c r="C3751" s="17"/>
      <c r="D3751" s="17"/>
      <c r="E3751" s="17"/>
      <c r="F3751" s="17"/>
      <c r="G3751" s="17"/>
      <c r="H3751" s="249"/>
      <c r="I3751" s="250"/>
      <c r="J3751" s="251"/>
    </row>
    <row r="3752" spans="1:10" ht="13.5" customHeight="1">
      <c r="A3752" s="16"/>
      <c r="B3752" s="16"/>
      <c r="C3752" s="17"/>
      <c r="D3752" s="17"/>
      <c r="E3752" s="17"/>
      <c r="F3752" s="17"/>
      <c r="G3752" s="17"/>
      <c r="H3752" s="249"/>
      <c r="I3752" s="250"/>
      <c r="J3752" s="251"/>
    </row>
    <row r="3753" spans="1:10" ht="13.5" customHeight="1">
      <c r="A3753" s="16"/>
      <c r="B3753" s="16"/>
      <c r="C3753" s="17"/>
      <c r="D3753" s="17"/>
      <c r="E3753" s="17"/>
      <c r="F3753" s="17"/>
      <c r="G3753" s="17"/>
      <c r="H3753" s="249"/>
      <c r="I3753" s="250"/>
      <c r="J3753" s="251"/>
    </row>
    <row r="3754" spans="1:10" ht="13.5" customHeight="1">
      <c r="A3754" s="16"/>
      <c r="B3754" s="16"/>
      <c r="C3754" s="17"/>
      <c r="D3754" s="17"/>
      <c r="E3754" s="17"/>
      <c r="F3754" s="17"/>
      <c r="G3754" s="17"/>
      <c r="H3754" s="249"/>
      <c r="I3754" s="250"/>
      <c r="J3754" s="251"/>
    </row>
    <row r="3755" spans="1:10" ht="13.5" customHeight="1">
      <c r="A3755" s="16"/>
      <c r="B3755" s="16"/>
      <c r="C3755" s="17"/>
      <c r="D3755" s="17"/>
      <c r="E3755" s="17"/>
      <c r="F3755" s="17"/>
      <c r="G3755" s="17"/>
      <c r="H3755" s="249"/>
      <c r="I3755" s="250"/>
      <c r="J3755" s="251"/>
    </row>
    <row r="3756" spans="1:10" ht="13.5" customHeight="1">
      <c r="A3756" s="16"/>
      <c r="B3756" s="16"/>
      <c r="C3756" s="17"/>
      <c r="D3756" s="17"/>
      <c r="E3756" s="17"/>
      <c r="F3756" s="17"/>
      <c r="G3756" s="17"/>
      <c r="H3756" s="249"/>
      <c r="I3756" s="250"/>
      <c r="J3756" s="251"/>
    </row>
    <row r="3757" spans="1:10" ht="13.5" customHeight="1">
      <c r="A3757" s="16"/>
      <c r="B3757" s="16"/>
      <c r="C3757" s="17"/>
      <c r="D3757" s="17"/>
      <c r="E3757" s="17"/>
      <c r="F3757" s="17"/>
      <c r="G3757" s="17"/>
      <c r="H3757" s="249"/>
      <c r="I3757" s="250"/>
      <c r="J3757" s="251"/>
    </row>
    <row r="3758" spans="1:10" ht="13.5" customHeight="1">
      <c r="A3758" s="16"/>
      <c r="B3758" s="16"/>
      <c r="C3758" s="17"/>
      <c r="D3758" s="17"/>
      <c r="E3758" s="17"/>
      <c r="F3758" s="17"/>
      <c r="G3758" s="17"/>
      <c r="H3758" s="249"/>
      <c r="I3758" s="250"/>
      <c r="J3758" s="251"/>
    </row>
    <row r="3759" spans="1:10" ht="13.5" customHeight="1">
      <c r="A3759" s="16"/>
      <c r="B3759" s="16"/>
      <c r="C3759" s="17"/>
      <c r="D3759" s="17"/>
      <c r="E3759" s="17"/>
      <c r="F3759" s="17"/>
      <c r="G3759" s="17"/>
      <c r="H3759" s="249"/>
      <c r="I3759" s="250"/>
      <c r="J3759" s="251"/>
    </row>
    <row r="3760" spans="1:10" ht="13.5" customHeight="1">
      <c r="A3760" s="16"/>
      <c r="B3760" s="16"/>
      <c r="C3760" s="17"/>
      <c r="D3760" s="17"/>
      <c r="E3760" s="17"/>
      <c r="F3760" s="17"/>
      <c r="G3760" s="17"/>
      <c r="H3760" s="249"/>
      <c r="I3760" s="250"/>
      <c r="J3760" s="251"/>
    </row>
    <row r="3761" spans="1:10" ht="13.5" customHeight="1">
      <c r="A3761" s="16"/>
      <c r="B3761" s="16"/>
      <c r="C3761" s="17"/>
      <c r="D3761" s="17"/>
      <c r="E3761" s="17"/>
      <c r="F3761" s="17"/>
      <c r="G3761" s="17"/>
      <c r="H3761" s="249"/>
      <c r="I3761" s="250"/>
      <c r="J3761" s="251"/>
    </row>
    <row r="3762" spans="1:10" ht="13.5" customHeight="1">
      <c r="A3762" s="16"/>
      <c r="B3762" s="16"/>
      <c r="C3762" s="17"/>
      <c r="D3762" s="17"/>
      <c r="E3762" s="17"/>
      <c r="F3762" s="17"/>
      <c r="G3762" s="17"/>
      <c r="H3762" s="249"/>
      <c r="I3762" s="250"/>
      <c r="J3762" s="251"/>
    </row>
    <row r="3763" spans="1:10" ht="13.5" customHeight="1">
      <c r="A3763" s="16"/>
      <c r="B3763" s="16"/>
      <c r="C3763" s="17"/>
      <c r="D3763" s="17"/>
      <c r="E3763" s="17"/>
      <c r="F3763" s="17"/>
      <c r="G3763" s="17"/>
      <c r="H3763" s="249"/>
      <c r="I3763" s="250"/>
      <c r="J3763" s="251"/>
    </row>
    <row r="3764" spans="1:10" ht="13.5" customHeight="1">
      <c r="A3764" s="16"/>
      <c r="B3764" s="16"/>
      <c r="C3764" s="17"/>
      <c r="D3764" s="17"/>
      <c r="E3764" s="17"/>
      <c r="F3764" s="17"/>
      <c r="G3764" s="17"/>
      <c r="H3764" s="249"/>
      <c r="I3764" s="250"/>
      <c r="J3764" s="251"/>
    </row>
    <row r="3765" spans="1:10" ht="13.5" customHeight="1">
      <c r="A3765" s="16"/>
      <c r="B3765" s="16"/>
      <c r="C3765" s="17"/>
      <c r="D3765" s="17"/>
      <c r="E3765" s="17"/>
      <c r="F3765" s="17"/>
      <c r="G3765" s="17"/>
      <c r="H3765" s="249"/>
      <c r="I3765" s="250"/>
      <c r="J3765" s="251"/>
    </row>
    <row r="3766" spans="1:10" ht="13.5" customHeight="1">
      <c r="A3766" s="16"/>
      <c r="B3766" s="16"/>
      <c r="C3766" s="17"/>
      <c r="D3766" s="17"/>
      <c r="E3766" s="17"/>
      <c r="F3766" s="17"/>
      <c r="G3766" s="17"/>
      <c r="H3766" s="249"/>
      <c r="I3766" s="250"/>
      <c r="J3766" s="251"/>
    </row>
    <row r="3767" spans="1:10" ht="13.5" customHeight="1">
      <c r="A3767" s="16"/>
      <c r="B3767" s="16"/>
      <c r="C3767" s="17"/>
      <c r="D3767" s="17"/>
      <c r="E3767" s="17"/>
      <c r="F3767" s="17"/>
      <c r="G3767" s="17"/>
      <c r="H3767" s="249"/>
      <c r="I3767" s="250"/>
      <c r="J3767" s="251"/>
    </row>
    <row r="3768" spans="1:10" ht="13.5" customHeight="1">
      <c r="A3768" s="16"/>
      <c r="B3768" s="16"/>
      <c r="C3768" s="17"/>
      <c r="D3768" s="17"/>
      <c r="E3768" s="17"/>
      <c r="F3768" s="17"/>
      <c r="G3768" s="17"/>
      <c r="H3768" s="249"/>
      <c r="I3768" s="250"/>
      <c r="J3768" s="251"/>
    </row>
    <row r="3769" spans="1:10" ht="13.5" customHeight="1">
      <c r="A3769" s="16"/>
      <c r="B3769" s="16"/>
      <c r="C3769" s="17"/>
      <c r="D3769" s="17"/>
      <c r="E3769" s="17"/>
      <c r="F3769" s="17"/>
      <c r="G3769" s="17"/>
      <c r="H3769" s="249"/>
      <c r="I3769" s="250"/>
      <c r="J3769" s="251"/>
    </row>
    <row r="3770" spans="1:10" ht="13.5" customHeight="1">
      <c r="A3770" s="16"/>
      <c r="B3770" s="16"/>
      <c r="C3770" s="17"/>
      <c r="D3770" s="17"/>
      <c r="E3770" s="17"/>
      <c r="F3770" s="17"/>
      <c r="G3770" s="17"/>
      <c r="H3770" s="249"/>
      <c r="I3770" s="250"/>
      <c r="J3770" s="251"/>
    </row>
    <row r="3771" spans="1:10" ht="13.5" customHeight="1">
      <c r="A3771" s="16"/>
      <c r="B3771" s="16"/>
      <c r="C3771" s="17"/>
      <c r="D3771" s="17"/>
      <c r="E3771" s="17"/>
      <c r="F3771" s="17"/>
      <c r="G3771" s="17"/>
      <c r="H3771" s="249"/>
      <c r="I3771" s="250"/>
      <c r="J3771" s="251"/>
    </row>
    <row r="3772" spans="1:10" ht="13.5" customHeight="1">
      <c r="A3772" s="16"/>
      <c r="B3772" s="16"/>
      <c r="C3772" s="17"/>
      <c r="D3772" s="17"/>
      <c r="E3772" s="17"/>
      <c r="F3772" s="17"/>
      <c r="G3772" s="17"/>
      <c r="H3772" s="249"/>
      <c r="I3772" s="250"/>
      <c r="J3772" s="251"/>
    </row>
    <row r="3773" spans="1:10" ht="13.5" customHeight="1">
      <c r="A3773" s="16"/>
      <c r="B3773" s="16"/>
      <c r="C3773" s="17"/>
      <c r="D3773" s="17"/>
      <c r="E3773" s="17"/>
      <c r="F3773" s="17"/>
      <c r="G3773" s="17"/>
      <c r="H3773" s="249"/>
      <c r="I3773" s="250"/>
      <c r="J3773" s="251"/>
    </row>
    <row r="3774" spans="1:10" ht="13.5" customHeight="1">
      <c r="A3774" s="16"/>
      <c r="B3774" s="16"/>
      <c r="C3774" s="17"/>
      <c r="D3774" s="17"/>
      <c r="E3774" s="17"/>
      <c r="F3774" s="17"/>
      <c r="G3774" s="17"/>
      <c r="H3774" s="249"/>
      <c r="I3774" s="250"/>
      <c r="J3774" s="251"/>
    </row>
    <row r="3775" spans="1:10" ht="13.5" customHeight="1">
      <c r="A3775" s="16"/>
      <c r="B3775" s="16"/>
      <c r="C3775" s="17"/>
      <c r="D3775" s="17"/>
      <c r="E3775" s="17"/>
      <c r="F3775" s="17"/>
      <c r="G3775" s="17"/>
      <c r="H3775" s="249"/>
      <c r="I3775" s="250"/>
      <c r="J3775" s="251"/>
    </row>
    <row r="3776" spans="1:10" ht="13.5" customHeight="1">
      <c r="A3776" s="16"/>
      <c r="B3776" s="16"/>
      <c r="C3776" s="17"/>
      <c r="D3776" s="17"/>
      <c r="E3776" s="17"/>
      <c r="F3776" s="17"/>
      <c r="G3776" s="17"/>
      <c r="H3776" s="249"/>
      <c r="I3776" s="250"/>
      <c r="J3776" s="251"/>
    </row>
    <row r="3777" spans="1:10" ht="13.5" customHeight="1">
      <c r="A3777" s="16"/>
      <c r="B3777" s="16"/>
      <c r="C3777" s="17"/>
      <c r="D3777" s="17"/>
      <c r="E3777" s="17"/>
      <c r="F3777" s="17"/>
      <c r="G3777" s="17"/>
      <c r="H3777" s="249"/>
      <c r="I3777" s="250"/>
      <c r="J3777" s="251"/>
    </row>
    <row r="3778" spans="1:10" ht="13.5" customHeight="1">
      <c r="A3778" s="16"/>
      <c r="B3778" s="16"/>
      <c r="C3778" s="17"/>
      <c r="D3778" s="17"/>
      <c r="E3778" s="17"/>
      <c r="F3778" s="17"/>
      <c r="G3778" s="17"/>
      <c r="H3778" s="249"/>
      <c r="I3778" s="250"/>
      <c r="J3778" s="251"/>
    </row>
    <row r="3779" spans="1:10" ht="13.5" customHeight="1">
      <c r="A3779" s="16"/>
      <c r="B3779" s="16"/>
      <c r="C3779" s="17"/>
      <c r="D3779" s="17"/>
      <c r="E3779" s="17"/>
      <c r="F3779" s="17"/>
      <c r="G3779" s="17"/>
      <c r="H3779" s="249"/>
      <c r="I3779" s="250"/>
      <c r="J3779" s="251"/>
    </row>
    <row r="3780" spans="1:10" ht="13.5" customHeight="1">
      <c r="A3780" s="16"/>
      <c r="B3780" s="16"/>
      <c r="C3780" s="17"/>
      <c r="D3780" s="17"/>
      <c r="E3780" s="17"/>
      <c r="F3780" s="17"/>
      <c r="G3780" s="17"/>
      <c r="H3780" s="249"/>
      <c r="I3780" s="250"/>
      <c r="J3780" s="251"/>
    </row>
    <row r="3781" spans="1:10" ht="13.5" customHeight="1">
      <c r="A3781" s="16"/>
      <c r="B3781" s="16"/>
      <c r="C3781" s="17"/>
      <c r="D3781" s="17"/>
      <c r="E3781" s="17"/>
      <c r="F3781" s="17"/>
      <c r="G3781" s="17"/>
      <c r="H3781" s="249"/>
      <c r="I3781" s="250"/>
      <c r="J3781" s="251"/>
    </row>
    <row r="3782" spans="1:10" ht="13.5" customHeight="1">
      <c r="A3782" s="16"/>
      <c r="B3782" s="16"/>
      <c r="C3782" s="17"/>
      <c r="D3782" s="17"/>
      <c r="E3782" s="17"/>
      <c r="F3782" s="17"/>
      <c r="G3782" s="17"/>
      <c r="H3782" s="249"/>
      <c r="I3782" s="250"/>
      <c r="J3782" s="251"/>
    </row>
    <row r="3783" spans="1:10" ht="13.5" customHeight="1">
      <c r="A3783" s="16"/>
      <c r="B3783" s="16"/>
      <c r="C3783" s="17"/>
      <c r="D3783" s="17"/>
      <c r="E3783" s="17"/>
      <c r="F3783" s="17"/>
      <c r="G3783" s="17"/>
      <c r="H3783" s="249"/>
      <c r="I3783" s="250"/>
      <c r="J3783" s="251"/>
    </row>
    <row r="3784" spans="1:10" ht="13.5" customHeight="1">
      <c r="A3784" s="16"/>
      <c r="B3784" s="16"/>
      <c r="C3784" s="17"/>
      <c r="D3784" s="17"/>
      <c r="E3784" s="17"/>
      <c r="F3784" s="17"/>
      <c r="G3784" s="17"/>
      <c r="H3784" s="249"/>
      <c r="I3784" s="250"/>
      <c r="J3784" s="251"/>
    </row>
    <row r="3785" spans="1:10" ht="13.5" customHeight="1">
      <c r="A3785" s="16"/>
      <c r="B3785" s="16"/>
      <c r="C3785" s="17"/>
      <c r="D3785" s="17"/>
      <c r="E3785" s="17"/>
      <c r="F3785" s="17"/>
      <c r="G3785" s="17"/>
      <c r="H3785" s="249"/>
      <c r="I3785" s="250"/>
      <c r="J3785" s="251"/>
    </row>
    <row r="3786" spans="1:10" ht="13.5" customHeight="1">
      <c r="A3786" s="16"/>
      <c r="B3786" s="16"/>
      <c r="C3786" s="17"/>
      <c r="D3786" s="17"/>
      <c r="E3786" s="17"/>
      <c r="F3786" s="17"/>
      <c r="G3786" s="17"/>
      <c r="H3786" s="249"/>
      <c r="I3786" s="250"/>
      <c r="J3786" s="251"/>
    </row>
    <row r="3787" spans="1:10" ht="13.5" customHeight="1">
      <c r="A3787" s="16"/>
      <c r="B3787" s="16"/>
      <c r="C3787" s="17"/>
      <c r="D3787" s="17"/>
      <c r="E3787" s="17"/>
      <c r="F3787" s="17"/>
      <c r="G3787" s="17"/>
      <c r="H3787" s="249"/>
      <c r="I3787" s="250"/>
      <c r="J3787" s="251"/>
    </row>
    <row r="3788" spans="1:10" ht="13.5" customHeight="1">
      <c r="A3788" s="16"/>
      <c r="B3788" s="16"/>
      <c r="C3788" s="17"/>
      <c r="D3788" s="17"/>
      <c r="E3788" s="17"/>
      <c r="F3788" s="17"/>
      <c r="G3788" s="17"/>
      <c r="H3788" s="249"/>
      <c r="I3788" s="250"/>
      <c r="J3788" s="251"/>
    </row>
    <row r="3789" spans="1:10" ht="13.5" customHeight="1">
      <c r="A3789" s="16"/>
      <c r="B3789" s="16"/>
      <c r="C3789" s="17"/>
      <c r="D3789" s="17"/>
      <c r="E3789" s="17"/>
      <c r="F3789" s="17"/>
      <c r="G3789" s="17"/>
      <c r="H3789" s="249"/>
      <c r="I3789" s="250"/>
      <c r="J3789" s="251"/>
    </row>
    <row r="3790" spans="1:10" ht="13.5" customHeight="1">
      <c r="A3790" s="16"/>
      <c r="B3790" s="16"/>
      <c r="C3790" s="17"/>
      <c r="D3790" s="17"/>
      <c r="E3790" s="17"/>
      <c r="F3790" s="17"/>
      <c r="G3790" s="17"/>
      <c r="H3790" s="249"/>
      <c r="I3790" s="250"/>
      <c r="J3790" s="251"/>
    </row>
    <row r="3791" spans="1:10" ht="13.5" customHeight="1">
      <c r="A3791" s="16"/>
      <c r="B3791" s="16"/>
      <c r="C3791" s="17"/>
      <c r="D3791" s="17"/>
      <c r="E3791" s="17"/>
      <c r="F3791" s="17"/>
      <c r="G3791" s="17"/>
      <c r="H3791" s="249"/>
      <c r="I3791" s="250"/>
      <c r="J3791" s="251"/>
    </row>
    <row r="3792" spans="1:10" ht="13.5" customHeight="1">
      <c r="A3792" s="16"/>
      <c r="B3792" s="16"/>
      <c r="C3792" s="17"/>
      <c r="D3792" s="17"/>
      <c r="E3792" s="17"/>
      <c r="F3792" s="17"/>
      <c r="G3792" s="17"/>
      <c r="H3792" s="249"/>
      <c r="I3792" s="250"/>
      <c r="J3792" s="251"/>
    </row>
    <row r="3793" spans="1:10" ht="13.5" customHeight="1">
      <c r="A3793" s="16"/>
      <c r="B3793" s="16"/>
      <c r="C3793" s="17"/>
      <c r="D3793" s="17"/>
      <c r="E3793" s="17"/>
      <c r="F3793" s="17"/>
      <c r="G3793" s="17"/>
      <c r="H3793" s="249"/>
      <c r="I3793" s="250"/>
      <c r="J3793" s="251"/>
    </row>
    <row r="3794" spans="1:10" ht="13.5" customHeight="1">
      <c r="A3794" s="16"/>
      <c r="B3794" s="16"/>
      <c r="C3794" s="17"/>
      <c r="D3794" s="17"/>
      <c r="E3794" s="17"/>
      <c r="F3794" s="17"/>
      <c r="G3794" s="17"/>
      <c r="H3794" s="249"/>
      <c r="I3794" s="250"/>
      <c r="J3794" s="251"/>
    </row>
    <row r="3795" spans="1:10" ht="13.5" customHeight="1">
      <c r="A3795" s="16"/>
      <c r="B3795" s="16"/>
      <c r="C3795" s="17"/>
      <c r="D3795" s="17"/>
      <c r="E3795" s="17"/>
      <c r="F3795" s="17"/>
      <c r="G3795" s="17"/>
      <c r="H3795" s="249"/>
      <c r="I3795" s="250"/>
      <c r="J3795" s="251"/>
    </row>
    <row r="3796" spans="1:10" ht="13.5" customHeight="1">
      <c r="A3796" s="16"/>
      <c r="B3796" s="16"/>
      <c r="C3796" s="17"/>
      <c r="D3796" s="17"/>
      <c r="E3796" s="17"/>
      <c r="F3796" s="17"/>
      <c r="G3796" s="17"/>
      <c r="H3796" s="249"/>
      <c r="I3796" s="250"/>
      <c r="J3796" s="251"/>
    </row>
    <row r="3797" spans="1:10" ht="13.5" customHeight="1">
      <c r="A3797" s="16"/>
      <c r="B3797" s="16"/>
      <c r="C3797" s="17"/>
      <c r="D3797" s="17"/>
      <c r="E3797" s="17"/>
      <c r="F3797" s="17"/>
      <c r="G3797" s="17"/>
      <c r="H3797" s="249"/>
      <c r="I3797" s="250"/>
      <c r="J3797" s="251"/>
    </row>
    <row r="3798" spans="1:10" ht="13.5" customHeight="1">
      <c r="A3798" s="16"/>
      <c r="B3798" s="16"/>
      <c r="C3798" s="17"/>
      <c r="D3798" s="17"/>
      <c r="E3798" s="17"/>
      <c r="F3798" s="17"/>
      <c r="G3798" s="17"/>
      <c r="H3798" s="249"/>
      <c r="I3798" s="250"/>
      <c r="J3798" s="251"/>
    </row>
    <row r="3799" spans="1:10" ht="13.5" customHeight="1">
      <c r="A3799" s="16"/>
      <c r="B3799" s="16"/>
      <c r="C3799" s="17"/>
      <c r="D3799" s="17"/>
      <c r="E3799" s="17"/>
      <c r="F3799" s="17"/>
      <c r="G3799" s="17"/>
      <c r="H3799" s="249"/>
      <c r="I3799" s="250"/>
      <c r="J3799" s="251"/>
    </row>
    <row r="3800" spans="1:10" ht="13.5" customHeight="1">
      <c r="A3800" s="16"/>
      <c r="B3800" s="16"/>
      <c r="C3800" s="17"/>
      <c r="D3800" s="17"/>
      <c r="E3800" s="17"/>
      <c r="F3800" s="17"/>
      <c r="G3800" s="17"/>
      <c r="H3800" s="249"/>
      <c r="I3800" s="250"/>
      <c r="J3800" s="251"/>
    </row>
    <row r="3801" spans="1:10" ht="13.5" customHeight="1">
      <c r="A3801" s="16"/>
      <c r="B3801" s="16"/>
      <c r="C3801" s="17"/>
      <c r="D3801" s="17"/>
      <c r="E3801" s="17"/>
      <c r="F3801" s="17"/>
      <c r="G3801" s="17"/>
      <c r="H3801" s="249"/>
      <c r="I3801" s="250"/>
      <c r="J3801" s="251"/>
    </row>
    <row r="3802" spans="1:10" ht="13.5" customHeight="1">
      <c r="A3802" s="16"/>
      <c r="B3802" s="16"/>
      <c r="C3802" s="17"/>
      <c r="D3802" s="17"/>
      <c r="E3802" s="17"/>
      <c r="F3802" s="17"/>
      <c r="G3802" s="17"/>
      <c r="H3802" s="249"/>
      <c r="I3802" s="250"/>
      <c r="J3802" s="251"/>
    </row>
    <row r="3803" spans="1:10" ht="13.5" customHeight="1">
      <c r="A3803" s="16"/>
      <c r="B3803" s="16"/>
      <c r="C3803" s="17"/>
      <c r="D3803" s="17"/>
      <c r="E3803" s="17"/>
      <c r="F3803" s="17"/>
      <c r="G3803" s="17"/>
      <c r="H3803" s="249"/>
      <c r="I3803" s="250"/>
      <c r="J3803" s="251"/>
    </row>
    <row r="3804" spans="1:10" ht="13.5" customHeight="1">
      <c r="A3804" s="16"/>
      <c r="B3804" s="16"/>
      <c r="C3804" s="17"/>
      <c r="D3804" s="17"/>
      <c r="E3804" s="17"/>
      <c r="F3804" s="17"/>
      <c r="G3804" s="17"/>
      <c r="H3804" s="249"/>
      <c r="I3804" s="250"/>
      <c r="J3804" s="251"/>
    </row>
    <row r="3805" spans="1:10" ht="13.5" customHeight="1">
      <c r="A3805" s="16"/>
      <c r="B3805" s="16"/>
      <c r="C3805" s="17"/>
      <c r="D3805" s="17"/>
      <c r="E3805" s="17"/>
      <c r="F3805" s="17"/>
      <c r="G3805" s="17"/>
      <c r="H3805" s="249"/>
      <c r="I3805" s="250"/>
      <c r="J3805" s="251"/>
    </row>
    <row r="3806" spans="1:10" ht="13.5" customHeight="1">
      <c r="A3806" s="16"/>
      <c r="B3806" s="16"/>
      <c r="C3806" s="17"/>
      <c r="D3806" s="17"/>
      <c r="E3806" s="17"/>
      <c r="F3806" s="17"/>
      <c r="G3806" s="17"/>
      <c r="H3806" s="249"/>
      <c r="I3806" s="250"/>
      <c r="J3806" s="251"/>
    </row>
    <row r="3807" spans="1:10" ht="13.5" customHeight="1">
      <c r="A3807" s="16"/>
      <c r="B3807" s="16"/>
      <c r="C3807" s="17"/>
      <c r="D3807" s="17"/>
      <c r="E3807" s="17"/>
      <c r="F3807" s="17"/>
      <c r="G3807" s="17"/>
      <c r="H3807" s="249"/>
      <c r="I3807" s="250"/>
      <c r="J3807" s="251"/>
    </row>
    <row r="3808" spans="1:10" ht="13.5" customHeight="1">
      <c r="A3808" s="16"/>
      <c r="B3808" s="16"/>
      <c r="C3808" s="17"/>
      <c r="D3808" s="17"/>
      <c r="E3808" s="17"/>
      <c r="F3808" s="17"/>
      <c r="G3808" s="17"/>
      <c r="H3808" s="249"/>
      <c r="I3808" s="250"/>
      <c r="J3808" s="251"/>
    </row>
    <row r="3809" spans="1:10" ht="13.5" customHeight="1">
      <c r="A3809" s="16"/>
      <c r="B3809" s="16"/>
      <c r="C3809" s="17"/>
      <c r="D3809" s="17"/>
      <c r="E3809" s="17"/>
      <c r="F3809" s="17"/>
      <c r="G3809" s="17"/>
      <c r="H3809" s="249"/>
      <c r="I3809" s="250"/>
      <c r="J3809" s="251"/>
    </row>
    <row r="3810" spans="1:10" ht="13.5" customHeight="1">
      <c r="A3810" s="16"/>
      <c r="B3810" s="16"/>
      <c r="C3810" s="17"/>
      <c r="D3810" s="17"/>
      <c r="E3810" s="17"/>
      <c r="F3810" s="17"/>
      <c r="G3810" s="17"/>
      <c r="H3810" s="249"/>
      <c r="I3810" s="250"/>
      <c r="J3810" s="251"/>
    </row>
    <row r="3811" spans="1:10" ht="13.5" customHeight="1">
      <c r="A3811" s="16"/>
      <c r="B3811" s="16"/>
      <c r="C3811" s="17"/>
      <c r="D3811" s="17"/>
      <c r="E3811" s="17"/>
      <c r="F3811" s="17"/>
      <c r="G3811" s="17"/>
      <c r="H3811" s="249"/>
      <c r="I3811" s="250"/>
      <c r="J3811" s="251"/>
    </row>
    <row r="3812" spans="1:10" ht="13.5" customHeight="1">
      <c r="A3812" s="16"/>
      <c r="B3812" s="16"/>
      <c r="C3812" s="17"/>
      <c r="D3812" s="17"/>
      <c r="E3812" s="17"/>
      <c r="F3812" s="17"/>
      <c r="G3812" s="17"/>
      <c r="H3812" s="249"/>
      <c r="I3812" s="250"/>
      <c r="J3812" s="251"/>
    </row>
    <row r="3813" spans="1:10" ht="13.5" customHeight="1">
      <c r="A3813" s="16"/>
      <c r="B3813" s="16"/>
      <c r="C3813" s="17"/>
      <c r="D3813" s="17"/>
      <c r="E3813" s="17"/>
      <c r="F3813" s="17"/>
      <c r="G3813" s="17"/>
      <c r="H3813" s="249"/>
      <c r="I3813" s="250"/>
      <c r="J3813" s="251"/>
    </row>
    <row r="3814" spans="1:10" ht="13.5" customHeight="1">
      <c r="A3814" s="16"/>
      <c r="B3814" s="16"/>
      <c r="C3814" s="17"/>
      <c r="D3814" s="17"/>
      <c r="E3814" s="17"/>
      <c r="F3814" s="17"/>
      <c r="G3814" s="17"/>
      <c r="H3814" s="249"/>
      <c r="I3814" s="250"/>
      <c r="J3814" s="251"/>
    </row>
    <row r="3815" spans="1:10" ht="13.5" customHeight="1">
      <c r="A3815" s="16"/>
      <c r="B3815" s="16"/>
      <c r="C3815" s="17"/>
      <c r="D3815" s="17"/>
      <c r="E3815" s="17"/>
      <c r="F3815" s="17"/>
      <c r="G3815" s="17"/>
      <c r="H3815" s="249"/>
      <c r="I3815" s="250"/>
      <c r="J3815" s="251"/>
    </row>
    <row r="3816" spans="1:10" ht="13.5" customHeight="1">
      <c r="A3816" s="16"/>
      <c r="B3816" s="16"/>
      <c r="C3816" s="17"/>
      <c r="D3816" s="17"/>
      <c r="E3816" s="17"/>
      <c r="F3816" s="17"/>
      <c r="G3816" s="17"/>
      <c r="H3816" s="249"/>
      <c r="I3816" s="250"/>
      <c r="J3816" s="251"/>
    </row>
    <row r="3817" spans="1:10" ht="13.5" customHeight="1">
      <c r="A3817" s="16"/>
      <c r="B3817" s="16"/>
      <c r="C3817" s="17"/>
      <c r="D3817" s="17"/>
      <c r="E3817" s="17"/>
      <c r="F3817" s="17"/>
      <c r="G3817" s="17"/>
      <c r="H3817" s="249"/>
      <c r="I3817" s="250"/>
      <c r="J3817" s="251"/>
    </row>
    <row r="3818" spans="1:10" ht="13.5" customHeight="1">
      <c r="A3818" s="16"/>
      <c r="B3818" s="16"/>
      <c r="C3818" s="17"/>
      <c r="D3818" s="17"/>
      <c r="E3818" s="17"/>
      <c r="F3818" s="17"/>
      <c r="G3818" s="17"/>
      <c r="H3818" s="249"/>
      <c r="I3818" s="250"/>
      <c r="J3818" s="251"/>
    </row>
    <row r="3819" spans="1:10" ht="13.5" customHeight="1">
      <c r="A3819" s="16"/>
      <c r="B3819" s="16"/>
      <c r="C3819" s="17"/>
      <c r="D3819" s="17"/>
      <c r="E3819" s="17"/>
      <c r="F3819" s="17"/>
      <c r="G3819" s="17"/>
      <c r="H3819" s="249"/>
      <c r="I3819" s="250"/>
      <c r="J3819" s="251"/>
    </row>
    <row r="3820" spans="1:10" ht="13.5" customHeight="1">
      <c r="A3820" s="16"/>
      <c r="B3820" s="16"/>
      <c r="C3820" s="17"/>
      <c r="D3820" s="17"/>
      <c r="E3820" s="17"/>
      <c r="F3820" s="17"/>
      <c r="G3820" s="17"/>
      <c r="H3820" s="249"/>
      <c r="I3820" s="250"/>
      <c r="J3820" s="251"/>
    </row>
    <row r="3821" spans="1:10" ht="13.5" customHeight="1">
      <c r="A3821" s="16"/>
      <c r="B3821" s="16"/>
      <c r="C3821" s="17"/>
      <c r="D3821" s="17"/>
      <c r="E3821" s="17"/>
      <c r="F3821" s="17"/>
      <c r="G3821" s="17"/>
      <c r="H3821" s="249"/>
      <c r="I3821" s="250"/>
      <c r="J3821" s="251"/>
    </row>
    <row r="3822" spans="1:10" ht="13.5" customHeight="1">
      <c r="A3822" s="16"/>
      <c r="B3822" s="16"/>
      <c r="C3822" s="17"/>
      <c r="D3822" s="17"/>
      <c r="E3822" s="17"/>
      <c r="F3822" s="17"/>
      <c r="G3822" s="17"/>
      <c r="H3822" s="249"/>
      <c r="I3822" s="250"/>
      <c r="J3822" s="251"/>
    </row>
    <row r="3823" spans="1:10" ht="13.5" customHeight="1">
      <c r="A3823" s="16"/>
      <c r="B3823" s="16"/>
      <c r="C3823" s="17"/>
      <c r="D3823" s="17"/>
      <c r="E3823" s="17"/>
      <c r="F3823" s="17"/>
      <c r="G3823" s="17"/>
      <c r="H3823" s="249"/>
      <c r="I3823" s="250"/>
      <c r="J3823" s="251"/>
    </row>
    <row r="3824" spans="1:10" ht="13.5" customHeight="1">
      <c r="A3824" s="16"/>
      <c r="B3824" s="16"/>
      <c r="C3824" s="17"/>
      <c r="D3824" s="17"/>
      <c r="E3824" s="17"/>
      <c r="F3824" s="17"/>
      <c r="G3824" s="17"/>
      <c r="H3824" s="249"/>
      <c r="I3824" s="250"/>
      <c r="J3824" s="251"/>
    </row>
    <row r="3825" spans="1:10" ht="13.5" customHeight="1">
      <c r="A3825" s="16"/>
      <c r="B3825" s="16"/>
      <c r="C3825" s="17"/>
      <c r="D3825" s="17"/>
      <c r="E3825" s="17"/>
      <c r="F3825" s="17"/>
      <c r="G3825" s="17"/>
      <c r="H3825" s="249"/>
      <c r="I3825" s="250"/>
      <c r="J3825" s="251"/>
    </row>
    <row r="3826" spans="1:10" ht="13.5" customHeight="1">
      <c r="A3826" s="16"/>
      <c r="B3826" s="16"/>
      <c r="C3826" s="17"/>
      <c r="D3826" s="17"/>
      <c r="E3826" s="17"/>
      <c r="F3826" s="17"/>
      <c r="G3826" s="17"/>
      <c r="H3826" s="249"/>
      <c r="I3826" s="250"/>
      <c r="J3826" s="251"/>
    </row>
    <row r="3827" spans="1:10" ht="13.5" customHeight="1">
      <c r="A3827" s="16"/>
      <c r="B3827" s="16"/>
      <c r="C3827" s="17"/>
      <c r="D3827" s="17"/>
      <c r="E3827" s="17"/>
      <c r="F3827" s="17"/>
      <c r="G3827" s="17"/>
      <c r="H3827" s="249"/>
      <c r="I3827" s="250"/>
      <c r="J3827" s="251"/>
    </row>
    <row r="3828" spans="1:10" ht="13.5" customHeight="1">
      <c r="A3828" s="16"/>
      <c r="B3828" s="16"/>
      <c r="C3828" s="17"/>
      <c r="D3828" s="17"/>
      <c r="E3828" s="17"/>
      <c r="F3828" s="17"/>
      <c r="G3828" s="17"/>
      <c r="H3828" s="249"/>
      <c r="I3828" s="250"/>
      <c r="J3828" s="251"/>
    </row>
    <row r="3829" spans="1:10" ht="13.5" customHeight="1">
      <c r="A3829" s="16"/>
      <c r="B3829" s="16"/>
      <c r="C3829" s="17"/>
      <c r="D3829" s="17"/>
      <c r="E3829" s="17"/>
      <c r="F3829" s="17"/>
      <c r="G3829" s="17"/>
      <c r="H3829" s="249"/>
      <c r="I3829" s="250"/>
      <c r="J3829" s="251"/>
    </row>
    <row r="3830" spans="1:10" ht="13.5" customHeight="1">
      <c r="A3830" s="16"/>
      <c r="B3830" s="16"/>
      <c r="C3830" s="17"/>
      <c r="D3830" s="17"/>
      <c r="E3830" s="17"/>
      <c r="F3830" s="17"/>
      <c r="G3830" s="17"/>
      <c r="H3830" s="249"/>
      <c r="I3830" s="250"/>
      <c r="J3830" s="251"/>
    </row>
    <row r="3831" spans="1:10" ht="13.5" customHeight="1">
      <c r="A3831" s="16"/>
      <c r="B3831" s="16"/>
      <c r="C3831" s="17"/>
      <c r="D3831" s="17"/>
      <c r="E3831" s="17"/>
      <c r="F3831" s="17"/>
      <c r="G3831" s="17"/>
      <c r="H3831" s="249"/>
      <c r="I3831" s="250"/>
      <c r="J3831" s="251"/>
    </row>
    <row r="3832" spans="1:10" ht="13.5" customHeight="1">
      <c r="A3832" s="16"/>
      <c r="B3832" s="16"/>
      <c r="C3832" s="17"/>
      <c r="D3832" s="17"/>
      <c r="E3832" s="17"/>
      <c r="F3832" s="17"/>
      <c r="G3832" s="17"/>
      <c r="H3832" s="249"/>
      <c r="I3832" s="250"/>
      <c r="J3832" s="251"/>
    </row>
    <row r="3833" spans="1:10" ht="13.5" customHeight="1">
      <c r="A3833" s="16"/>
      <c r="B3833" s="16"/>
      <c r="C3833" s="17"/>
      <c r="D3833" s="17"/>
      <c r="E3833" s="17"/>
      <c r="F3833" s="17"/>
      <c r="G3833" s="17"/>
      <c r="H3833" s="249"/>
      <c r="I3833" s="250"/>
      <c r="J3833" s="251"/>
    </row>
    <row r="3834" spans="1:10" ht="13.5" customHeight="1">
      <c r="A3834" s="16"/>
      <c r="B3834" s="16"/>
      <c r="C3834" s="17"/>
      <c r="D3834" s="17"/>
      <c r="E3834" s="17"/>
      <c r="F3834" s="17"/>
      <c r="G3834" s="17"/>
      <c r="H3834" s="249"/>
      <c r="I3834" s="250"/>
      <c r="J3834" s="251"/>
    </row>
    <row r="3835" spans="1:10" ht="13.5" customHeight="1">
      <c r="A3835" s="16"/>
      <c r="B3835" s="16"/>
      <c r="C3835" s="17"/>
      <c r="D3835" s="17"/>
      <c r="E3835" s="17"/>
      <c r="F3835" s="17"/>
      <c r="G3835" s="17"/>
      <c r="H3835" s="249"/>
      <c r="I3835" s="250"/>
      <c r="J3835" s="251"/>
    </row>
    <row r="3836" spans="1:10" ht="13.5" customHeight="1">
      <c r="A3836" s="16"/>
      <c r="B3836" s="16"/>
      <c r="C3836" s="17"/>
      <c r="D3836" s="17"/>
      <c r="E3836" s="17"/>
      <c r="F3836" s="17"/>
      <c r="G3836" s="17"/>
      <c r="H3836" s="249"/>
      <c r="I3836" s="250"/>
      <c r="J3836" s="251"/>
    </row>
    <row r="3837" spans="1:10" ht="13.5" customHeight="1">
      <c r="A3837" s="16"/>
      <c r="B3837" s="16"/>
      <c r="C3837" s="17"/>
      <c r="D3837" s="17"/>
      <c r="E3837" s="17"/>
      <c r="F3837" s="17"/>
      <c r="G3837" s="17"/>
      <c r="H3837" s="249"/>
      <c r="I3837" s="250"/>
      <c r="J3837" s="251"/>
    </row>
    <row r="3838" spans="1:10" ht="13.5" customHeight="1">
      <c r="A3838" s="16"/>
      <c r="B3838" s="16"/>
      <c r="C3838" s="17"/>
      <c r="D3838" s="17"/>
      <c r="E3838" s="17"/>
      <c r="F3838" s="17"/>
      <c r="G3838" s="17"/>
      <c r="H3838" s="249"/>
      <c r="I3838" s="250"/>
      <c r="J3838" s="251"/>
    </row>
    <row r="3839" spans="1:10" ht="13.5" customHeight="1">
      <c r="A3839" s="16"/>
      <c r="B3839" s="16"/>
      <c r="C3839" s="17"/>
      <c r="D3839" s="17"/>
      <c r="E3839" s="17"/>
      <c r="F3839" s="17"/>
      <c r="G3839" s="17"/>
      <c r="H3839" s="249"/>
      <c r="I3839" s="250"/>
      <c r="J3839" s="251"/>
    </row>
    <row r="3840" spans="1:10" ht="13.5" customHeight="1">
      <c r="A3840" s="16"/>
      <c r="B3840" s="16"/>
      <c r="C3840" s="17"/>
      <c r="D3840" s="17"/>
      <c r="E3840" s="17"/>
      <c r="F3840" s="17"/>
      <c r="G3840" s="17"/>
      <c r="H3840" s="249"/>
      <c r="I3840" s="250"/>
      <c r="J3840" s="251"/>
    </row>
    <row r="3841" spans="1:10" ht="13.5" customHeight="1">
      <c r="A3841" s="16"/>
      <c r="B3841" s="16"/>
      <c r="C3841" s="17"/>
      <c r="D3841" s="17"/>
      <c r="E3841" s="17"/>
      <c r="F3841" s="17"/>
      <c r="G3841" s="17"/>
      <c r="H3841" s="249"/>
      <c r="I3841" s="250"/>
      <c r="J3841" s="251"/>
    </row>
    <row r="3842" spans="1:10" ht="13.5" customHeight="1">
      <c r="A3842" s="16"/>
      <c r="B3842" s="16"/>
      <c r="C3842" s="17"/>
      <c r="D3842" s="17"/>
      <c r="E3842" s="17"/>
      <c r="F3842" s="17"/>
      <c r="G3842" s="17"/>
      <c r="H3842" s="249"/>
      <c r="I3842" s="250"/>
      <c r="J3842" s="251"/>
    </row>
    <row r="3843" spans="1:10" ht="13.5" customHeight="1">
      <c r="A3843" s="16"/>
      <c r="B3843" s="16"/>
      <c r="C3843" s="17"/>
      <c r="D3843" s="17"/>
      <c r="E3843" s="17"/>
      <c r="F3843" s="17"/>
      <c r="G3843" s="17"/>
      <c r="H3843" s="249"/>
      <c r="I3843" s="250"/>
      <c r="J3843" s="251"/>
    </row>
    <row r="3844" spans="1:10" ht="13.5" customHeight="1">
      <c r="A3844" s="16"/>
      <c r="B3844" s="16"/>
      <c r="C3844" s="17"/>
      <c r="D3844" s="17"/>
      <c r="E3844" s="17"/>
      <c r="F3844" s="17"/>
      <c r="G3844" s="17"/>
      <c r="H3844" s="249"/>
      <c r="I3844" s="250"/>
      <c r="J3844" s="251"/>
    </row>
    <row r="3845" spans="1:10" ht="13.5" customHeight="1">
      <c r="A3845" s="16"/>
      <c r="B3845" s="16"/>
      <c r="C3845" s="17"/>
      <c r="D3845" s="17"/>
      <c r="E3845" s="17"/>
      <c r="F3845" s="17"/>
      <c r="G3845" s="17"/>
      <c r="H3845" s="249"/>
      <c r="I3845" s="250"/>
      <c r="J3845" s="251"/>
    </row>
    <row r="3846" spans="1:10" ht="13.5" customHeight="1">
      <c r="A3846" s="16"/>
      <c r="B3846" s="16"/>
      <c r="C3846" s="17"/>
      <c r="D3846" s="17"/>
      <c r="E3846" s="17"/>
      <c r="F3846" s="17"/>
      <c r="G3846" s="17"/>
      <c r="H3846" s="249"/>
      <c r="I3846" s="250"/>
      <c r="J3846" s="251"/>
    </row>
    <row r="3847" spans="1:10" ht="13.5" customHeight="1">
      <c r="A3847" s="16"/>
      <c r="B3847" s="16"/>
      <c r="C3847" s="17"/>
      <c r="D3847" s="17"/>
      <c r="E3847" s="17"/>
      <c r="F3847" s="17"/>
      <c r="G3847" s="17"/>
      <c r="H3847" s="249"/>
      <c r="I3847" s="250"/>
      <c r="J3847" s="251"/>
    </row>
    <row r="3848" spans="1:10" ht="13.5" customHeight="1">
      <c r="A3848" s="16"/>
      <c r="B3848" s="16"/>
      <c r="C3848" s="17"/>
      <c r="D3848" s="17"/>
      <c r="E3848" s="17"/>
      <c r="F3848" s="17"/>
      <c r="G3848" s="17"/>
      <c r="H3848" s="249"/>
      <c r="I3848" s="250"/>
      <c r="J3848" s="251"/>
    </row>
    <row r="3849" spans="1:10" ht="13.5" customHeight="1">
      <c r="A3849" s="16"/>
      <c r="B3849" s="16"/>
      <c r="C3849" s="17"/>
      <c r="D3849" s="17"/>
      <c r="E3849" s="17"/>
      <c r="F3849" s="17"/>
      <c r="G3849" s="17"/>
      <c r="H3849" s="249"/>
      <c r="I3849" s="250"/>
      <c r="J3849" s="251"/>
    </row>
    <row r="3850" spans="1:10" ht="13.5" customHeight="1">
      <c r="A3850" s="16"/>
      <c r="B3850" s="16"/>
      <c r="C3850" s="17"/>
      <c r="D3850" s="17"/>
      <c r="E3850" s="17"/>
      <c r="F3850" s="17"/>
      <c r="G3850" s="17"/>
      <c r="H3850" s="249"/>
      <c r="I3850" s="250"/>
      <c r="J3850" s="251"/>
    </row>
    <row r="3851" spans="1:10" ht="13.5" customHeight="1">
      <c r="A3851" s="16"/>
      <c r="B3851" s="16"/>
      <c r="C3851" s="17"/>
      <c r="D3851" s="17"/>
      <c r="E3851" s="17"/>
      <c r="F3851" s="17"/>
      <c r="G3851" s="17"/>
      <c r="H3851" s="249"/>
      <c r="I3851" s="250"/>
      <c r="J3851" s="251"/>
    </row>
    <row r="3852" spans="1:10" ht="13.5" customHeight="1">
      <c r="A3852" s="16"/>
      <c r="B3852" s="16"/>
      <c r="C3852" s="17"/>
      <c r="D3852" s="17"/>
      <c r="E3852" s="17"/>
      <c r="F3852" s="17"/>
      <c r="G3852" s="17"/>
      <c r="H3852" s="249"/>
      <c r="I3852" s="250"/>
      <c r="J3852" s="251"/>
    </row>
    <row r="3853" spans="1:10" ht="13.5" customHeight="1">
      <c r="A3853" s="16"/>
      <c r="B3853" s="16"/>
      <c r="C3853" s="17"/>
      <c r="D3853" s="17"/>
      <c r="E3853" s="17"/>
      <c r="F3853" s="17"/>
      <c r="G3853" s="17"/>
      <c r="H3853" s="249"/>
      <c r="I3853" s="250"/>
      <c r="J3853" s="251"/>
    </row>
    <row r="3854" spans="1:10" ht="13.5" customHeight="1">
      <c r="A3854" s="16"/>
      <c r="B3854" s="16"/>
      <c r="C3854" s="17"/>
      <c r="D3854" s="17"/>
      <c r="E3854" s="17"/>
      <c r="F3854" s="17"/>
      <c r="G3854" s="17"/>
      <c r="H3854" s="249"/>
      <c r="I3854" s="250"/>
      <c r="J3854" s="251"/>
    </row>
    <row r="3855" spans="1:10" ht="13.5" customHeight="1">
      <c r="A3855" s="16"/>
      <c r="B3855" s="16"/>
      <c r="C3855" s="17"/>
      <c r="D3855" s="17"/>
      <c r="E3855" s="17"/>
      <c r="F3855" s="17"/>
      <c r="G3855" s="17"/>
      <c r="H3855" s="249"/>
      <c r="I3855" s="250"/>
      <c r="J3855" s="251"/>
    </row>
    <row r="3856" spans="1:10" ht="13.5" customHeight="1">
      <c r="A3856" s="16"/>
      <c r="B3856" s="16"/>
      <c r="C3856" s="17"/>
      <c r="D3856" s="17"/>
      <c r="E3856" s="17"/>
      <c r="F3856" s="17"/>
      <c r="G3856" s="17"/>
      <c r="H3856" s="249"/>
      <c r="I3856" s="250"/>
      <c r="J3856" s="251"/>
    </row>
    <row r="3857" spans="1:10" ht="13.5" customHeight="1">
      <c r="A3857" s="16"/>
      <c r="B3857" s="16"/>
      <c r="C3857" s="17"/>
      <c r="D3857" s="17"/>
      <c r="E3857" s="17"/>
      <c r="F3857" s="17"/>
      <c r="G3857" s="17"/>
      <c r="H3857" s="249"/>
      <c r="I3857" s="250"/>
      <c r="J3857" s="251"/>
    </row>
    <row r="3858" spans="1:10" ht="13.5" customHeight="1">
      <c r="A3858" s="16"/>
      <c r="B3858" s="16"/>
      <c r="C3858" s="17"/>
      <c r="D3858" s="17"/>
      <c r="E3858" s="17"/>
      <c r="F3858" s="17"/>
      <c r="G3858" s="17"/>
      <c r="H3858" s="249"/>
      <c r="I3858" s="250"/>
      <c r="J3858" s="251"/>
    </row>
    <row r="3859" spans="1:10" ht="13.5" customHeight="1">
      <c r="A3859" s="16"/>
      <c r="B3859" s="16"/>
      <c r="C3859" s="17"/>
      <c r="D3859" s="17"/>
      <c r="E3859" s="17"/>
      <c r="F3859" s="17"/>
      <c r="G3859" s="17"/>
      <c r="H3859" s="249"/>
      <c r="I3859" s="250"/>
      <c r="J3859" s="251"/>
    </row>
    <row r="3860" spans="1:10" ht="13.5" customHeight="1">
      <c r="A3860" s="16"/>
      <c r="B3860" s="16"/>
      <c r="C3860" s="17"/>
      <c r="D3860" s="17"/>
      <c r="E3860" s="17"/>
      <c r="F3860" s="17"/>
      <c r="G3860" s="17"/>
      <c r="H3860" s="249"/>
      <c r="I3860" s="250"/>
      <c r="J3860" s="251"/>
    </row>
    <row r="3861" spans="1:10" ht="13.5" customHeight="1">
      <c r="A3861" s="16"/>
      <c r="B3861" s="16"/>
      <c r="C3861" s="17"/>
      <c r="D3861" s="17"/>
      <c r="E3861" s="17"/>
      <c r="F3861" s="17"/>
      <c r="G3861" s="17"/>
      <c r="H3861" s="249"/>
      <c r="I3861" s="250"/>
      <c r="J3861" s="251"/>
    </row>
    <row r="3862" spans="1:10" ht="13.5" customHeight="1">
      <c r="A3862" s="16"/>
      <c r="B3862" s="16"/>
      <c r="C3862" s="17"/>
      <c r="D3862" s="17"/>
      <c r="E3862" s="17"/>
      <c r="F3862" s="17"/>
      <c r="G3862" s="17"/>
      <c r="H3862" s="249"/>
      <c r="I3862" s="250"/>
      <c r="J3862" s="251"/>
    </row>
    <row r="3863" spans="1:10" ht="13.5" customHeight="1">
      <c r="A3863" s="16"/>
      <c r="B3863" s="16"/>
      <c r="C3863" s="17"/>
      <c r="D3863" s="17"/>
      <c r="E3863" s="17"/>
      <c r="F3863" s="17"/>
      <c r="G3863" s="17"/>
      <c r="H3863" s="249"/>
      <c r="I3863" s="250"/>
      <c r="J3863" s="251"/>
    </row>
    <row r="3864" spans="1:10" ht="13.5" customHeight="1">
      <c r="A3864" s="16"/>
      <c r="B3864" s="16"/>
      <c r="C3864" s="17"/>
      <c r="D3864" s="17"/>
      <c r="E3864" s="17"/>
      <c r="F3864" s="17"/>
      <c r="G3864" s="17"/>
      <c r="H3864" s="249"/>
      <c r="I3864" s="250"/>
      <c r="J3864" s="251"/>
    </row>
    <row r="3865" spans="1:10" ht="13.5" customHeight="1">
      <c r="A3865" s="16"/>
      <c r="B3865" s="16"/>
      <c r="C3865" s="17"/>
      <c r="D3865" s="17"/>
      <c r="E3865" s="17"/>
      <c r="F3865" s="17"/>
      <c r="G3865" s="17"/>
      <c r="H3865" s="249"/>
      <c r="I3865" s="250"/>
      <c r="J3865" s="251"/>
    </row>
    <row r="3866" spans="1:10" ht="13.5" customHeight="1">
      <c r="A3866" s="16"/>
      <c r="B3866" s="16"/>
      <c r="C3866" s="17"/>
      <c r="D3866" s="17"/>
      <c r="E3866" s="17"/>
      <c r="F3866" s="17"/>
      <c r="G3866" s="17"/>
      <c r="H3866" s="249"/>
      <c r="I3866" s="250"/>
      <c r="J3866" s="251"/>
    </row>
    <row r="3867" spans="1:10" ht="13.5" customHeight="1">
      <c r="A3867" s="16"/>
      <c r="B3867" s="16"/>
      <c r="C3867" s="17"/>
      <c r="D3867" s="17"/>
      <c r="E3867" s="17"/>
      <c r="F3867" s="17"/>
      <c r="G3867" s="17"/>
      <c r="H3867" s="249"/>
      <c r="I3867" s="250"/>
      <c r="J3867" s="251"/>
    </row>
    <row r="3868" spans="1:10" ht="13.5" customHeight="1">
      <c r="A3868" s="16"/>
      <c r="B3868" s="16"/>
      <c r="C3868" s="17"/>
      <c r="D3868" s="17"/>
      <c r="E3868" s="17"/>
      <c r="F3868" s="17"/>
      <c r="G3868" s="17"/>
      <c r="H3868" s="249"/>
      <c r="I3868" s="250"/>
      <c r="J3868" s="251"/>
    </row>
    <row r="3869" spans="1:10" ht="13.5" customHeight="1">
      <c r="A3869" s="16"/>
      <c r="B3869" s="16"/>
      <c r="C3869" s="17"/>
      <c r="D3869" s="17"/>
      <c r="E3869" s="17"/>
      <c r="F3869" s="17"/>
      <c r="G3869" s="17"/>
      <c r="H3869" s="249"/>
      <c r="I3869" s="250"/>
      <c r="J3869" s="251"/>
    </row>
    <row r="3870" spans="1:10" ht="13.5" customHeight="1">
      <c r="A3870" s="16"/>
      <c r="B3870" s="16"/>
      <c r="C3870" s="17"/>
      <c r="D3870" s="17"/>
      <c r="E3870" s="17"/>
      <c r="F3870" s="17"/>
      <c r="G3870" s="17"/>
      <c r="H3870" s="249"/>
      <c r="I3870" s="250"/>
      <c r="J3870" s="251"/>
    </row>
    <row r="3871" spans="1:10" ht="13.5" customHeight="1">
      <c r="A3871" s="16"/>
      <c r="B3871" s="16"/>
      <c r="C3871" s="17"/>
      <c r="D3871" s="17"/>
      <c r="E3871" s="17"/>
      <c r="F3871" s="17"/>
      <c r="G3871" s="17"/>
      <c r="H3871" s="249"/>
      <c r="I3871" s="250"/>
      <c r="J3871" s="251"/>
    </row>
    <row r="3872" spans="1:10" ht="13.5" customHeight="1">
      <c r="A3872" s="16"/>
      <c r="B3872" s="16"/>
      <c r="C3872" s="17"/>
      <c r="D3872" s="17"/>
      <c r="E3872" s="17"/>
      <c r="F3872" s="17"/>
      <c r="G3872" s="17"/>
      <c r="H3872" s="249"/>
      <c r="I3872" s="250"/>
      <c r="J3872" s="251"/>
    </row>
    <row r="3873" spans="1:10" ht="13.5" customHeight="1">
      <c r="A3873" s="16"/>
      <c r="B3873" s="16"/>
      <c r="C3873" s="17"/>
      <c r="D3873" s="17"/>
      <c r="E3873" s="17"/>
      <c r="F3873" s="17"/>
      <c r="G3873" s="17"/>
      <c r="H3873" s="249"/>
      <c r="I3873" s="250"/>
      <c r="J3873" s="251"/>
    </row>
    <row r="3874" spans="1:10" ht="13.5" customHeight="1">
      <c r="A3874" s="16"/>
      <c r="B3874" s="16"/>
      <c r="C3874" s="17"/>
      <c r="D3874" s="17"/>
      <c r="E3874" s="17"/>
      <c r="F3874" s="17"/>
      <c r="G3874" s="17"/>
      <c r="H3874" s="249"/>
      <c r="I3874" s="250"/>
      <c r="J3874" s="251"/>
    </row>
    <row r="3875" spans="1:10" ht="13.5" customHeight="1">
      <c r="A3875" s="16"/>
      <c r="B3875" s="16"/>
      <c r="C3875" s="17"/>
      <c r="D3875" s="17"/>
      <c r="E3875" s="17"/>
      <c r="F3875" s="17"/>
      <c r="G3875" s="17"/>
      <c r="H3875" s="249"/>
      <c r="I3875" s="250"/>
      <c r="J3875" s="251"/>
    </row>
    <row r="3876" spans="1:10" ht="13.5" customHeight="1">
      <c r="A3876" s="16"/>
      <c r="B3876" s="16"/>
      <c r="C3876" s="17"/>
      <c r="D3876" s="17"/>
      <c r="E3876" s="17"/>
      <c r="F3876" s="17"/>
      <c r="G3876" s="17"/>
      <c r="H3876" s="249"/>
      <c r="I3876" s="250"/>
      <c r="J3876" s="251"/>
    </row>
    <row r="3877" spans="1:10" ht="13.5" customHeight="1">
      <c r="A3877" s="16"/>
      <c r="B3877" s="16"/>
      <c r="C3877" s="17"/>
      <c r="D3877" s="17"/>
      <c r="E3877" s="17"/>
      <c r="F3877" s="17"/>
      <c r="G3877" s="17"/>
      <c r="H3877" s="249"/>
      <c r="I3877" s="250"/>
      <c r="J3877" s="251"/>
    </row>
    <row r="3878" spans="1:10" ht="13.5" customHeight="1">
      <c r="A3878" s="16"/>
      <c r="B3878" s="16"/>
      <c r="C3878" s="17"/>
      <c r="D3878" s="17"/>
      <c r="E3878" s="17"/>
      <c r="F3878" s="17"/>
      <c r="G3878" s="17"/>
      <c r="H3878" s="249"/>
      <c r="I3878" s="250"/>
      <c r="J3878" s="251"/>
    </row>
    <row r="3879" spans="1:10" ht="13.5" customHeight="1">
      <c r="A3879" s="16"/>
      <c r="B3879" s="16"/>
      <c r="C3879" s="17"/>
      <c r="D3879" s="17"/>
      <c r="E3879" s="17"/>
      <c r="F3879" s="17"/>
      <c r="G3879" s="17"/>
      <c r="H3879" s="249"/>
      <c r="I3879" s="250"/>
      <c r="J3879" s="251"/>
    </row>
    <row r="3880" spans="1:10" ht="13.5" customHeight="1">
      <c r="A3880" s="16"/>
      <c r="B3880" s="16"/>
      <c r="C3880" s="17"/>
      <c r="D3880" s="17"/>
      <c r="E3880" s="17"/>
      <c r="F3880" s="17"/>
      <c r="G3880" s="17"/>
      <c r="H3880" s="249"/>
      <c r="I3880" s="250"/>
      <c r="J3880" s="251"/>
    </row>
    <row r="3881" spans="1:10" ht="13.5" customHeight="1">
      <c r="A3881" s="16"/>
      <c r="B3881" s="16"/>
      <c r="C3881" s="17"/>
      <c r="D3881" s="17"/>
      <c r="E3881" s="17"/>
      <c r="F3881" s="17"/>
      <c r="G3881" s="17"/>
      <c r="H3881" s="249"/>
      <c r="I3881" s="250"/>
      <c r="J3881" s="251"/>
    </row>
    <row r="3882" spans="1:10" ht="13.5" customHeight="1">
      <c r="A3882" s="16"/>
      <c r="B3882" s="16"/>
      <c r="C3882" s="17"/>
      <c r="D3882" s="17"/>
      <c r="E3882" s="17"/>
      <c r="F3882" s="17"/>
      <c r="G3882" s="17"/>
      <c r="H3882" s="249"/>
      <c r="I3882" s="250"/>
      <c r="J3882" s="251"/>
    </row>
    <row r="3883" spans="1:10" ht="13.5" customHeight="1">
      <c r="A3883" s="16"/>
      <c r="B3883" s="16"/>
      <c r="C3883" s="17"/>
      <c r="D3883" s="17"/>
      <c r="E3883" s="17"/>
      <c r="F3883" s="17"/>
      <c r="G3883" s="17"/>
      <c r="H3883" s="249"/>
      <c r="I3883" s="250"/>
      <c r="J3883" s="251"/>
    </row>
    <row r="3884" spans="1:10" ht="13.5" customHeight="1">
      <c r="A3884" s="16"/>
      <c r="B3884" s="16"/>
      <c r="C3884" s="17"/>
      <c r="D3884" s="17"/>
      <c r="E3884" s="17"/>
      <c r="F3884" s="17"/>
      <c r="G3884" s="17"/>
      <c r="H3884" s="249"/>
      <c r="I3884" s="250"/>
      <c r="J3884" s="251"/>
    </row>
    <row r="3885" spans="1:10" ht="13.5" customHeight="1">
      <c r="A3885" s="16"/>
      <c r="B3885" s="16"/>
      <c r="C3885" s="17"/>
      <c r="D3885" s="17"/>
      <c r="E3885" s="17"/>
      <c r="F3885" s="17"/>
      <c r="G3885" s="17"/>
      <c r="H3885" s="249"/>
      <c r="I3885" s="250"/>
      <c r="J3885" s="251"/>
    </row>
    <row r="3886" spans="1:10" ht="13.5" customHeight="1">
      <c r="A3886" s="16"/>
      <c r="B3886" s="16"/>
      <c r="C3886" s="17"/>
      <c r="D3886" s="17"/>
      <c r="E3886" s="17"/>
      <c r="F3886" s="17"/>
      <c r="G3886" s="17"/>
      <c r="H3886" s="249"/>
      <c r="I3886" s="250"/>
      <c r="J3886" s="251"/>
    </row>
    <row r="3887" spans="1:10" ht="13.5" customHeight="1">
      <c r="A3887" s="16"/>
      <c r="B3887" s="16"/>
      <c r="C3887" s="17"/>
      <c r="D3887" s="17"/>
      <c r="E3887" s="17"/>
      <c r="F3887" s="17"/>
      <c r="G3887" s="17"/>
      <c r="H3887" s="249"/>
      <c r="I3887" s="250"/>
      <c r="J3887" s="251"/>
    </row>
    <row r="3888" spans="1:10" ht="13.5" customHeight="1">
      <c r="A3888" s="16"/>
      <c r="B3888" s="16"/>
      <c r="C3888" s="17"/>
      <c r="D3888" s="17"/>
      <c r="E3888" s="17"/>
      <c r="F3888" s="17"/>
      <c r="G3888" s="17"/>
      <c r="H3888" s="249"/>
      <c r="I3888" s="250"/>
      <c r="J3888" s="251"/>
    </row>
    <row r="3889" spans="1:10" ht="13.5" customHeight="1">
      <c r="A3889" s="16"/>
      <c r="B3889" s="16"/>
      <c r="C3889" s="17"/>
      <c r="D3889" s="17"/>
      <c r="E3889" s="17"/>
      <c r="F3889" s="17"/>
      <c r="G3889" s="17"/>
      <c r="H3889" s="249"/>
      <c r="I3889" s="250"/>
      <c r="J3889" s="251"/>
    </row>
    <row r="3890" spans="1:10" ht="13.5" customHeight="1">
      <c r="A3890" s="16"/>
      <c r="B3890" s="16"/>
      <c r="C3890" s="17"/>
      <c r="D3890" s="17"/>
      <c r="E3890" s="17"/>
      <c r="F3890" s="17"/>
      <c r="G3890" s="17"/>
      <c r="H3890" s="249"/>
      <c r="I3890" s="250"/>
      <c r="J3890" s="251"/>
    </row>
    <row r="3891" spans="1:10" ht="13.5" customHeight="1">
      <c r="A3891" s="16"/>
      <c r="B3891" s="16"/>
      <c r="C3891" s="17"/>
      <c r="D3891" s="17"/>
      <c r="E3891" s="17"/>
      <c r="F3891" s="17"/>
      <c r="G3891" s="17"/>
      <c r="H3891" s="249"/>
      <c r="I3891" s="250"/>
      <c r="J3891" s="251"/>
    </row>
    <row r="3892" spans="1:10" ht="13.5" customHeight="1">
      <c r="A3892" s="16"/>
      <c r="B3892" s="16"/>
      <c r="C3892" s="17"/>
      <c r="D3892" s="17"/>
      <c r="E3892" s="17"/>
      <c r="F3892" s="17"/>
      <c r="G3892" s="17"/>
      <c r="H3892" s="249"/>
      <c r="I3892" s="250"/>
      <c r="J3892" s="251"/>
    </row>
    <row r="3893" spans="1:10" ht="13.5" customHeight="1">
      <c r="A3893" s="16"/>
      <c r="B3893" s="16"/>
      <c r="C3893" s="17"/>
      <c r="D3893" s="17"/>
      <c r="E3893" s="17"/>
      <c r="F3893" s="17"/>
      <c r="G3893" s="17"/>
      <c r="H3893" s="249"/>
      <c r="I3893" s="250"/>
      <c r="J3893" s="251"/>
    </row>
    <row r="3894" spans="1:10" ht="13.5" customHeight="1">
      <c r="A3894" s="16"/>
      <c r="B3894" s="16"/>
      <c r="C3894" s="17"/>
      <c r="D3894" s="17"/>
      <c r="E3894" s="17"/>
      <c r="F3894" s="17"/>
      <c r="G3894" s="17"/>
      <c r="H3894" s="249"/>
      <c r="I3894" s="250"/>
      <c r="J3894" s="251"/>
    </row>
    <row r="3895" spans="1:10" ht="13.5" customHeight="1">
      <c r="A3895" s="16"/>
      <c r="B3895" s="16"/>
      <c r="C3895" s="17"/>
      <c r="D3895" s="17"/>
      <c r="E3895" s="17"/>
      <c r="F3895" s="17"/>
      <c r="G3895" s="17"/>
      <c r="H3895" s="249"/>
      <c r="I3895" s="250"/>
      <c r="J3895" s="251"/>
    </row>
    <row r="3896" spans="1:10" ht="13.5" customHeight="1">
      <c r="A3896" s="16"/>
      <c r="B3896" s="16"/>
      <c r="C3896" s="17"/>
      <c r="D3896" s="17"/>
      <c r="E3896" s="17"/>
      <c r="F3896" s="17"/>
      <c r="G3896" s="17"/>
      <c r="H3896" s="249"/>
      <c r="I3896" s="250"/>
      <c r="J3896" s="251"/>
    </row>
    <row r="3897" spans="1:10" ht="13.5" customHeight="1">
      <c r="A3897" s="16"/>
      <c r="B3897" s="16"/>
      <c r="C3897" s="17"/>
      <c r="D3897" s="17"/>
      <c r="E3897" s="17"/>
      <c r="F3897" s="17"/>
      <c r="G3897" s="17"/>
      <c r="H3897" s="249"/>
      <c r="I3897" s="250"/>
      <c r="J3897" s="251"/>
    </row>
    <row r="3898" spans="1:10" ht="13.5" customHeight="1">
      <c r="A3898" s="16"/>
      <c r="B3898" s="16"/>
      <c r="C3898" s="17"/>
      <c r="D3898" s="17"/>
      <c r="E3898" s="17"/>
      <c r="F3898" s="17"/>
      <c r="G3898" s="17"/>
      <c r="H3898" s="249"/>
      <c r="I3898" s="250"/>
      <c r="J3898" s="251"/>
    </row>
    <row r="3899" spans="1:10" ht="13.5" customHeight="1">
      <c r="A3899" s="16"/>
      <c r="B3899" s="16"/>
      <c r="C3899" s="17"/>
      <c r="D3899" s="17"/>
      <c r="E3899" s="17"/>
      <c r="F3899" s="17"/>
      <c r="G3899" s="17"/>
      <c r="H3899" s="249"/>
      <c r="I3899" s="250"/>
      <c r="J3899" s="251"/>
    </row>
    <row r="3900" spans="1:10" ht="13.5" customHeight="1">
      <c r="A3900" s="16"/>
      <c r="B3900" s="16"/>
      <c r="C3900" s="17"/>
      <c r="D3900" s="17"/>
      <c r="E3900" s="17"/>
      <c r="F3900" s="17"/>
      <c r="G3900" s="17"/>
      <c r="H3900" s="249"/>
      <c r="I3900" s="250"/>
      <c r="J3900" s="251"/>
    </row>
    <row r="3901" spans="1:10" ht="13.5" customHeight="1">
      <c r="A3901" s="16"/>
      <c r="B3901" s="16"/>
      <c r="C3901" s="17"/>
      <c r="D3901" s="17"/>
      <c r="E3901" s="17"/>
      <c r="F3901" s="17"/>
      <c r="G3901" s="17"/>
      <c r="H3901" s="249"/>
      <c r="I3901" s="250"/>
      <c r="J3901" s="251"/>
    </row>
    <row r="3902" spans="1:10" ht="13.5" customHeight="1">
      <c r="A3902" s="16"/>
      <c r="B3902" s="16"/>
      <c r="C3902" s="17"/>
      <c r="D3902" s="17"/>
      <c r="E3902" s="17"/>
      <c r="F3902" s="17"/>
      <c r="G3902" s="17"/>
      <c r="H3902" s="249"/>
      <c r="I3902" s="250"/>
      <c r="J3902" s="251"/>
    </row>
    <row r="3903" spans="1:10" ht="13.5" customHeight="1">
      <c r="A3903" s="16"/>
      <c r="B3903" s="16"/>
      <c r="C3903" s="17"/>
      <c r="D3903" s="17"/>
      <c r="E3903" s="17"/>
      <c r="F3903" s="17"/>
      <c r="G3903" s="17"/>
      <c r="H3903" s="249"/>
      <c r="I3903" s="250"/>
      <c r="J3903" s="251"/>
    </row>
    <row r="3904" spans="1:10" ht="13.5" customHeight="1">
      <c r="A3904" s="16"/>
      <c r="B3904" s="16"/>
      <c r="C3904" s="17"/>
      <c r="D3904" s="17"/>
      <c r="E3904" s="17"/>
      <c r="F3904" s="17"/>
      <c r="G3904" s="17"/>
      <c r="H3904" s="249"/>
      <c r="I3904" s="250"/>
      <c r="J3904" s="251"/>
    </row>
    <row r="3905" spans="1:10" ht="13.5" customHeight="1">
      <c r="A3905" s="16"/>
      <c r="B3905" s="16"/>
      <c r="C3905" s="17"/>
      <c r="D3905" s="17"/>
      <c r="E3905" s="17"/>
      <c r="F3905" s="17"/>
      <c r="G3905" s="17"/>
      <c r="H3905" s="249"/>
      <c r="I3905" s="250"/>
      <c r="J3905" s="251"/>
    </row>
    <row r="3906" spans="1:10" ht="13.5" customHeight="1">
      <c r="A3906" s="16"/>
      <c r="B3906" s="16"/>
      <c r="C3906" s="17"/>
      <c r="D3906" s="17"/>
      <c r="E3906" s="17"/>
      <c r="F3906" s="17"/>
      <c r="G3906" s="17"/>
      <c r="H3906" s="249"/>
      <c r="I3906" s="250"/>
      <c r="J3906" s="251"/>
    </row>
    <row r="3907" spans="1:10" ht="13.5" customHeight="1">
      <c r="A3907" s="16"/>
      <c r="B3907" s="16"/>
      <c r="C3907" s="17"/>
      <c r="D3907" s="17"/>
      <c r="E3907" s="17"/>
      <c r="F3907" s="17"/>
      <c r="G3907" s="17"/>
      <c r="H3907" s="249"/>
      <c r="I3907" s="250"/>
      <c r="J3907" s="251"/>
    </row>
    <row r="3908" spans="1:10" ht="13.5" customHeight="1">
      <c r="A3908" s="16"/>
      <c r="B3908" s="16"/>
      <c r="C3908" s="17"/>
      <c r="D3908" s="17"/>
      <c r="E3908" s="17"/>
      <c r="F3908" s="17"/>
      <c r="G3908" s="17"/>
      <c r="H3908" s="249"/>
      <c r="I3908" s="250"/>
      <c r="J3908" s="251"/>
    </row>
    <row r="3909" spans="1:10" ht="13.5" customHeight="1">
      <c r="A3909" s="16"/>
      <c r="B3909" s="16"/>
      <c r="C3909" s="17"/>
      <c r="D3909" s="17"/>
      <c r="E3909" s="17"/>
      <c r="F3909" s="17"/>
      <c r="G3909" s="17"/>
      <c r="H3909" s="249"/>
      <c r="I3909" s="250"/>
      <c r="J3909" s="251"/>
    </row>
    <row r="3910" spans="1:10" ht="13.5" customHeight="1">
      <c r="A3910" s="16"/>
      <c r="B3910" s="16"/>
      <c r="C3910" s="17"/>
      <c r="D3910" s="17"/>
      <c r="E3910" s="17"/>
      <c r="F3910" s="17"/>
      <c r="G3910" s="17"/>
      <c r="H3910" s="249"/>
      <c r="I3910" s="250"/>
      <c r="J3910" s="251"/>
    </row>
    <row r="3911" spans="1:10" ht="13.5" customHeight="1">
      <c r="A3911" s="16"/>
      <c r="B3911" s="16"/>
      <c r="C3911" s="17"/>
      <c r="D3911" s="17"/>
      <c r="E3911" s="17"/>
      <c r="F3911" s="17"/>
      <c r="G3911" s="17"/>
      <c r="H3911" s="249"/>
      <c r="I3911" s="250"/>
      <c r="J3911" s="251"/>
    </row>
    <row r="3912" spans="1:10" ht="13.5" customHeight="1">
      <c r="A3912" s="16"/>
      <c r="B3912" s="16"/>
      <c r="C3912" s="17"/>
      <c r="D3912" s="17"/>
      <c r="E3912" s="17"/>
      <c r="F3912" s="17"/>
      <c r="G3912" s="17"/>
      <c r="H3912" s="249"/>
      <c r="I3912" s="250"/>
      <c r="J3912" s="251"/>
    </row>
    <row r="3913" spans="1:10" ht="13.5" customHeight="1">
      <c r="A3913" s="16"/>
      <c r="B3913" s="16"/>
      <c r="C3913" s="17"/>
      <c r="D3913" s="17"/>
      <c r="E3913" s="17"/>
      <c r="F3913" s="17"/>
      <c r="G3913" s="17"/>
      <c r="H3913" s="249"/>
      <c r="I3913" s="250"/>
      <c r="J3913" s="251"/>
    </row>
    <row r="3914" spans="1:10" ht="13.5" customHeight="1">
      <c r="A3914" s="16"/>
      <c r="B3914" s="16"/>
      <c r="C3914" s="17"/>
      <c r="D3914" s="17"/>
      <c r="E3914" s="17"/>
      <c r="F3914" s="17"/>
      <c r="G3914" s="17"/>
      <c r="H3914" s="249"/>
      <c r="I3914" s="250"/>
      <c r="J3914" s="251"/>
    </row>
    <row r="3915" spans="1:10" ht="13.5" customHeight="1">
      <c r="A3915" s="16"/>
      <c r="B3915" s="16"/>
      <c r="C3915" s="17"/>
      <c r="D3915" s="17"/>
      <c r="E3915" s="17"/>
      <c r="F3915" s="17"/>
      <c r="G3915" s="17"/>
      <c r="H3915" s="249"/>
      <c r="I3915" s="250"/>
      <c r="J3915" s="251"/>
    </row>
    <row r="3916" spans="1:10" ht="13.5" customHeight="1">
      <c r="A3916" s="16"/>
      <c r="B3916" s="16"/>
      <c r="C3916" s="17"/>
      <c r="D3916" s="17"/>
      <c r="E3916" s="17"/>
      <c r="F3916" s="17"/>
      <c r="G3916" s="17"/>
      <c r="H3916" s="249"/>
      <c r="I3916" s="250"/>
      <c r="J3916" s="251"/>
    </row>
    <row r="3917" spans="1:10" ht="13.5" customHeight="1">
      <c r="A3917" s="16"/>
      <c r="B3917" s="16"/>
      <c r="C3917" s="17"/>
      <c r="D3917" s="17"/>
      <c r="E3917" s="17"/>
      <c r="F3917" s="17"/>
      <c r="G3917" s="17"/>
      <c r="H3917" s="249"/>
      <c r="I3917" s="250"/>
      <c r="J3917" s="251"/>
    </row>
    <row r="3918" spans="1:10" ht="13.5" customHeight="1">
      <c r="A3918" s="16"/>
      <c r="B3918" s="16"/>
      <c r="C3918" s="17"/>
      <c r="D3918" s="17"/>
      <c r="E3918" s="17"/>
      <c r="F3918" s="17"/>
      <c r="G3918" s="17"/>
      <c r="H3918" s="249"/>
      <c r="I3918" s="250"/>
      <c r="J3918" s="251"/>
    </row>
    <row r="3919" spans="1:10" ht="13.5" customHeight="1">
      <c r="A3919" s="16"/>
      <c r="B3919" s="16"/>
      <c r="C3919" s="17"/>
      <c r="D3919" s="17"/>
      <c r="E3919" s="17"/>
      <c r="F3919" s="17"/>
      <c r="G3919" s="17"/>
      <c r="H3919" s="249"/>
      <c r="I3919" s="250"/>
      <c r="J3919" s="251"/>
    </row>
    <row r="3920" spans="1:10" ht="13.5" customHeight="1">
      <c r="A3920" s="16"/>
      <c r="B3920" s="16"/>
      <c r="C3920" s="17"/>
      <c r="D3920" s="17"/>
      <c r="E3920" s="17"/>
      <c r="F3920" s="17"/>
      <c r="G3920" s="17"/>
      <c r="H3920" s="249"/>
      <c r="I3920" s="250"/>
      <c r="J3920" s="251"/>
    </row>
    <row r="3921" spans="1:10" ht="13.5" customHeight="1">
      <c r="A3921" s="16"/>
      <c r="B3921" s="16"/>
      <c r="C3921" s="17"/>
      <c r="D3921" s="17"/>
      <c r="E3921" s="17"/>
      <c r="F3921" s="17"/>
      <c r="G3921" s="17"/>
      <c r="H3921" s="249"/>
      <c r="I3921" s="250"/>
      <c r="J3921" s="251"/>
    </row>
    <row r="3922" spans="1:10" ht="13.5" customHeight="1">
      <c r="A3922" s="16"/>
      <c r="B3922" s="16"/>
      <c r="C3922" s="17"/>
      <c r="D3922" s="17"/>
      <c r="E3922" s="17"/>
      <c r="F3922" s="17"/>
      <c r="G3922" s="17"/>
      <c r="H3922" s="249"/>
      <c r="I3922" s="250"/>
      <c r="J3922" s="251"/>
    </row>
    <row r="3923" spans="1:10" ht="13.5" customHeight="1">
      <c r="A3923" s="16"/>
      <c r="B3923" s="16"/>
      <c r="C3923" s="17"/>
      <c r="D3923" s="17"/>
      <c r="E3923" s="17"/>
      <c r="F3923" s="17"/>
      <c r="G3923" s="17"/>
      <c r="H3923" s="249"/>
      <c r="I3923" s="250"/>
      <c r="J3923" s="251"/>
    </row>
    <row r="3924" spans="1:10" ht="13.5" customHeight="1">
      <c r="A3924" s="16"/>
      <c r="B3924" s="16"/>
      <c r="C3924" s="17"/>
      <c r="D3924" s="17"/>
      <c r="E3924" s="17"/>
      <c r="F3924" s="17"/>
      <c r="G3924" s="17"/>
      <c r="H3924" s="249"/>
      <c r="I3924" s="250"/>
      <c r="J3924" s="251"/>
    </row>
    <row r="3925" spans="1:10" ht="13.5" customHeight="1">
      <c r="A3925" s="16"/>
      <c r="B3925" s="16"/>
      <c r="C3925" s="17"/>
      <c r="D3925" s="17"/>
      <c r="E3925" s="17"/>
      <c r="F3925" s="17"/>
      <c r="G3925" s="17"/>
      <c r="H3925" s="249"/>
      <c r="I3925" s="250"/>
      <c r="J3925" s="251"/>
    </row>
    <row r="3926" spans="1:10" ht="13.5" customHeight="1">
      <c r="A3926" s="16"/>
      <c r="B3926" s="16"/>
      <c r="C3926" s="17"/>
      <c r="D3926" s="17"/>
      <c r="E3926" s="17"/>
      <c r="F3926" s="17"/>
      <c r="G3926" s="17"/>
      <c r="H3926" s="249"/>
      <c r="I3926" s="250"/>
      <c r="J3926" s="251"/>
    </row>
    <row r="3927" spans="1:10" ht="13.5" customHeight="1">
      <c r="A3927" s="16"/>
      <c r="B3927" s="16"/>
      <c r="C3927" s="17"/>
      <c r="D3927" s="17"/>
      <c r="E3927" s="17"/>
      <c r="F3927" s="17"/>
      <c r="G3927" s="17"/>
      <c r="H3927" s="249"/>
      <c r="I3927" s="250"/>
      <c r="J3927" s="251"/>
    </row>
    <row r="3928" spans="1:10" ht="13.5" customHeight="1">
      <c r="A3928" s="16"/>
      <c r="B3928" s="16"/>
      <c r="C3928" s="17"/>
      <c r="D3928" s="17"/>
      <c r="E3928" s="17"/>
      <c r="F3928" s="17"/>
      <c r="G3928" s="17"/>
      <c r="H3928" s="249"/>
      <c r="I3928" s="250"/>
      <c r="J3928" s="251"/>
    </row>
    <row r="3929" spans="1:10" ht="13.5" customHeight="1">
      <c r="A3929" s="16"/>
      <c r="B3929" s="16"/>
      <c r="C3929" s="17"/>
      <c r="D3929" s="17"/>
      <c r="E3929" s="17"/>
      <c r="F3929" s="17"/>
      <c r="G3929" s="17"/>
      <c r="H3929" s="249"/>
      <c r="I3929" s="250"/>
      <c r="J3929" s="251"/>
    </row>
    <row r="3930" spans="1:10" ht="13.5" customHeight="1">
      <c r="A3930" s="16"/>
      <c r="B3930" s="16"/>
      <c r="C3930" s="17"/>
      <c r="D3930" s="17"/>
      <c r="E3930" s="17"/>
      <c r="F3930" s="17"/>
      <c r="G3930" s="17"/>
      <c r="H3930" s="249"/>
      <c r="I3930" s="250"/>
      <c r="J3930" s="251"/>
    </row>
    <row r="3931" spans="1:10" ht="13.5" customHeight="1">
      <c r="A3931" s="16"/>
      <c r="B3931" s="16"/>
      <c r="C3931" s="17"/>
      <c r="D3931" s="17"/>
      <c r="E3931" s="17"/>
      <c r="F3931" s="17"/>
      <c r="G3931" s="17"/>
      <c r="H3931" s="249"/>
      <c r="I3931" s="250"/>
      <c r="J3931" s="251"/>
    </row>
    <row r="3932" spans="1:10" ht="13.5" customHeight="1">
      <c r="A3932" s="16"/>
      <c r="B3932" s="16"/>
      <c r="C3932" s="17"/>
      <c r="D3932" s="17"/>
      <c r="E3932" s="17"/>
      <c r="F3932" s="17"/>
      <c r="G3932" s="17"/>
      <c r="H3932" s="249"/>
      <c r="I3932" s="250"/>
      <c r="J3932" s="251"/>
    </row>
    <row r="3933" spans="1:10" ht="13.5" customHeight="1">
      <c r="A3933" s="16"/>
      <c r="B3933" s="16"/>
      <c r="C3933" s="17"/>
      <c r="D3933" s="17"/>
      <c r="E3933" s="17"/>
      <c r="F3933" s="17"/>
      <c r="G3933" s="17"/>
      <c r="H3933" s="249"/>
      <c r="I3933" s="250"/>
      <c r="J3933" s="251"/>
    </row>
    <row r="3934" spans="1:10" ht="13.5" customHeight="1">
      <c r="A3934" s="16"/>
      <c r="B3934" s="16"/>
      <c r="C3934" s="17"/>
      <c r="D3934" s="17"/>
      <c r="E3934" s="17"/>
      <c r="F3934" s="17"/>
      <c r="G3934" s="17"/>
      <c r="H3934" s="249"/>
      <c r="I3934" s="250"/>
      <c r="J3934" s="251"/>
    </row>
    <row r="3935" spans="1:10" ht="13.5" customHeight="1">
      <c r="A3935" s="16"/>
      <c r="B3935" s="16"/>
      <c r="C3935" s="17"/>
      <c r="D3935" s="17"/>
      <c r="E3935" s="17"/>
      <c r="F3935" s="17"/>
      <c r="G3935" s="17"/>
      <c r="H3935" s="249"/>
      <c r="I3935" s="250"/>
      <c r="J3935" s="251"/>
    </row>
    <row r="3936" spans="1:10" ht="13.5" customHeight="1">
      <c r="A3936" s="16"/>
      <c r="B3936" s="16"/>
      <c r="C3936" s="17"/>
      <c r="D3936" s="17"/>
      <c r="E3936" s="17"/>
      <c r="F3936" s="17"/>
      <c r="G3936" s="17"/>
      <c r="H3936" s="249"/>
      <c r="I3936" s="250"/>
      <c r="J3936" s="251"/>
    </row>
    <row r="3937" spans="1:10" ht="13.5" customHeight="1">
      <c r="A3937" s="16"/>
      <c r="B3937" s="16"/>
      <c r="C3937" s="17"/>
      <c r="D3937" s="17"/>
      <c r="E3937" s="17"/>
      <c r="F3937" s="17"/>
      <c r="G3937" s="17"/>
      <c r="H3937" s="249"/>
      <c r="I3937" s="250"/>
      <c r="J3937" s="251"/>
    </row>
    <row r="3938" spans="1:10" ht="13.5" customHeight="1">
      <c r="A3938" s="16"/>
      <c r="B3938" s="16"/>
      <c r="C3938" s="17"/>
      <c r="D3938" s="17"/>
      <c r="E3938" s="17"/>
      <c r="F3938" s="17"/>
      <c r="G3938" s="17"/>
      <c r="H3938" s="249"/>
      <c r="I3938" s="250"/>
      <c r="J3938" s="251"/>
    </row>
    <row r="3939" spans="1:10" ht="13.5" customHeight="1">
      <c r="A3939" s="16"/>
      <c r="B3939" s="16"/>
      <c r="C3939" s="17"/>
      <c r="D3939" s="17"/>
      <c r="E3939" s="17"/>
      <c r="F3939" s="17"/>
      <c r="G3939" s="17"/>
      <c r="H3939" s="249"/>
      <c r="I3939" s="250"/>
      <c r="J3939" s="251"/>
    </row>
    <row r="3940" spans="1:10" ht="13.5" customHeight="1">
      <c r="A3940" s="16"/>
      <c r="B3940" s="16"/>
      <c r="C3940" s="17"/>
      <c r="D3940" s="17"/>
      <c r="E3940" s="17"/>
      <c r="F3940" s="17"/>
      <c r="G3940" s="17"/>
      <c r="H3940" s="249"/>
      <c r="I3940" s="250"/>
      <c r="J3940" s="251"/>
    </row>
    <row r="3941" spans="1:10" ht="13.5" customHeight="1">
      <c r="A3941" s="16"/>
      <c r="B3941" s="16"/>
      <c r="C3941" s="17"/>
      <c r="D3941" s="17"/>
      <c r="E3941" s="17"/>
      <c r="F3941" s="17"/>
      <c r="G3941" s="17"/>
      <c r="H3941" s="249"/>
      <c r="I3941" s="250"/>
      <c r="J3941" s="251"/>
    </row>
    <row r="3942" spans="1:10" ht="13.5" customHeight="1">
      <c r="A3942" s="16"/>
      <c r="B3942" s="16"/>
      <c r="C3942" s="17"/>
      <c r="D3942" s="17"/>
      <c r="E3942" s="17"/>
      <c r="F3942" s="17"/>
      <c r="G3942" s="17"/>
      <c r="H3942" s="249"/>
      <c r="I3942" s="250"/>
      <c r="J3942" s="251"/>
    </row>
    <row r="3943" spans="1:10" ht="13.5" customHeight="1">
      <c r="A3943" s="16"/>
      <c r="B3943" s="16"/>
      <c r="C3943" s="17"/>
      <c r="D3943" s="17"/>
      <c r="E3943" s="17"/>
      <c r="F3943" s="17"/>
      <c r="G3943" s="17"/>
      <c r="H3943" s="249"/>
      <c r="I3943" s="250"/>
      <c r="J3943" s="251"/>
    </row>
    <row r="3944" spans="1:10" ht="13.5" customHeight="1">
      <c r="A3944" s="16"/>
      <c r="B3944" s="16"/>
      <c r="C3944" s="17"/>
      <c r="D3944" s="17"/>
      <c r="E3944" s="17"/>
      <c r="F3944" s="17"/>
      <c r="G3944" s="17"/>
      <c r="H3944" s="249"/>
      <c r="I3944" s="250"/>
      <c r="J3944" s="251"/>
    </row>
    <row r="3945" spans="1:10" ht="13.5" customHeight="1">
      <c r="A3945" s="16"/>
      <c r="B3945" s="16"/>
      <c r="C3945" s="17"/>
      <c r="D3945" s="17"/>
      <c r="E3945" s="17"/>
      <c r="F3945" s="17"/>
      <c r="G3945" s="17"/>
      <c r="H3945" s="249"/>
      <c r="I3945" s="250"/>
      <c r="J3945" s="251"/>
    </row>
    <row r="3946" spans="1:10" ht="13.5" customHeight="1">
      <c r="A3946" s="16"/>
      <c r="B3946" s="16"/>
      <c r="C3946" s="17"/>
      <c r="D3946" s="17"/>
      <c r="E3946" s="17"/>
      <c r="F3946" s="17"/>
      <c r="G3946" s="17"/>
      <c r="H3946" s="249"/>
      <c r="I3946" s="250"/>
      <c r="J3946" s="251"/>
    </row>
    <row r="3947" spans="1:10" ht="13.5" customHeight="1">
      <c r="A3947" s="16"/>
      <c r="B3947" s="16"/>
      <c r="C3947" s="17"/>
      <c r="D3947" s="17"/>
      <c r="E3947" s="17"/>
      <c r="F3947" s="17"/>
      <c r="G3947" s="17"/>
      <c r="H3947" s="249"/>
      <c r="I3947" s="250"/>
      <c r="J3947" s="251"/>
    </row>
    <row r="3948" spans="1:10" ht="13.5" customHeight="1">
      <c r="A3948" s="16"/>
      <c r="B3948" s="16"/>
      <c r="C3948" s="17"/>
      <c r="D3948" s="17"/>
      <c r="E3948" s="17"/>
      <c r="F3948" s="17"/>
      <c r="G3948" s="17"/>
      <c r="H3948" s="249"/>
      <c r="I3948" s="250"/>
      <c r="J3948" s="251"/>
    </row>
    <row r="3949" spans="1:10" ht="13.5" customHeight="1">
      <c r="A3949" s="16"/>
      <c r="B3949" s="16"/>
      <c r="C3949" s="17"/>
      <c r="D3949" s="17"/>
      <c r="E3949" s="17"/>
      <c r="F3949" s="17"/>
      <c r="G3949" s="17"/>
      <c r="H3949" s="249"/>
      <c r="I3949" s="250"/>
      <c r="J3949" s="251"/>
    </row>
    <row r="3950" spans="1:10" ht="13.5" customHeight="1">
      <c r="A3950" s="16"/>
      <c r="B3950" s="16"/>
      <c r="C3950" s="17"/>
      <c r="D3950" s="17"/>
      <c r="E3950" s="17"/>
      <c r="F3950" s="17"/>
      <c r="G3950" s="17"/>
      <c r="H3950" s="249"/>
      <c r="I3950" s="250"/>
      <c r="J3950" s="251"/>
    </row>
    <row r="3951" spans="1:10" ht="13.5" customHeight="1">
      <c r="A3951" s="16"/>
      <c r="B3951" s="16"/>
      <c r="C3951" s="17"/>
      <c r="D3951" s="17"/>
      <c r="E3951" s="17"/>
      <c r="F3951" s="17"/>
      <c r="G3951" s="17"/>
      <c r="H3951" s="249"/>
      <c r="I3951" s="250"/>
      <c r="J3951" s="251"/>
    </row>
    <row r="3952" spans="1:10" ht="13.5" customHeight="1">
      <c r="A3952" s="16"/>
      <c r="B3952" s="16"/>
      <c r="C3952" s="17"/>
      <c r="D3952" s="17"/>
      <c r="E3952" s="17"/>
      <c r="F3952" s="17"/>
      <c r="G3952" s="17"/>
      <c r="H3952" s="249"/>
      <c r="I3952" s="250"/>
      <c r="J3952" s="251"/>
    </row>
    <row r="3953" spans="1:10" ht="13.5" customHeight="1">
      <c r="A3953" s="16"/>
      <c r="B3953" s="16"/>
      <c r="C3953" s="17"/>
      <c r="D3953" s="17"/>
      <c r="E3953" s="17"/>
      <c r="F3953" s="17"/>
      <c r="G3953" s="17"/>
      <c r="H3953" s="249"/>
      <c r="I3953" s="250"/>
      <c r="J3953" s="251"/>
    </row>
    <row r="3954" spans="1:10" ht="13.5" customHeight="1">
      <c r="A3954" s="16"/>
      <c r="B3954" s="16"/>
      <c r="C3954" s="17"/>
      <c r="D3954" s="17"/>
      <c r="E3954" s="17"/>
      <c r="F3954" s="17"/>
      <c r="G3954" s="17"/>
      <c r="H3954" s="249"/>
      <c r="I3954" s="250"/>
      <c r="J3954" s="251"/>
    </row>
    <row r="3955" spans="1:10" ht="13.5" customHeight="1">
      <c r="A3955" s="16"/>
      <c r="B3955" s="16"/>
      <c r="C3955" s="17"/>
      <c r="D3955" s="17"/>
      <c r="E3955" s="17"/>
      <c r="F3955" s="17"/>
      <c r="G3955" s="17"/>
      <c r="H3955" s="249"/>
      <c r="I3955" s="250"/>
      <c r="J3955" s="251"/>
    </row>
    <row r="3956" spans="1:10" ht="13.5" customHeight="1">
      <c r="A3956" s="16"/>
      <c r="B3956" s="16"/>
      <c r="C3956" s="17"/>
      <c r="D3956" s="17"/>
      <c r="E3956" s="17"/>
      <c r="F3956" s="17"/>
      <c r="G3956" s="17"/>
      <c r="H3956" s="249"/>
      <c r="I3956" s="250"/>
      <c r="J3956" s="251"/>
    </row>
    <row r="3957" spans="1:10" ht="13.5" customHeight="1">
      <c r="A3957" s="16"/>
      <c r="B3957" s="16"/>
      <c r="C3957" s="17"/>
      <c r="D3957" s="17"/>
      <c r="E3957" s="17"/>
      <c r="F3957" s="17"/>
      <c r="G3957" s="17"/>
      <c r="H3957" s="249"/>
      <c r="I3957" s="250"/>
      <c r="J3957" s="251"/>
    </row>
    <row r="3958" spans="1:10" ht="13.5" customHeight="1">
      <c r="A3958" s="16"/>
      <c r="B3958" s="16"/>
      <c r="C3958" s="17"/>
      <c r="D3958" s="17"/>
      <c r="E3958" s="17"/>
      <c r="F3958" s="17"/>
      <c r="G3958" s="17"/>
      <c r="H3958" s="249"/>
      <c r="I3958" s="250"/>
      <c r="J3958" s="251"/>
    </row>
    <row r="3959" spans="1:10" ht="13.5" customHeight="1">
      <c r="A3959" s="16"/>
      <c r="B3959" s="16"/>
      <c r="C3959" s="17"/>
      <c r="D3959" s="17"/>
      <c r="E3959" s="17"/>
      <c r="F3959" s="17"/>
      <c r="G3959" s="17"/>
      <c r="H3959" s="249"/>
      <c r="I3959" s="250"/>
      <c r="J3959" s="251"/>
    </row>
    <row r="3960" spans="1:10" ht="13.5" customHeight="1">
      <c r="A3960" s="16"/>
      <c r="B3960" s="16"/>
      <c r="C3960" s="17"/>
      <c r="D3960" s="17"/>
      <c r="E3960" s="17"/>
      <c r="F3960" s="17"/>
      <c r="G3960" s="17"/>
      <c r="H3960" s="249"/>
      <c r="I3960" s="250"/>
      <c r="J3960" s="251"/>
    </row>
    <row r="3961" spans="1:10" ht="13.5" customHeight="1">
      <c r="A3961" s="16"/>
      <c r="B3961" s="16"/>
      <c r="C3961" s="17"/>
      <c r="D3961" s="17"/>
      <c r="E3961" s="17"/>
      <c r="F3961" s="17"/>
      <c r="G3961" s="17"/>
      <c r="H3961" s="249"/>
      <c r="I3961" s="250"/>
      <c r="J3961" s="251"/>
    </row>
    <row r="3962" spans="1:10" ht="13.5" customHeight="1">
      <c r="A3962" s="16"/>
      <c r="B3962" s="16"/>
      <c r="C3962" s="17"/>
      <c r="D3962" s="17"/>
      <c r="E3962" s="17"/>
      <c r="F3962" s="17"/>
      <c r="G3962" s="17"/>
      <c r="H3962" s="249"/>
      <c r="I3962" s="250"/>
      <c r="J3962" s="251"/>
    </row>
    <row r="3963" spans="1:10" ht="13.5" customHeight="1">
      <c r="A3963" s="16"/>
      <c r="B3963" s="16"/>
      <c r="C3963" s="17"/>
      <c r="D3963" s="17"/>
      <c r="E3963" s="17"/>
      <c r="F3963" s="17"/>
      <c r="G3963" s="17"/>
      <c r="H3963" s="249"/>
      <c r="I3963" s="250"/>
      <c r="J3963" s="251"/>
    </row>
    <row r="3964" spans="1:10" ht="13.5" customHeight="1">
      <c r="A3964" s="16"/>
      <c r="B3964" s="16"/>
      <c r="C3964" s="17"/>
      <c r="D3964" s="17"/>
      <c r="E3964" s="17"/>
      <c r="F3964" s="17"/>
      <c r="G3964" s="17"/>
      <c r="H3964" s="249"/>
      <c r="I3964" s="250"/>
      <c r="J3964" s="251"/>
    </row>
    <row r="3965" spans="1:10" ht="13.5" customHeight="1">
      <c r="A3965" s="16"/>
      <c r="B3965" s="16"/>
      <c r="C3965" s="17"/>
      <c r="D3965" s="17"/>
      <c r="E3965" s="17"/>
      <c r="F3965" s="17"/>
      <c r="G3965" s="17"/>
      <c r="H3965" s="249"/>
      <c r="I3965" s="250"/>
      <c r="J3965" s="251"/>
    </row>
    <row r="3966" spans="1:10" ht="13.5" customHeight="1">
      <c r="A3966" s="16"/>
      <c r="B3966" s="16"/>
      <c r="C3966" s="17"/>
      <c r="D3966" s="17"/>
      <c r="E3966" s="17"/>
      <c r="F3966" s="17"/>
      <c r="G3966" s="17"/>
      <c r="H3966" s="249"/>
      <c r="I3966" s="250"/>
      <c r="J3966" s="251"/>
    </row>
    <row r="3967" spans="1:10" ht="13.5" customHeight="1">
      <c r="A3967" s="16"/>
      <c r="B3967" s="16"/>
      <c r="C3967" s="17"/>
      <c r="D3967" s="17"/>
      <c r="E3967" s="17"/>
      <c r="F3967" s="17"/>
      <c r="G3967" s="17"/>
      <c r="H3967" s="249"/>
      <c r="I3967" s="250"/>
      <c r="J3967" s="251"/>
    </row>
    <row r="3968" spans="1:10" ht="13.5" customHeight="1">
      <c r="A3968" s="16"/>
      <c r="B3968" s="16"/>
      <c r="C3968" s="17"/>
      <c r="D3968" s="17"/>
      <c r="E3968" s="17"/>
      <c r="F3968" s="17"/>
      <c r="G3968" s="17"/>
      <c r="H3968" s="249"/>
      <c r="I3968" s="250"/>
      <c r="J3968" s="251"/>
    </row>
    <row r="3969" spans="1:10" ht="13.5" customHeight="1">
      <c r="A3969" s="16"/>
      <c r="B3969" s="16"/>
      <c r="C3969" s="17"/>
      <c r="D3969" s="17"/>
      <c r="E3969" s="17"/>
      <c r="F3969" s="17"/>
      <c r="G3969" s="17"/>
      <c r="H3969" s="249"/>
      <c r="I3969" s="250"/>
      <c r="J3969" s="251"/>
    </row>
    <row r="3970" spans="1:10" ht="13.5" customHeight="1">
      <c r="A3970" s="16"/>
      <c r="B3970" s="16"/>
      <c r="C3970" s="17"/>
      <c r="D3970" s="17"/>
      <c r="E3970" s="17"/>
      <c r="F3970" s="17"/>
      <c r="G3970" s="17"/>
      <c r="H3970" s="249"/>
      <c r="I3970" s="250"/>
      <c r="J3970" s="251"/>
    </row>
    <row r="3971" spans="1:10" ht="13.5" customHeight="1">
      <c r="A3971" s="16"/>
      <c r="B3971" s="16"/>
      <c r="C3971" s="17"/>
      <c r="D3971" s="17"/>
      <c r="E3971" s="17"/>
      <c r="F3971" s="17"/>
      <c r="G3971" s="17"/>
      <c r="H3971" s="249"/>
      <c r="I3971" s="250"/>
      <c r="J3971" s="251"/>
    </row>
    <row r="3972" spans="1:10" ht="13.5" customHeight="1">
      <c r="A3972" s="16"/>
      <c r="B3972" s="16"/>
      <c r="C3972" s="17"/>
      <c r="D3972" s="17"/>
      <c r="E3972" s="17"/>
      <c r="F3972" s="17"/>
      <c r="G3972" s="17"/>
      <c r="H3972" s="249"/>
      <c r="I3972" s="250"/>
      <c r="J3972" s="251"/>
    </row>
    <row r="3973" spans="1:10" ht="13.5" customHeight="1">
      <c r="A3973" s="16"/>
      <c r="B3973" s="16"/>
      <c r="C3973" s="17"/>
      <c r="D3973" s="17"/>
      <c r="E3973" s="17"/>
      <c r="F3973" s="17"/>
      <c r="G3973" s="17"/>
      <c r="H3973" s="249"/>
      <c r="I3973" s="250"/>
      <c r="J3973" s="251"/>
    </row>
    <row r="3974" spans="1:10" ht="13.5" customHeight="1">
      <c r="A3974" s="16"/>
      <c r="B3974" s="16"/>
      <c r="C3974" s="17"/>
      <c r="D3974" s="17"/>
      <c r="E3974" s="17"/>
      <c r="F3974" s="17"/>
      <c r="G3974" s="17"/>
      <c r="H3974" s="249"/>
      <c r="I3974" s="250"/>
      <c r="J3974" s="251"/>
    </row>
    <row r="3975" spans="1:10" ht="13.5" customHeight="1">
      <c r="A3975" s="16"/>
      <c r="B3975" s="16"/>
      <c r="C3975" s="17"/>
      <c r="D3975" s="17"/>
      <c r="E3975" s="17"/>
      <c r="F3975" s="17"/>
      <c r="G3975" s="17"/>
      <c r="H3975" s="249"/>
      <c r="I3975" s="250"/>
      <c r="J3975" s="251"/>
    </row>
    <row r="3976" spans="1:10" ht="13.5" customHeight="1">
      <c r="A3976" s="16"/>
      <c r="B3976" s="16"/>
      <c r="C3976" s="17"/>
      <c r="D3976" s="17"/>
      <c r="E3976" s="17"/>
      <c r="F3976" s="17"/>
      <c r="G3976" s="17"/>
      <c r="H3976" s="249"/>
      <c r="I3976" s="250"/>
      <c r="J3976" s="251"/>
    </row>
    <row r="3977" spans="1:10" ht="13.5" customHeight="1">
      <c r="A3977" s="16"/>
      <c r="B3977" s="16"/>
      <c r="C3977" s="17"/>
      <c r="D3977" s="17"/>
      <c r="E3977" s="17"/>
      <c r="F3977" s="17"/>
      <c r="G3977" s="17"/>
      <c r="H3977" s="249"/>
      <c r="I3977" s="250"/>
      <c r="J3977" s="251"/>
    </row>
    <row r="3978" spans="1:10" ht="13.5" customHeight="1">
      <c r="A3978" s="16"/>
      <c r="B3978" s="16"/>
      <c r="C3978" s="17"/>
      <c r="D3978" s="17"/>
      <c r="E3978" s="17"/>
      <c r="F3978" s="17"/>
      <c r="G3978" s="17"/>
      <c r="H3978" s="249"/>
      <c r="I3978" s="250"/>
      <c r="J3978" s="251"/>
    </row>
    <row r="3979" spans="1:10" ht="13.5" customHeight="1">
      <c r="A3979" s="16"/>
      <c r="B3979" s="16"/>
      <c r="C3979" s="17"/>
      <c r="D3979" s="17"/>
      <c r="E3979" s="17"/>
      <c r="F3979" s="17"/>
      <c r="G3979" s="17"/>
      <c r="H3979" s="249"/>
      <c r="I3979" s="250"/>
      <c r="J3979" s="251"/>
    </row>
    <row r="3980" spans="1:10" ht="13.5" customHeight="1">
      <c r="A3980" s="16"/>
      <c r="B3980" s="16"/>
      <c r="C3980" s="17"/>
      <c r="D3980" s="17"/>
      <c r="E3980" s="17"/>
      <c r="F3980" s="17"/>
      <c r="G3980" s="17"/>
      <c r="H3980" s="249"/>
      <c r="I3980" s="250"/>
      <c r="J3980" s="251"/>
    </row>
    <row r="3981" spans="1:10" ht="13.5" customHeight="1">
      <c r="A3981" s="16"/>
      <c r="B3981" s="16"/>
      <c r="C3981" s="17"/>
      <c r="D3981" s="17"/>
      <c r="E3981" s="17"/>
      <c r="F3981" s="17"/>
      <c r="G3981" s="17"/>
      <c r="H3981" s="249"/>
      <c r="I3981" s="250"/>
      <c r="J3981" s="251"/>
    </row>
    <row r="3982" spans="1:10" ht="13.5" customHeight="1">
      <c r="A3982" s="16"/>
      <c r="B3982" s="16"/>
      <c r="C3982" s="17"/>
      <c r="D3982" s="17"/>
      <c r="E3982" s="17"/>
      <c r="F3982" s="17"/>
      <c r="G3982" s="17"/>
      <c r="H3982" s="249"/>
      <c r="I3982" s="250"/>
      <c r="J3982" s="251"/>
    </row>
    <row r="3983" spans="1:10" ht="13.5" customHeight="1">
      <c r="A3983" s="16"/>
      <c r="B3983" s="16"/>
      <c r="C3983" s="17"/>
      <c r="D3983" s="17"/>
      <c r="E3983" s="17"/>
      <c r="F3983" s="17"/>
      <c r="G3983" s="17"/>
      <c r="H3983" s="249"/>
      <c r="I3983" s="250"/>
      <c r="J3983" s="251"/>
    </row>
    <row r="3984" spans="1:10" ht="13.5" customHeight="1">
      <c r="A3984" s="16"/>
      <c r="B3984" s="16"/>
      <c r="C3984" s="17"/>
      <c r="D3984" s="17"/>
      <c r="E3984" s="17"/>
      <c r="F3984" s="17"/>
      <c r="G3984" s="17"/>
      <c r="H3984" s="249"/>
      <c r="I3984" s="250"/>
      <c r="J3984" s="251"/>
    </row>
    <row r="3985" spans="1:10" ht="13.5" customHeight="1">
      <c r="A3985" s="16"/>
      <c r="B3985" s="16"/>
      <c r="C3985" s="17"/>
      <c r="D3985" s="17"/>
      <c r="E3985" s="17"/>
      <c r="F3985" s="17"/>
      <c r="G3985" s="17"/>
      <c r="H3985" s="249"/>
      <c r="I3985" s="250"/>
      <c r="J3985" s="251"/>
    </row>
    <row r="3986" spans="1:10" ht="13.5" customHeight="1">
      <c r="A3986" s="16"/>
      <c r="B3986" s="16"/>
      <c r="C3986" s="17"/>
      <c r="D3986" s="17"/>
      <c r="E3986" s="17"/>
      <c r="F3986" s="17"/>
      <c r="G3986" s="17"/>
      <c r="H3986" s="249"/>
      <c r="I3986" s="250"/>
      <c r="J3986" s="251"/>
    </row>
    <row r="3987" spans="1:10" ht="13.5" customHeight="1">
      <c r="A3987" s="16"/>
      <c r="B3987" s="16"/>
      <c r="C3987" s="17"/>
      <c r="D3987" s="17"/>
      <c r="E3987" s="17"/>
      <c r="F3987" s="17"/>
      <c r="G3987" s="17"/>
      <c r="H3987" s="249"/>
      <c r="I3987" s="250"/>
      <c r="J3987" s="251"/>
    </row>
    <row r="3988" spans="1:10" ht="13.5" customHeight="1">
      <c r="A3988" s="16"/>
      <c r="B3988" s="16"/>
      <c r="C3988" s="17"/>
      <c r="D3988" s="17"/>
      <c r="E3988" s="17"/>
      <c r="F3988" s="17"/>
      <c r="G3988" s="17"/>
      <c r="H3988" s="249"/>
      <c r="I3988" s="250"/>
      <c r="J3988" s="251"/>
    </row>
    <row r="3989" spans="1:10" ht="13.5" customHeight="1">
      <c r="A3989" s="16"/>
      <c r="B3989" s="16"/>
      <c r="C3989" s="17"/>
      <c r="D3989" s="17"/>
      <c r="E3989" s="17"/>
      <c r="F3989" s="17"/>
      <c r="G3989" s="17"/>
      <c r="H3989" s="249"/>
      <c r="I3989" s="250"/>
      <c r="J3989" s="251"/>
    </row>
    <row r="3990" spans="1:10" ht="13.5" customHeight="1">
      <c r="A3990" s="16"/>
      <c r="B3990" s="16"/>
      <c r="C3990" s="17"/>
      <c r="D3990" s="17"/>
      <c r="E3990" s="17"/>
      <c r="F3990" s="17"/>
      <c r="G3990" s="17"/>
      <c r="H3990" s="249"/>
      <c r="I3990" s="250"/>
      <c r="J3990" s="251"/>
    </row>
    <row r="3991" spans="1:10" ht="13.5" customHeight="1">
      <c r="A3991" s="16"/>
      <c r="B3991" s="16"/>
      <c r="C3991" s="17"/>
      <c r="D3991" s="17"/>
      <c r="E3991" s="17"/>
      <c r="F3991" s="17"/>
      <c r="G3991" s="17"/>
      <c r="H3991" s="249"/>
      <c r="I3991" s="250"/>
      <c r="J3991" s="251"/>
    </row>
    <row r="3992" spans="1:10" ht="13.5" customHeight="1">
      <c r="A3992" s="16"/>
      <c r="B3992" s="16"/>
      <c r="C3992" s="17"/>
      <c r="D3992" s="17"/>
      <c r="E3992" s="17"/>
      <c r="F3992" s="17"/>
      <c r="G3992" s="17"/>
      <c r="H3992" s="249"/>
      <c r="I3992" s="250"/>
      <c r="J3992" s="251"/>
    </row>
    <row r="3993" spans="1:10" ht="13.5" customHeight="1">
      <c r="A3993" s="16"/>
      <c r="B3993" s="16"/>
      <c r="C3993" s="17"/>
      <c r="D3993" s="17"/>
      <c r="E3993" s="17"/>
      <c r="F3993" s="17"/>
      <c r="G3993" s="17"/>
      <c r="H3993" s="249"/>
      <c r="I3993" s="250"/>
      <c r="J3993" s="251"/>
    </row>
    <row r="3994" spans="1:10" ht="13.5" customHeight="1">
      <c r="A3994" s="16"/>
      <c r="B3994" s="16"/>
      <c r="C3994" s="17"/>
      <c r="D3994" s="17"/>
      <c r="E3994" s="17"/>
      <c r="F3994" s="17"/>
      <c r="G3994" s="17"/>
      <c r="H3994" s="249"/>
      <c r="I3994" s="250"/>
      <c r="J3994" s="251"/>
    </row>
    <row r="3995" spans="1:10" ht="13.5" customHeight="1">
      <c r="A3995" s="16"/>
      <c r="B3995" s="16"/>
      <c r="C3995" s="17"/>
      <c r="D3995" s="17"/>
      <c r="E3995" s="17"/>
      <c r="F3995" s="17"/>
      <c r="G3995" s="17"/>
      <c r="H3995" s="249"/>
      <c r="I3995" s="250"/>
      <c r="J3995" s="251"/>
    </row>
    <row r="3996" spans="1:10" ht="13.5" customHeight="1">
      <c r="A3996" s="16"/>
      <c r="B3996" s="16"/>
      <c r="C3996" s="17"/>
      <c r="D3996" s="17"/>
      <c r="E3996" s="17"/>
      <c r="F3996" s="17"/>
      <c r="G3996" s="17"/>
      <c r="H3996" s="249"/>
      <c r="I3996" s="250"/>
      <c r="J3996" s="251"/>
    </row>
    <row r="3997" spans="1:10" ht="13.5" customHeight="1">
      <c r="A3997" s="16"/>
      <c r="B3997" s="16"/>
      <c r="C3997" s="17"/>
      <c r="D3997" s="17"/>
      <c r="E3997" s="17"/>
      <c r="F3997" s="17"/>
      <c r="G3997" s="17"/>
      <c r="H3997" s="249"/>
      <c r="I3997" s="250"/>
      <c r="J3997" s="251"/>
    </row>
    <row r="3998" spans="1:10" ht="13.5" customHeight="1">
      <c r="A3998" s="16"/>
      <c r="B3998" s="16"/>
      <c r="C3998" s="17"/>
      <c r="D3998" s="17"/>
      <c r="E3998" s="17"/>
      <c r="F3998" s="17"/>
      <c r="G3998" s="17"/>
      <c r="H3998" s="249"/>
      <c r="I3998" s="250"/>
      <c r="J3998" s="251"/>
    </row>
    <row r="3999" spans="1:10" ht="13.5" customHeight="1">
      <c r="A3999" s="16"/>
      <c r="B3999" s="16"/>
      <c r="C3999" s="17"/>
      <c r="D3999" s="17"/>
      <c r="E3999" s="17"/>
      <c r="F3999" s="17"/>
      <c r="G3999" s="17"/>
      <c r="H3999" s="249"/>
      <c r="I3999" s="250"/>
      <c r="J3999" s="251"/>
    </row>
    <row r="4000" spans="1:10" ht="13.5" customHeight="1">
      <c r="A4000" s="16"/>
      <c r="B4000" s="16"/>
      <c r="C4000" s="17"/>
      <c r="D4000" s="17"/>
      <c r="E4000" s="17"/>
      <c r="F4000" s="17"/>
      <c r="G4000" s="17"/>
      <c r="H4000" s="249"/>
      <c r="I4000" s="250"/>
      <c r="J4000" s="251"/>
    </row>
    <row r="4001" spans="1:10" ht="13.5" customHeight="1">
      <c r="A4001" s="16"/>
      <c r="B4001" s="16"/>
      <c r="C4001" s="17"/>
      <c r="D4001" s="17"/>
      <c r="E4001" s="17"/>
      <c r="F4001" s="17"/>
      <c r="G4001" s="17"/>
      <c r="H4001" s="249"/>
      <c r="I4001" s="250"/>
      <c r="J4001" s="251"/>
    </row>
    <row r="4002" spans="1:10" ht="13.5" customHeight="1">
      <c r="A4002" s="16"/>
      <c r="B4002" s="16"/>
      <c r="C4002" s="17"/>
      <c r="D4002" s="17"/>
      <c r="E4002" s="17"/>
      <c r="F4002" s="17"/>
      <c r="G4002" s="17"/>
      <c r="H4002" s="249"/>
      <c r="I4002" s="250"/>
      <c r="J4002" s="251"/>
    </row>
    <row r="4003" spans="1:10" ht="13.5" customHeight="1">
      <c r="A4003" s="16"/>
      <c r="B4003" s="16"/>
      <c r="C4003" s="17"/>
      <c r="D4003" s="17"/>
      <c r="E4003" s="17"/>
      <c r="F4003" s="17"/>
      <c r="G4003" s="17"/>
      <c r="H4003" s="249"/>
      <c r="I4003" s="250"/>
      <c r="J4003" s="251"/>
    </row>
    <row r="4004" spans="1:10" ht="13.5" customHeight="1">
      <c r="A4004" s="16"/>
      <c r="B4004" s="16"/>
      <c r="C4004" s="17"/>
      <c r="D4004" s="17"/>
      <c r="E4004" s="17"/>
      <c r="F4004" s="17"/>
      <c r="G4004" s="17"/>
      <c r="H4004" s="249"/>
      <c r="I4004" s="250"/>
      <c r="J4004" s="251"/>
    </row>
    <row r="4005" spans="1:10" ht="13.5" customHeight="1">
      <c r="A4005" s="16"/>
      <c r="B4005" s="16"/>
      <c r="C4005" s="17"/>
      <c r="D4005" s="17"/>
      <c r="E4005" s="17"/>
      <c r="F4005" s="17"/>
      <c r="G4005" s="17"/>
      <c r="H4005" s="249"/>
      <c r="I4005" s="250"/>
      <c r="J4005" s="251"/>
    </row>
    <row r="4006" spans="1:10" ht="13.5" customHeight="1">
      <c r="A4006" s="16"/>
      <c r="B4006" s="16"/>
      <c r="C4006" s="17"/>
      <c r="D4006" s="17"/>
      <c r="E4006" s="17"/>
      <c r="F4006" s="17"/>
      <c r="G4006" s="17"/>
      <c r="H4006" s="249"/>
      <c r="I4006" s="250"/>
      <c r="J4006" s="251"/>
    </row>
    <row r="4007" spans="1:10" ht="13.5" customHeight="1">
      <c r="A4007" s="16"/>
      <c r="B4007" s="16"/>
      <c r="C4007" s="17"/>
      <c r="D4007" s="17"/>
      <c r="E4007" s="17"/>
      <c r="F4007" s="17"/>
      <c r="G4007" s="17"/>
      <c r="H4007" s="249"/>
      <c r="I4007" s="250"/>
      <c r="J4007" s="251"/>
    </row>
    <row r="4008" spans="1:10" ht="13.5" customHeight="1">
      <c r="A4008" s="16"/>
      <c r="B4008" s="16"/>
      <c r="C4008" s="17"/>
      <c r="D4008" s="17"/>
      <c r="E4008" s="17"/>
      <c r="F4008" s="17"/>
      <c r="G4008" s="17"/>
      <c r="H4008" s="249"/>
      <c r="I4008" s="250"/>
      <c r="J4008" s="251"/>
    </row>
    <row r="4009" spans="1:10" ht="13.5" customHeight="1">
      <c r="A4009" s="16"/>
      <c r="B4009" s="16"/>
      <c r="C4009" s="17"/>
      <c r="D4009" s="17"/>
      <c r="E4009" s="17"/>
      <c r="F4009" s="17"/>
      <c r="G4009" s="17"/>
      <c r="H4009" s="249"/>
      <c r="I4009" s="250"/>
      <c r="J4009" s="251"/>
    </row>
    <row r="4010" spans="1:10" ht="13.5" customHeight="1">
      <c r="A4010" s="16"/>
      <c r="B4010" s="16"/>
      <c r="C4010" s="17"/>
      <c r="D4010" s="17"/>
      <c r="E4010" s="17"/>
      <c r="F4010" s="17"/>
      <c r="G4010" s="17"/>
      <c r="H4010" s="249"/>
      <c r="I4010" s="250"/>
      <c r="J4010" s="251"/>
    </row>
    <row r="4011" spans="1:10" ht="13.5" customHeight="1">
      <c r="A4011" s="16"/>
      <c r="B4011" s="16"/>
      <c r="C4011" s="17"/>
      <c r="D4011" s="17"/>
      <c r="E4011" s="17"/>
      <c r="F4011" s="17"/>
      <c r="G4011" s="17"/>
      <c r="H4011" s="249"/>
      <c r="I4011" s="250"/>
      <c r="J4011" s="251"/>
    </row>
    <row r="4012" spans="1:10" ht="13.5" customHeight="1">
      <c r="A4012" s="16"/>
      <c r="B4012" s="16"/>
      <c r="C4012" s="17"/>
      <c r="D4012" s="17"/>
      <c r="E4012" s="17"/>
      <c r="F4012" s="17"/>
      <c r="G4012" s="17"/>
      <c r="H4012" s="249"/>
      <c r="I4012" s="250"/>
      <c r="J4012" s="251"/>
    </row>
    <row r="4013" spans="1:10" ht="13.5" customHeight="1">
      <c r="A4013" s="16"/>
      <c r="B4013" s="16"/>
      <c r="C4013" s="17"/>
      <c r="D4013" s="17"/>
      <c r="E4013" s="17"/>
      <c r="F4013" s="17"/>
      <c r="G4013" s="17"/>
      <c r="H4013" s="249"/>
      <c r="I4013" s="250"/>
      <c r="J4013" s="251"/>
    </row>
    <row r="4014" spans="1:10" ht="13.5" customHeight="1">
      <c r="A4014" s="16"/>
      <c r="B4014" s="16"/>
      <c r="C4014" s="17"/>
      <c r="D4014" s="17"/>
      <c r="E4014" s="17"/>
      <c r="F4014" s="17"/>
      <c r="G4014" s="17"/>
      <c r="H4014" s="249"/>
      <c r="I4014" s="250"/>
      <c r="J4014" s="251"/>
    </row>
    <row r="4015" spans="1:10" ht="13.5" customHeight="1">
      <c r="A4015" s="16"/>
      <c r="B4015" s="16"/>
      <c r="C4015" s="17"/>
      <c r="D4015" s="17"/>
      <c r="E4015" s="17"/>
      <c r="F4015" s="17"/>
      <c r="G4015" s="17"/>
      <c r="H4015" s="249"/>
      <c r="I4015" s="250"/>
      <c r="J4015" s="251"/>
    </row>
    <row r="4016" spans="1:10" ht="13.5" customHeight="1">
      <c r="A4016" s="16"/>
      <c r="B4016" s="16"/>
      <c r="C4016" s="17"/>
      <c r="D4016" s="17"/>
      <c r="E4016" s="17"/>
      <c r="F4016" s="17"/>
      <c r="G4016" s="17"/>
      <c r="H4016" s="249"/>
      <c r="I4016" s="250"/>
      <c r="J4016" s="251"/>
    </row>
    <row r="4017" spans="1:10" ht="13.5" customHeight="1">
      <c r="A4017" s="16"/>
      <c r="B4017" s="16"/>
      <c r="C4017" s="17"/>
      <c r="D4017" s="17"/>
      <c r="E4017" s="17"/>
      <c r="F4017" s="17"/>
      <c r="G4017" s="17"/>
      <c r="H4017" s="249"/>
      <c r="I4017" s="250"/>
      <c r="J4017" s="251"/>
    </row>
    <row r="4018" spans="1:10" ht="13.5" customHeight="1">
      <c r="A4018" s="16"/>
      <c r="B4018" s="16"/>
      <c r="C4018" s="17"/>
      <c r="D4018" s="17"/>
      <c r="E4018" s="17"/>
      <c r="F4018" s="17"/>
      <c r="G4018" s="17"/>
      <c r="H4018" s="249"/>
      <c r="I4018" s="250"/>
      <c r="J4018" s="251"/>
    </row>
    <row r="4019" spans="1:10" ht="13.5" customHeight="1">
      <c r="A4019" s="16"/>
      <c r="B4019" s="16"/>
      <c r="C4019" s="17"/>
      <c r="D4019" s="17"/>
      <c r="E4019" s="17"/>
      <c r="F4019" s="17"/>
      <c r="G4019" s="17"/>
      <c r="H4019" s="249"/>
      <c r="I4019" s="250"/>
      <c r="J4019" s="251"/>
    </row>
    <row r="4020" spans="1:10" ht="13.5" customHeight="1">
      <c r="A4020" s="16"/>
      <c r="B4020" s="16"/>
      <c r="C4020" s="17"/>
      <c r="D4020" s="17"/>
      <c r="E4020" s="17"/>
      <c r="F4020" s="17"/>
      <c r="G4020" s="17"/>
      <c r="H4020" s="249"/>
      <c r="I4020" s="250"/>
      <c r="J4020" s="251"/>
    </row>
    <row r="4021" spans="1:10" ht="13.5" customHeight="1">
      <c r="A4021" s="16"/>
      <c r="B4021" s="16"/>
      <c r="C4021" s="17"/>
      <c r="D4021" s="17"/>
      <c r="E4021" s="17"/>
      <c r="F4021" s="17"/>
      <c r="G4021" s="17"/>
      <c r="H4021" s="249"/>
      <c r="I4021" s="250"/>
      <c r="J4021" s="251"/>
    </row>
    <row r="4022" spans="1:10" ht="13.5" customHeight="1">
      <c r="A4022" s="16"/>
      <c r="B4022" s="16"/>
      <c r="C4022" s="17"/>
      <c r="D4022" s="17"/>
      <c r="E4022" s="17"/>
      <c r="F4022" s="17"/>
      <c r="G4022" s="17"/>
      <c r="H4022" s="249"/>
      <c r="I4022" s="250"/>
      <c r="J4022" s="251"/>
    </row>
    <row r="4023" spans="1:10" ht="13.5" customHeight="1">
      <c r="A4023" s="16"/>
      <c r="B4023" s="16"/>
      <c r="C4023" s="17"/>
      <c r="D4023" s="17"/>
      <c r="E4023" s="17"/>
      <c r="F4023" s="17"/>
      <c r="G4023" s="17"/>
      <c r="H4023" s="249"/>
      <c r="I4023" s="250"/>
      <c r="J4023" s="251"/>
    </row>
    <row r="4024" spans="1:10" ht="13.5" customHeight="1">
      <c r="A4024" s="16"/>
      <c r="B4024" s="16"/>
      <c r="C4024" s="17"/>
      <c r="D4024" s="17"/>
      <c r="E4024" s="17"/>
      <c r="F4024" s="17"/>
      <c r="G4024" s="17"/>
      <c r="H4024" s="249"/>
      <c r="I4024" s="250"/>
      <c r="J4024" s="251"/>
    </row>
    <row r="4025" spans="1:10" ht="13.5" customHeight="1">
      <c r="A4025" s="16"/>
      <c r="B4025" s="16"/>
      <c r="C4025" s="17"/>
      <c r="D4025" s="17"/>
      <c r="E4025" s="17"/>
      <c r="F4025" s="17"/>
      <c r="G4025" s="17"/>
      <c r="H4025" s="249"/>
      <c r="I4025" s="250"/>
      <c r="J4025" s="251"/>
    </row>
    <row r="4026" spans="1:10" ht="13.5" customHeight="1">
      <c r="A4026" s="16"/>
      <c r="B4026" s="16"/>
      <c r="C4026" s="17"/>
      <c r="D4026" s="17"/>
      <c r="E4026" s="17"/>
      <c r="F4026" s="17"/>
      <c r="G4026" s="17"/>
      <c r="H4026" s="249"/>
      <c r="I4026" s="250"/>
      <c r="J4026" s="251"/>
    </row>
    <row r="4027" spans="1:10" ht="13.5" customHeight="1">
      <c r="A4027" s="16"/>
      <c r="B4027" s="16"/>
      <c r="C4027" s="17"/>
      <c r="D4027" s="17"/>
      <c r="E4027" s="17"/>
      <c r="F4027" s="17"/>
      <c r="G4027" s="17"/>
      <c r="H4027" s="249"/>
      <c r="I4027" s="250"/>
      <c r="J4027" s="251"/>
    </row>
    <row r="4028" spans="1:10" ht="13.5" customHeight="1">
      <c r="A4028" s="16"/>
      <c r="B4028" s="16"/>
      <c r="C4028" s="17"/>
      <c r="D4028" s="17"/>
      <c r="E4028" s="17"/>
      <c r="F4028" s="17"/>
      <c r="G4028" s="17"/>
      <c r="H4028" s="249"/>
      <c r="I4028" s="250"/>
      <c r="J4028" s="251"/>
    </row>
    <row r="4029" spans="1:10" ht="13.5" customHeight="1">
      <c r="A4029" s="16"/>
      <c r="B4029" s="16"/>
      <c r="C4029" s="17"/>
      <c r="D4029" s="17"/>
      <c r="E4029" s="17"/>
      <c r="F4029" s="17"/>
      <c r="G4029" s="17"/>
      <c r="H4029" s="249"/>
      <c r="I4029" s="250"/>
      <c r="J4029" s="251"/>
    </row>
    <row r="4030" spans="1:10" ht="13.5" customHeight="1">
      <c r="A4030" s="16"/>
      <c r="B4030" s="16"/>
      <c r="C4030" s="17"/>
      <c r="D4030" s="17"/>
      <c r="E4030" s="17"/>
      <c r="F4030" s="17"/>
      <c r="G4030" s="17"/>
      <c r="H4030" s="249"/>
      <c r="I4030" s="250"/>
      <c r="J4030" s="251"/>
    </row>
    <row r="4031" spans="1:10" ht="13.5" customHeight="1">
      <c r="A4031" s="16"/>
      <c r="B4031" s="16"/>
      <c r="C4031" s="17"/>
      <c r="D4031" s="17"/>
      <c r="E4031" s="17"/>
      <c r="F4031" s="17"/>
      <c r="G4031" s="17"/>
      <c r="H4031" s="249"/>
      <c r="I4031" s="250"/>
      <c r="J4031" s="251"/>
    </row>
    <row r="4032" spans="1:10" ht="13.5" customHeight="1">
      <c r="A4032" s="16"/>
      <c r="B4032" s="16"/>
      <c r="C4032" s="17"/>
      <c r="D4032" s="17"/>
      <c r="E4032" s="17"/>
      <c r="F4032" s="17"/>
      <c r="G4032" s="17"/>
      <c r="H4032" s="249"/>
      <c r="I4032" s="250"/>
      <c r="J4032" s="251"/>
    </row>
    <row r="4033" spans="1:10" ht="13.5" customHeight="1">
      <c r="A4033" s="16"/>
      <c r="B4033" s="16"/>
      <c r="C4033" s="17"/>
      <c r="D4033" s="17"/>
      <c r="E4033" s="17"/>
      <c r="F4033" s="17"/>
      <c r="G4033" s="17"/>
      <c r="H4033" s="249"/>
      <c r="I4033" s="250"/>
      <c r="J4033" s="251"/>
    </row>
    <row r="4034" spans="1:10" ht="13.5" customHeight="1">
      <c r="A4034" s="16"/>
      <c r="B4034" s="16"/>
      <c r="C4034" s="17"/>
      <c r="D4034" s="17"/>
      <c r="E4034" s="17"/>
      <c r="F4034" s="17"/>
      <c r="G4034" s="17"/>
      <c r="H4034" s="249"/>
      <c r="I4034" s="250"/>
      <c r="J4034" s="251"/>
    </row>
    <row r="4035" spans="1:10" ht="13.5" customHeight="1">
      <c r="A4035" s="16"/>
      <c r="B4035" s="16"/>
      <c r="C4035" s="17"/>
      <c r="D4035" s="17"/>
      <c r="E4035" s="17"/>
      <c r="F4035" s="17"/>
      <c r="G4035" s="17"/>
      <c r="H4035" s="249"/>
      <c r="I4035" s="250"/>
      <c r="J4035" s="251"/>
    </row>
    <row r="4036" spans="1:10" ht="13.5" customHeight="1">
      <c r="A4036" s="16"/>
      <c r="B4036" s="16"/>
      <c r="C4036" s="17"/>
      <c r="D4036" s="17"/>
      <c r="E4036" s="17"/>
      <c r="F4036" s="17"/>
      <c r="G4036" s="17"/>
      <c r="H4036" s="249"/>
      <c r="I4036" s="250"/>
      <c r="J4036" s="251"/>
    </row>
    <row r="4037" spans="1:10" ht="13.5" customHeight="1">
      <c r="A4037" s="16"/>
      <c r="B4037" s="16"/>
      <c r="C4037" s="17"/>
      <c r="D4037" s="17"/>
      <c r="E4037" s="17"/>
      <c r="F4037" s="17"/>
      <c r="G4037" s="17"/>
      <c r="H4037" s="249"/>
      <c r="I4037" s="250"/>
      <c r="J4037" s="251"/>
    </row>
    <row r="4038" spans="1:10" ht="13.5" customHeight="1">
      <c r="A4038" s="16"/>
      <c r="B4038" s="16"/>
      <c r="C4038" s="17"/>
      <c r="D4038" s="17"/>
      <c r="E4038" s="17"/>
      <c r="F4038" s="17"/>
      <c r="G4038" s="17"/>
      <c r="H4038" s="249"/>
      <c r="I4038" s="250"/>
      <c r="J4038" s="251"/>
    </row>
    <row r="4039" spans="1:10" ht="13.5" customHeight="1">
      <c r="A4039" s="16"/>
      <c r="B4039" s="16"/>
      <c r="C4039" s="17"/>
      <c r="D4039" s="17"/>
      <c r="E4039" s="17"/>
      <c r="F4039" s="17"/>
      <c r="G4039" s="17"/>
      <c r="H4039" s="249"/>
      <c r="I4039" s="250"/>
      <c r="J4039" s="251"/>
    </row>
    <row r="4040" spans="1:10" ht="13.5" customHeight="1">
      <c r="A4040" s="16"/>
      <c r="B4040" s="16"/>
      <c r="C4040" s="17"/>
      <c r="D4040" s="17"/>
      <c r="E4040" s="17"/>
      <c r="F4040" s="17"/>
      <c r="G4040" s="17"/>
      <c r="H4040" s="249"/>
      <c r="I4040" s="250"/>
      <c r="J4040" s="251"/>
    </row>
    <row r="4041" spans="1:10" ht="13.5" customHeight="1">
      <c r="A4041" s="16"/>
      <c r="B4041" s="16"/>
      <c r="C4041" s="17"/>
      <c r="D4041" s="17"/>
      <c r="E4041" s="17"/>
      <c r="F4041" s="17"/>
      <c r="G4041" s="17"/>
      <c r="H4041" s="249"/>
      <c r="I4041" s="250"/>
      <c r="J4041" s="251"/>
    </row>
    <row r="4042" spans="1:10" ht="13.5" customHeight="1">
      <c r="A4042" s="16"/>
      <c r="B4042" s="16"/>
      <c r="C4042" s="17"/>
      <c r="D4042" s="17"/>
      <c r="E4042" s="17"/>
      <c r="F4042" s="17"/>
      <c r="G4042" s="17"/>
      <c r="H4042" s="249"/>
      <c r="I4042" s="250"/>
      <c r="J4042" s="251"/>
    </row>
    <row r="4043" spans="1:10" ht="13.5" customHeight="1">
      <c r="A4043" s="16"/>
      <c r="B4043" s="16"/>
      <c r="C4043" s="17"/>
      <c r="D4043" s="17"/>
      <c r="E4043" s="17"/>
      <c r="F4043" s="17"/>
      <c r="G4043" s="17"/>
      <c r="H4043" s="249"/>
      <c r="I4043" s="250"/>
      <c r="J4043" s="251"/>
    </row>
    <row r="4044" spans="1:10" ht="13.5" customHeight="1">
      <c r="A4044" s="16"/>
      <c r="B4044" s="16"/>
      <c r="C4044" s="17"/>
      <c r="D4044" s="17"/>
      <c r="E4044" s="17"/>
      <c r="F4044" s="17"/>
      <c r="G4044" s="17"/>
      <c r="H4044" s="249"/>
      <c r="I4044" s="250"/>
      <c r="J4044" s="251"/>
    </row>
    <row r="4045" spans="1:10" ht="13.5" customHeight="1">
      <c r="A4045" s="16"/>
      <c r="B4045" s="16"/>
      <c r="C4045" s="17"/>
      <c r="D4045" s="17"/>
      <c r="E4045" s="17"/>
      <c r="F4045" s="17"/>
      <c r="G4045" s="17"/>
      <c r="H4045" s="249"/>
      <c r="I4045" s="250"/>
      <c r="J4045" s="251"/>
    </row>
    <row r="4046" spans="1:10" ht="13.5" customHeight="1">
      <c r="A4046" s="16"/>
      <c r="B4046" s="16"/>
      <c r="C4046" s="17"/>
      <c r="D4046" s="17"/>
      <c r="E4046" s="17"/>
      <c r="F4046" s="17"/>
      <c r="G4046" s="17"/>
      <c r="H4046" s="249"/>
      <c r="I4046" s="250"/>
      <c r="J4046" s="251"/>
    </row>
    <row r="4047" spans="1:10" ht="13.5" customHeight="1">
      <c r="A4047" s="16"/>
      <c r="B4047" s="16"/>
      <c r="C4047" s="17"/>
      <c r="D4047" s="17"/>
      <c r="E4047" s="17"/>
      <c r="F4047" s="17"/>
      <c r="G4047" s="17"/>
      <c r="H4047" s="249"/>
      <c r="I4047" s="250"/>
      <c r="J4047" s="251"/>
    </row>
    <row r="4048" spans="1:10" ht="13.5" customHeight="1">
      <c r="A4048" s="16"/>
      <c r="B4048" s="16"/>
      <c r="C4048" s="17"/>
      <c r="D4048" s="17"/>
      <c r="E4048" s="17"/>
      <c r="F4048" s="17"/>
      <c r="G4048" s="17"/>
      <c r="H4048" s="249"/>
      <c r="I4048" s="250"/>
      <c r="J4048" s="251"/>
    </row>
    <row r="4049" spans="1:10" ht="13.5" customHeight="1">
      <c r="A4049" s="16"/>
      <c r="B4049" s="16"/>
      <c r="C4049" s="17"/>
      <c r="D4049" s="17"/>
      <c r="E4049" s="17"/>
      <c r="F4049" s="17"/>
      <c r="G4049" s="17"/>
      <c r="H4049" s="249"/>
      <c r="I4049" s="250"/>
      <c r="J4049" s="251"/>
    </row>
    <row r="4050" spans="1:10" ht="13.5" customHeight="1">
      <c r="A4050" s="16"/>
      <c r="B4050" s="16"/>
      <c r="C4050" s="17"/>
      <c r="D4050" s="17"/>
      <c r="E4050" s="17"/>
      <c r="F4050" s="17"/>
      <c r="G4050" s="17"/>
      <c r="H4050" s="249"/>
      <c r="I4050" s="250"/>
      <c r="J4050" s="251"/>
    </row>
    <row r="4051" spans="1:10" ht="13.5" customHeight="1">
      <c r="A4051" s="16"/>
      <c r="B4051" s="16"/>
      <c r="C4051" s="17"/>
      <c r="D4051" s="17"/>
      <c r="E4051" s="17"/>
      <c r="F4051" s="17"/>
      <c r="G4051" s="17"/>
      <c r="H4051" s="249"/>
      <c r="I4051" s="250"/>
      <c r="J4051" s="251"/>
    </row>
    <row r="4052" spans="1:10" ht="13.5" customHeight="1">
      <c r="A4052" s="16"/>
      <c r="B4052" s="16"/>
      <c r="C4052" s="17"/>
      <c r="D4052" s="17"/>
      <c r="E4052" s="17"/>
      <c r="F4052" s="17"/>
      <c r="G4052" s="17"/>
      <c r="H4052" s="249"/>
      <c r="I4052" s="250"/>
      <c r="J4052" s="251"/>
    </row>
    <row r="4053" spans="1:10" ht="13.5" customHeight="1">
      <c r="A4053" s="16"/>
      <c r="B4053" s="16"/>
      <c r="C4053" s="17"/>
      <c r="D4053" s="17"/>
      <c r="E4053" s="17"/>
      <c r="F4053" s="17"/>
      <c r="G4053" s="17"/>
      <c r="H4053" s="249"/>
      <c r="I4053" s="250"/>
      <c r="J4053" s="251"/>
    </row>
    <row r="4054" spans="1:10" ht="13.5" customHeight="1">
      <c r="A4054" s="16"/>
      <c r="B4054" s="16"/>
      <c r="C4054" s="17"/>
      <c r="D4054" s="17"/>
      <c r="E4054" s="17"/>
      <c r="F4054" s="17"/>
      <c r="G4054" s="17"/>
      <c r="H4054" s="249"/>
      <c r="I4054" s="250"/>
      <c r="J4054" s="251"/>
    </row>
    <row r="4055" spans="1:10" ht="13.5" customHeight="1">
      <c r="A4055" s="16"/>
      <c r="B4055" s="16"/>
      <c r="C4055" s="17"/>
      <c r="D4055" s="17"/>
      <c r="E4055" s="17"/>
      <c r="F4055" s="17"/>
      <c r="G4055" s="17"/>
      <c r="H4055" s="249"/>
      <c r="I4055" s="250"/>
      <c r="J4055" s="251"/>
    </row>
    <row r="4056" spans="1:10" ht="13.5" customHeight="1">
      <c r="A4056" s="16"/>
      <c r="B4056" s="16"/>
      <c r="C4056" s="17"/>
      <c r="D4056" s="17"/>
      <c r="E4056" s="17"/>
      <c r="F4056" s="17"/>
      <c r="G4056" s="17"/>
      <c r="H4056" s="249"/>
      <c r="I4056" s="250"/>
      <c r="J4056" s="251"/>
    </row>
    <row r="4057" spans="1:10" ht="13.5" customHeight="1">
      <c r="A4057" s="16"/>
      <c r="B4057" s="16"/>
      <c r="C4057" s="17"/>
      <c r="D4057" s="17"/>
      <c r="E4057" s="17"/>
      <c r="F4057" s="17"/>
      <c r="G4057" s="17"/>
      <c r="H4057" s="249"/>
      <c r="I4057" s="250"/>
      <c r="J4057" s="251"/>
    </row>
    <row r="4058" spans="1:10" ht="13.5" customHeight="1">
      <c r="A4058" s="16"/>
      <c r="B4058" s="16"/>
      <c r="C4058" s="17"/>
      <c r="D4058" s="17"/>
      <c r="E4058" s="17"/>
      <c r="F4058" s="17"/>
      <c r="G4058" s="17"/>
      <c r="H4058" s="249"/>
      <c r="I4058" s="250"/>
      <c r="J4058" s="251"/>
    </row>
    <row r="4059" spans="1:10" ht="13.5" customHeight="1">
      <c r="A4059" s="16"/>
      <c r="B4059" s="16"/>
      <c r="C4059" s="17"/>
      <c r="D4059" s="17"/>
      <c r="E4059" s="17"/>
      <c r="F4059" s="17"/>
      <c r="G4059" s="17"/>
      <c r="H4059" s="249"/>
      <c r="I4059" s="250"/>
      <c r="J4059" s="251"/>
    </row>
    <row r="4060" spans="1:10" ht="13.5" customHeight="1">
      <c r="A4060" s="16"/>
      <c r="B4060" s="16"/>
      <c r="C4060" s="17"/>
      <c r="D4060" s="17"/>
      <c r="E4060" s="17"/>
      <c r="F4060" s="17"/>
      <c r="G4060" s="17"/>
      <c r="H4060" s="249"/>
      <c r="I4060" s="250"/>
      <c r="J4060" s="251"/>
    </row>
    <row r="4061" spans="1:10" ht="13.5" customHeight="1">
      <c r="A4061" s="16"/>
      <c r="B4061" s="16"/>
      <c r="C4061" s="17"/>
      <c r="D4061" s="17"/>
      <c r="E4061" s="17"/>
      <c r="F4061" s="17"/>
      <c r="G4061" s="17"/>
      <c r="H4061" s="249"/>
      <c r="I4061" s="250"/>
      <c r="J4061" s="251"/>
    </row>
    <row r="4062" spans="1:10" ht="13.5" customHeight="1">
      <c r="A4062" s="16"/>
      <c r="B4062" s="16"/>
      <c r="C4062" s="17"/>
      <c r="D4062" s="17"/>
      <c r="E4062" s="17"/>
      <c r="F4062" s="17"/>
      <c r="G4062" s="17"/>
      <c r="H4062" s="249"/>
      <c r="I4062" s="250"/>
      <c r="J4062" s="251"/>
    </row>
    <row r="4063" spans="1:10" ht="13.5" customHeight="1">
      <c r="A4063" s="16"/>
      <c r="B4063" s="16"/>
      <c r="C4063" s="17"/>
      <c r="D4063" s="17"/>
      <c r="E4063" s="17"/>
      <c r="F4063" s="17"/>
      <c r="G4063" s="17"/>
      <c r="H4063" s="249"/>
      <c r="I4063" s="250"/>
      <c r="J4063" s="251"/>
    </row>
    <row r="4064" spans="1:10" ht="13.5" customHeight="1">
      <c r="A4064" s="16"/>
      <c r="B4064" s="16"/>
      <c r="C4064" s="17"/>
      <c r="D4064" s="17"/>
      <c r="E4064" s="17"/>
      <c r="F4064" s="17"/>
      <c r="G4064" s="17"/>
      <c r="H4064" s="249"/>
      <c r="I4064" s="250"/>
      <c r="J4064" s="251"/>
    </row>
    <row r="4065" spans="1:10" ht="13.5" customHeight="1">
      <c r="A4065" s="16"/>
      <c r="B4065" s="16"/>
      <c r="C4065" s="17"/>
      <c r="D4065" s="17"/>
      <c r="E4065" s="17"/>
      <c r="F4065" s="17"/>
      <c r="G4065" s="17"/>
      <c r="H4065" s="249"/>
      <c r="I4065" s="250"/>
      <c r="J4065" s="251"/>
    </row>
    <row r="4066" spans="1:10" ht="13.5" customHeight="1">
      <c r="A4066" s="16"/>
      <c r="B4066" s="16"/>
      <c r="C4066" s="17"/>
      <c r="D4066" s="17"/>
      <c r="E4066" s="17"/>
      <c r="F4066" s="17"/>
      <c r="G4066" s="17"/>
      <c r="H4066" s="249"/>
      <c r="I4066" s="250"/>
      <c r="J4066" s="251"/>
    </row>
    <row r="4067" spans="1:10" ht="13.5" customHeight="1">
      <c r="A4067" s="16"/>
      <c r="B4067" s="16"/>
      <c r="C4067" s="17"/>
      <c r="D4067" s="17"/>
      <c r="E4067" s="17"/>
      <c r="F4067" s="17"/>
      <c r="G4067" s="17"/>
      <c r="H4067" s="249"/>
      <c r="I4067" s="250"/>
      <c r="J4067" s="251"/>
    </row>
    <row r="4068" spans="1:10" ht="13.5" customHeight="1">
      <c r="A4068" s="16"/>
      <c r="B4068" s="16"/>
      <c r="C4068" s="17"/>
      <c r="D4068" s="17"/>
      <c r="E4068" s="17"/>
      <c r="F4068" s="17"/>
      <c r="G4068" s="17"/>
      <c r="H4068" s="249"/>
      <c r="I4068" s="250"/>
      <c r="J4068" s="251"/>
    </row>
    <row r="4069" spans="1:10" ht="13.5" customHeight="1">
      <c r="A4069" s="16"/>
      <c r="B4069" s="16"/>
      <c r="C4069" s="17"/>
      <c r="D4069" s="17"/>
      <c r="E4069" s="17"/>
      <c r="F4069" s="17"/>
      <c r="G4069" s="17"/>
      <c r="H4069" s="249"/>
      <c r="I4069" s="250"/>
      <c r="J4069" s="251"/>
    </row>
    <row r="4070" spans="1:10" ht="13.5" customHeight="1">
      <c r="A4070" s="16"/>
      <c r="B4070" s="16"/>
      <c r="C4070" s="17"/>
      <c r="D4070" s="17"/>
      <c r="E4070" s="17"/>
      <c r="F4070" s="17"/>
      <c r="G4070" s="17"/>
      <c r="H4070" s="249"/>
      <c r="I4070" s="250"/>
      <c r="J4070" s="251"/>
    </row>
    <row r="4071" spans="1:10" ht="13.5" customHeight="1">
      <c r="A4071" s="16"/>
      <c r="B4071" s="16"/>
      <c r="C4071" s="17"/>
      <c r="D4071" s="17"/>
      <c r="E4071" s="17"/>
      <c r="F4071" s="17"/>
      <c r="G4071" s="17"/>
      <c r="H4071" s="249"/>
      <c r="I4071" s="250"/>
      <c r="J4071" s="251"/>
    </row>
    <row r="4072" spans="1:10" ht="13.5" customHeight="1">
      <c r="A4072" s="16"/>
      <c r="B4072" s="16"/>
      <c r="C4072" s="17"/>
      <c r="D4072" s="17"/>
      <c r="E4072" s="17"/>
      <c r="F4072" s="17"/>
      <c r="G4072" s="17"/>
      <c r="H4072" s="249"/>
      <c r="I4072" s="250"/>
      <c r="J4072" s="251"/>
    </row>
    <row r="4073" spans="1:10" ht="13.5" customHeight="1">
      <c r="A4073" s="16"/>
      <c r="B4073" s="16"/>
      <c r="C4073" s="17"/>
      <c r="D4073" s="17"/>
      <c r="E4073" s="17"/>
      <c r="F4073" s="17"/>
      <c r="G4073" s="17"/>
      <c r="H4073" s="249"/>
      <c r="I4073" s="250"/>
      <c r="J4073" s="251"/>
    </row>
    <row r="4074" spans="1:10" ht="13.5" customHeight="1">
      <c r="A4074" s="16"/>
      <c r="B4074" s="16"/>
      <c r="C4074" s="17"/>
      <c r="D4074" s="17"/>
      <c r="E4074" s="17"/>
      <c r="F4074" s="17"/>
      <c r="G4074" s="17"/>
      <c r="H4074" s="249"/>
      <c r="I4074" s="250"/>
      <c r="J4074" s="251"/>
    </row>
    <row r="4075" spans="1:10" ht="13.5" customHeight="1">
      <c r="A4075" s="16"/>
      <c r="B4075" s="16"/>
      <c r="C4075" s="17"/>
      <c r="D4075" s="17"/>
      <c r="E4075" s="17"/>
      <c r="F4075" s="17"/>
      <c r="G4075" s="17"/>
      <c r="H4075" s="249"/>
      <c r="I4075" s="250"/>
      <c r="J4075" s="251"/>
    </row>
    <row r="4076" spans="1:10" ht="13.5" customHeight="1">
      <c r="A4076" s="16"/>
      <c r="B4076" s="16"/>
      <c r="C4076" s="17"/>
      <c r="D4076" s="17"/>
      <c r="E4076" s="17"/>
      <c r="F4076" s="17"/>
      <c r="G4076" s="17"/>
      <c r="H4076" s="249"/>
      <c r="I4076" s="250"/>
      <c r="J4076" s="251"/>
    </row>
    <row r="4077" spans="1:10" ht="13.5" customHeight="1">
      <c r="A4077" s="16"/>
      <c r="B4077" s="16"/>
      <c r="C4077" s="17"/>
      <c r="D4077" s="17"/>
      <c r="E4077" s="17"/>
      <c r="F4077" s="17"/>
      <c r="G4077" s="17"/>
      <c r="H4077" s="249"/>
      <c r="I4077" s="250"/>
      <c r="J4077" s="251"/>
    </row>
    <row r="4078" spans="1:10" ht="13.5" customHeight="1">
      <c r="A4078" s="16"/>
      <c r="B4078" s="16"/>
      <c r="C4078" s="17"/>
      <c r="D4078" s="17"/>
      <c r="E4078" s="17"/>
      <c r="F4078" s="17"/>
      <c r="G4078" s="17"/>
      <c r="H4078" s="249"/>
      <c r="I4078" s="250"/>
      <c r="J4078" s="251"/>
    </row>
    <row r="4079" spans="1:10" ht="13.5" customHeight="1">
      <c r="A4079" s="16"/>
      <c r="B4079" s="16"/>
      <c r="C4079" s="17"/>
      <c r="D4079" s="17"/>
      <c r="E4079" s="17"/>
      <c r="F4079" s="17"/>
      <c r="G4079" s="17"/>
      <c r="H4079" s="249"/>
      <c r="I4079" s="250"/>
      <c r="J4079" s="251"/>
    </row>
    <row r="4080" spans="1:10" ht="13.5" customHeight="1">
      <c r="A4080" s="16"/>
      <c r="B4080" s="16"/>
      <c r="C4080" s="17"/>
      <c r="D4080" s="17"/>
      <c r="E4080" s="17"/>
      <c r="F4080" s="17"/>
      <c r="G4080" s="17"/>
      <c r="H4080" s="249"/>
      <c r="I4080" s="250"/>
      <c r="J4080" s="251"/>
    </row>
    <row r="4081" spans="1:10" ht="13.5" customHeight="1">
      <c r="A4081" s="16"/>
      <c r="B4081" s="16"/>
      <c r="C4081" s="17"/>
      <c r="D4081" s="17"/>
      <c r="E4081" s="17"/>
      <c r="F4081" s="17"/>
      <c r="G4081" s="17"/>
      <c r="H4081" s="249"/>
      <c r="I4081" s="250"/>
      <c r="J4081" s="251"/>
    </row>
    <row r="4082" spans="1:10" ht="13.5" customHeight="1">
      <c r="A4082" s="16"/>
      <c r="B4082" s="16"/>
      <c r="C4082" s="17"/>
      <c r="D4082" s="17"/>
      <c r="E4082" s="17"/>
      <c r="F4082" s="17"/>
      <c r="G4082" s="17"/>
      <c r="H4082" s="249"/>
      <c r="I4082" s="250"/>
      <c r="J4082" s="251"/>
    </row>
    <row r="4083" spans="1:10" ht="13.5" customHeight="1">
      <c r="A4083" s="16"/>
      <c r="B4083" s="16"/>
      <c r="C4083" s="17"/>
      <c r="D4083" s="17"/>
      <c r="E4083" s="17"/>
      <c r="F4083" s="17"/>
      <c r="G4083" s="17"/>
      <c r="H4083" s="249"/>
      <c r="I4083" s="250"/>
      <c r="J4083" s="251"/>
    </row>
    <row r="4084" spans="1:10" ht="13.5" customHeight="1">
      <c r="A4084" s="16"/>
      <c r="B4084" s="16"/>
      <c r="C4084" s="17"/>
      <c r="D4084" s="17"/>
      <c r="E4084" s="17"/>
      <c r="F4084" s="17"/>
      <c r="G4084" s="17"/>
      <c r="H4084" s="249"/>
      <c r="I4084" s="250"/>
      <c r="J4084" s="251"/>
    </row>
    <row r="4085" spans="1:10" ht="13.5" customHeight="1">
      <c r="A4085" s="16"/>
      <c r="B4085" s="16"/>
      <c r="C4085" s="17"/>
      <c r="D4085" s="17"/>
      <c r="E4085" s="17"/>
      <c r="F4085" s="17"/>
      <c r="G4085" s="17"/>
      <c r="H4085" s="249"/>
      <c r="I4085" s="250"/>
      <c r="J4085" s="251"/>
    </row>
    <row r="4086" spans="1:10" ht="13.5" customHeight="1">
      <c r="A4086" s="16"/>
      <c r="B4086" s="16"/>
      <c r="C4086" s="17"/>
      <c r="D4086" s="17"/>
      <c r="E4086" s="17"/>
      <c r="F4086" s="17"/>
      <c r="G4086" s="17"/>
      <c r="H4086" s="249"/>
      <c r="I4086" s="250"/>
      <c r="J4086" s="251"/>
    </row>
    <row r="4087" spans="1:10" ht="13.5" customHeight="1">
      <c r="A4087" s="16"/>
      <c r="B4087" s="16"/>
      <c r="C4087" s="17"/>
      <c r="D4087" s="17"/>
      <c r="E4087" s="17"/>
      <c r="F4087" s="17"/>
      <c r="G4087" s="17"/>
      <c r="H4087" s="249"/>
      <c r="I4087" s="250"/>
      <c r="J4087" s="251"/>
    </row>
    <row r="4088" spans="1:10" ht="13.5" customHeight="1">
      <c r="A4088" s="16"/>
      <c r="B4088" s="16"/>
      <c r="C4088" s="17"/>
      <c r="D4088" s="17"/>
      <c r="E4088" s="17"/>
      <c r="F4088" s="17"/>
      <c r="G4088" s="17"/>
      <c r="H4088" s="249"/>
      <c r="I4088" s="250"/>
      <c r="J4088" s="251"/>
    </row>
    <row r="4089" spans="1:10" ht="13.5" customHeight="1">
      <c r="A4089" s="16"/>
      <c r="B4089" s="16"/>
      <c r="C4089" s="17"/>
      <c r="D4089" s="17"/>
      <c r="E4089" s="17"/>
      <c r="F4089" s="17"/>
      <c r="G4089" s="17"/>
      <c r="H4089" s="249"/>
      <c r="I4089" s="250"/>
      <c r="J4089" s="251"/>
    </row>
    <row r="4090" spans="1:10" ht="13.5" customHeight="1">
      <c r="A4090" s="16"/>
      <c r="B4090" s="16"/>
      <c r="C4090" s="17"/>
      <c r="D4090" s="17"/>
      <c r="E4090" s="17"/>
      <c r="F4090" s="17"/>
      <c r="G4090" s="17"/>
      <c r="H4090" s="249"/>
      <c r="I4090" s="250"/>
      <c r="J4090" s="251"/>
    </row>
    <row r="4091" spans="1:10" ht="13.5" customHeight="1">
      <c r="A4091" s="16"/>
      <c r="B4091" s="16"/>
      <c r="C4091" s="17"/>
      <c r="D4091" s="17"/>
      <c r="E4091" s="17"/>
      <c r="F4091" s="17"/>
      <c r="G4091" s="17"/>
      <c r="H4091" s="249"/>
      <c r="I4091" s="250"/>
      <c r="J4091" s="251"/>
    </row>
    <row r="4092" spans="1:10" ht="13.5" customHeight="1">
      <c r="A4092" s="16"/>
      <c r="B4092" s="16"/>
      <c r="C4092" s="17"/>
      <c r="D4092" s="17"/>
      <c r="E4092" s="17"/>
      <c r="F4092" s="17"/>
      <c r="G4092" s="17"/>
      <c r="H4092" s="249"/>
      <c r="I4092" s="250"/>
      <c r="J4092" s="251"/>
    </row>
    <row r="4093" spans="1:10" ht="13.5" customHeight="1">
      <c r="A4093" s="16"/>
      <c r="B4093" s="16"/>
      <c r="C4093" s="17"/>
      <c r="D4093" s="17"/>
      <c r="E4093" s="17"/>
      <c r="F4093" s="17"/>
      <c r="G4093" s="17"/>
      <c r="H4093" s="249"/>
      <c r="I4093" s="250"/>
      <c r="J4093" s="251"/>
    </row>
    <row r="4094" spans="1:10" ht="13.5" customHeight="1">
      <c r="A4094" s="16"/>
      <c r="B4094" s="16"/>
      <c r="C4094" s="17"/>
      <c r="D4094" s="17"/>
      <c r="E4094" s="17"/>
      <c r="F4094" s="17"/>
      <c r="G4094" s="17"/>
      <c r="H4094" s="249"/>
      <c r="I4094" s="250"/>
      <c r="J4094" s="251"/>
    </row>
    <row r="4095" spans="1:10" ht="13.5" customHeight="1">
      <c r="A4095" s="16"/>
      <c r="B4095" s="16"/>
      <c r="C4095" s="17"/>
      <c r="D4095" s="17"/>
      <c r="E4095" s="17"/>
      <c r="F4095" s="17"/>
      <c r="G4095" s="17"/>
      <c r="H4095" s="249"/>
      <c r="I4095" s="250"/>
      <c r="J4095" s="251"/>
    </row>
    <row r="4096" spans="1:10" ht="13.5" customHeight="1">
      <c r="A4096" s="16"/>
      <c r="B4096" s="16"/>
      <c r="C4096" s="17"/>
      <c r="D4096" s="17"/>
      <c r="E4096" s="17"/>
      <c r="F4096" s="17"/>
      <c r="G4096" s="17"/>
      <c r="H4096" s="249"/>
      <c r="I4096" s="250"/>
      <c r="J4096" s="251"/>
    </row>
    <row r="4097" spans="1:10" ht="13.5" customHeight="1">
      <c r="A4097" s="16"/>
      <c r="B4097" s="16"/>
      <c r="C4097" s="17"/>
      <c r="D4097" s="17"/>
      <c r="E4097" s="17"/>
      <c r="F4097" s="17"/>
      <c r="G4097" s="17"/>
      <c r="H4097" s="249"/>
      <c r="I4097" s="250"/>
      <c r="J4097" s="251"/>
    </row>
    <row r="4098" spans="1:10" ht="13.5" customHeight="1">
      <c r="A4098" s="16"/>
      <c r="B4098" s="16"/>
      <c r="C4098" s="17"/>
      <c r="D4098" s="17"/>
      <c r="E4098" s="17"/>
      <c r="F4098" s="17"/>
      <c r="G4098" s="17"/>
      <c r="H4098" s="249"/>
      <c r="I4098" s="250"/>
      <c r="J4098" s="251"/>
    </row>
    <row r="4099" spans="1:10" ht="13.5" customHeight="1">
      <c r="A4099" s="16"/>
      <c r="B4099" s="16"/>
      <c r="C4099" s="17"/>
      <c r="D4099" s="17"/>
      <c r="E4099" s="17"/>
      <c r="F4099" s="17"/>
      <c r="G4099" s="17"/>
      <c r="H4099" s="249"/>
      <c r="I4099" s="250"/>
      <c r="J4099" s="251"/>
    </row>
    <row r="4100" spans="1:10" ht="13.5" customHeight="1">
      <c r="A4100" s="16"/>
      <c r="B4100" s="16"/>
      <c r="C4100" s="17"/>
      <c r="D4100" s="17"/>
      <c r="E4100" s="17"/>
      <c r="F4100" s="17"/>
      <c r="G4100" s="17"/>
      <c r="H4100" s="249"/>
      <c r="I4100" s="250"/>
      <c r="J4100" s="251"/>
    </row>
    <row r="4101" spans="1:10" ht="13.5" customHeight="1">
      <c r="A4101" s="16"/>
      <c r="B4101" s="16"/>
      <c r="C4101" s="17"/>
      <c r="D4101" s="17"/>
      <c r="E4101" s="17"/>
      <c r="F4101" s="17"/>
      <c r="G4101" s="17"/>
      <c r="H4101" s="249"/>
      <c r="I4101" s="250"/>
      <c r="J4101" s="251"/>
    </row>
    <row r="4102" spans="1:10" ht="13.5" customHeight="1">
      <c r="A4102" s="16"/>
      <c r="B4102" s="16"/>
      <c r="C4102" s="17"/>
      <c r="D4102" s="17"/>
      <c r="E4102" s="17"/>
      <c r="F4102" s="17"/>
      <c r="G4102" s="17"/>
      <c r="H4102" s="249"/>
      <c r="I4102" s="250"/>
      <c r="J4102" s="251"/>
    </row>
    <row r="4103" spans="1:10" ht="13.5" customHeight="1">
      <c r="A4103" s="16"/>
      <c r="B4103" s="16"/>
      <c r="C4103" s="17"/>
      <c r="D4103" s="17"/>
      <c r="E4103" s="17"/>
      <c r="F4103" s="17"/>
      <c r="G4103" s="17"/>
      <c r="H4103" s="249"/>
      <c r="I4103" s="250"/>
      <c r="J4103" s="251"/>
    </row>
    <row r="4104" spans="1:10" ht="13.5" customHeight="1">
      <c r="A4104" s="16"/>
      <c r="B4104" s="16"/>
      <c r="C4104" s="17"/>
      <c r="D4104" s="17"/>
      <c r="E4104" s="17"/>
      <c r="F4104" s="17"/>
      <c r="G4104" s="17"/>
      <c r="H4104" s="249"/>
      <c r="I4104" s="250"/>
      <c r="J4104" s="251"/>
    </row>
    <row r="4105" spans="1:10" ht="13.5" customHeight="1">
      <c r="A4105" s="16"/>
      <c r="B4105" s="16"/>
      <c r="C4105" s="17"/>
      <c r="D4105" s="17"/>
      <c r="E4105" s="17"/>
      <c r="F4105" s="17"/>
      <c r="G4105" s="17"/>
      <c r="H4105" s="249"/>
      <c r="I4105" s="250"/>
      <c r="J4105" s="251"/>
    </row>
    <row r="4106" spans="1:10" ht="13.5" customHeight="1">
      <c r="A4106" s="16"/>
      <c r="B4106" s="16"/>
      <c r="C4106" s="17"/>
      <c r="D4106" s="17"/>
      <c r="E4106" s="17"/>
      <c r="F4106" s="17"/>
      <c r="G4106" s="17"/>
      <c r="H4106" s="249"/>
      <c r="I4106" s="250"/>
      <c r="J4106" s="251"/>
    </row>
    <row r="4107" spans="1:10" ht="13.5" customHeight="1">
      <c r="A4107" s="16"/>
      <c r="B4107" s="16"/>
      <c r="C4107" s="17"/>
      <c r="D4107" s="17"/>
      <c r="E4107" s="17"/>
      <c r="F4107" s="17"/>
      <c r="G4107" s="17"/>
      <c r="H4107" s="249"/>
      <c r="I4107" s="250"/>
      <c r="J4107" s="251"/>
    </row>
    <row r="4108" spans="1:10" ht="13.5" customHeight="1">
      <c r="A4108" s="16"/>
      <c r="B4108" s="16"/>
      <c r="C4108" s="17"/>
      <c r="D4108" s="17"/>
      <c r="E4108" s="17"/>
      <c r="F4108" s="17"/>
      <c r="G4108" s="17"/>
      <c r="H4108" s="249"/>
      <c r="I4108" s="250"/>
      <c r="J4108" s="251"/>
    </row>
    <row r="4109" spans="1:10" ht="13.5" customHeight="1">
      <c r="A4109" s="16"/>
      <c r="B4109" s="16"/>
      <c r="C4109" s="17"/>
      <c r="D4109" s="17"/>
      <c r="E4109" s="17"/>
      <c r="F4109" s="17"/>
      <c r="G4109" s="17"/>
      <c r="H4109" s="249"/>
      <c r="I4109" s="250"/>
      <c r="J4109" s="251"/>
    </row>
    <row r="4110" spans="1:10" ht="13.5" customHeight="1">
      <c r="A4110" s="16"/>
      <c r="B4110" s="16"/>
      <c r="C4110" s="17"/>
      <c r="D4110" s="17"/>
      <c r="E4110" s="17"/>
      <c r="F4110" s="17"/>
      <c r="G4110" s="17"/>
      <c r="H4110" s="249"/>
      <c r="I4110" s="250"/>
      <c r="J4110" s="251"/>
    </row>
    <row r="4111" spans="1:10" ht="13.5" customHeight="1">
      <c r="A4111" s="16"/>
      <c r="B4111" s="16"/>
      <c r="C4111" s="17"/>
      <c r="D4111" s="17"/>
      <c r="E4111" s="17"/>
      <c r="F4111" s="17"/>
      <c r="G4111" s="17"/>
      <c r="H4111" s="249"/>
      <c r="I4111" s="250"/>
      <c r="J4111" s="251"/>
    </row>
    <row r="4112" spans="1:10" ht="13.5" customHeight="1">
      <c r="A4112" s="16"/>
      <c r="B4112" s="16"/>
      <c r="C4112" s="17"/>
      <c r="D4112" s="17"/>
      <c r="E4112" s="17"/>
      <c r="F4112" s="17"/>
      <c r="G4112" s="17"/>
      <c r="H4112" s="249"/>
      <c r="I4112" s="250"/>
      <c r="J4112" s="251"/>
    </row>
    <row r="4113" spans="1:10" ht="13.5" customHeight="1">
      <c r="A4113" s="16"/>
      <c r="B4113" s="16"/>
      <c r="C4113" s="17"/>
      <c r="D4113" s="17"/>
      <c r="E4113" s="17"/>
      <c r="F4113" s="17"/>
      <c r="G4113" s="17"/>
      <c r="H4113" s="249"/>
      <c r="I4113" s="250"/>
      <c r="J4113" s="251"/>
    </row>
    <row r="4114" spans="1:10" ht="13.5" customHeight="1">
      <c r="A4114" s="16"/>
      <c r="B4114" s="16"/>
      <c r="C4114" s="17"/>
      <c r="D4114" s="17"/>
      <c r="E4114" s="17"/>
      <c r="F4114" s="17"/>
      <c r="G4114" s="17"/>
      <c r="H4114" s="249"/>
      <c r="I4114" s="250"/>
      <c r="J4114" s="251"/>
    </row>
    <row r="4115" spans="1:10" ht="13.5" customHeight="1">
      <c r="A4115" s="16"/>
      <c r="B4115" s="16"/>
      <c r="C4115" s="17"/>
      <c r="D4115" s="17"/>
      <c r="E4115" s="17"/>
      <c r="F4115" s="17"/>
      <c r="G4115" s="17"/>
      <c r="H4115" s="249"/>
      <c r="I4115" s="250"/>
      <c r="J4115" s="251"/>
    </row>
    <row r="4116" spans="1:10" ht="13.5" customHeight="1">
      <c r="A4116" s="16"/>
      <c r="B4116" s="16"/>
      <c r="C4116" s="17"/>
      <c r="D4116" s="17"/>
      <c r="E4116" s="17"/>
      <c r="F4116" s="17"/>
      <c r="G4116" s="17"/>
      <c r="H4116" s="249"/>
      <c r="I4116" s="250"/>
      <c r="J4116" s="251"/>
    </row>
    <row r="4117" spans="1:10" ht="13.5" customHeight="1">
      <c r="A4117" s="16"/>
      <c r="B4117" s="16"/>
      <c r="C4117" s="17"/>
      <c r="D4117" s="17"/>
      <c r="E4117" s="17"/>
      <c r="F4117" s="17"/>
      <c r="G4117" s="17"/>
      <c r="H4117" s="249"/>
      <c r="I4117" s="250"/>
      <c r="J4117" s="251"/>
    </row>
    <row r="4118" spans="1:10" ht="13.5" customHeight="1">
      <c r="A4118" s="16"/>
      <c r="B4118" s="16"/>
      <c r="C4118" s="17"/>
      <c r="D4118" s="17"/>
      <c r="E4118" s="17"/>
      <c r="F4118" s="17"/>
      <c r="G4118" s="17"/>
      <c r="H4118" s="249"/>
      <c r="I4118" s="250"/>
      <c r="J4118" s="251"/>
    </row>
    <row r="4119" spans="1:10" ht="13.5" customHeight="1">
      <c r="A4119" s="16"/>
      <c r="B4119" s="16"/>
      <c r="C4119" s="17"/>
      <c r="D4119" s="17"/>
      <c r="E4119" s="17"/>
      <c r="F4119" s="17"/>
      <c r="G4119" s="17"/>
      <c r="H4119" s="249"/>
      <c r="I4119" s="250"/>
      <c r="J4119" s="251"/>
    </row>
    <row r="4120" spans="1:10" ht="13.5" customHeight="1">
      <c r="A4120" s="16"/>
      <c r="B4120" s="16"/>
      <c r="C4120" s="17"/>
      <c r="D4120" s="17"/>
      <c r="E4120" s="17"/>
      <c r="F4120" s="17"/>
      <c r="G4120" s="17"/>
      <c r="H4120" s="249"/>
      <c r="I4120" s="250"/>
      <c r="J4120" s="251"/>
    </row>
    <row r="4121" spans="1:10" ht="13.5" customHeight="1">
      <c r="A4121" s="16"/>
      <c r="B4121" s="16"/>
      <c r="C4121" s="17"/>
      <c r="D4121" s="17"/>
      <c r="E4121" s="17"/>
      <c r="F4121" s="17"/>
      <c r="G4121" s="17"/>
      <c r="H4121" s="249"/>
      <c r="I4121" s="250"/>
      <c r="J4121" s="251"/>
    </row>
    <row r="4122" spans="1:10" ht="13.5" customHeight="1">
      <c r="A4122" s="16"/>
      <c r="B4122" s="16"/>
      <c r="C4122" s="17"/>
      <c r="D4122" s="17"/>
      <c r="E4122" s="17"/>
      <c r="F4122" s="17"/>
      <c r="G4122" s="17"/>
      <c r="H4122" s="249"/>
      <c r="I4122" s="250"/>
      <c r="J4122" s="251"/>
    </row>
    <row r="4123" spans="1:10" ht="13.5" customHeight="1">
      <c r="A4123" s="16"/>
      <c r="B4123" s="16"/>
      <c r="C4123" s="17"/>
      <c r="D4123" s="17"/>
      <c r="E4123" s="17"/>
      <c r="F4123" s="17"/>
      <c r="G4123" s="17"/>
      <c r="H4123" s="249"/>
      <c r="I4123" s="250"/>
      <c r="J4123" s="251"/>
    </row>
    <row r="4124" spans="1:10" ht="13.5" customHeight="1">
      <c r="A4124" s="16"/>
      <c r="B4124" s="16"/>
      <c r="C4124" s="17"/>
      <c r="D4124" s="17"/>
      <c r="E4124" s="17"/>
      <c r="F4124" s="17"/>
      <c r="G4124" s="17"/>
      <c r="H4124" s="249"/>
      <c r="I4124" s="250"/>
      <c r="J4124" s="251"/>
    </row>
    <row r="4125" spans="1:10" ht="13.5" customHeight="1">
      <c r="A4125" s="16"/>
      <c r="B4125" s="16"/>
      <c r="C4125" s="17"/>
      <c r="D4125" s="17"/>
      <c r="E4125" s="17"/>
      <c r="F4125" s="17"/>
      <c r="G4125" s="17"/>
      <c r="H4125" s="249"/>
      <c r="I4125" s="250"/>
      <c r="J4125" s="251"/>
    </row>
    <row r="4126" spans="1:10" ht="13.5" customHeight="1">
      <c r="A4126" s="16"/>
      <c r="B4126" s="16"/>
      <c r="C4126" s="17"/>
      <c r="D4126" s="17"/>
      <c r="E4126" s="17"/>
      <c r="F4126" s="17"/>
      <c r="G4126" s="17"/>
      <c r="H4126" s="249"/>
      <c r="I4126" s="250"/>
      <c r="J4126" s="251"/>
    </row>
    <row r="4127" spans="1:10" ht="13.5" customHeight="1">
      <c r="A4127" s="16"/>
      <c r="B4127" s="16"/>
      <c r="C4127" s="17"/>
      <c r="D4127" s="17"/>
      <c r="E4127" s="17"/>
      <c r="F4127" s="17"/>
      <c r="G4127" s="17"/>
      <c r="H4127" s="249"/>
      <c r="I4127" s="250"/>
      <c r="J4127" s="251"/>
    </row>
    <row r="4128" spans="1:10" ht="13.5" customHeight="1">
      <c r="A4128" s="16"/>
      <c r="B4128" s="16"/>
      <c r="C4128" s="17"/>
      <c r="D4128" s="17"/>
      <c r="E4128" s="17"/>
      <c r="F4128" s="17"/>
      <c r="G4128" s="17"/>
      <c r="H4128" s="249"/>
      <c r="I4128" s="250"/>
      <c r="J4128" s="251"/>
    </row>
    <row r="4129" spans="1:10" ht="13.5" customHeight="1">
      <c r="A4129" s="16"/>
      <c r="B4129" s="16"/>
      <c r="C4129" s="17"/>
      <c r="D4129" s="17"/>
      <c r="E4129" s="17"/>
      <c r="F4129" s="17"/>
      <c r="G4129" s="17"/>
      <c r="H4129" s="249"/>
      <c r="I4129" s="250"/>
      <c r="J4129" s="251"/>
    </row>
    <row r="4130" spans="1:10" ht="13.5" customHeight="1">
      <c r="A4130" s="16"/>
      <c r="B4130" s="16"/>
      <c r="C4130" s="17"/>
      <c r="D4130" s="17"/>
      <c r="E4130" s="17"/>
      <c r="F4130" s="17"/>
      <c r="G4130" s="17"/>
      <c r="H4130" s="249"/>
      <c r="I4130" s="250"/>
      <c r="J4130" s="251"/>
    </row>
    <row r="4131" spans="1:10" ht="13.5" customHeight="1">
      <c r="A4131" s="16"/>
      <c r="B4131" s="16"/>
      <c r="C4131" s="17"/>
      <c r="D4131" s="17"/>
      <c r="E4131" s="17"/>
      <c r="F4131" s="17"/>
      <c r="G4131" s="17"/>
      <c r="H4131" s="249"/>
      <c r="I4131" s="250"/>
      <c r="J4131" s="251"/>
    </row>
    <row r="4132" spans="1:10" ht="13.5" customHeight="1">
      <c r="A4132" s="16"/>
      <c r="B4132" s="16"/>
      <c r="C4132" s="17"/>
      <c r="D4132" s="17"/>
      <c r="E4132" s="17"/>
      <c r="F4132" s="17"/>
      <c r="G4132" s="17"/>
      <c r="H4132" s="249"/>
      <c r="I4132" s="250"/>
      <c r="J4132" s="251"/>
    </row>
    <row r="4133" spans="1:10" ht="13.5" customHeight="1">
      <c r="A4133" s="16"/>
      <c r="B4133" s="16"/>
      <c r="C4133" s="17"/>
      <c r="D4133" s="17"/>
      <c r="E4133" s="17"/>
      <c r="F4133" s="17"/>
      <c r="G4133" s="17"/>
      <c r="H4133" s="249"/>
      <c r="I4133" s="250"/>
      <c r="J4133" s="251"/>
    </row>
    <row r="4134" spans="1:10" ht="13.5" customHeight="1">
      <c r="A4134" s="16"/>
      <c r="B4134" s="16"/>
      <c r="C4134" s="17"/>
      <c r="D4134" s="17"/>
      <c r="E4134" s="17"/>
      <c r="F4134" s="17"/>
      <c r="G4134" s="17"/>
      <c r="H4134" s="249"/>
      <c r="I4134" s="250"/>
      <c r="J4134" s="251"/>
    </row>
    <row r="4135" spans="1:10" ht="13.5" customHeight="1">
      <c r="A4135" s="16"/>
      <c r="B4135" s="16"/>
      <c r="C4135" s="17"/>
      <c r="D4135" s="17"/>
      <c r="E4135" s="17"/>
      <c r="F4135" s="17"/>
      <c r="G4135" s="17"/>
      <c r="H4135" s="249"/>
      <c r="I4135" s="250"/>
      <c r="J4135" s="251"/>
    </row>
    <row r="4136" spans="1:10" ht="13.5" customHeight="1">
      <c r="A4136" s="16"/>
      <c r="B4136" s="16"/>
      <c r="C4136" s="17"/>
      <c r="D4136" s="17"/>
      <c r="E4136" s="17"/>
      <c r="F4136" s="17"/>
      <c r="G4136" s="17"/>
      <c r="H4136" s="249"/>
      <c r="I4136" s="250"/>
      <c r="J4136" s="251"/>
    </row>
    <row r="4137" spans="1:10" ht="13.5" customHeight="1">
      <c r="A4137" s="16"/>
      <c r="B4137" s="16"/>
      <c r="C4137" s="17"/>
      <c r="D4137" s="17"/>
      <c r="E4137" s="17"/>
      <c r="F4137" s="17"/>
      <c r="G4137" s="17"/>
      <c r="H4137" s="249"/>
      <c r="I4137" s="250"/>
      <c r="J4137" s="251"/>
    </row>
    <row r="4138" spans="1:10" ht="13.5" customHeight="1">
      <c r="A4138" s="16"/>
      <c r="B4138" s="16"/>
      <c r="C4138" s="17"/>
      <c r="D4138" s="17"/>
      <c r="E4138" s="17"/>
      <c r="F4138" s="17"/>
      <c r="G4138" s="17"/>
      <c r="H4138" s="249"/>
      <c r="I4138" s="250"/>
      <c r="J4138" s="251"/>
    </row>
    <row r="4139" spans="1:10" ht="13.5" customHeight="1">
      <c r="A4139" s="16"/>
      <c r="B4139" s="16"/>
      <c r="C4139" s="17"/>
      <c r="D4139" s="17"/>
      <c r="E4139" s="17"/>
      <c r="F4139" s="17"/>
      <c r="G4139" s="17"/>
      <c r="H4139" s="249"/>
      <c r="I4139" s="250"/>
      <c r="J4139" s="251"/>
    </row>
    <row r="4140" spans="1:10" ht="13.5" customHeight="1">
      <c r="A4140" s="16"/>
      <c r="B4140" s="16"/>
      <c r="C4140" s="17"/>
      <c r="D4140" s="17"/>
      <c r="E4140" s="17"/>
      <c r="F4140" s="17"/>
      <c r="G4140" s="17"/>
      <c r="H4140" s="249"/>
      <c r="I4140" s="250"/>
      <c r="J4140" s="251"/>
    </row>
    <row r="4141" spans="1:10" ht="13.5" customHeight="1">
      <c r="A4141" s="16"/>
      <c r="B4141" s="16"/>
      <c r="C4141" s="17"/>
      <c r="D4141" s="17"/>
      <c r="E4141" s="17"/>
      <c r="F4141" s="17"/>
      <c r="G4141" s="17"/>
      <c r="H4141" s="249"/>
      <c r="I4141" s="250"/>
      <c r="J4141" s="251"/>
    </row>
    <row r="4142" spans="1:10" ht="13.5" customHeight="1">
      <c r="A4142" s="16"/>
      <c r="B4142" s="16"/>
      <c r="C4142" s="17"/>
      <c r="D4142" s="17"/>
      <c r="E4142" s="17"/>
      <c r="F4142" s="17"/>
      <c r="G4142" s="17"/>
      <c r="H4142" s="249"/>
      <c r="I4142" s="250"/>
      <c r="J4142" s="251"/>
    </row>
    <row r="4143" spans="1:10" ht="13.5" customHeight="1">
      <c r="A4143" s="16"/>
      <c r="B4143" s="16"/>
      <c r="C4143" s="17"/>
      <c r="D4143" s="17"/>
      <c r="E4143" s="17"/>
      <c r="F4143" s="17"/>
      <c r="G4143" s="17"/>
      <c r="H4143" s="249"/>
      <c r="I4143" s="250"/>
      <c r="J4143" s="251"/>
    </row>
    <row r="4144" spans="1:10" ht="13.5" customHeight="1">
      <c r="A4144" s="16"/>
      <c r="B4144" s="16"/>
      <c r="C4144" s="17"/>
      <c r="D4144" s="17"/>
      <c r="E4144" s="17"/>
      <c r="F4144" s="17"/>
      <c r="G4144" s="17"/>
      <c r="H4144" s="249"/>
      <c r="I4144" s="250"/>
      <c r="J4144" s="251"/>
    </row>
    <row r="4145" spans="1:10" ht="13.5" customHeight="1">
      <c r="A4145" s="16"/>
      <c r="B4145" s="16"/>
      <c r="C4145" s="17"/>
      <c r="D4145" s="17"/>
      <c r="E4145" s="17"/>
      <c r="F4145" s="17"/>
      <c r="G4145" s="17"/>
      <c r="H4145" s="249"/>
      <c r="I4145" s="250"/>
      <c r="J4145" s="251"/>
    </row>
    <row r="4146" spans="1:10" ht="13.5" customHeight="1">
      <c r="A4146" s="16"/>
      <c r="B4146" s="16"/>
      <c r="C4146" s="17"/>
      <c r="D4146" s="17"/>
      <c r="E4146" s="17"/>
      <c r="F4146" s="17"/>
      <c r="G4146" s="17"/>
      <c r="H4146" s="249"/>
      <c r="I4146" s="250"/>
      <c r="J4146" s="251"/>
    </row>
    <row r="4147" spans="1:10" ht="13.5" customHeight="1">
      <c r="A4147" s="16"/>
      <c r="B4147" s="16"/>
      <c r="C4147" s="17"/>
      <c r="D4147" s="17"/>
      <c r="E4147" s="17"/>
      <c r="F4147" s="17"/>
      <c r="G4147" s="17"/>
      <c r="H4147" s="249"/>
      <c r="I4147" s="250"/>
      <c r="J4147" s="251"/>
    </row>
    <row r="4148" spans="1:10" ht="13.5" customHeight="1">
      <c r="A4148" s="16"/>
      <c r="B4148" s="16"/>
      <c r="C4148" s="17"/>
      <c r="D4148" s="17"/>
      <c r="E4148" s="17"/>
      <c r="F4148" s="17"/>
      <c r="G4148" s="17"/>
      <c r="H4148" s="249"/>
      <c r="I4148" s="250"/>
      <c r="J4148" s="251"/>
    </row>
    <row r="4149" spans="1:10" ht="13.5" customHeight="1">
      <c r="A4149" s="16"/>
      <c r="B4149" s="16"/>
      <c r="C4149" s="17"/>
      <c r="D4149" s="17"/>
      <c r="E4149" s="17"/>
      <c r="F4149" s="17"/>
      <c r="G4149" s="17"/>
      <c r="H4149" s="249"/>
      <c r="I4149" s="250"/>
      <c r="J4149" s="251"/>
    </row>
    <row r="4150" spans="1:10" ht="13.5" customHeight="1">
      <c r="A4150" s="16"/>
      <c r="B4150" s="16"/>
      <c r="C4150" s="17"/>
      <c r="D4150" s="17"/>
      <c r="E4150" s="17"/>
      <c r="F4150" s="17"/>
      <c r="G4150" s="17"/>
      <c r="H4150" s="249"/>
      <c r="I4150" s="250"/>
      <c r="J4150" s="251"/>
    </row>
    <row r="4151" spans="1:10" ht="13.5" customHeight="1">
      <c r="A4151" s="16"/>
      <c r="B4151" s="16"/>
      <c r="C4151" s="17"/>
      <c r="D4151" s="17"/>
      <c r="E4151" s="17"/>
      <c r="F4151" s="17"/>
      <c r="G4151" s="17"/>
      <c r="H4151" s="249"/>
      <c r="I4151" s="250"/>
      <c r="J4151" s="251"/>
    </row>
    <row r="4152" spans="1:10" ht="13.5" customHeight="1">
      <c r="A4152" s="16"/>
      <c r="B4152" s="16"/>
      <c r="C4152" s="17"/>
      <c r="D4152" s="17"/>
      <c r="E4152" s="17"/>
      <c r="F4152" s="17"/>
      <c r="G4152" s="17"/>
      <c r="H4152" s="249"/>
      <c r="I4152" s="250"/>
      <c r="J4152" s="251"/>
    </row>
    <row r="4153" spans="1:10" ht="13.5" customHeight="1">
      <c r="A4153" s="16"/>
      <c r="B4153" s="16"/>
      <c r="C4153" s="17"/>
      <c r="D4153" s="17"/>
      <c r="E4153" s="17"/>
      <c r="F4153" s="17"/>
      <c r="G4153" s="17"/>
      <c r="H4153" s="249"/>
      <c r="I4153" s="250"/>
      <c r="J4153" s="251"/>
    </row>
    <row r="4154" spans="1:10" ht="13.5" customHeight="1">
      <c r="A4154" s="16"/>
      <c r="B4154" s="16"/>
      <c r="C4154" s="17"/>
      <c r="D4154" s="17"/>
      <c r="E4154" s="17"/>
      <c r="F4154" s="17"/>
      <c r="G4154" s="17"/>
      <c r="H4154" s="249"/>
      <c r="I4154" s="250"/>
      <c r="J4154" s="251"/>
    </row>
    <row r="4155" spans="1:10" ht="13.5" customHeight="1">
      <c r="A4155" s="16"/>
      <c r="B4155" s="16"/>
      <c r="C4155" s="17"/>
      <c r="D4155" s="17"/>
      <c r="E4155" s="17"/>
      <c r="F4155" s="17"/>
      <c r="G4155" s="17"/>
      <c r="H4155" s="249"/>
      <c r="I4155" s="250"/>
      <c r="J4155" s="251"/>
    </row>
    <row r="4156" spans="1:10" ht="13.5" customHeight="1">
      <c r="A4156" s="16"/>
      <c r="B4156" s="16"/>
      <c r="C4156" s="17"/>
      <c r="D4156" s="17"/>
      <c r="E4156" s="17"/>
      <c r="F4156" s="17"/>
      <c r="G4156" s="17"/>
      <c r="H4156" s="249"/>
      <c r="I4156" s="250"/>
      <c r="J4156" s="251"/>
    </row>
    <row r="4157" spans="1:10" ht="13.5" customHeight="1">
      <c r="A4157" s="16"/>
      <c r="B4157" s="16"/>
      <c r="C4157" s="17"/>
      <c r="D4157" s="17"/>
      <c r="E4157" s="17"/>
      <c r="F4157" s="17"/>
      <c r="G4157" s="17"/>
      <c r="H4157" s="249"/>
      <c r="I4157" s="250"/>
      <c r="J4157" s="251"/>
    </row>
    <row r="4158" spans="1:10" ht="13.5" customHeight="1">
      <c r="A4158" s="16"/>
      <c r="B4158" s="16"/>
      <c r="C4158" s="17"/>
      <c r="D4158" s="17"/>
      <c r="E4158" s="17"/>
      <c r="F4158" s="17"/>
      <c r="G4158" s="17"/>
      <c r="H4158" s="249"/>
      <c r="I4158" s="250"/>
      <c r="J4158" s="251"/>
    </row>
    <row r="4159" spans="1:10" ht="13.5" customHeight="1">
      <c r="A4159" s="16"/>
      <c r="B4159" s="16"/>
      <c r="C4159" s="17"/>
      <c r="D4159" s="17"/>
      <c r="E4159" s="17"/>
      <c r="F4159" s="17"/>
      <c r="G4159" s="17"/>
      <c r="H4159" s="249"/>
      <c r="I4159" s="250"/>
      <c r="J4159" s="251"/>
    </row>
    <row r="4160" spans="1:10" ht="13.5" customHeight="1">
      <c r="A4160" s="16"/>
      <c r="B4160" s="16"/>
      <c r="C4160" s="17"/>
      <c r="D4160" s="17"/>
      <c r="E4160" s="17"/>
      <c r="F4160" s="17"/>
      <c r="G4160" s="17"/>
      <c r="H4160" s="249"/>
      <c r="I4160" s="250"/>
      <c r="J4160" s="251"/>
    </row>
    <row r="4161" spans="1:10" ht="13.5" customHeight="1">
      <c r="A4161" s="16"/>
      <c r="B4161" s="16"/>
      <c r="C4161" s="17"/>
      <c r="D4161" s="17"/>
      <c r="E4161" s="17"/>
      <c r="F4161" s="17"/>
      <c r="G4161" s="17"/>
      <c r="H4161" s="249"/>
      <c r="I4161" s="250"/>
      <c r="J4161" s="251"/>
    </row>
    <row r="4162" spans="1:10" ht="13.5" customHeight="1">
      <c r="A4162" s="16"/>
      <c r="B4162" s="16"/>
      <c r="C4162" s="17"/>
      <c r="D4162" s="17"/>
      <c r="E4162" s="17"/>
      <c r="F4162" s="17"/>
      <c r="G4162" s="17"/>
      <c r="H4162" s="249"/>
      <c r="I4162" s="250"/>
      <c r="J4162" s="251"/>
    </row>
    <row r="4163" spans="1:10" ht="13.5" customHeight="1">
      <c r="A4163" s="16"/>
      <c r="B4163" s="16"/>
      <c r="C4163" s="17"/>
      <c r="D4163" s="17"/>
      <c r="E4163" s="17"/>
      <c r="F4163" s="17"/>
      <c r="G4163" s="17"/>
      <c r="H4163" s="249"/>
      <c r="I4163" s="250"/>
      <c r="J4163" s="251"/>
    </row>
    <row r="4164" spans="1:10" ht="13.5" customHeight="1">
      <c r="A4164" s="16"/>
      <c r="B4164" s="16"/>
      <c r="C4164" s="17"/>
      <c r="D4164" s="17"/>
      <c r="E4164" s="17"/>
      <c r="F4164" s="17"/>
      <c r="G4164" s="17"/>
      <c r="H4164" s="249"/>
      <c r="I4164" s="250"/>
      <c r="J4164" s="251"/>
    </row>
    <row r="4165" spans="1:10" ht="13.5" customHeight="1">
      <c r="A4165" s="16"/>
      <c r="B4165" s="16"/>
      <c r="C4165" s="17"/>
      <c r="D4165" s="17"/>
      <c r="E4165" s="17"/>
      <c r="F4165" s="17"/>
      <c r="G4165" s="17"/>
      <c r="H4165" s="249"/>
      <c r="I4165" s="250"/>
      <c r="J4165" s="251"/>
    </row>
    <row r="4166" spans="1:10" ht="13.5" customHeight="1">
      <c r="A4166" s="16"/>
      <c r="B4166" s="16"/>
      <c r="C4166" s="17"/>
      <c r="D4166" s="17"/>
      <c r="E4166" s="17"/>
      <c r="F4166" s="17"/>
      <c r="G4166" s="17"/>
      <c r="H4166" s="249"/>
      <c r="I4166" s="250"/>
      <c r="J4166" s="251"/>
    </row>
    <row r="4167" spans="1:10" ht="13.5" customHeight="1">
      <c r="A4167" s="16"/>
      <c r="B4167" s="16"/>
      <c r="C4167" s="17"/>
      <c r="D4167" s="17"/>
      <c r="E4167" s="17"/>
      <c r="F4167" s="17"/>
      <c r="G4167" s="17"/>
      <c r="H4167" s="249"/>
      <c r="I4167" s="250"/>
      <c r="J4167" s="251"/>
    </row>
    <row r="4168" spans="1:10" ht="13.5" customHeight="1">
      <c r="A4168" s="16"/>
      <c r="B4168" s="16"/>
      <c r="C4168" s="17"/>
      <c r="D4168" s="17"/>
      <c r="E4168" s="17"/>
      <c r="F4168" s="17"/>
      <c r="G4168" s="17"/>
      <c r="H4168" s="249"/>
      <c r="I4168" s="250"/>
      <c r="J4168" s="251"/>
    </row>
    <row r="4169" spans="1:10" ht="13.5" customHeight="1">
      <c r="A4169" s="16"/>
      <c r="B4169" s="16"/>
      <c r="C4169" s="17"/>
      <c r="D4169" s="17"/>
      <c r="E4169" s="17"/>
      <c r="F4169" s="17"/>
      <c r="G4169" s="17"/>
      <c r="H4169" s="249"/>
      <c r="I4169" s="250"/>
      <c r="J4169" s="251"/>
    </row>
    <row r="4170" spans="1:10" ht="13.5" customHeight="1">
      <c r="A4170" s="16"/>
      <c r="B4170" s="16"/>
      <c r="C4170" s="17"/>
      <c r="D4170" s="17"/>
      <c r="E4170" s="17"/>
      <c r="F4170" s="17"/>
      <c r="G4170" s="17"/>
      <c r="H4170" s="249"/>
      <c r="I4170" s="250"/>
      <c r="J4170" s="251"/>
    </row>
    <row r="4171" spans="1:10" ht="13.5" customHeight="1">
      <c r="A4171" s="16"/>
      <c r="B4171" s="16"/>
      <c r="C4171" s="17"/>
      <c r="D4171" s="17"/>
      <c r="E4171" s="17"/>
      <c r="F4171" s="17"/>
      <c r="G4171" s="17"/>
      <c r="H4171" s="249"/>
      <c r="I4171" s="250"/>
      <c r="J4171" s="251"/>
    </row>
    <row r="4172" spans="1:10" ht="13.5" customHeight="1">
      <c r="A4172" s="16"/>
      <c r="B4172" s="16"/>
      <c r="C4172" s="17"/>
      <c r="D4172" s="17"/>
      <c r="E4172" s="17"/>
      <c r="F4172" s="17"/>
      <c r="G4172" s="17"/>
      <c r="H4172" s="249"/>
      <c r="I4172" s="250"/>
      <c r="J4172" s="251"/>
    </row>
    <row r="4173" spans="1:10" ht="13.5" customHeight="1">
      <c r="A4173" s="16"/>
      <c r="B4173" s="16"/>
      <c r="C4173" s="17"/>
      <c r="D4173" s="17"/>
      <c r="E4173" s="17"/>
      <c r="F4173" s="17"/>
      <c r="G4173" s="17"/>
      <c r="H4173" s="249"/>
      <c r="I4173" s="250"/>
      <c r="J4173" s="251"/>
    </row>
    <row r="4174" spans="1:10" ht="13.5" customHeight="1">
      <c r="A4174" s="16"/>
      <c r="B4174" s="16"/>
      <c r="C4174" s="17"/>
      <c r="D4174" s="17"/>
      <c r="E4174" s="17"/>
      <c r="F4174" s="17"/>
      <c r="G4174" s="17"/>
      <c r="H4174" s="249"/>
      <c r="I4174" s="250"/>
      <c r="J4174" s="251"/>
    </row>
    <row r="4175" spans="1:10" ht="13.5" customHeight="1">
      <c r="A4175" s="16"/>
      <c r="B4175" s="16"/>
      <c r="C4175" s="17"/>
      <c r="D4175" s="17"/>
      <c r="E4175" s="17"/>
      <c r="F4175" s="17"/>
      <c r="G4175" s="17"/>
      <c r="H4175" s="249"/>
      <c r="I4175" s="250"/>
      <c r="J4175" s="251"/>
    </row>
    <row r="4176" spans="1:10" ht="13.5" customHeight="1">
      <c r="A4176" s="16"/>
      <c r="B4176" s="16"/>
      <c r="C4176" s="17"/>
      <c r="D4176" s="17"/>
      <c r="E4176" s="17"/>
      <c r="F4176" s="17"/>
      <c r="G4176" s="17"/>
      <c r="H4176" s="249"/>
      <c r="I4176" s="250"/>
      <c r="J4176" s="251"/>
    </row>
    <row r="4177" spans="1:10" ht="13.5" customHeight="1">
      <c r="A4177" s="16"/>
      <c r="B4177" s="16"/>
      <c r="C4177" s="17"/>
      <c r="D4177" s="17"/>
      <c r="E4177" s="17"/>
      <c r="F4177" s="17"/>
      <c r="G4177" s="17"/>
      <c r="H4177" s="249"/>
      <c r="I4177" s="250"/>
      <c r="J4177" s="251"/>
    </row>
    <row r="4178" spans="1:10" ht="13.5" customHeight="1">
      <c r="A4178" s="16"/>
      <c r="B4178" s="16"/>
      <c r="C4178" s="17"/>
      <c r="D4178" s="17"/>
      <c r="E4178" s="17"/>
      <c r="F4178" s="17"/>
      <c r="G4178" s="17"/>
      <c r="H4178" s="249"/>
      <c r="I4178" s="250"/>
      <c r="J4178" s="251"/>
    </row>
    <row r="4179" spans="1:10" ht="13.5" customHeight="1">
      <c r="A4179" s="16"/>
      <c r="B4179" s="16"/>
      <c r="C4179" s="17"/>
      <c r="D4179" s="17"/>
      <c r="E4179" s="17"/>
      <c r="F4179" s="17"/>
      <c r="G4179" s="17"/>
      <c r="H4179" s="249"/>
      <c r="I4179" s="250"/>
      <c r="J4179" s="251"/>
    </row>
    <row r="4180" spans="1:10" ht="13.5" customHeight="1">
      <c r="A4180" s="16"/>
      <c r="B4180" s="16"/>
      <c r="C4180" s="17"/>
      <c r="D4180" s="17"/>
      <c r="E4180" s="17"/>
      <c r="F4180" s="17"/>
      <c r="G4180" s="17"/>
      <c r="H4180" s="249"/>
      <c r="I4180" s="250"/>
      <c r="J4180" s="251"/>
    </row>
    <row r="4181" spans="1:10" ht="13.5" customHeight="1">
      <c r="A4181" s="16"/>
      <c r="B4181" s="16"/>
      <c r="C4181" s="17"/>
      <c r="D4181" s="17"/>
      <c r="E4181" s="17"/>
      <c r="F4181" s="17"/>
      <c r="G4181" s="17"/>
      <c r="H4181" s="249"/>
      <c r="I4181" s="250"/>
      <c r="J4181" s="251"/>
    </row>
    <row r="4182" spans="1:10" ht="13.5" customHeight="1">
      <c r="A4182" s="16"/>
      <c r="B4182" s="16"/>
      <c r="C4182" s="17"/>
      <c r="D4182" s="17"/>
      <c r="E4182" s="17"/>
      <c r="F4182" s="17"/>
      <c r="G4182" s="17"/>
      <c r="H4182" s="249"/>
      <c r="I4182" s="250"/>
      <c r="J4182" s="251"/>
    </row>
    <row r="4183" spans="1:10" ht="13.5" customHeight="1">
      <c r="A4183" s="16"/>
      <c r="B4183" s="16"/>
      <c r="C4183" s="17"/>
      <c r="D4183" s="17"/>
      <c r="E4183" s="17"/>
      <c r="F4183" s="17"/>
      <c r="G4183" s="17"/>
      <c r="H4183" s="249"/>
      <c r="I4183" s="250"/>
      <c r="J4183" s="251"/>
    </row>
    <row r="4184" spans="1:10" ht="13.5" customHeight="1">
      <c r="A4184" s="16"/>
      <c r="B4184" s="16"/>
      <c r="C4184" s="17"/>
      <c r="D4184" s="17"/>
      <c r="E4184" s="17"/>
      <c r="F4184" s="17"/>
      <c r="G4184" s="17"/>
      <c r="H4184" s="249"/>
      <c r="I4184" s="250"/>
      <c r="J4184" s="251"/>
    </row>
    <row r="4185" spans="1:10" ht="13.5" customHeight="1">
      <c r="A4185" s="16"/>
      <c r="B4185" s="16"/>
      <c r="C4185" s="17"/>
      <c r="D4185" s="17"/>
      <c r="E4185" s="17"/>
      <c r="F4185" s="17"/>
      <c r="G4185" s="17"/>
      <c r="H4185" s="249"/>
      <c r="I4185" s="250"/>
      <c r="J4185" s="251"/>
    </row>
    <row r="4186" spans="1:10" ht="13.5" customHeight="1">
      <c r="A4186" s="16"/>
      <c r="B4186" s="16"/>
      <c r="C4186" s="17"/>
      <c r="D4186" s="17"/>
      <c r="E4186" s="17"/>
      <c r="F4186" s="17"/>
      <c r="G4186" s="17"/>
      <c r="H4186" s="249"/>
      <c r="I4186" s="250"/>
      <c r="J4186" s="251"/>
    </row>
    <row r="4187" spans="1:10" ht="13.5" customHeight="1">
      <c r="A4187" s="16"/>
      <c r="B4187" s="16"/>
      <c r="C4187" s="17"/>
      <c r="D4187" s="17"/>
      <c r="E4187" s="17"/>
      <c r="F4187" s="17"/>
      <c r="G4187" s="17"/>
      <c r="H4187" s="249"/>
      <c r="I4187" s="250"/>
      <c r="J4187" s="251"/>
    </row>
    <row r="4188" spans="1:10" ht="13.5" customHeight="1">
      <c r="A4188" s="16"/>
      <c r="B4188" s="16"/>
      <c r="C4188" s="17"/>
      <c r="D4188" s="17"/>
      <c r="E4188" s="17"/>
      <c r="F4188" s="17"/>
      <c r="G4188" s="17"/>
      <c r="H4188" s="249"/>
      <c r="I4188" s="250"/>
      <c r="J4188" s="251"/>
    </row>
    <row r="4189" spans="1:10" ht="13.5" customHeight="1">
      <c r="A4189" s="16"/>
      <c r="B4189" s="16"/>
      <c r="C4189" s="17"/>
      <c r="D4189" s="17"/>
      <c r="E4189" s="17"/>
      <c r="F4189" s="17"/>
      <c r="G4189" s="17"/>
      <c r="H4189" s="249"/>
      <c r="I4189" s="250"/>
      <c r="J4189" s="251"/>
    </row>
    <row r="4190" spans="1:10" ht="13.5" customHeight="1">
      <c r="A4190" s="16"/>
      <c r="B4190" s="16"/>
      <c r="C4190" s="17"/>
      <c r="D4190" s="17"/>
      <c r="E4190" s="17"/>
      <c r="F4190" s="17"/>
      <c r="G4190" s="17"/>
      <c r="H4190" s="249"/>
      <c r="I4190" s="250"/>
      <c r="J4190" s="251"/>
    </row>
    <row r="4191" spans="1:10" ht="13.5" customHeight="1">
      <c r="A4191" s="16"/>
      <c r="B4191" s="16"/>
      <c r="C4191" s="17"/>
      <c r="D4191" s="17"/>
      <c r="E4191" s="17"/>
      <c r="F4191" s="17"/>
      <c r="G4191" s="17"/>
      <c r="H4191" s="249"/>
      <c r="I4191" s="250"/>
      <c r="J4191" s="251"/>
    </row>
    <row r="4192" spans="1:10" ht="13.5" customHeight="1">
      <c r="A4192" s="16"/>
      <c r="B4192" s="16"/>
      <c r="C4192" s="17"/>
      <c r="D4192" s="17"/>
      <c r="E4192" s="17"/>
      <c r="F4192" s="17"/>
      <c r="G4192" s="17"/>
      <c r="H4192" s="249"/>
      <c r="I4192" s="250"/>
      <c r="J4192" s="251"/>
    </row>
    <row r="4193" spans="1:10" ht="13.5" customHeight="1">
      <c r="A4193" s="16"/>
      <c r="B4193" s="16"/>
      <c r="C4193" s="17"/>
      <c r="D4193" s="17"/>
      <c r="E4193" s="17"/>
      <c r="F4193" s="17"/>
      <c r="G4193" s="17"/>
      <c r="H4193" s="249"/>
      <c r="I4193" s="250"/>
      <c r="J4193" s="251"/>
    </row>
    <row r="4194" spans="1:10" ht="13.5" customHeight="1">
      <c r="A4194" s="16"/>
      <c r="B4194" s="16"/>
      <c r="C4194" s="17"/>
      <c r="D4194" s="17"/>
      <c r="E4194" s="17"/>
      <c r="F4194" s="17"/>
      <c r="G4194" s="17"/>
      <c r="H4194" s="249"/>
      <c r="I4194" s="250"/>
      <c r="J4194" s="251"/>
    </row>
    <row r="4195" spans="1:10" ht="13.5" customHeight="1">
      <c r="A4195" s="16"/>
      <c r="B4195" s="16"/>
      <c r="C4195" s="17"/>
      <c r="D4195" s="17"/>
      <c r="E4195" s="17"/>
      <c r="F4195" s="17"/>
      <c r="G4195" s="17"/>
      <c r="H4195" s="249"/>
      <c r="I4195" s="250"/>
      <c r="J4195" s="251"/>
    </row>
    <row r="4196" spans="1:10" ht="13.5" customHeight="1">
      <c r="A4196" s="16"/>
      <c r="B4196" s="16"/>
      <c r="C4196" s="17"/>
      <c r="D4196" s="17"/>
      <c r="E4196" s="17"/>
      <c r="F4196" s="17"/>
      <c r="G4196" s="17"/>
      <c r="H4196" s="249"/>
      <c r="I4196" s="250"/>
      <c r="J4196" s="251"/>
    </row>
    <row r="4197" spans="1:10" ht="13.5" customHeight="1">
      <c r="A4197" s="16"/>
      <c r="B4197" s="16"/>
      <c r="C4197" s="17"/>
      <c r="D4197" s="17"/>
      <c r="E4197" s="17"/>
      <c r="F4197" s="17"/>
      <c r="G4197" s="17"/>
      <c r="H4197" s="249"/>
      <c r="I4197" s="250"/>
      <c r="J4197" s="251"/>
    </row>
    <row r="4198" spans="1:10" ht="13.5" customHeight="1">
      <c r="A4198" s="16"/>
      <c r="B4198" s="16"/>
      <c r="C4198" s="17"/>
      <c r="D4198" s="17"/>
      <c r="E4198" s="17"/>
      <c r="F4198" s="17"/>
      <c r="G4198" s="17"/>
      <c r="H4198" s="249"/>
      <c r="I4198" s="250"/>
      <c r="J4198" s="251"/>
    </row>
    <row r="4199" spans="1:10" ht="13.5" customHeight="1">
      <c r="A4199" s="16"/>
      <c r="B4199" s="16"/>
      <c r="C4199" s="17"/>
      <c r="D4199" s="17"/>
      <c r="E4199" s="17"/>
      <c r="F4199" s="17"/>
      <c r="G4199" s="17"/>
      <c r="H4199" s="249"/>
      <c r="I4199" s="250"/>
      <c r="J4199" s="251"/>
    </row>
    <row r="4200" spans="1:10" ht="13.5" customHeight="1">
      <c r="A4200" s="16"/>
      <c r="B4200" s="16"/>
      <c r="C4200" s="17"/>
      <c r="D4200" s="17"/>
      <c r="E4200" s="17"/>
      <c r="F4200" s="17"/>
      <c r="G4200" s="17"/>
      <c r="H4200" s="249"/>
      <c r="I4200" s="250"/>
      <c r="J4200" s="251"/>
    </row>
    <row r="4201" spans="1:10" ht="13.5" customHeight="1">
      <c r="A4201" s="16"/>
      <c r="B4201" s="16"/>
      <c r="C4201" s="17"/>
      <c r="D4201" s="17"/>
      <c r="E4201" s="17"/>
      <c r="F4201" s="17"/>
      <c r="G4201" s="17"/>
      <c r="H4201" s="249"/>
      <c r="I4201" s="250"/>
      <c r="J4201" s="251"/>
    </row>
    <row r="4202" spans="1:10" ht="13.5" customHeight="1">
      <c r="A4202" s="16"/>
      <c r="B4202" s="16"/>
      <c r="C4202" s="17"/>
      <c r="D4202" s="17"/>
      <c r="E4202" s="17"/>
      <c r="F4202" s="17"/>
      <c r="G4202" s="17"/>
      <c r="H4202" s="249"/>
      <c r="I4202" s="250"/>
      <c r="J4202" s="251"/>
    </row>
    <row r="4203" spans="1:10" ht="13.5" customHeight="1">
      <c r="A4203" s="16"/>
      <c r="B4203" s="16"/>
      <c r="C4203" s="17"/>
      <c r="D4203" s="17"/>
      <c r="E4203" s="17"/>
      <c r="F4203" s="17"/>
      <c r="G4203" s="17"/>
      <c r="H4203" s="249"/>
      <c r="I4203" s="250"/>
      <c r="J4203" s="251"/>
    </row>
    <row r="4204" spans="1:10" ht="13.5" customHeight="1">
      <c r="A4204" s="16"/>
      <c r="B4204" s="16"/>
      <c r="C4204" s="17"/>
      <c r="D4204" s="17"/>
      <c r="E4204" s="17"/>
      <c r="F4204" s="17"/>
      <c r="G4204" s="17"/>
      <c r="H4204" s="249"/>
      <c r="I4204" s="250"/>
      <c r="J4204" s="251"/>
    </row>
    <row r="4205" spans="1:10" ht="13.5" customHeight="1">
      <c r="A4205" s="16"/>
      <c r="B4205" s="16"/>
      <c r="C4205" s="17"/>
      <c r="D4205" s="17"/>
      <c r="E4205" s="17"/>
      <c r="F4205" s="17"/>
      <c r="G4205" s="17"/>
      <c r="H4205" s="249"/>
      <c r="I4205" s="250"/>
      <c r="J4205" s="251"/>
    </row>
    <row r="4206" spans="1:10" ht="13.5" customHeight="1">
      <c r="A4206" s="16"/>
      <c r="B4206" s="16"/>
      <c r="C4206" s="17"/>
      <c r="D4206" s="17"/>
      <c r="E4206" s="17"/>
      <c r="F4206" s="17"/>
      <c r="G4206" s="17"/>
      <c r="H4206" s="249"/>
      <c r="I4206" s="250"/>
      <c r="J4206" s="251"/>
    </row>
    <row r="4207" spans="1:10" ht="13.5" customHeight="1">
      <c r="A4207" s="16"/>
      <c r="B4207" s="16"/>
      <c r="C4207" s="17"/>
      <c r="D4207" s="17"/>
      <c r="E4207" s="17"/>
      <c r="F4207" s="17"/>
      <c r="G4207" s="17"/>
      <c r="H4207" s="249"/>
      <c r="I4207" s="250"/>
      <c r="J4207" s="251"/>
    </row>
    <row r="4208" spans="1:10" ht="13.5" customHeight="1">
      <c r="A4208" s="16"/>
      <c r="B4208" s="16"/>
      <c r="C4208" s="17"/>
      <c r="D4208" s="17"/>
      <c r="E4208" s="17"/>
      <c r="F4208" s="17"/>
      <c r="G4208" s="17"/>
      <c r="H4208" s="249"/>
      <c r="I4208" s="250"/>
      <c r="J4208" s="251"/>
    </row>
    <row r="4209" spans="1:10" ht="13.5" customHeight="1">
      <c r="A4209" s="16"/>
      <c r="B4209" s="16"/>
      <c r="C4209" s="17"/>
      <c r="D4209" s="17"/>
      <c r="E4209" s="17"/>
      <c r="F4209" s="17"/>
      <c r="G4209" s="17"/>
      <c r="H4209" s="249"/>
      <c r="I4209" s="250"/>
      <c r="J4209" s="251"/>
    </row>
    <row r="4210" spans="1:10" ht="13.5" customHeight="1">
      <c r="A4210" s="16"/>
      <c r="B4210" s="16"/>
      <c r="C4210" s="17"/>
      <c r="D4210" s="17"/>
      <c r="E4210" s="17"/>
      <c r="F4210" s="17"/>
      <c r="G4210" s="17"/>
      <c r="H4210" s="249"/>
      <c r="I4210" s="250"/>
      <c r="J4210" s="251"/>
    </row>
    <row r="4211" spans="1:10" ht="13.5" customHeight="1">
      <c r="A4211" s="16"/>
      <c r="B4211" s="16"/>
      <c r="C4211" s="17"/>
      <c r="D4211" s="17"/>
      <c r="E4211" s="17"/>
      <c r="F4211" s="17"/>
      <c r="G4211" s="17"/>
      <c r="H4211" s="249"/>
      <c r="I4211" s="250"/>
      <c r="J4211" s="251"/>
    </row>
    <row r="4212" spans="1:10" ht="13.5" customHeight="1">
      <c r="A4212" s="16"/>
      <c r="B4212" s="16"/>
      <c r="C4212" s="17"/>
      <c r="D4212" s="17"/>
      <c r="E4212" s="17"/>
      <c r="F4212" s="17"/>
      <c r="G4212" s="17"/>
      <c r="H4212" s="249"/>
      <c r="I4212" s="250"/>
      <c r="J4212" s="251"/>
    </row>
    <row r="4213" spans="1:10" ht="13.5" customHeight="1">
      <c r="A4213" s="16"/>
      <c r="B4213" s="16"/>
      <c r="C4213" s="17"/>
      <c r="D4213" s="17"/>
      <c r="E4213" s="17"/>
      <c r="F4213" s="17"/>
      <c r="G4213" s="17"/>
      <c r="H4213" s="249"/>
      <c r="I4213" s="250"/>
      <c r="J4213" s="251"/>
    </row>
    <row r="4214" spans="1:10" ht="13.5" customHeight="1">
      <c r="A4214" s="16"/>
      <c r="B4214" s="16"/>
      <c r="C4214" s="17"/>
      <c r="D4214" s="17"/>
      <c r="E4214" s="17"/>
      <c r="F4214" s="17"/>
      <c r="G4214" s="17"/>
      <c r="H4214" s="249"/>
      <c r="I4214" s="250"/>
      <c r="J4214" s="251"/>
    </row>
    <row r="4215" spans="1:10" ht="13.5" customHeight="1">
      <c r="A4215" s="16"/>
      <c r="B4215" s="16"/>
      <c r="C4215" s="17"/>
      <c r="D4215" s="17"/>
      <c r="E4215" s="17"/>
      <c r="F4215" s="17"/>
      <c r="G4215" s="17"/>
      <c r="H4215" s="249"/>
      <c r="I4215" s="250"/>
      <c r="J4215" s="251"/>
    </row>
    <row r="4216" spans="1:10" ht="13.5" customHeight="1">
      <c r="A4216" s="16"/>
      <c r="B4216" s="16"/>
      <c r="C4216" s="17"/>
      <c r="D4216" s="17"/>
      <c r="E4216" s="17"/>
      <c r="F4216" s="17"/>
      <c r="G4216" s="17"/>
      <c r="H4216" s="249"/>
      <c r="I4216" s="250"/>
      <c r="J4216" s="251"/>
    </row>
    <row r="4217" spans="1:10" ht="13.5" customHeight="1">
      <c r="A4217" s="16"/>
      <c r="B4217" s="16"/>
      <c r="C4217" s="17"/>
      <c r="D4217" s="17"/>
      <c r="E4217" s="17"/>
      <c r="F4217" s="17"/>
      <c r="G4217" s="17"/>
      <c r="H4217" s="249"/>
      <c r="I4217" s="250"/>
      <c r="J4217" s="251"/>
    </row>
    <row r="4218" spans="1:10" ht="13.5" customHeight="1">
      <c r="A4218" s="16"/>
      <c r="B4218" s="16"/>
      <c r="C4218" s="17"/>
      <c r="D4218" s="17"/>
      <c r="E4218" s="17"/>
      <c r="F4218" s="17"/>
      <c r="G4218" s="17"/>
      <c r="H4218" s="249"/>
      <c r="I4218" s="250"/>
      <c r="J4218" s="251"/>
    </row>
    <row r="4219" spans="1:10" ht="13.5" customHeight="1">
      <c r="A4219" s="16"/>
      <c r="B4219" s="16"/>
      <c r="C4219" s="17"/>
      <c r="D4219" s="17"/>
      <c r="E4219" s="17"/>
      <c r="F4219" s="17"/>
      <c r="G4219" s="17"/>
      <c r="H4219" s="249"/>
      <c r="I4219" s="250"/>
      <c r="J4219" s="251"/>
    </row>
    <row r="4220" spans="1:10" ht="13.5" customHeight="1">
      <c r="A4220" s="16"/>
      <c r="B4220" s="16"/>
      <c r="C4220" s="17"/>
      <c r="D4220" s="17"/>
      <c r="E4220" s="17"/>
      <c r="F4220" s="17"/>
      <c r="G4220" s="17"/>
      <c r="H4220" s="249"/>
      <c r="I4220" s="250"/>
      <c r="J4220" s="251"/>
    </row>
    <row r="4221" spans="1:10" ht="13.5" customHeight="1">
      <c r="A4221" s="16"/>
      <c r="B4221" s="16"/>
      <c r="C4221" s="17"/>
      <c r="D4221" s="17"/>
      <c r="E4221" s="17"/>
      <c r="F4221" s="17"/>
      <c r="G4221" s="17"/>
      <c r="H4221" s="249"/>
      <c r="I4221" s="250"/>
      <c r="J4221" s="251"/>
    </row>
    <row r="4222" spans="1:10" ht="13.5" customHeight="1">
      <c r="A4222" s="16"/>
      <c r="B4222" s="16"/>
      <c r="C4222" s="17"/>
      <c r="D4222" s="17"/>
      <c r="E4222" s="17"/>
      <c r="F4222" s="17"/>
      <c r="G4222" s="17"/>
      <c r="H4222" s="249"/>
      <c r="I4222" s="250"/>
      <c r="J4222" s="251"/>
    </row>
    <row r="4223" spans="1:10" ht="13.5" customHeight="1">
      <c r="A4223" s="16"/>
      <c r="B4223" s="16"/>
      <c r="C4223" s="17"/>
      <c r="D4223" s="17"/>
      <c r="E4223" s="17"/>
      <c r="F4223" s="17"/>
      <c r="G4223" s="17"/>
      <c r="H4223" s="249"/>
      <c r="I4223" s="250"/>
      <c r="J4223" s="251"/>
    </row>
    <row r="4224" spans="1:10" ht="13.5" customHeight="1">
      <c r="A4224" s="16"/>
      <c r="B4224" s="16"/>
      <c r="C4224" s="17"/>
      <c r="D4224" s="17"/>
      <c r="E4224" s="17"/>
      <c r="F4224" s="17"/>
      <c r="G4224" s="17"/>
      <c r="H4224" s="249"/>
      <c r="I4224" s="250"/>
      <c r="J4224" s="251"/>
    </row>
    <row r="4225" spans="1:10" ht="13.5" customHeight="1">
      <c r="A4225" s="16"/>
      <c r="B4225" s="16"/>
      <c r="C4225" s="17"/>
      <c r="D4225" s="17"/>
      <c r="E4225" s="17"/>
      <c r="F4225" s="17"/>
      <c r="G4225" s="17"/>
      <c r="H4225" s="249"/>
      <c r="I4225" s="250"/>
      <c r="J4225" s="251"/>
    </row>
    <row r="4226" spans="1:10" ht="13.5" customHeight="1">
      <c r="A4226" s="16"/>
      <c r="B4226" s="16"/>
      <c r="C4226" s="17"/>
      <c r="D4226" s="17"/>
      <c r="E4226" s="17"/>
      <c r="F4226" s="17"/>
      <c r="G4226" s="17"/>
      <c r="H4226" s="249"/>
      <c r="I4226" s="250"/>
      <c r="J4226" s="251"/>
    </row>
    <row r="4227" spans="1:10" ht="13.5" customHeight="1">
      <c r="A4227" s="16"/>
      <c r="B4227" s="16"/>
      <c r="C4227" s="17"/>
      <c r="D4227" s="17"/>
      <c r="E4227" s="17"/>
      <c r="F4227" s="17"/>
      <c r="G4227" s="17"/>
      <c r="H4227" s="249"/>
      <c r="I4227" s="250"/>
      <c r="J4227" s="251"/>
    </row>
    <row r="4228" spans="1:10" ht="13.5" customHeight="1">
      <c r="A4228" s="16"/>
      <c r="B4228" s="16"/>
      <c r="C4228" s="17"/>
      <c r="D4228" s="17"/>
      <c r="E4228" s="17"/>
      <c r="F4228" s="17"/>
      <c r="G4228" s="17"/>
      <c r="H4228" s="249"/>
      <c r="I4228" s="250"/>
      <c r="J4228" s="251"/>
    </row>
    <row r="4229" spans="1:10" ht="13.5" customHeight="1">
      <c r="A4229" s="16"/>
      <c r="B4229" s="16"/>
      <c r="C4229" s="17"/>
      <c r="D4229" s="17"/>
      <c r="E4229" s="17"/>
      <c r="F4229" s="17"/>
      <c r="G4229" s="17"/>
      <c r="H4229" s="249"/>
      <c r="I4229" s="250"/>
      <c r="J4229" s="251"/>
    </row>
    <row r="4230" spans="1:10" ht="13.5" customHeight="1">
      <c r="A4230" s="16"/>
      <c r="B4230" s="16"/>
      <c r="C4230" s="17"/>
      <c r="D4230" s="17"/>
      <c r="E4230" s="17"/>
      <c r="F4230" s="17"/>
      <c r="G4230" s="17"/>
      <c r="H4230" s="249"/>
      <c r="I4230" s="250"/>
      <c r="J4230" s="251"/>
    </row>
    <row r="4231" spans="1:10" ht="13.5" customHeight="1">
      <c r="A4231" s="16"/>
      <c r="B4231" s="16"/>
      <c r="C4231" s="17"/>
      <c r="D4231" s="17"/>
      <c r="E4231" s="17"/>
      <c r="F4231" s="17"/>
      <c r="G4231" s="17"/>
      <c r="H4231" s="249"/>
      <c r="I4231" s="250"/>
      <c r="J4231" s="251"/>
    </row>
    <row r="4232" spans="1:10" ht="13.5" customHeight="1">
      <c r="A4232" s="16"/>
      <c r="B4232" s="16"/>
      <c r="C4232" s="17"/>
      <c r="D4232" s="17"/>
      <c r="E4232" s="17"/>
      <c r="F4232" s="17"/>
      <c r="G4232" s="17"/>
      <c r="H4232" s="249"/>
      <c r="I4232" s="250"/>
      <c r="J4232" s="251"/>
    </row>
    <row r="4233" spans="1:10" ht="13.5" customHeight="1">
      <c r="A4233" s="16"/>
      <c r="B4233" s="16"/>
      <c r="C4233" s="17"/>
      <c r="D4233" s="17"/>
      <c r="E4233" s="17"/>
      <c r="F4233" s="17"/>
      <c r="G4233" s="17"/>
      <c r="H4233" s="249"/>
      <c r="I4233" s="250"/>
      <c r="J4233" s="251"/>
    </row>
    <row r="4234" spans="1:10" ht="13.5" customHeight="1">
      <c r="A4234" s="16"/>
      <c r="B4234" s="16"/>
      <c r="C4234" s="17"/>
      <c r="D4234" s="17"/>
      <c r="E4234" s="17"/>
      <c r="F4234" s="17"/>
      <c r="G4234" s="17"/>
      <c r="H4234" s="249"/>
      <c r="I4234" s="250"/>
      <c r="J4234" s="251"/>
    </row>
    <row r="4235" spans="1:10" ht="13.5" customHeight="1">
      <c r="A4235" s="16"/>
      <c r="B4235" s="16"/>
      <c r="C4235" s="17"/>
      <c r="D4235" s="17"/>
      <c r="E4235" s="17"/>
      <c r="F4235" s="17"/>
      <c r="G4235" s="17"/>
      <c r="H4235" s="249"/>
      <c r="I4235" s="250"/>
      <c r="J4235" s="251"/>
    </row>
    <row r="4236" spans="1:10" ht="13.5" customHeight="1">
      <c r="A4236" s="16"/>
      <c r="B4236" s="16"/>
      <c r="C4236" s="17"/>
      <c r="D4236" s="17"/>
      <c r="E4236" s="17"/>
      <c r="F4236" s="17"/>
      <c r="G4236" s="17"/>
      <c r="H4236" s="249"/>
      <c r="I4236" s="250"/>
      <c r="J4236" s="251"/>
    </row>
    <row r="4237" spans="1:10" ht="13.5" customHeight="1">
      <c r="A4237" s="16"/>
      <c r="B4237" s="16"/>
      <c r="C4237" s="17"/>
      <c r="D4237" s="17"/>
      <c r="E4237" s="17"/>
      <c r="F4237" s="17"/>
      <c r="G4237" s="17"/>
      <c r="H4237" s="249"/>
      <c r="I4237" s="250"/>
      <c r="J4237" s="251"/>
    </row>
    <row r="4238" spans="1:10" ht="13.5" customHeight="1">
      <c r="A4238" s="16"/>
      <c r="B4238" s="16"/>
      <c r="C4238" s="17"/>
      <c r="D4238" s="17"/>
      <c r="E4238" s="17"/>
      <c r="F4238" s="17"/>
      <c r="G4238" s="17"/>
      <c r="H4238" s="249"/>
      <c r="I4238" s="250"/>
      <c r="J4238" s="251"/>
    </row>
    <row r="4239" spans="1:10" ht="13.5" customHeight="1">
      <c r="A4239" s="16"/>
      <c r="B4239" s="16"/>
      <c r="C4239" s="17"/>
      <c r="D4239" s="17"/>
      <c r="E4239" s="17"/>
      <c r="F4239" s="17"/>
      <c r="G4239" s="17"/>
      <c r="H4239" s="249"/>
      <c r="I4239" s="250"/>
      <c r="J4239" s="251"/>
    </row>
    <row r="4240" spans="1:10" ht="13.5" customHeight="1">
      <c r="A4240" s="16"/>
      <c r="B4240" s="16"/>
      <c r="C4240" s="17"/>
      <c r="D4240" s="17"/>
      <c r="E4240" s="17"/>
      <c r="F4240" s="17"/>
      <c r="G4240" s="17"/>
      <c r="H4240" s="249"/>
      <c r="I4240" s="250"/>
      <c r="J4240" s="251"/>
    </row>
    <row r="4241" spans="1:10" ht="13.5" customHeight="1">
      <c r="A4241" s="16"/>
      <c r="B4241" s="16"/>
      <c r="C4241" s="17"/>
      <c r="D4241" s="17"/>
      <c r="E4241" s="17"/>
      <c r="F4241" s="17"/>
      <c r="G4241" s="17"/>
      <c r="H4241" s="249"/>
      <c r="I4241" s="250"/>
      <c r="J4241" s="251"/>
    </row>
    <row r="4242" spans="1:10" ht="13.5" customHeight="1">
      <c r="A4242" s="16"/>
      <c r="B4242" s="16"/>
      <c r="C4242" s="17"/>
      <c r="D4242" s="17"/>
      <c r="E4242" s="17"/>
      <c r="F4242" s="17"/>
      <c r="G4242" s="17"/>
      <c r="H4242" s="249"/>
      <c r="I4242" s="250"/>
      <c r="J4242" s="251"/>
    </row>
    <row r="4243" spans="1:10" ht="13.5" customHeight="1">
      <c r="A4243" s="16"/>
      <c r="B4243" s="16"/>
      <c r="C4243" s="17"/>
      <c r="D4243" s="17"/>
      <c r="E4243" s="17"/>
      <c r="F4243" s="17"/>
      <c r="G4243" s="17"/>
      <c r="H4243" s="249"/>
      <c r="I4243" s="250"/>
      <c r="J4243" s="251"/>
    </row>
    <row r="4244" spans="1:10" ht="13.5" customHeight="1">
      <c r="A4244" s="16"/>
      <c r="B4244" s="16"/>
      <c r="C4244" s="17"/>
      <c r="D4244" s="17"/>
      <c r="E4244" s="17"/>
      <c r="F4244" s="17"/>
      <c r="G4244" s="17"/>
      <c r="H4244" s="249"/>
      <c r="I4244" s="250"/>
      <c r="J4244" s="251"/>
    </row>
    <row r="4245" spans="1:10" ht="13.5" customHeight="1">
      <c r="A4245" s="16"/>
      <c r="B4245" s="16"/>
      <c r="C4245" s="17"/>
      <c r="D4245" s="17"/>
      <c r="E4245" s="17"/>
      <c r="F4245" s="17"/>
      <c r="G4245" s="17"/>
      <c r="H4245" s="249"/>
      <c r="I4245" s="250"/>
      <c r="J4245" s="251"/>
    </row>
    <row r="4246" spans="1:10" ht="13.5" customHeight="1">
      <c r="A4246" s="16"/>
      <c r="B4246" s="16"/>
      <c r="C4246" s="17"/>
      <c r="D4246" s="17"/>
      <c r="E4246" s="17"/>
      <c r="F4246" s="17"/>
      <c r="G4246" s="17"/>
      <c r="H4246" s="249"/>
      <c r="I4246" s="250"/>
      <c r="J4246" s="251"/>
    </row>
    <row r="4247" spans="1:10" ht="13.5" customHeight="1">
      <c r="A4247" s="16"/>
      <c r="B4247" s="16"/>
      <c r="C4247" s="17"/>
      <c r="D4247" s="17"/>
      <c r="E4247" s="17"/>
      <c r="F4247" s="17"/>
      <c r="G4247" s="17"/>
      <c r="H4247" s="249"/>
      <c r="I4247" s="250"/>
      <c r="J4247" s="251"/>
    </row>
    <row r="4248" spans="1:10" ht="13.5" customHeight="1">
      <c r="A4248" s="16"/>
      <c r="B4248" s="16"/>
      <c r="C4248" s="17"/>
      <c r="D4248" s="17"/>
      <c r="E4248" s="17"/>
      <c r="F4248" s="17"/>
      <c r="G4248" s="17"/>
      <c r="H4248" s="249"/>
      <c r="I4248" s="250"/>
      <c r="J4248" s="251"/>
    </row>
    <row r="4249" spans="1:10" ht="13.5" customHeight="1">
      <c r="A4249" s="16"/>
      <c r="B4249" s="16"/>
      <c r="C4249" s="17"/>
      <c r="D4249" s="17"/>
      <c r="E4249" s="17"/>
      <c r="F4249" s="17"/>
      <c r="G4249" s="17"/>
      <c r="H4249" s="249"/>
      <c r="I4249" s="250"/>
      <c r="J4249" s="251"/>
    </row>
    <row r="4250" spans="1:10" ht="13.5" customHeight="1">
      <c r="A4250" s="16"/>
      <c r="B4250" s="16"/>
      <c r="C4250" s="17"/>
      <c r="D4250" s="17"/>
      <c r="E4250" s="17"/>
      <c r="F4250" s="17"/>
      <c r="G4250" s="17"/>
      <c r="H4250" s="249"/>
      <c r="I4250" s="250"/>
      <c r="J4250" s="251"/>
    </row>
    <row r="4251" spans="1:10" ht="13.5" customHeight="1">
      <c r="A4251" s="16"/>
      <c r="B4251" s="16"/>
      <c r="C4251" s="17"/>
      <c r="D4251" s="17"/>
      <c r="E4251" s="17"/>
      <c r="F4251" s="17"/>
      <c r="G4251" s="17"/>
      <c r="H4251" s="249"/>
      <c r="I4251" s="250"/>
      <c r="J4251" s="251"/>
    </row>
    <row r="4252" spans="1:10" ht="13.5" customHeight="1">
      <c r="A4252" s="16"/>
      <c r="B4252" s="16"/>
      <c r="C4252" s="17"/>
      <c r="D4252" s="17"/>
      <c r="E4252" s="17"/>
      <c r="F4252" s="17"/>
      <c r="G4252" s="17"/>
      <c r="H4252" s="249"/>
      <c r="I4252" s="250"/>
      <c r="J4252" s="251"/>
    </row>
    <row r="4253" spans="1:10" ht="13.5" customHeight="1">
      <c r="A4253" s="16"/>
      <c r="B4253" s="16"/>
      <c r="C4253" s="17"/>
      <c r="D4253" s="17"/>
      <c r="E4253" s="17"/>
      <c r="F4253" s="17"/>
      <c r="G4253" s="17"/>
      <c r="H4253" s="249"/>
      <c r="I4253" s="250"/>
      <c r="J4253" s="251"/>
    </row>
    <row r="4254" spans="1:10" ht="13.5" customHeight="1">
      <c r="A4254" s="16"/>
      <c r="B4254" s="16"/>
      <c r="C4254" s="17"/>
      <c r="D4254" s="17"/>
      <c r="E4254" s="17"/>
      <c r="F4254" s="17"/>
      <c r="G4254" s="17"/>
      <c r="H4254" s="249"/>
      <c r="I4254" s="250"/>
      <c r="J4254" s="251"/>
    </row>
    <row r="4255" spans="1:10" ht="13.5" customHeight="1">
      <c r="A4255" s="16"/>
      <c r="B4255" s="16"/>
      <c r="C4255" s="17"/>
      <c r="D4255" s="17"/>
      <c r="E4255" s="17"/>
      <c r="F4255" s="17"/>
      <c r="G4255" s="17"/>
      <c r="H4255" s="249"/>
      <c r="I4255" s="250"/>
      <c r="J4255" s="251"/>
    </row>
    <row r="4256" spans="1:10" ht="13.5" customHeight="1">
      <c r="A4256" s="16"/>
      <c r="B4256" s="16"/>
      <c r="C4256" s="17"/>
      <c r="D4256" s="17"/>
      <c r="E4256" s="17"/>
      <c r="F4256" s="17"/>
      <c r="G4256" s="17"/>
      <c r="H4256" s="249"/>
      <c r="I4256" s="250"/>
      <c r="J4256" s="251"/>
    </row>
    <row r="4257" spans="1:10" ht="13.5" customHeight="1">
      <c r="A4257" s="16"/>
      <c r="B4257" s="16"/>
      <c r="C4257" s="17"/>
      <c r="D4257" s="17"/>
      <c r="E4257" s="17"/>
      <c r="F4257" s="17"/>
      <c r="G4257" s="17"/>
      <c r="H4257" s="249"/>
      <c r="I4257" s="250"/>
      <c r="J4257" s="251"/>
    </row>
    <row r="4258" spans="1:10" ht="13.5" customHeight="1">
      <c r="A4258" s="16"/>
      <c r="B4258" s="16"/>
      <c r="C4258" s="17"/>
      <c r="D4258" s="17"/>
      <c r="E4258" s="17"/>
      <c r="F4258" s="17"/>
      <c r="G4258" s="17"/>
      <c r="H4258" s="249"/>
      <c r="I4258" s="250"/>
      <c r="J4258" s="251"/>
    </row>
    <row r="4259" spans="1:10" ht="13.5" customHeight="1">
      <c r="A4259" s="16"/>
      <c r="B4259" s="16"/>
      <c r="C4259" s="17"/>
      <c r="D4259" s="17"/>
      <c r="E4259" s="17"/>
      <c r="F4259" s="17"/>
      <c r="G4259" s="17"/>
      <c r="H4259" s="249"/>
      <c r="I4259" s="250"/>
      <c r="J4259" s="251"/>
    </row>
    <row r="4260" spans="1:10" ht="13.5" customHeight="1">
      <c r="A4260" s="16"/>
      <c r="B4260" s="16"/>
      <c r="C4260" s="17"/>
      <c r="D4260" s="17"/>
      <c r="E4260" s="17"/>
      <c r="F4260" s="17"/>
      <c r="G4260" s="17"/>
      <c r="H4260" s="249"/>
      <c r="I4260" s="250"/>
      <c r="J4260" s="251"/>
    </row>
    <row r="4261" spans="1:10" ht="13.5" customHeight="1">
      <c r="A4261" s="16"/>
      <c r="B4261" s="16"/>
      <c r="C4261" s="17"/>
      <c r="D4261" s="17"/>
      <c r="E4261" s="17"/>
      <c r="F4261" s="17"/>
      <c r="G4261" s="17"/>
      <c r="H4261" s="249"/>
      <c r="I4261" s="250"/>
      <c r="J4261" s="251"/>
    </row>
    <row r="4262" spans="1:10" ht="13.5" customHeight="1">
      <c r="A4262" s="16"/>
      <c r="B4262" s="16"/>
      <c r="C4262" s="17"/>
      <c r="D4262" s="17"/>
      <c r="E4262" s="17"/>
      <c r="F4262" s="17"/>
      <c r="G4262" s="17"/>
      <c r="H4262" s="249"/>
      <c r="I4262" s="250"/>
      <c r="J4262" s="251"/>
    </row>
    <row r="4263" spans="1:10" ht="13.5" customHeight="1">
      <c r="A4263" s="16"/>
      <c r="B4263" s="16"/>
      <c r="C4263" s="17"/>
      <c r="D4263" s="17"/>
      <c r="E4263" s="17"/>
      <c r="F4263" s="17"/>
      <c r="G4263" s="17"/>
      <c r="H4263" s="249"/>
      <c r="I4263" s="250"/>
      <c r="J4263" s="251"/>
    </row>
    <row r="4264" spans="1:10" ht="13.5" customHeight="1">
      <c r="A4264" s="16"/>
      <c r="B4264" s="16"/>
      <c r="C4264" s="17"/>
      <c r="D4264" s="17"/>
      <c r="E4264" s="17"/>
      <c r="F4264" s="17"/>
      <c r="G4264" s="17"/>
      <c r="H4264" s="249"/>
      <c r="I4264" s="250"/>
      <c r="J4264" s="251"/>
    </row>
    <row r="4265" spans="1:10" ht="13.5" customHeight="1">
      <c r="A4265" s="16"/>
      <c r="B4265" s="16"/>
      <c r="C4265" s="17"/>
      <c r="D4265" s="17"/>
      <c r="E4265" s="17"/>
      <c r="F4265" s="17"/>
      <c r="G4265" s="17"/>
      <c r="H4265" s="249"/>
      <c r="I4265" s="250"/>
      <c r="J4265" s="251"/>
    </row>
    <row r="4266" spans="1:10" ht="13.5" customHeight="1">
      <c r="A4266" s="16"/>
      <c r="B4266" s="16"/>
      <c r="C4266" s="17"/>
      <c r="D4266" s="17"/>
      <c r="E4266" s="17"/>
      <c r="F4266" s="17"/>
      <c r="G4266" s="17"/>
      <c r="H4266" s="249"/>
      <c r="I4266" s="250"/>
      <c r="J4266" s="251"/>
    </row>
    <row r="4267" spans="1:10" ht="13.5" customHeight="1">
      <c r="A4267" s="16"/>
      <c r="B4267" s="16"/>
      <c r="C4267" s="17"/>
      <c r="D4267" s="17"/>
      <c r="E4267" s="17"/>
      <c r="F4267" s="17"/>
      <c r="G4267" s="17"/>
      <c r="H4267" s="249"/>
      <c r="I4267" s="250"/>
      <c r="J4267" s="251"/>
    </row>
    <row r="4268" spans="1:10" ht="13.5" customHeight="1">
      <c r="A4268" s="16"/>
      <c r="B4268" s="16"/>
      <c r="C4268" s="17"/>
      <c r="D4268" s="17"/>
      <c r="E4268" s="17"/>
      <c r="F4268" s="17"/>
      <c r="G4268" s="17"/>
      <c r="H4268" s="249"/>
      <c r="I4268" s="250"/>
      <c r="J4268" s="251"/>
    </row>
    <row r="4269" spans="1:10" ht="13.5" customHeight="1">
      <c r="A4269" s="16"/>
      <c r="B4269" s="16"/>
      <c r="C4269" s="17"/>
      <c r="D4269" s="17"/>
      <c r="E4269" s="17"/>
      <c r="F4269" s="17"/>
      <c r="G4269" s="17"/>
      <c r="H4269" s="249"/>
      <c r="I4269" s="250"/>
      <c r="J4269" s="251"/>
    </row>
    <row r="4270" spans="1:10" ht="13.5" customHeight="1">
      <c r="A4270" s="16"/>
      <c r="B4270" s="16"/>
      <c r="C4270" s="17"/>
      <c r="D4270" s="17"/>
      <c r="E4270" s="17"/>
      <c r="F4270" s="17"/>
      <c r="G4270" s="17"/>
      <c r="H4270" s="249"/>
      <c r="I4270" s="250"/>
      <c r="J4270" s="251"/>
    </row>
    <row r="4271" spans="1:10" ht="13.5" customHeight="1">
      <c r="A4271" s="16"/>
      <c r="B4271" s="16"/>
      <c r="C4271" s="17"/>
      <c r="D4271" s="17"/>
      <c r="E4271" s="17"/>
      <c r="F4271" s="17"/>
      <c r="G4271" s="17"/>
      <c r="H4271" s="249"/>
      <c r="I4271" s="250"/>
      <c r="J4271" s="251"/>
    </row>
    <row r="4272" spans="1:10" ht="13.5" customHeight="1">
      <c r="A4272" s="16"/>
      <c r="B4272" s="16"/>
      <c r="C4272" s="17"/>
      <c r="D4272" s="17"/>
      <c r="E4272" s="17"/>
      <c r="F4272" s="17"/>
      <c r="G4272" s="17"/>
      <c r="H4272" s="249"/>
      <c r="I4272" s="250"/>
      <c r="J4272" s="251"/>
    </row>
    <row r="4273" spans="1:10" ht="13.5" customHeight="1">
      <c r="A4273" s="16"/>
      <c r="B4273" s="16"/>
      <c r="C4273" s="17"/>
      <c r="D4273" s="17"/>
      <c r="E4273" s="17"/>
      <c r="F4273" s="17"/>
      <c r="G4273" s="17"/>
      <c r="H4273" s="249"/>
      <c r="I4273" s="250"/>
      <c r="J4273" s="251"/>
    </row>
    <row r="4274" spans="1:10" ht="13.5" customHeight="1">
      <c r="A4274" s="16"/>
      <c r="B4274" s="16"/>
      <c r="C4274" s="17"/>
      <c r="D4274" s="17"/>
      <c r="E4274" s="17"/>
      <c r="F4274" s="17"/>
      <c r="G4274" s="17"/>
      <c r="H4274" s="249"/>
      <c r="I4274" s="250"/>
      <c r="J4274" s="251"/>
    </row>
    <row r="4275" spans="1:10" ht="13.5" customHeight="1">
      <c r="A4275" s="16"/>
      <c r="B4275" s="16"/>
      <c r="C4275" s="17"/>
      <c r="D4275" s="17"/>
      <c r="E4275" s="17"/>
      <c r="F4275" s="17"/>
      <c r="G4275" s="17"/>
      <c r="H4275" s="249"/>
      <c r="I4275" s="250"/>
      <c r="J4275" s="251"/>
    </row>
    <row r="4276" spans="1:10" ht="13.5" customHeight="1">
      <c r="A4276" s="16"/>
      <c r="B4276" s="16"/>
      <c r="C4276" s="17"/>
      <c r="D4276" s="17"/>
      <c r="E4276" s="17"/>
      <c r="F4276" s="17"/>
      <c r="G4276" s="17"/>
      <c r="H4276" s="249"/>
      <c r="I4276" s="250"/>
      <c r="J4276" s="251"/>
    </row>
    <row r="4277" spans="1:10" ht="13.5" customHeight="1">
      <c r="A4277" s="16"/>
      <c r="B4277" s="16"/>
      <c r="C4277" s="17"/>
      <c r="D4277" s="17"/>
      <c r="E4277" s="17"/>
      <c r="F4277" s="17"/>
      <c r="G4277" s="17"/>
      <c r="H4277" s="249"/>
      <c r="I4277" s="250"/>
      <c r="J4277" s="251"/>
    </row>
    <row r="4278" spans="1:10" ht="13.5" customHeight="1">
      <c r="A4278" s="16"/>
      <c r="B4278" s="16"/>
      <c r="C4278" s="17"/>
      <c r="D4278" s="17"/>
      <c r="E4278" s="17"/>
      <c r="F4278" s="17"/>
      <c r="G4278" s="17"/>
      <c r="H4278" s="249"/>
      <c r="I4278" s="250"/>
      <c r="J4278" s="251"/>
    </row>
    <row r="4279" spans="1:10" ht="13.5" customHeight="1">
      <c r="A4279" s="16"/>
      <c r="B4279" s="16"/>
      <c r="C4279" s="17"/>
      <c r="D4279" s="17"/>
      <c r="E4279" s="17"/>
      <c r="F4279" s="17"/>
      <c r="G4279" s="17"/>
      <c r="H4279" s="249"/>
      <c r="I4279" s="250"/>
      <c r="J4279" s="251"/>
    </row>
    <row r="4280" spans="1:10" ht="13.5" customHeight="1">
      <c r="A4280" s="16"/>
      <c r="B4280" s="16"/>
      <c r="C4280" s="17"/>
      <c r="D4280" s="17"/>
      <c r="E4280" s="17"/>
      <c r="F4280" s="17"/>
      <c r="G4280" s="17"/>
      <c r="H4280" s="249"/>
      <c r="I4280" s="250"/>
      <c r="J4280" s="251"/>
    </row>
    <row r="4281" spans="1:10" ht="13.5" customHeight="1">
      <c r="A4281" s="16"/>
      <c r="B4281" s="16"/>
      <c r="C4281" s="17"/>
      <c r="D4281" s="17"/>
      <c r="E4281" s="17"/>
      <c r="F4281" s="17"/>
      <c r="G4281" s="17"/>
      <c r="H4281" s="249"/>
      <c r="I4281" s="250"/>
      <c r="J4281" s="251"/>
    </row>
    <row r="4282" spans="1:10" ht="13.5" customHeight="1">
      <c r="A4282" s="16"/>
      <c r="B4282" s="16"/>
      <c r="C4282" s="17"/>
      <c r="D4282" s="17"/>
      <c r="E4282" s="17"/>
      <c r="F4282" s="17"/>
      <c r="G4282" s="17"/>
      <c r="H4282" s="249"/>
      <c r="I4282" s="250"/>
      <c r="J4282" s="251"/>
    </row>
    <row r="4283" spans="1:10" ht="13.5" customHeight="1">
      <c r="A4283" s="16"/>
      <c r="B4283" s="16"/>
      <c r="C4283" s="17"/>
      <c r="D4283" s="17"/>
      <c r="E4283" s="17"/>
      <c r="F4283" s="17"/>
      <c r="G4283" s="17"/>
      <c r="H4283" s="249"/>
      <c r="I4283" s="250"/>
      <c r="J4283" s="251"/>
    </row>
    <row r="4284" spans="1:10" ht="13.5" customHeight="1">
      <c r="A4284" s="16"/>
      <c r="B4284" s="16"/>
      <c r="C4284" s="17"/>
      <c r="D4284" s="17"/>
      <c r="E4284" s="17"/>
      <c r="F4284" s="17"/>
      <c r="G4284" s="17"/>
      <c r="H4284" s="249"/>
      <c r="I4284" s="250"/>
      <c r="J4284" s="251"/>
    </row>
    <row r="4285" spans="1:10" ht="13.5" customHeight="1">
      <c r="A4285" s="16"/>
      <c r="B4285" s="16"/>
      <c r="C4285" s="17"/>
      <c r="D4285" s="17"/>
      <c r="E4285" s="17"/>
      <c r="F4285" s="17"/>
      <c r="G4285" s="17"/>
      <c r="H4285" s="249"/>
      <c r="I4285" s="250"/>
      <c r="J4285" s="251"/>
    </row>
    <row r="4286" spans="1:10" ht="13.5" customHeight="1">
      <c r="A4286" s="16"/>
      <c r="B4286" s="16"/>
      <c r="C4286" s="17"/>
      <c r="D4286" s="17"/>
      <c r="E4286" s="17"/>
      <c r="F4286" s="17"/>
      <c r="G4286" s="17"/>
      <c r="H4286" s="249"/>
      <c r="I4286" s="250"/>
      <c r="J4286" s="251"/>
    </row>
    <row r="4287" spans="1:10" ht="13.5" customHeight="1">
      <c r="A4287" s="16"/>
      <c r="B4287" s="16"/>
      <c r="C4287" s="17"/>
      <c r="D4287" s="17"/>
      <c r="E4287" s="17"/>
      <c r="F4287" s="17"/>
      <c r="G4287" s="17"/>
      <c r="H4287" s="249"/>
      <c r="I4287" s="250"/>
      <c r="J4287" s="251"/>
    </row>
    <row r="4288" spans="1:10" ht="13.5" customHeight="1">
      <c r="A4288" s="16"/>
      <c r="B4288" s="16"/>
      <c r="C4288" s="17"/>
      <c r="D4288" s="17"/>
      <c r="E4288" s="17"/>
      <c r="F4288" s="17"/>
      <c r="G4288" s="17"/>
      <c r="H4288" s="249"/>
      <c r="I4288" s="250"/>
      <c r="J4288" s="251"/>
    </row>
    <row r="4289" spans="1:10" ht="13.5" customHeight="1">
      <c r="A4289" s="16"/>
      <c r="B4289" s="16"/>
      <c r="C4289" s="17"/>
      <c r="D4289" s="17"/>
      <c r="E4289" s="17"/>
      <c r="F4289" s="17"/>
      <c r="G4289" s="17"/>
      <c r="H4289" s="249"/>
      <c r="I4289" s="250"/>
      <c r="J4289" s="251"/>
    </row>
    <row r="4290" spans="1:10" ht="13.5" customHeight="1">
      <c r="A4290" s="16"/>
      <c r="B4290" s="16"/>
      <c r="C4290" s="17"/>
      <c r="D4290" s="17"/>
      <c r="E4290" s="17"/>
      <c r="F4290" s="17"/>
      <c r="G4290" s="17"/>
      <c r="H4290" s="249"/>
      <c r="I4290" s="250"/>
      <c r="J4290" s="251"/>
    </row>
    <row r="4291" spans="1:10" ht="13.5" customHeight="1">
      <c r="A4291" s="16"/>
      <c r="B4291" s="16"/>
      <c r="C4291" s="17"/>
      <c r="D4291" s="17"/>
      <c r="E4291" s="17"/>
      <c r="F4291" s="17"/>
      <c r="G4291" s="17"/>
      <c r="H4291" s="249"/>
      <c r="I4291" s="250"/>
      <c r="J4291" s="251"/>
    </row>
    <row r="4292" spans="1:10" ht="13.5" customHeight="1">
      <c r="A4292" s="16"/>
      <c r="B4292" s="16"/>
      <c r="C4292" s="17"/>
      <c r="D4292" s="17"/>
      <c r="E4292" s="17"/>
      <c r="F4292" s="17"/>
      <c r="G4292" s="17"/>
      <c r="H4292" s="249"/>
      <c r="I4292" s="250"/>
      <c r="J4292" s="251"/>
    </row>
    <row r="4293" spans="1:10" ht="13.5" customHeight="1">
      <c r="A4293" s="16"/>
      <c r="B4293" s="16"/>
      <c r="C4293" s="17"/>
      <c r="D4293" s="17"/>
      <c r="E4293" s="17"/>
      <c r="F4293" s="17"/>
      <c r="G4293" s="17"/>
      <c r="H4293" s="249"/>
      <c r="I4293" s="250"/>
      <c r="J4293" s="251"/>
    </row>
    <row r="4294" spans="1:10" ht="13.5" customHeight="1">
      <c r="A4294" s="16"/>
      <c r="B4294" s="16"/>
      <c r="C4294" s="17"/>
      <c r="D4294" s="17"/>
      <c r="E4294" s="17"/>
      <c r="F4294" s="17"/>
      <c r="G4294" s="17"/>
      <c r="H4294" s="249"/>
      <c r="I4294" s="250"/>
      <c r="J4294" s="251"/>
    </row>
    <row r="4295" spans="1:10" ht="13.5" customHeight="1">
      <c r="A4295" s="16"/>
      <c r="B4295" s="16"/>
      <c r="C4295" s="17"/>
      <c r="D4295" s="17"/>
      <c r="E4295" s="17"/>
      <c r="F4295" s="17"/>
      <c r="G4295" s="17"/>
      <c r="H4295" s="249"/>
      <c r="I4295" s="250"/>
      <c r="J4295" s="251"/>
    </row>
    <row r="4296" spans="1:10" ht="13.5" customHeight="1">
      <c r="A4296" s="16"/>
      <c r="B4296" s="16"/>
      <c r="C4296" s="17"/>
      <c r="D4296" s="17"/>
      <c r="E4296" s="17"/>
      <c r="F4296" s="17"/>
      <c r="G4296" s="17"/>
      <c r="H4296" s="249"/>
      <c r="I4296" s="250"/>
      <c r="J4296" s="251"/>
    </row>
    <row r="4297" spans="1:10" ht="13.5" customHeight="1">
      <c r="A4297" s="16"/>
      <c r="B4297" s="16"/>
      <c r="C4297" s="17"/>
      <c r="D4297" s="17"/>
      <c r="E4297" s="17"/>
      <c r="F4297" s="17"/>
      <c r="G4297" s="17"/>
      <c r="H4297" s="249"/>
      <c r="I4297" s="250"/>
      <c r="J4297" s="251"/>
    </row>
    <row r="4298" spans="1:10" ht="13.5" customHeight="1">
      <c r="A4298" s="16"/>
      <c r="B4298" s="16"/>
      <c r="C4298" s="17"/>
      <c r="D4298" s="17"/>
      <c r="E4298" s="17"/>
      <c r="F4298" s="17"/>
      <c r="G4298" s="17"/>
      <c r="H4298" s="249"/>
      <c r="I4298" s="250"/>
      <c r="J4298" s="251"/>
    </row>
    <row r="4299" spans="1:10" ht="13.5" customHeight="1">
      <c r="A4299" s="16"/>
      <c r="B4299" s="16"/>
      <c r="C4299" s="17"/>
      <c r="D4299" s="17"/>
      <c r="E4299" s="17"/>
      <c r="F4299" s="17"/>
      <c r="G4299" s="17"/>
      <c r="H4299" s="249"/>
      <c r="I4299" s="250"/>
      <c r="J4299" s="251"/>
    </row>
    <row r="4300" spans="1:10" ht="13.5" customHeight="1">
      <c r="A4300" s="16"/>
      <c r="B4300" s="16"/>
      <c r="C4300" s="17"/>
      <c r="D4300" s="17"/>
      <c r="E4300" s="17"/>
      <c r="F4300" s="17"/>
      <c r="G4300" s="17"/>
      <c r="H4300" s="249"/>
      <c r="I4300" s="250"/>
      <c r="J4300" s="251"/>
    </row>
    <row r="4301" spans="1:10" ht="13.5" customHeight="1">
      <c r="A4301" s="16"/>
      <c r="B4301" s="16"/>
      <c r="C4301" s="17"/>
      <c r="D4301" s="17"/>
      <c r="E4301" s="17"/>
      <c r="F4301" s="17"/>
      <c r="G4301" s="17"/>
      <c r="H4301" s="249"/>
      <c r="I4301" s="250"/>
      <c r="J4301" s="251"/>
    </row>
    <row r="4302" spans="1:10" ht="13.5" customHeight="1">
      <c r="A4302" s="16"/>
      <c r="B4302" s="16"/>
      <c r="C4302" s="17"/>
      <c r="D4302" s="17"/>
      <c r="E4302" s="17"/>
      <c r="F4302" s="17"/>
      <c r="G4302" s="17"/>
      <c r="H4302" s="249"/>
      <c r="I4302" s="250"/>
      <c r="J4302" s="251"/>
    </row>
    <row r="4303" spans="1:10" ht="13.5" customHeight="1">
      <c r="A4303" s="16"/>
      <c r="B4303" s="16"/>
      <c r="C4303" s="17"/>
      <c r="D4303" s="17"/>
      <c r="E4303" s="17"/>
      <c r="F4303" s="17"/>
      <c r="G4303" s="17"/>
      <c r="H4303" s="249"/>
      <c r="I4303" s="250"/>
      <c r="J4303" s="251"/>
    </row>
    <row r="4304" spans="1:10" ht="13.5" customHeight="1">
      <c r="A4304" s="16"/>
      <c r="B4304" s="16"/>
      <c r="C4304" s="17"/>
      <c r="D4304" s="17"/>
      <c r="E4304" s="17"/>
      <c r="F4304" s="17"/>
      <c r="G4304" s="17"/>
      <c r="H4304" s="249"/>
      <c r="I4304" s="250"/>
      <c r="J4304" s="251"/>
    </row>
    <row r="4305" spans="1:10" ht="13.5" customHeight="1">
      <c r="A4305" s="16"/>
      <c r="B4305" s="16"/>
      <c r="C4305" s="17"/>
      <c r="D4305" s="17"/>
      <c r="E4305" s="17"/>
      <c r="F4305" s="17"/>
      <c r="G4305" s="17"/>
      <c r="H4305" s="249"/>
      <c r="I4305" s="250"/>
      <c r="J4305" s="251"/>
    </row>
    <row r="4306" spans="1:10" ht="13.5" customHeight="1">
      <c r="A4306" s="16"/>
      <c r="B4306" s="16"/>
      <c r="C4306" s="17"/>
      <c r="D4306" s="17"/>
      <c r="E4306" s="17"/>
      <c r="F4306" s="17"/>
      <c r="G4306" s="17"/>
      <c r="H4306" s="249"/>
      <c r="I4306" s="250"/>
      <c r="J4306" s="251"/>
    </row>
    <row r="4307" spans="1:10" ht="13.5" customHeight="1">
      <c r="A4307" s="16"/>
      <c r="B4307" s="16"/>
      <c r="C4307" s="17"/>
      <c r="D4307" s="17"/>
      <c r="E4307" s="17"/>
      <c r="F4307" s="17"/>
      <c r="G4307" s="17"/>
      <c r="H4307" s="249"/>
      <c r="I4307" s="250"/>
      <c r="J4307" s="251"/>
    </row>
    <row r="4308" spans="1:10" ht="13.5" customHeight="1">
      <c r="A4308" s="16"/>
      <c r="B4308" s="16"/>
      <c r="C4308" s="17"/>
      <c r="D4308" s="17"/>
      <c r="E4308" s="17"/>
      <c r="F4308" s="17"/>
      <c r="G4308" s="17"/>
      <c r="H4308" s="249"/>
      <c r="I4308" s="250"/>
      <c r="J4308" s="251"/>
    </row>
    <row r="4309" spans="1:10" ht="13.5" customHeight="1">
      <c r="A4309" s="16"/>
      <c r="B4309" s="16"/>
      <c r="C4309" s="17"/>
      <c r="D4309" s="17"/>
      <c r="E4309" s="17"/>
      <c r="F4309" s="17"/>
      <c r="G4309" s="17"/>
      <c r="H4309" s="249"/>
      <c r="I4309" s="250"/>
      <c r="J4309" s="251"/>
    </row>
    <row r="4310" spans="1:10" ht="13.5" customHeight="1">
      <c r="A4310" s="16"/>
      <c r="B4310" s="16"/>
      <c r="C4310" s="17"/>
      <c r="D4310" s="17"/>
      <c r="E4310" s="17"/>
      <c r="F4310" s="17"/>
      <c r="G4310" s="17"/>
      <c r="H4310" s="249"/>
      <c r="I4310" s="250"/>
      <c r="J4310" s="251"/>
    </row>
    <row r="4311" spans="1:10" ht="13.5" customHeight="1">
      <c r="A4311" s="16"/>
      <c r="B4311" s="16"/>
      <c r="C4311" s="17"/>
      <c r="D4311" s="17"/>
      <c r="E4311" s="17"/>
      <c r="F4311" s="17"/>
      <c r="G4311" s="17"/>
      <c r="H4311" s="249"/>
      <c r="I4311" s="250"/>
      <c r="J4311" s="251"/>
    </row>
    <row r="4312" spans="1:10" ht="13.5" customHeight="1">
      <c r="A4312" s="16"/>
      <c r="B4312" s="16"/>
      <c r="C4312" s="17"/>
      <c r="D4312" s="17"/>
      <c r="E4312" s="17"/>
      <c r="F4312" s="17"/>
      <c r="G4312" s="17"/>
      <c r="H4312" s="249"/>
      <c r="I4312" s="250"/>
      <c r="J4312" s="251"/>
    </row>
    <row r="4313" spans="1:10" ht="13.5" customHeight="1">
      <c r="A4313" s="16"/>
      <c r="B4313" s="16"/>
      <c r="C4313" s="17"/>
      <c r="D4313" s="17"/>
      <c r="E4313" s="17"/>
      <c r="F4313" s="17"/>
      <c r="G4313" s="17"/>
      <c r="H4313" s="249"/>
      <c r="I4313" s="250"/>
      <c r="J4313" s="251"/>
    </row>
    <row r="4314" spans="1:10" ht="13.5" customHeight="1">
      <c r="A4314" s="16"/>
      <c r="B4314" s="16"/>
      <c r="C4314" s="17"/>
      <c r="D4314" s="17"/>
      <c r="E4314" s="17"/>
      <c r="F4314" s="17"/>
      <c r="G4314" s="17"/>
      <c r="H4314" s="249"/>
      <c r="I4314" s="250"/>
      <c r="J4314" s="251"/>
    </row>
    <row r="4315" spans="1:10" ht="13.5" customHeight="1">
      <c r="A4315" s="16"/>
      <c r="B4315" s="16"/>
      <c r="C4315" s="17"/>
      <c r="D4315" s="17"/>
      <c r="E4315" s="17"/>
      <c r="F4315" s="17"/>
      <c r="G4315" s="17"/>
      <c r="H4315" s="249"/>
      <c r="I4315" s="250"/>
      <c r="J4315" s="251"/>
    </row>
    <row r="4316" spans="1:10" ht="13.5" customHeight="1">
      <c r="A4316" s="16"/>
      <c r="B4316" s="16"/>
      <c r="C4316" s="17"/>
      <c r="D4316" s="17"/>
      <c r="E4316" s="17"/>
      <c r="F4316" s="17"/>
      <c r="G4316" s="17"/>
      <c r="H4316" s="249"/>
      <c r="I4316" s="250"/>
      <c r="J4316" s="251"/>
    </row>
    <row r="4317" spans="1:10" ht="13.5" customHeight="1">
      <c r="A4317" s="16"/>
      <c r="B4317" s="16"/>
      <c r="C4317" s="17"/>
      <c r="D4317" s="17"/>
      <c r="E4317" s="17"/>
      <c r="F4317" s="17"/>
      <c r="G4317" s="17"/>
      <c r="H4317" s="249"/>
      <c r="I4317" s="250"/>
      <c r="J4317" s="251"/>
    </row>
    <row r="4318" spans="1:10" ht="13.5" customHeight="1">
      <c r="A4318" s="16"/>
      <c r="B4318" s="16"/>
      <c r="C4318" s="17"/>
      <c r="D4318" s="17"/>
      <c r="E4318" s="17"/>
      <c r="F4318" s="17"/>
      <c r="G4318" s="17"/>
      <c r="H4318" s="249"/>
      <c r="I4318" s="250"/>
      <c r="J4318" s="251"/>
    </row>
    <row r="4319" spans="1:10" ht="13.5" customHeight="1">
      <c r="A4319" s="16"/>
      <c r="B4319" s="16"/>
      <c r="C4319" s="17"/>
      <c r="D4319" s="17"/>
      <c r="E4319" s="17"/>
      <c r="F4319" s="17"/>
      <c r="G4319" s="17"/>
      <c r="H4319" s="249"/>
      <c r="I4319" s="250"/>
      <c r="J4319" s="251"/>
    </row>
    <row r="4320" spans="1:10" ht="13.5" customHeight="1">
      <c r="A4320" s="16"/>
      <c r="B4320" s="16"/>
      <c r="C4320" s="17"/>
      <c r="D4320" s="17"/>
      <c r="E4320" s="17"/>
      <c r="F4320" s="17"/>
      <c r="G4320" s="17"/>
      <c r="H4320" s="249"/>
      <c r="I4320" s="250"/>
      <c r="J4320" s="251"/>
    </row>
    <row r="4321" spans="1:10" ht="13.5" customHeight="1">
      <c r="A4321" s="16"/>
      <c r="B4321" s="16"/>
      <c r="C4321" s="17"/>
      <c r="D4321" s="17"/>
      <c r="E4321" s="17"/>
      <c r="F4321" s="17"/>
      <c r="G4321" s="17"/>
      <c r="H4321" s="249"/>
      <c r="I4321" s="250"/>
      <c r="J4321" s="251"/>
    </row>
    <row r="4322" spans="1:10" ht="13.5" customHeight="1">
      <c r="A4322" s="16"/>
      <c r="B4322" s="16"/>
      <c r="C4322" s="17"/>
      <c r="D4322" s="17"/>
      <c r="E4322" s="17"/>
      <c r="F4322" s="17"/>
      <c r="G4322" s="17"/>
      <c r="H4322" s="249"/>
      <c r="I4322" s="250"/>
      <c r="J4322" s="251"/>
    </row>
    <row r="4323" spans="1:10" ht="13.5" customHeight="1">
      <c r="A4323" s="16"/>
      <c r="B4323" s="16"/>
      <c r="C4323" s="17"/>
      <c r="D4323" s="17"/>
      <c r="E4323" s="17"/>
      <c r="F4323" s="17"/>
      <c r="G4323" s="17"/>
      <c r="H4323" s="249"/>
      <c r="I4323" s="250"/>
      <c r="J4323" s="251"/>
    </row>
    <row r="4324" spans="1:10" ht="13.5" customHeight="1">
      <c r="A4324" s="16"/>
      <c r="B4324" s="16"/>
      <c r="C4324" s="17"/>
      <c r="D4324" s="17"/>
      <c r="E4324" s="17"/>
      <c r="F4324" s="17"/>
      <c r="G4324" s="17"/>
      <c r="H4324" s="249"/>
      <c r="I4324" s="250"/>
      <c r="J4324" s="251"/>
    </row>
    <row r="4325" spans="1:10" ht="13.5" customHeight="1">
      <c r="A4325" s="16"/>
      <c r="B4325" s="16"/>
      <c r="C4325" s="17"/>
      <c r="D4325" s="17"/>
      <c r="E4325" s="17"/>
      <c r="F4325" s="17"/>
      <c r="G4325" s="17"/>
      <c r="H4325" s="249"/>
      <c r="I4325" s="250"/>
      <c r="J4325" s="251"/>
    </row>
    <row r="4326" spans="1:10" ht="13.5" customHeight="1">
      <c r="A4326" s="16"/>
      <c r="B4326" s="16"/>
      <c r="C4326" s="17"/>
      <c r="D4326" s="17"/>
      <c r="E4326" s="17"/>
      <c r="F4326" s="17"/>
      <c r="G4326" s="17"/>
      <c r="H4326" s="249"/>
      <c r="I4326" s="250"/>
      <c r="J4326" s="251"/>
    </row>
    <row r="4327" spans="1:10" ht="13.5" customHeight="1">
      <c r="A4327" s="16"/>
      <c r="B4327" s="16"/>
      <c r="C4327" s="17"/>
      <c r="D4327" s="17"/>
      <c r="E4327" s="17"/>
      <c r="F4327" s="17"/>
      <c r="G4327" s="17"/>
      <c r="H4327" s="249"/>
      <c r="I4327" s="250"/>
      <c r="J4327" s="251"/>
    </row>
    <row r="4328" spans="1:10" ht="13.5" customHeight="1">
      <c r="A4328" s="16"/>
      <c r="B4328" s="16"/>
      <c r="C4328" s="17"/>
      <c r="D4328" s="17"/>
      <c r="E4328" s="17"/>
      <c r="F4328" s="17"/>
      <c r="G4328" s="17"/>
      <c r="H4328" s="249"/>
      <c r="I4328" s="250"/>
      <c r="J4328" s="251"/>
    </row>
    <row r="4329" spans="1:10" ht="13.5" customHeight="1">
      <c r="A4329" s="16"/>
      <c r="B4329" s="16"/>
      <c r="C4329" s="17"/>
      <c r="D4329" s="17"/>
      <c r="E4329" s="17"/>
      <c r="F4329" s="17"/>
      <c r="G4329" s="17"/>
      <c r="H4329" s="249"/>
      <c r="I4329" s="250"/>
      <c r="J4329" s="251"/>
    </row>
    <row r="4330" spans="1:10" ht="13.5" customHeight="1">
      <c r="A4330" s="16"/>
      <c r="B4330" s="16"/>
      <c r="C4330" s="17"/>
      <c r="D4330" s="17"/>
      <c r="E4330" s="17"/>
      <c r="F4330" s="17"/>
      <c r="G4330" s="17"/>
      <c r="H4330" s="249"/>
      <c r="I4330" s="250"/>
      <c r="J4330" s="251"/>
    </row>
    <row r="4331" spans="1:10" ht="13.5" customHeight="1">
      <c r="A4331" s="16"/>
      <c r="B4331" s="16"/>
      <c r="C4331" s="17"/>
      <c r="D4331" s="17"/>
      <c r="E4331" s="17"/>
      <c r="F4331" s="17"/>
      <c r="G4331" s="17"/>
      <c r="H4331" s="249"/>
      <c r="I4331" s="250"/>
      <c r="J4331" s="251"/>
    </row>
    <row r="4332" spans="1:10" ht="13.5" customHeight="1">
      <c r="A4332" s="16"/>
      <c r="B4332" s="16"/>
      <c r="C4332" s="17"/>
      <c r="D4332" s="17"/>
      <c r="E4332" s="17"/>
      <c r="F4332" s="17"/>
      <c r="G4332" s="17"/>
      <c r="H4332" s="249"/>
      <c r="I4332" s="250"/>
      <c r="J4332" s="251"/>
    </row>
    <row r="4333" spans="1:10" ht="13.5" customHeight="1">
      <c r="A4333" s="16"/>
      <c r="B4333" s="16"/>
      <c r="C4333" s="17"/>
      <c r="D4333" s="17"/>
      <c r="E4333" s="17"/>
      <c r="F4333" s="17"/>
      <c r="G4333" s="17"/>
      <c r="H4333" s="249"/>
      <c r="I4333" s="250"/>
      <c r="J4333" s="251"/>
    </row>
    <row r="4334" spans="1:10" ht="13.5" customHeight="1">
      <c r="A4334" s="16"/>
      <c r="B4334" s="16"/>
      <c r="C4334" s="17"/>
      <c r="D4334" s="17"/>
      <c r="E4334" s="17"/>
      <c r="F4334" s="17"/>
      <c r="G4334" s="17"/>
      <c r="H4334" s="249"/>
      <c r="I4334" s="250"/>
      <c r="J4334" s="251"/>
    </row>
    <row r="4335" spans="1:10" ht="13.5" customHeight="1">
      <c r="A4335" s="16"/>
      <c r="B4335" s="16"/>
      <c r="C4335" s="17"/>
      <c r="D4335" s="17"/>
      <c r="E4335" s="17"/>
      <c r="F4335" s="17"/>
      <c r="G4335" s="17"/>
      <c r="H4335" s="249"/>
      <c r="I4335" s="250"/>
      <c r="J4335" s="251"/>
    </row>
    <row r="4336" spans="1:10" ht="13.5" customHeight="1">
      <c r="A4336" s="16"/>
      <c r="B4336" s="16"/>
      <c r="C4336" s="17"/>
      <c r="D4336" s="17"/>
      <c r="E4336" s="17"/>
      <c r="F4336" s="17"/>
      <c r="G4336" s="17"/>
      <c r="H4336" s="249"/>
      <c r="I4336" s="250"/>
      <c r="J4336" s="251"/>
    </row>
    <row r="4337" spans="1:10" ht="13.5" customHeight="1">
      <c r="A4337" s="16"/>
      <c r="B4337" s="16"/>
      <c r="C4337" s="17"/>
      <c r="D4337" s="17"/>
      <c r="E4337" s="17"/>
      <c r="F4337" s="17"/>
      <c r="G4337" s="17"/>
      <c r="H4337" s="249"/>
      <c r="I4337" s="250"/>
      <c r="J4337" s="251"/>
    </row>
    <row r="4338" spans="1:10" ht="13.5" customHeight="1">
      <c r="A4338" s="16"/>
      <c r="B4338" s="16"/>
      <c r="C4338" s="17"/>
      <c r="D4338" s="17"/>
      <c r="E4338" s="17"/>
      <c r="F4338" s="17"/>
      <c r="G4338" s="17"/>
      <c r="H4338" s="249"/>
      <c r="I4338" s="250"/>
      <c r="J4338" s="251"/>
    </row>
    <row r="4339" spans="1:10" ht="13.5" customHeight="1">
      <c r="A4339" s="16"/>
      <c r="B4339" s="16"/>
      <c r="C4339" s="17"/>
      <c r="D4339" s="17"/>
      <c r="E4339" s="17"/>
      <c r="F4339" s="17"/>
      <c r="G4339" s="17"/>
      <c r="H4339" s="249"/>
      <c r="I4339" s="250"/>
      <c r="J4339" s="251"/>
    </row>
    <row r="4340" spans="1:10" ht="13.5" customHeight="1">
      <c r="A4340" s="16"/>
      <c r="B4340" s="16"/>
      <c r="C4340" s="17"/>
      <c r="D4340" s="17"/>
      <c r="E4340" s="17"/>
      <c r="F4340" s="17"/>
      <c r="G4340" s="17"/>
      <c r="H4340" s="249"/>
      <c r="I4340" s="250"/>
      <c r="J4340" s="251"/>
    </row>
    <row r="4341" spans="1:10" ht="13.5" customHeight="1">
      <c r="A4341" s="16"/>
      <c r="B4341" s="16"/>
      <c r="C4341" s="17"/>
      <c r="D4341" s="17"/>
      <c r="E4341" s="17"/>
      <c r="F4341" s="17"/>
      <c r="G4341" s="17"/>
      <c r="H4341" s="249"/>
      <c r="I4341" s="250"/>
      <c r="J4341" s="251"/>
    </row>
    <row r="4342" spans="1:10" ht="13.5" customHeight="1">
      <c r="A4342" s="16"/>
      <c r="B4342" s="16"/>
      <c r="C4342" s="17"/>
      <c r="D4342" s="17"/>
      <c r="E4342" s="17"/>
      <c r="F4342" s="17"/>
      <c r="G4342" s="17"/>
      <c r="H4342" s="249"/>
      <c r="I4342" s="250"/>
      <c r="J4342" s="251"/>
    </row>
    <row r="4343" spans="1:10" ht="13.5" customHeight="1">
      <c r="A4343" s="16"/>
      <c r="B4343" s="16"/>
      <c r="C4343" s="17"/>
      <c r="D4343" s="17"/>
      <c r="E4343" s="17"/>
      <c r="F4343" s="17"/>
      <c r="G4343" s="17"/>
      <c r="H4343" s="249"/>
      <c r="I4343" s="250"/>
      <c r="J4343" s="251"/>
    </row>
    <row r="4344" spans="1:10" ht="13.5" customHeight="1">
      <c r="A4344" s="16"/>
      <c r="B4344" s="16"/>
      <c r="C4344" s="17"/>
      <c r="D4344" s="17"/>
      <c r="E4344" s="17"/>
      <c r="F4344" s="17"/>
      <c r="G4344" s="17"/>
      <c r="H4344" s="249"/>
      <c r="I4344" s="250"/>
      <c r="J4344" s="251"/>
    </row>
    <row r="4345" spans="1:10" ht="13.5" customHeight="1">
      <c r="A4345" s="16"/>
      <c r="B4345" s="16"/>
      <c r="C4345" s="17"/>
      <c r="D4345" s="17"/>
      <c r="E4345" s="17"/>
      <c r="F4345" s="17"/>
      <c r="G4345" s="17"/>
      <c r="H4345" s="249"/>
      <c r="I4345" s="250"/>
      <c r="J4345" s="251"/>
    </row>
    <row r="4346" spans="1:10" ht="13.5" customHeight="1">
      <c r="A4346" s="16"/>
      <c r="B4346" s="16"/>
      <c r="C4346" s="17"/>
      <c r="D4346" s="17"/>
      <c r="E4346" s="17"/>
      <c r="F4346" s="17"/>
      <c r="G4346" s="17"/>
      <c r="H4346" s="249"/>
      <c r="I4346" s="250"/>
      <c r="J4346" s="251"/>
    </row>
    <row r="4347" spans="1:10" ht="13.5" customHeight="1">
      <c r="A4347" s="16"/>
      <c r="B4347" s="16"/>
      <c r="C4347" s="17"/>
      <c r="D4347" s="17"/>
      <c r="E4347" s="17"/>
      <c r="F4347" s="17"/>
      <c r="G4347" s="17"/>
      <c r="H4347" s="249"/>
      <c r="I4347" s="250"/>
      <c r="J4347" s="251"/>
    </row>
    <row r="4348" spans="1:10" ht="13.5" customHeight="1">
      <c r="A4348" s="16"/>
      <c r="B4348" s="16"/>
      <c r="C4348" s="17"/>
      <c r="D4348" s="17"/>
      <c r="E4348" s="17"/>
      <c r="F4348" s="17"/>
      <c r="G4348" s="17"/>
      <c r="H4348" s="249"/>
      <c r="I4348" s="250"/>
      <c r="J4348" s="251"/>
    </row>
    <row r="4349" spans="1:10" ht="13.5" customHeight="1">
      <c r="A4349" s="16"/>
      <c r="B4349" s="16"/>
      <c r="C4349" s="17"/>
      <c r="D4349" s="17"/>
      <c r="E4349" s="17"/>
      <c r="F4349" s="17"/>
      <c r="G4349" s="17"/>
      <c r="H4349" s="249"/>
      <c r="I4349" s="250"/>
      <c r="J4349" s="251"/>
    </row>
    <row r="4350" spans="1:10" ht="13.5" customHeight="1">
      <c r="A4350" s="16"/>
      <c r="B4350" s="16"/>
      <c r="C4350" s="17"/>
      <c r="D4350" s="17"/>
      <c r="E4350" s="17"/>
      <c r="F4350" s="17"/>
      <c r="G4350" s="17"/>
      <c r="H4350" s="249"/>
      <c r="I4350" s="250"/>
      <c r="J4350" s="251"/>
    </row>
    <row r="4351" spans="1:10" ht="13.5" customHeight="1">
      <c r="A4351" s="16"/>
      <c r="B4351" s="16"/>
      <c r="C4351" s="17"/>
      <c r="D4351" s="17"/>
      <c r="E4351" s="17"/>
      <c r="F4351" s="17"/>
      <c r="G4351" s="17"/>
      <c r="H4351" s="249"/>
      <c r="I4351" s="250"/>
      <c r="J4351" s="251"/>
    </row>
    <row r="4352" spans="1:10" ht="13.5" customHeight="1">
      <c r="A4352" s="16"/>
      <c r="B4352" s="16"/>
      <c r="C4352" s="17"/>
      <c r="D4352" s="17"/>
      <c r="E4352" s="17"/>
      <c r="F4352" s="17"/>
      <c r="G4352" s="17"/>
      <c r="H4352" s="249"/>
      <c r="I4352" s="250"/>
      <c r="J4352" s="251"/>
    </row>
    <row r="4353" spans="1:10" ht="13.5" customHeight="1">
      <c r="A4353" s="16"/>
      <c r="B4353" s="16"/>
      <c r="C4353" s="17"/>
      <c r="D4353" s="17"/>
      <c r="E4353" s="17"/>
      <c r="F4353" s="17"/>
      <c r="G4353" s="17"/>
      <c r="H4353" s="249"/>
      <c r="I4353" s="250"/>
      <c r="J4353" s="251"/>
    </row>
    <row r="4354" spans="1:10" ht="13.5" customHeight="1">
      <c r="A4354" s="16"/>
      <c r="B4354" s="16"/>
      <c r="C4354" s="17"/>
      <c r="D4354" s="17"/>
      <c r="E4354" s="17"/>
      <c r="F4354" s="17"/>
      <c r="G4354" s="17"/>
      <c r="H4354" s="249"/>
      <c r="I4354" s="250"/>
      <c r="J4354" s="251"/>
    </row>
    <row r="4355" spans="1:10" ht="13.5" customHeight="1">
      <c r="A4355" s="16"/>
      <c r="B4355" s="16"/>
      <c r="C4355" s="17"/>
      <c r="D4355" s="17"/>
      <c r="E4355" s="17"/>
      <c r="F4355" s="17"/>
      <c r="G4355" s="17"/>
      <c r="H4355" s="249"/>
      <c r="I4355" s="250"/>
      <c r="J4355" s="251"/>
    </row>
    <row r="4356" spans="1:10" ht="13.5" customHeight="1">
      <c r="A4356" s="16"/>
      <c r="B4356" s="16"/>
      <c r="C4356" s="17"/>
      <c r="D4356" s="17"/>
      <c r="E4356" s="17"/>
      <c r="F4356" s="17"/>
      <c r="G4356" s="17"/>
      <c r="H4356" s="249"/>
      <c r="I4356" s="250"/>
      <c r="J4356" s="251"/>
    </row>
    <row r="4357" spans="1:10" ht="13.5" customHeight="1">
      <c r="A4357" s="16"/>
      <c r="B4357" s="16"/>
      <c r="C4357" s="17"/>
      <c r="D4357" s="17"/>
      <c r="E4357" s="17"/>
      <c r="F4357" s="17"/>
      <c r="G4357" s="17"/>
      <c r="H4357" s="249"/>
      <c r="I4357" s="250"/>
      <c r="J4357" s="251"/>
    </row>
    <row r="4358" spans="1:10" ht="13.5" customHeight="1">
      <c r="A4358" s="16"/>
      <c r="B4358" s="16"/>
      <c r="C4358" s="17"/>
      <c r="D4358" s="17"/>
      <c r="E4358" s="17"/>
      <c r="F4358" s="17"/>
      <c r="G4358" s="17"/>
      <c r="H4358" s="249"/>
      <c r="I4358" s="250"/>
      <c r="J4358" s="251"/>
    </row>
    <row r="4359" spans="1:10" ht="13.5" customHeight="1">
      <c r="A4359" s="16"/>
      <c r="B4359" s="16"/>
      <c r="C4359" s="17"/>
      <c r="D4359" s="17"/>
      <c r="E4359" s="17"/>
      <c r="F4359" s="17"/>
      <c r="G4359" s="17"/>
      <c r="H4359" s="249"/>
      <c r="I4359" s="250"/>
      <c r="J4359" s="251"/>
    </row>
    <row r="4360" spans="1:10" ht="13.5" customHeight="1">
      <c r="A4360" s="16"/>
      <c r="B4360" s="16"/>
      <c r="C4360" s="17"/>
      <c r="D4360" s="17"/>
      <c r="E4360" s="17"/>
      <c r="F4360" s="17"/>
      <c r="G4360" s="17"/>
      <c r="H4360" s="249"/>
      <c r="I4360" s="250"/>
      <c r="J4360" s="251"/>
    </row>
    <row r="4361" spans="1:10" ht="13.5" customHeight="1">
      <c r="A4361" s="16"/>
      <c r="B4361" s="16"/>
      <c r="C4361" s="17"/>
      <c r="D4361" s="17"/>
      <c r="E4361" s="17"/>
      <c r="F4361" s="17"/>
      <c r="G4361" s="17"/>
      <c r="H4361" s="249"/>
      <c r="I4361" s="250"/>
      <c r="J4361" s="251"/>
    </row>
    <row r="4362" spans="1:10" ht="13.5" customHeight="1">
      <c r="A4362" s="16"/>
      <c r="B4362" s="16"/>
      <c r="C4362" s="17"/>
      <c r="D4362" s="17"/>
      <c r="E4362" s="17"/>
      <c r="F4362" s="17"/>
      <c r="G4362" s="17"/>
      <c r="H4362" s="249"/>
      <c r="I4362" s="250"/>
      <c r="J4362" s="251"/>
    </row>
    <row r="4363" spans="1:10" ht="13.5" customHeight="1">
      <c r="A4363" s="16"/>
      <c r="B4363" s="16"/>
      <c r="C4363" s="17"/>
      <c r="D4363" s="17"/>
      <c r="E4363" s="17"/>
      <c r="F4363" s="17"/>
      <c r="G4363" s="17"/>
      <c r="H4363" s="249"/>
      <c r="I4363" s="250"/>
      <c r="J4363" s="251"/>
    </row>
    <row r="4364" spans="1:10" ht="13.5" customHeight="1">
      <c r="A4364" s="16"/>
      <c r="B4364" s="16"/>
      <c r="C4364" s="17"/>
      <c r="D4364" s="17"/>
      <c r="E4364" s="17"/>
      <c r="F4364" s="17"/>
      <c r="G4364" s="17"/>
      <c r="H4364" s="249"/>
      <c r="I4364" s="250"/>
      <c r="J4364" s="251"/>
    </row>
    <row r="4365" spans="1:10" ht="13.5" customHeight="1">
      <c r="A4365" s="16"/>
      <c r="B4365" s="16"/>
      <c r="C4365" s="17"/>
      <c r="D4365" s="17"/>
      <c r="E4365" s="17"/>
      <c r="F4365" s="17"/>
      <c r="G4365" s="17"/>
      <c r="H4365" s="249"/>
      <c r="I4365" s="250"/>
      <c r="J4365" s="251"/>
    </row>
    <row r="4366" spans="1:10" ht="13.5" customHeight="1">
      <c r="A4366" s="16"/>
      <c r="B4366" s="16"/>
      <c r="C4366" s="17"/>
      <c r="D4366" s="17"/>
      <c r="E4366" s="17"/>
      <c r="F4366" s="17"/>
      <c r="G4366" s="17"/>
      <c r="H4366" s="249"/>
      <c r="I4366" s="250"/>
      <c r="J4366" s="251"/>
    </row>
    <row r="4367" spans="1:10" ht="13.5" customHeight="1">
      <c r="A4367" s="16"/>
      <c r="B4367" s="16"/>
      <c r="C4367" s="17"/>
      <c r="D4367" s="17"/>
      <c r="E4367" s="17"/>
      <c r="F4367" s="17"/>
      <c r="G4367" s="17"/>
      <c r="H4367" s="249"/>
      <c r="I4367" s="250"/>
      <c r="J4367" s="251"/>
    </row>
    <row r="4368" spans="1:10" ht="13.5" customHeight="1">
      <c r="A4368" s="16"/>
      <c r="B4368" s="16"/>
      <c r="C4368" s="17"/>
      <c r="D4368" s="17"/>
      <c r="E4368" s="17"/>
      <c r="F4368" s="17"/>
      <c r="G4368" s="17"/>
      <c r="H4368" s="249"/>
      <c r="I4368" s="250"/>
      <c r="J4368" s="251"/>
    </row>
    <row r="4369" spans="1:10" ht="13.5" customHeight="1">
      <c r="A4369" s="16"/>
      <c r="B4369" s="16"/>
      <c r="C4369" s="17"/>
      <c r="D4369" s="17"/>
      <c r="E4369" s="17"/>
      <c r="F4369" s="17"/>
      <c r="G4369" s="17"/>
      <c r="H4369" s="249"/>
      <c r="I4369" s="250"/>
      <c r="J4369" s="251"/>
    </row>
    <row r="4370" spans="1:10" ht="13.5" customHeight="1">
      <c r="A4370" s="16"/>
      <c r="B4370" s="16"/>
      <c r="C4370" s="17"/>
      <c r="D4370" s="17"/>
      <c r="E4370" s="17"/>
      <c r="F4370" s="17"/>
      <c r="G4370" s="17"/>
      <c r="H4370" s="249"/>
      <c r="I4370" s="250"/>
      <c r="J4370" s="251"/>
    </row>
    <row r="4371" spans="1:10" ht="13.5" customHeight="1">
      <c r="A4371" s="16"/>
      <c r="B4371" s="16"/>
      <c r="C4371" s="17"/>
      <c r="D4371" s="17"/>
      <c r="E4371" s="17"/>
      <c r="F4371" s="17"/>
      <c r="G4371" s="17"/>
      <c r="H4371" s="249"/>
      <c r="I4371" s="250"/>
      <c r="J4371" s="251"/>
    </row>
    <row r="4372" spans="1:10" ht="13.5" customHeight="1">
      <c r="A4372" s="16"/>
      <c r="B4372" s="16"/>
      <c r="C4372" s="17"/>
      <c r="D4372" s="17"/>
      <c r="E4372" s="17"/>
      <c r="F4372" s="17"/>
      <c r="G4372" s="17"/>
      <c r="H4372" s="249"/>
      <c r="I4372" s="250"/>
      <c r="J4372" s="251"/>
    </row>
    <row r="4373" spans="1:10" ht="13.5" customHeight="1">
      <c r="A4373" s="16"/>
      <c r="B4373" s="16"/>
      <c r="C4373" s="17"/>
      <c r="D4373" s="17"/>
      <c r="E4373" s="17"/>
      <c r="F4373" s="17"/>
      <c r="G4373" s="17"/>
      <c r="H4373" s="249"/>
      <c r="I4373" s="250"/>
      <c r="J4373" s="251"/>
    </row>
    <row r="4374" spans="1:10" ht="13.5" customHeight="1">
      <c r="A4374" s="16"/>
      <c r="B4374" s="16"/>
      <c r="C4374" s="17"/>
      <c r="D4374" s="17"/>
      <c r="E4374" s="17"/>
      <c r="F4374" s="17"/>
      <c r="G4374" s="17"/>
      <c r="H4374" s="249"/>
      <c r="I4374" s="250"/>
      <c r="J4374" s="251"/>
    </row>
    <row r="4375" spans="1:10" ht="13.5" customHeight="1">
      <c r="A4375" s="16"/>
      <c r="B4375" s="16"/>
      <c r="C4375" s="17"/>
      <c r="D4375" s="17"/>
      <c r="E4375" s="17"/>
      <c r="F4375" s="17"/>
      <c r="G4375" s="17"/>
      <c r="H4375" s="249"/>
      <c r="I4375" s="250"/>
      <c r="J4375" s="251"/>
    </row>
    <row r="4376" spans="1:10" ht="13.5" customHeight="1">
      <c r="A4376" s="16"/>
      <c r="B4376" s="16"/>
      <c r="C4376" s="17"/>
      <c r="D4376" s="17"/>
      <c r="E4376" s="17"/>
      <c r="F4376" s="17"/>
      <c r="G4376" s="17"/>
      <c r="H4376" s="249"/>
      <c r="I4376" s="250"/>
      <c r="J4376" s="251"/>
    </row>
    <row r="4377" spans="1:10" ht="13.5" customHeight="1">
      <c r="A4377" s="16"/>
      <c r="B4377" s="16"/>
      <c r="C4377" s="17"/>
      <c r="D4377" s="17"/>
      <c r="E4377" s="17"/>
      <c r="F4377" s="17"/>
      <c r="G4377" s="17"/>
      <c r="H4377" s="249"/>
      <c r="I4377" s="250"/>
      <c r="J4377" s="251"/>
    </row>
    <row r="4378" spans="1:10" ht="13.5" customHeight="1">
      <c r="A4378" s="16"/>
      <c r="B4378" s="16"/>
      <c r="C4378" s="17"/>
      <c r="D4378" s="17"/>
      <c r="E4378" s="17"/>
      <c r="F4378" s="17"/>
      <c r="G4378" s="17"/>
      <c r="H4378" s="249"/>
      <c r="I4378" s="250"/>
      <c r="J4378" s="251"/>
    </row>
    <row r="4379" spans="1:10" ht="13.5" customHeight="1">
      <c r="A4379" s="16"/>
      <c r="B4379" s="16"/>
      <c r="C4379" s="17"/>
      <c r="D4379" s="17"/>
      <c r="E4379" s="17"/>
      <c r="F4379" s="17"/>
      <c r="G4379" s="17"/>
      <c r="H4379" s="249"/>
      <c r="I4379" s="250"/>
      <c r="J4379" s="251"/>
    </row>
    <row r="4380" spans="1:10" ht="13.5" customHeight="1">
      <c r="A4380" s="16"/>
      <c r="B4380" s="16"/>
      <c r="C4380" s="17"/>
      <c r="D4380" s="17"/>
      <c r="E4380" s="17"/>
      <c r="F4380" s="17"/>
      <c r="G4380" s="17"/>
      <c r="H4380" s="249"/>
      <c r="I4380" s="250"/>
      <c r="J4380" s="251"/>
    </row>
    <row r="4381" spans="1:10" ht="13.5" customHeight="1">
      <c r="A4381" s="16"/>
      <c r="B4381" s="16"/>
      <c r="C4381" s="17"/>
      <c r="D4381" s="17"/>
      <c r="E4381" s="17"/>
      <c r="F4381" s="17"/>
      <c r="G4381" s="17"/>
      <c r="H4381" s="249"/>
      <c r="I4381" s="250"/>
      <c r="J4381" s="251"/>
    </row>
    <row r="4382" spans="1:10" ht="13.5" customHeight="1">
      <c r="A4382" s="16"/>
      <c r="B4382" s="16"/>
      <c r="C4382" s="17"/>
      <c r="D4382" s="17"/>
      <c r="E4382" s="17"/>
      <c r="F4382" s="17"/>
      <c r="G4382" s="17"/>
      <c r="H4382" s="249"/>
      <c r="I4382" s="250"/>
      <c r="J4382" s="251"/>
    </row>
    <row r="4383" spans="1:10" ht="13.5" customHeight="1">
      <c r="A4383" s="16"/>
      <c r="B4383" s="16"/>
      <c r="C4383" s="17"/>
      <c r="D4383" s="17"/>
      <c r="E4383" s="17"/>
      <c r="F4383" s="17"/>
      <c r="G4383" s="17"/>
      <c r="H4383" s="249"/>
      <c r="I4383" s="250"/>
      <c r="J4383" s="251"/>
    </row>
    <row r="4384" spans="1:10" ht="13.5" customHeight="1">
      <c r="A4384" s="16"/>
      <c r="B4384" s="16"/>
      <c r="C4384" s="17"/>
      <c r="D4384" s="17"/>
      <c r="E4384" s="17"/>
      <c r="F4384" s="17"/>
      <c r="G4384" s="17"/>
      <c r="H4384" s="249"/>
      <c r="I4384" s="250"/>
      <c r="J4384" s="251"/>
    </row>
    <row r="4385" spans="1:10" ht="13.5" customHeight="1">
      <c r="A4385" s="16"/>
      <c r="B4385" s="16"/>
      <c r="C4385" s="17"/>
      <c r="D4385" s="17"/>
      <c r="E4385" s="17"/>
      <c r="F4385" s="17"/>
      <c r="G4385" s="17"/>
      <c r="H4385" s="249"/>
      <c r="I4385" s="250"/>
      <c r="J4385" s="251"/>
    </row>
    <row r="4386" spans="1:10" ht="13.5" customHeight="1">
      <c r="A4386" s="16"/>
      <c r="B4386" s="16"/>
      <c r="C4386" s="17"/>
      <c r="D4386" s="17"/>
      <c r="E4386" s="17"/>
      <c r="F4386" s="17"/>
      <c r="G4386" s="17"/>
      <c r="H4386" s="249"/>
      <c r="I4386" s="250"/>
      <c r="J4386" s="251"/>
    </row>
    <row r="4387" spans="1:10" ht="13.5" customHeight="1">
      <c r="A4387" s="16"/>
      <c r="B4387" s="16"/>
      <c r="C4387" s="17"/>
      <c r="D4387" s="17"/>
      <c r="E4387" s="17"/>
      <c r="F4387" s="17"/>
      <c r="G4387" s="17"/>
      <c r="H4387" s="249"/>
      <c r="I4387" s="250"/>
      <c r="J4387" s="251"/>
    </row>
    <row r="4388" spans="1:10" ht="13.5" customHeight="1">
      <c r="A4388" s="16"/>
      <c r="B4388" s="16"/>
      <c r="C4388" s="17"/>
      <c r="D4388" s="17"/>
      <c r="E4388" s="17"/>
      <c r="F4388" s="17"/>
      <c r="G4388" s="17"/>
      <c r="H4388" s="249"/>
      <c r="I4388" s="250"/>
      <c r="J4388" s="251"/>
    </row>
    <row r="4389" spans="1:10" ht="13.5" customHeight="1">
      <c r="A4389" s="16"/>
      <c r="B4389" s="16"/>
      <c r="C4389" s="17"/>
      <c r="D4389" s="17"/>
      <c r="E4389" s="17"/>
      <c r="F4389" s="17"/>
      <c r="G4389" s="17"/>
      <c r="H4389" s="249"/>
      <c r="I4389" s="250"/>
      <c r="J4389" s="251"/>
    </row>
    <row r="4390" spans="1:10" ht="13.5" customHeight="1">
      <c r="A4390" s="16"/>
      <c r="B4390" s="16"/>
      <c r="C4390" s="17"/>
      <c r="D4390" s="17"/>
      <c r="E4390" s="17"/>
      <c r="F4390" s="17"/>
      <c r="G4390" s="17"/>
      <c r="H4390" s="249"/>
      <c r="I4390" s="250"/>
      <c r="J4390" s="251"/>
    </row>
    <row r="4391" spans="1:10" ht="13.5" customHeight="1">
      <c r="A4391" s="16"/>
      <c r="B4391" s="16"/>
      <c r="C4391" s="17"/>
      <c r="D4391" s="17"/>
      <c r="E4391" s="17"/>
      <c r="F4391" s="17"/>
      <c r="G4391" s="17"/>
      <c r="H4391" s="249"/>
      <c r="I4391" s="250"/>
      <c r="J4391" s="251"/>
    </row>
    <row r="4392" spans="1:10" ht="13.5" customHeight="1">
      <c r="A4392" s="16"/>
      <c r="B4392" s="16"/>
      <c r="C4392" s="17"/>
      <c r="D4392" s="17"/>
      <c r="E4392" s="17"/>
      <c r="F4392" s="17"/>
      <c r="G4392" s="17"/>
      <c r="H4392" s="249"/>
      <c r="I4392" s="250"/>
      <c r="J4392" s="251"/>
    </row>
    <row r="4393" spans="1:10" ht="13.5" customHeight="1">
      <c r="A4393" s="16"/>
      <c r="B4393" s="16"/>
      <c r="C4393" s="17"/>
      <c r="D4393" s="17"/>
      <c r="E4393" s="17"/>
      <c r="F4393" s="17"/>
      <c r="G4393" s="17"/>
      <c r="H4393" s="249"/>
      <c r="I4393" s="250"/>
      <c r="J4393" s="251"/>
    </row>
    <row r="4394" spans="1:10" ht="13.5" customHeight="1">
      <c r="A4394" s="16"/>
      <c r="B4394" s="16"/>
      <c r="C4394" s="17"/>
      <c r="D4394" s="17"/>
      <c r="E4394" s="17"/>
      <c r="F4394" s="17"/>
      <c r="G4394" s="17"/>
      <c r="H4394" s="249"/>
      <c r="I4394" s="250"/>
      <c r="J4394" s="251"/>
    </row>
    <row r="4395" spans="1:10" ht="13.5" customHeight="1">
      <c r="A4395" s="16"/>
      <c r="B4395" s="16"/>
      <c r="C4395" s="17"/>
      <c r="D4395" s="17"/>
      <c r="E4395" s="17"/>
      <c r="F4395" s="17"/>
      <c r="G4395" s="17"/>
      <c r="H4395" s="249"/>
      <c r="I4395" s="250"/>
      <c r="J4395" s="251"/>
    </row>
    <row r="4396" spans="1:10" ht="13.5" customHeight="1">
      <c r="A4396" s="16"/>
      <c r="B4396" s="16"/>
      <c r="C4396" s="17"/>
      <c r="D4396" s="17"/>
      <c r="E4396" s="17"/>
      <c r="F4396" s="17"/>
      <c r="G4396" s="17"/>
      <c r="H4396" s="249"/>
      <c r="I4396" s="250"/>
      <c r="J4396" s="251"/>
    </row>
    <row r="4397" spans="1:10" ht="13.5" customHeight="1">
      <c r="A4397" s="16"/>
      <c r="B4397" s="16"/>
      <c r="C4397" s="17"/>
      <c r="D4397" s="17"/>
      <c r="E4397" s="17"/>
      <c r="F4397" s="17"/>
      <c r="G4397" s="17"/>
      <c r="H4397" s="249"/>
      <c r="I4397" s="250"/>
      <c r="J4397" s="251"/>
    </row>
    <row r="4398" spans="1:10" ht="13.5" customHeight="1">
      <c r="A4398" s="16"/>
      <c r="B4398" s="16"/>
      <c r="C4398" s="17"/>
      <c r="D4398" s="17"/>
      <c r="E4398" s="17"/>
      <c r="F4398" s="17"/>
      <c r="G4398" s="17"/>
      <c r="H4398" s="249"/>
      <c r="I4398" s="250"/>
      <c r="J4398" s="251"/>
    </row>
    <row r="4399" spans="1:10" ht="13.5" customHeight="1">
      <c r="A4399" s="16"/>
      <c r="B4399" s="16"/>
      <c r="C4399" s="17"/>
      <c r="D4399" s="17"/>
      <c r="E4399" s="17"/>
      <c r="F4399" s="17"/>
      <c r="G4399" s="17"/>
      <c r="H4399" s="249"/>
      <c r="I4399" s="250"/>
      <c r="J4399" s="251"/>
    </row>
    <row r="4400" spans="1:10" ht="13.5" customHeight="1">
      <c r="A4400" s="16"/>
      <c r="B4400" s="16"/>
      <c r="C4400" s="17"/>
      <c r="D4400" s="17"/>
      <c r="E4400" s="17"/>
      <c r="F4400" s="17"/>
      <c r="G4400" s="17"/>
      <c r="H4400" s="249"/>
      <c r="I4400" s="250"/>
      <c r="J4400" s="251"/>
    </row>
    <row r="4401" spans="1:10" ht="13.5" customHeight="1">
      <c r="A4401" s="16"/>
      <c r="B4401" s="16"/>
      <c r="C4401" s="17"/>
      <c r="D4401" s="17"/>
      <c r="E4401" s="17"/>
      <c r="F4401" s="17"/>
      <c r="G4401" s="17"/>
      <c r="H4401" s="249"/>
      <c r="I4401" s="250"/>
      <c r="J4401" s="251"/>
    </row>
    <row r="4402" spans="1:10" ht="13.5" customHeight="1">
      <c r="A4402" s="16"/>
      <c r="B4402" s="16"/>
      <c r="C4402" s="17"/>
      <c r="D4402" s="17"/>
      <c r="E4402" s="17"/>
      <c r="F4402" s="17"/>
      <c r="G4402" s="17"/>
      <c r="H4402" s="249"/>
      <c r="I4402" s="250"/>
      <c r="J4402" s="251"/>
    </row>
    <row r="4403" spans="1:10" ht="13.5" customHeight="1">
      <c r="A4403" s="16"/>
      <c r="B4403" s="16"/>
      <c r="C4403" s="17"/>
      <c r="D4403" s="17"/>
      <c r="E4403" s="17"/>
      <c r="F4403" s="17"/>
      <c r="G4403" s="17"/>
      <c r="H4403" s="249"/>
      <c r="I4403" s="250"/>
      <c r="J4403" s="251"/>
    </row>
    <row r="4404" spans="1:10" ht="13.5" customHeight="1">
      <c r="A4404" s="16"/>
      <c r="B4404" s="16"/>
      <c r="C4404" s="17"/>
      <c r="D4404" s="17"/>
      <c r="E4404" s="17"/>
      <c r="F4404" s="17"/>
      <c r="G4404" s="17"/>
      <c r="H4404" s="249"/>
      <c r="I4404" s="250"/>
      <c r="J4404" s="251"/>
    </row>
    <row r="4405" spans="1:10" ht="13.5" customHeight="1">
      <c r="A4405" s="16"/>
      <c r="B4405" s="16"/>
      <c r="C4405" s="17"/>
      <c r="D4405" s="17"/>
      <c r="E4405" s="17"/>
      <c r="F4405" s="17"/>
      <c r="G4405" s="17"/>
      <c r="H4405" s="249"/>
      <c r="I4405" s="250"/>
      <c r="J4405" s="251"/>
    </row>
    <row r="4406" spans="1:10" ht="13.5" customHeight="1">
      <c r="A4406" s="16"/>
      <c r="B4406" s="16"/>
      <c r="C4406" s="17"/>
      <c r="D4406" s="17"/>
      <c r="E4406" s="17"/>
      <c r="F4406" s="17"/>
      <c r="G4406" s="17"/>
      <c r="H4406" s="249"/>
      <c r="I4406" s="250"/>
      <c r="J4406" s="251"/>
    </row>
    <row r="4407" spans="1:10" ht="13.5" customHeight="1">
      <c r="A4407" s="16"/>
      <c r="B4407" s="16"/>
      <c r="C4407" s="17"/>
      <c r="D4407" s="17"/>
      <c r="E4407" s="17"/>
      <c r="F4407" s="17"/>
      <c r="G4407" s="17"/>
      <c r="H4407" s="249"/>
      <c r="I4407" s="250"/>
      <c r="J4407" s="251"/>
    </row>
    <row r="4408" spans="1:10" ht="13.5" customHeight="1">
      <c r="A4408" s="16"/>
      <c r="B4408" s="16"/>
      <c r="C4408" s="17"/>
      <c r="D4408" s="17"/>
      <c r="E4408" s="17"/>
      <c r="F4408" s="17"/>
      <c r="G4408" s="17"/>
      <c r="H4408" s="249"/>
      <c r="I4408" s="250"/>
      <c r="J4408" s="251"/>
    </row>
    <row r="4409" spans="1:10" ht="13.5" customHeight="1">
      <c r="A4409" s="16"/>
      <c r="B4409" s="16"/>
      <c r="C4409" s="17"/>
      <c r="D4409" s="17"/>
      <c r="E4409" s="17"/>
      <c r="F4409" s="17"/>
      <c r="G4409" s="17"/>
      <c r="H4409" s="249"/>
      <c r="I4409" s="250"/>
      <c r="J4409" s="251"/>
    </row>
    <row r="4410" spans="1:10" ht="13.5" customHeight="1">
      <c r="A4410" s="16"/>
      <c r="B4410" s="16"/>
      <c r="C4410" s="17"/>
      <c r="D4410" s="17"/>
      <c r="E4410" s="17"/>
      <c r="F4410" s="17"/>
      <c r="G4410" s="17"/>
      <c r="H4410" s="249"/>
      <c r="I4410" s="250"/>
      <c r="J4410" s="251"/>
    </row>
    <row r="4411" spans="1:10" ht="13.5" customHeight="1">
      <c r="A4411" s="16"/>
      <c r="B4411" s="16"/>
      <c r="C4411" s="17"/>
      <c r="D4411" s="17"/>
      <c r="E4411" s="17"/>
      <c r="F4411" s="17"/>
      <c r="G4411" s="17"/>
      <c r="H4411" s="249"/>
      <c r="I4411" s="250"/>
      <c r="J4411" s="251"/>
    </row>
    <row r="4412" spans="1:10" ht="13.5" customHeight="1">
      <c r="A4412" s="16"/>
      <c r="B4412" s="16"/>
      <c r="C4412" s="17"/>
      <c r="D4412" s="17"/>
      <c r="E4412" s="17"/>
      <c r="F4412" s="17"/>
      <c r="G4412" s="17"/>
      <c r="H4412" s="249"/>
      <c r="I4412" s="250"/>
      <c r="J4412" s="251"/>
    </row>
    <row r="4413" spans="1:10" ht="13.5" customHeight="1">
      <c r="A4413" s="16"/>
      <c r="B4413" s="16"/>
      <c r="C4413" s="17"/>
      <c r="D4413" s="17"/>
      <c r="E4413" s="17"/>
      <c r="F4413" s="17"/>
      <c r="G4413" s="17"/>
      <c r="H4413" s="249"/>
      <c r="I4413" s="250"/>
      <c r="J4413" s="251"/>
    </row>
    <row r="4414" spans="1:10" ht="13.5" customHeight="1">
      <c r="A4414" s="16"/>
      <c r="B4414" s="16"/>
      <c r="C4414" s="17"/>
      <c r="D4414" s="17"/>
      <c r="E4414" s="17"/>
      <c r="F4414" s="17"/>
      <c r="G4414" s="17"/>
      <c r="H4414" s="249"/>
      <c r="I4414" s="250"/>
      <c r="J4414" s="251"/>
    </row>
    <row r="4415" spans="1:10" ht="13.5" customHeight="1">
      <c r="A4415" s="16"/>
      <c r="B4415" s="16"/>
      <c r="C4415" s="17"/>
      <c r="D4415" s="17"/>
      <c r="E4415" s="17"/>
      <c r="F4415" s="17"/>
      <c r="G4415" s="17"/>
      <c r="H4415" s="249"/>
      <c r="I4415" s="250"/>
      <c r="J4415" s="251"/>
    </row>
    <row r="4416" spans="1:10" ht="13.5" customHeight="1">
      <c r="A4416" s="16"/>
      <c r="B4416" s="16"/>
      <c r="C4416" s="17"/>
      <c r="D4416" s="17"/>
      <c r="E4416" s="17"/>
      <c r="F4416" s="17"/>
      <c r="G4416" s="17"/>
      <c r="H4416" s="249"/>
      <c r="I4416" s="250"/>
      <c r="J4416" s="251"/>
    </row>
    <row r="4417" spans="1:10" ht="13.5" customHeight="1">
      <c r="A4417" s="16"/>
      <c r="B4417" s="16"/>
      <c r="C4417" s="17"/>
      <c r="D4417" s="17"/>
      <c r="E4417" s="17"/>
      <c r="F4417" s="17"/>
      <c r="G4417" s="17"/>
      <c r="H4417" s="249"/>
      <c r="I4417" s="250"/>
      <c r="J4417" s="251"/>
    </row>
    <row r="4418" spans="1:10" ht="13.5" customHeight="1">
      <c r="A4418" s="16"/>
      <c r="B4418" s="16"/>
      <c r="C4418" s="17"/>
      <c r="D4418" s="17"/>
      <c r="E4418" s="17"/>
      <c r="F4418" s="17"/>
      <c r="G4418" s="17"/>
      <c r="H4418" s="249"/>
      <c r="I4418" s="250"/>
      <c r="J4418" s="251"/>
    </row>
    <row r="4419" spans="1:10" ht="13.5" customHeight="1">
      <c r="A4419" s="16"/>
      <c r="B4419" s="16"/>
      <c r="C4419" s="17"/>
      <c r="D4419" s="17"/>
      <c r="E4419" s="17"/>
      <c r="F4419" s="17"/>
      <c r="G4419" s="17"/>
      <c r="H4419" s="249"/>
      <c r="I4419" s="250"/>
      <c r="J4419" s="251"/>
    </row>
    <row r="4420" spans="1:10" ht="13.5" customHeight="1">
      <c r="A4420" s="16"/>
      <c r="B4420" s="16"/>
      <c r="C4420" s="17"/>
      <c r="D4420" s="17"/>
      <c r="E4420" s="17"/>
      <c r="F4420" s="17"/>
      <c r="G4420" s="17"/>
      <c r="H4420" s="249"/>
      <c r="I4420" s="250"/>
      <c r="J4420" s="251"/>
    </row>
    <row r="4421" spans="1:10" ht="13.5" customHeight="1">
      <c r="A4421" s="16"/>
      <c r="B4421" s="16"/>
      <c r="C4421" s="17"/>
      <c r="D4421" s="17"/>
      <c r="E4421" s="17"/>
      <c r="F4421" s="17"/>
      <c r="G4421" s="17"/>
      <c r="H4421" s="249"/>
      <c r="I4421" s="250"/>
      <c r="J4421" s="251"/>
    </row>
    <row r="4422" spans="1:10" ht="13.5" customHeight="1">
      <c r="A4422" s="16"/>
      <c r="B4422" s="16"/>
      <c r="C4422" s="17"/>
      <c r="D4422" s="17"/>
      <c r="E4422" s="17"/>
      <c r="F4422" s="17"/>
      <c r="G4422" s="17"/>
      <c r="H4422" s="249"/>
      <c r="I4422" s="250"/>
      <c r="J4422" s="251"/>
    </row>
    <row r="4423" spans="1:10" ht="13.5" customHeight="1">
      <c r="A4423" s="16"/>
      <c r="B4423" s="16"/>
      <c r="C4423" s="17"/>
      <c r="D4423" s="17"/>
      <c r="E4423" s="17"/>
      <c r="F4423" s="17"/>
      <c r="G4423" s="17"/>
      <c r="H4423" s="249"/>
      <c r="I4423" s="250"/>
      <c r="J4423" s="251"/>
    </row>
    <row r="4424" spans="1:10" ht="13.5" customHeight="1">
      <c r="A4424" s="16"/>
      <c r="B4424" s="16"/>
      <c r="C4424" s="17"/>
      <c r="D4424" s="17"/>
      <c r="E4424" s="17"/>
      <c r="F4424" s="17"/>
      <c r="G4424" s="17"/>
      <c r="H4424" s="249"/>
      <c r="I4424" s="250"/>
      <c r="J4424" s="251"/>
    </row>
    <row r="4425" spans="1:10" ht="13.5" customHeight="1">
      <c r="A4425" s="16"/>
      <c r="B4425" s="16"/>
      <c r="C4425" s="17"/>
      <c r="D4425" s="17"/>
      <c r="E4425" s="17"/>
      <c r="F4425" s="17"/>
      <c r="G4425" s="17"/>
      <c r="H4425" s="249"/>
      <c r="I4425" s="250"/>
      <c r="J4425" s="251"/>
    </row>
    <row r="4426" spans="1:10" ht="13.5" customHeight="1">
      <c r="A4426" s="16"/>
      <c r="B4426" s="16"/>
      <c r="C4426" s="17"/>
      <c r="D4426" s="17"/>
      <c r="E4426" s="17"/>
      <c r="F4426" s="17"/>
      <c r="G4426" s="17"/>
      <c r="H4426" s="249"/>
      <c r="I4426" s="250"/>
      <c r="J4426" s="251"/>
    </row>
    <row r="4427" spans="1:10" ht="13.5" customHeight="1">
      <c r="A4427" s="16"/>
      <c r="B4427" s="16"/>
      <c r="C4427" s="17"/>
      <c r="D4427" s="17"/>
      <c r="E4427" s="17"/>
      <c r="F4427" s="17"/>
      <c r="G4427" s="17"/>
      <c r="H4427" s="249"/>
      <c r="I4427" s="250"/>
      <c r="J4427" s="251"/>
    </row>
    <row r="4428" spans="1:10" ht="13.5" customHeight="1">
      <c r="A4428" s="16"/>
      <c r="B4428" s="16"/>
      <c r="C4428" s="17"/>
      <c r="D4428" s="17"/>
      <c r="E4428" s="17"/>
      <c r="F4428" s="17"/>
      <c r="G4428" s="17"/>
      <c r="H4428" s="249"/>
      <c r="I4428" s="250"/>
      <c r="J4428" s="251"/>
    </row>
    <row r="4429" spans="1:10" ht="13.5" customHeight="1">
      <c r="A4429" s="16"/>
      <c r="B4429" s="16"/>
      <c r="C4429" s="17"/>
      <c r="D4429" s="17"/>
      <c r="E4429" s="17"/>
      <c r="F4429" s="17"/>
      <c r="G4429" s="17"/>
      <c r="H4429" s="249"/>
      <c r="I4429" s="250"/>
      <c r="J4429" s="251"/>
    </row>
    <row r="4430" spans="1:10" ht="13.5" customHeight="1">
      <c r="A4430" s="16"/>
      <c r="B4430" s="16"/>
      <c r="C4430" s="17"/>
      <c r="D4430" s="17"/>
      <c r="E4430" s="17"/>
      <c r="F4430" s="17"/>
      <c r="G4430" s="17"/>
      <c r="H4430" s="249"/>
      <c r="I4430" s="250"/>
      <c r="J4430" s="251"/>
    </row>
    <row r="4431" spans="1:10" ht="13.5" customHeight="1">
      <c r="A4431" s="16"/>
      <c r="B4431" s="16"/>
      <c r="C4431" s="17"/>
      <c r="D4431" s="17"/>
      <c r="E4431" s="17"/>
      <c r="F4431" s="17"/>
      <c r="G4431" s="17"/>
      <c r="H4431" s="249"/>
      <c r="I4431" s="250"/>
      <c r="J4431" s="251"/>
    </row>
    <row r="4432" spans="1:10" ht="13.5" customHeight="1">
      <c r="A4432" s="16"/>
      <c r="B4432" s="16"/>
      <c r="C4432" s="17"/>
      <c r="D4432" s="17"/>
      <c r="E4432" s="17"/>
      <c r="F4432" s="17"/>
      <c r="G4432" s="17"/>
      <c r="H4432" s="249"/>
      <c r="I4432" s="250"/>
      <c r="J4432" s="251"/>
    </row>
    <row r="4433" spans="1:10" ht="13.5" customHeight="1">
      <c r="A4433" s="16"/>
      <c r="B4433" s="16"/>
      <c r="C4433" s="17"/>
      <c r="D4433" s="17"/>
      <c r="E4433" s="17"/>
      <c r="F4433" s="17"/>
      <c r="G4433" s="17"/>
      <c r="H4433" s="249"/>
      <c r="I4433" s="250"/>
      <c r="J4433" s="251"/>
    </row>
    <row r="4434" spans="1:10" ht="13.5" customHeight="1">
      <c r="A4434" s="16"/>
      <c r="B4434" s="16"/>
      <c r="C4434" s="17"/>
      <c r="D4434" s="17"/>
      <c r="E4434" s="17"/>
      <c r="F4434" s="17"/>
      <c r="G4434" s="17"/>
      <c r="H4434" s="249"/>
      <c r="I4434" s="250"/>
      <c r="J4434" s="251"/>
    </row>
    <row r="4435" spans="1:10" ht="13.5" customHeight="1">
      <c r="A4435" s="16"/>
      <c r="B4435" s="16"/>
      <c r="C4435" s="17"/>
      <c r="D4435" s="17"/>
      <c r="E4435" s="17"/>
      <c r="F4435" s="17"/>
      <c r="G4435" s="17"/>
      <c r="H4435" s="249"/>
      <c r="I4435" s="250"/>
      <c r="J4435" s="251"/>
    </row>
    <row r="4436" spans="1:10" ht="13.5" customHeight="1">
      <c r="A4436" s="16"/>
      <c r="B4436" s="16"/>
      <c r="C4436" s="17"/>
      <c r="D4436" s="17"/>
      <c r="E4436" s="17"/>
      <c r="F4436" s="17"/>
      <c r="G4436" s="17"/>
      <c r="H4436" s="249"/>
      <c r="I4436" s="250"/>
      <c r="J4436" s="251"/>
    </row>
    <row r="4437" spans="1:10" ht="13.5" customHeight="1">
      <c r="A4437" s="16"/>
      <c r="B4437" s="16"/>
      <c r="C4437" s="17"/>
      <c r="D4437" s="17"/>
      <c r="E4437" s="17"/>
      <c r="F4437" s="17"/>
      <c r="G4437" s="17"/>
      <c r="H4437" s="249"/>
      <c r="I4437" s="250"/>
      <c r="J4437" s="251"/>
    </row>
    <row r="4438" spans="1:10" ht="13.5" customHeight="1">
      <c r="A4438" s="16"/>
      <c r="B4438" s="16"/>
      <c r="C4438" s="17"/>
      <c r="D4438" s="17"/>
      <c r="E4438" s="17"/>
      <c r="F4438" s="17"/>
      <c r="G4438" s="17"/>
      <c r="H4438" s="249"/>
      <c r="I4438" s="250"/>
      <c r="J4438" s="251"/>
    </row>
    <row r="4439" spans="1:10" ht="13.5" customHeight="1">
      <c r="A4439" s="16"/>
      <c r="B4439" s="16"/>
      <c r="C4439" s="17"/>
      <c r="D4439" s="17"/>
      <c r="E4439" s="17"/>
      <c r="F4439" s="17"/>
      <c r="G4439" s="17"/>
      <c r="H4439" s="249"/>
      <c r="I4439" s="250"/>
      <c r="J4439" s="251"/>
    </row>
    <row r="4440" spans="1:10" ht="13.5" customHeight="1">
      <c r="A4440" s="16"/>
      <c r="B4440" s="16"/>
      <c r="C4440" s="17"/>
      <c r="D4440" s="17"/>
      <c r="E4440" s="17"/>
      <c r="F4440" s="17"/>
      <c r="G4440" s="17"/>
      <c r="H4440" s="249"/>
      <c r="I4440" s="250"/>
      <c r="J4440" s="251"/>
    </row>
    <row r="4441" spans="1:10" ht="13.5" customHeight="1">
      <c r="A4441" s="16"/>
      <c r="B4441" s="16"/>
      <c r="C4441" s="17"/>
      <c r="D4441" s="17"/>
      <c r="E4441" s="17"/>
      <c r="F4441" s="17"/>
      <c r="G4441" s="17"/>
      <c r="H4441" s="249"/>
      <c r="I4441" s="250"/>
      <c r="J4441" s="251"/>
    </row>
    <row r="4442" spans="1:10" ht="13.5" customHeight="1">
      <c r="A4442" s="16"/>
      <c r="B4442" s="16"/>
      <c r="C4442" s="17"/>
      <c r="D4442" s="17"/>
      <c r="E4442" s="17"/>
      <c r="F4442" s="17"/>
      <c r="G4442" s="17"/>
      <c r="H4442" s="249"/>
      <c r="I4442" s="250"/>
      <c r="J4442" s="251"/>
    </row>
    <row r="4443" spans="1:10" ht="13.5" customHeight="1">
      <c r="A4443" s="16"/>
      <c r="B4443" s="16"/>
      <c r="C4443" s="17"/>
      <c r="D4443" s="17"/>
      <c r="E4443" s="17"/>
      <c r="F4443" s="17"/>
      <c r="G4443" s="17"/>
      <c r="H4443" s="249"/>
      <c r="I4443" s="250"/>
      <c r="J4443" s="251"/>
    </row>
    <row r="4444" spans="1:10" ht="13.5" customHeight="1">
      <c r="A4444" s="16"/>
      <c r="B4444" s="16"/>
      <c r="C4444" s="17"/>
      <c r="D4444" s="17"/>
      <c r="E4444" s="17"/>
      <c r="F4444" s="17"/>
      <c r="G4444" s="17"/>
      <c r="H4444" s="249"/>
      <c r="I4444" s="250"/>
      <c r="J4444" s="251"/>
    </row>
    <row r="4445" spans="1:10" ht="13.5" customHeight="1">
      <c r="A4445" s="16"/>
      <c r="B4445" s="16"/>
      <c r="C4445" s="17"/>
      <c r="D4445" s="17"/>
      <c r="E4445" s="17"/>
      <c r="F4445" s="17"/>
      <c r="G4445" s="17"/>
      <c r="H4445" s="249"/>
      <c r="I4445" s="250"/>
      <c r="J4445" s="251"/>
    </row>
    <row r="4446" spans="1:10" ht="13.5" customHeight="1">
      <c r="A4446" s="16"/>
      <c r="B4446" s="16"/>
      <c r="C4446" s="17"/>
      <c r="D4446" s="17"/>
      <c r="E4446" s="17"/>
      <c r="F4446" s="17"/>
      <c r="G4446" s="17"/>
      <c r="H4446" s="249"/>
      <c r="I4446" s="250"/>
      <c r="J4446" s="251"/>
    </row>
    <row r="4447" spans="1:10" ht="13.5" customHeight="1">
      <c r="A4447" s="16"/>
      <c r="B4447" s="16"/>
      <c r="C4447" s="17"/>
      <c r="D4447" s="17"/>
      <c r="E4447" s="17"/>
      <c r="F4447" s="17"/>
      <c r="G4447" s="17"/>
      <c r="H4447" s="249"/>
      <c r="I4447" s="250"/>
      <c r="J4447" s="251"/>
    </row>
    <row r="4448" spans="1:10" ht="13.5" customHeight="1">
      <c r="A4448" s="16"/>
      <c r="B4448" s="16"/>
      <c r="C4448" s="17"/>
      <c r="D4448" s="17"/>
      <c r="E4448" s="17"/>
      <c r="F4448" s="17"/>
      <c r="G4448" s="17"/>
      <c r="H4448" s="249"/>
      <c r="I4448" s="250"/>
      <c r="J4448" s="251"/>
    </row>
    <row r="4449" spans="1:10" ht="13.5" customHeight="1">
      <c r="A4449" s="16"/>
      <c r="B4449" s="16"/>
      <c r="C4449" s="17"/>
      <c r="D4449" s="17"/>
      <c r="E4449" s="17"/>
      <c r="F4449" s="17"/>
      <c r="G4449" s="17"/>
      <c r="H4449" s="249"/>
      <c r="I4449" s="250"/>
      <c r="J4449" s="251"/>
    </row>
    <row r="4450" spans="1:10" ht="13.5" customHeight="1">
      <c r="A4450" s="16"/>
      <c r="B4450" s="16"/>
      <c r="C4450" s="17"/>
      <c r="D4450" s="17"/>
      <c r="E4450" s="17"/>
      <c r="F4450" s="17"/>
      <c r="G4450" s="17"/>
      <c r="H4450" s="249"/>
      <c r="I4450" s="250"/>
      <c r="J4450" s="251"/>
    </row>
    <row r="4451" spans="1:10" ht="13.5" customHeight="1">
      <c r="A4451" s="16"/>
      <c r="B4451" s="16"/>
      <c r="C4451" s="17"/>
      <c r="D4451" s="17"/>
      <c r="E4451" s="17"/>
      <c r="F4451" s="17"/>
      <c r="G4451" s="17"/>
      <c r="H4451" s="249"/>
      <c r="I4451" s="250"/>
      <c r="J4451" s="251"/>
    </row>
    <row r="4452" spans="1:10" ht="13.5" customHeight="1">
      <c r="A4452" s="16"/>
      <c r="B4452" s="16"/>
      <c r="C4452" s="17"/>
      <c r="D4452" s="17"/>
      <c r="E4452" s="17"/>
      <c r="F4452" s="17"/>
      <c r="G4452" s="17"/>
      <c r="H4452" s="249"/>
      <c r="I4452" s="250"/>
      <c r="J4452" s="251"/>
    </row>
    <row r="4453" spans="1:10" ht="13.5" customHeight="1">
      <c r="A4453" s="16"/>
      <c r="B4453" s="16"/>
      <c r="C4453" s="17"/>
      <c r="D4453" s="17"/>
      <c r="E4453" s="17"/>
      <c r="F4453" s="17"/>
      <c r="G4453" s="17"/>
      <c r="H4453" s="249"/>
      <c r="I4453" s="250"/>
      <c r="J4453" s="251"/>
    </row>
    <row r="4454" spans="1:10" ht="13.5" customHeight="1">
      <c r="A4454" s="16"/>
      <c r="B4454" s="16"/>
      <c r="C4454" s="17"/>
      <c r="D4454" s="17"/>
      <c r="E4454" s="17"/>
      <c r="F4454" s="17"/>
      <c r="G4454" s="17"/>
      <c r="H4454" s="249"/>
      <c r="I4454" s="250"/>
      <c r="J4454" s="251"/>
    </row>
    <row r="4455" spans="1:10" ht="13.5" customHeight="1">
      <c r="A4455" s="16"/>
      <c r="B4455" s="16"/>
      <c r="C4455" s="17"/>
      <c r="D4455" s="17"/>
      <c r="E4455" s="17"/>
      <c r="F4455" s="17"/>
      <c r="G4455" s="17"/>
      <c r="H4455" s="249"/>
      <c r="I4455" s="250"/>
      <c r="J4455" s="251"/>
    </row>
    <row r="4456" spans="1:10" ht="13.5" customHeight="1">
      <c r="A4456" s="16"/>
      <c r="B4456" s="16"/>
      <c r="C4456" s="17"/>
      <c r="D4456" s="17"/>
      <c r="E4456" s="17"/>
      <c r="F4456" s="17"/>
      <c r="G4456" s="17"/>
      <c r="H4456" s="249"/>
      <c r="I4456" s="250"/>
      <c r="J4456" s="251"/>
    </row>
    <row r="4457" spans="1:10" ht="13.5" customHeight="1">
      <c r="A4457" s="16"/>
      <c r="B4457" s="16"/>
      <c r="C4457" s="17"/>
      <c r="D4457" s="17"/>
      <c r="E4457" s="17"/>
      <c r="F4457" s="17"/>
      <c r="G4457" s="17"/>
      <c r="H4457" s="249"/>
      <c r="I4457" s="250"/>
      <c r="J4457" s="251"/>
    </row>
    <row r="4458" spans="1:10" ht="13.5" customHeight="1">
      <c r="A4458" s="16"/>
      <c r="B4458" s="16"/>
      <c r="C4458" s="17"/>
      <c r="D4458" s="17"/>
      <c r="E4458" s="17"/>
      <c r="F4458" s="17"/>
      <c r="G4458" s="17"/>
      <c r="H4458" s="249"/>
      <c r="I4458" s="250"/>
      <c r="J4458" s="251"/>
    </row>
    <row r="4459" spans="1:10" ht="13.5" customHeight="1">
      <c r="A4459" s="16"/>
      <c r="B4459" s="16"/>
      <c r="C4459" s="17"/>
      <c r="D4459" s="17"/>
      <c r="E4459" s="17"/>
      <c r="F4459" s="17"/>
      <c r="G4459" s="17"/>
      <c r="H4459" s="249"/>
      <c r="I4459" s="250"/>
      <c r="J4459" s="251"/>
    </row>
    <row r="4460" spans="1:10" ht="13.5" customHeight="1">
      <c r="A4460" s="16"/>
      <c r="B4460" s="16"/>
      <c r="C4460" s="17"/>
      <c r="D4460" s="17"/>
      <c r="E4460" s="17"/>
      <c r="F4460" s="17"/>
      <c r="G4460" s="17"/>
      <c r="H4460" s="249"/>
      <c r="I4460" s="250"/>
      <c r="J4460" s="251"/>
    </row>
    <row r="4461" spans="1:10" ht="13.5" customHeight="1">
      <c r="A4461" s="16"/>
      <c r="B4461" s="16"/>
      <c r="C4461" s="17"/>
      <c r="D4461" s="17"/>
      <c r="E4461" s="17"/>
      <c r="F4461" s="17"/>
      <c r="G4461" s="17"/>
      <c r="H4461" s="249"/>
      <c r="I4461" s="250"/>
      <c r="J4461" s="251"/>
    </row>
    <row r="4462" spans="1:10" ht="13.5" customHeight="1">
      <c r="A4462" s="16"/>
      <c r="B4462" s="16"/>
      <c r="C4462" s="17"/>
      <c r="D4462" s="17"/>
      <c r="E4462" s="17"/>
      <c r="F4462" s="17"/>
      <c r="G4462" s="17"/>
      <c r="H4462" s="249"/>
      <c r="I4462" s="250"/>
      <c r="J4462" s="251"/>
    </row>
    <row r="4463" spans="1:10" ht="13.5" customHeight="1">
      <c r="A4463" s="16"/>
      <c r="B4463" s="16"/>
      <c r="C4463" s="17"/>
      <c r="D4463" s="17"/>
      <c r="E4463" s="17"/>
      <c r="F4463" s="17"/>
      <c r="G4463" s="17"/>
      <c r="H4463" s="249"/>
      <c r="I4463" s="250"/>
      <c r="J4463" s="251"/>
    </row>
    <row r="4464" spans="1:10" ht="13.5" customHeight="1">
      <c r="A4464" s="16"/>
      <c r="B4464" s="16"/>
      <c r="C4464" s="17"/>
      <c r="D4464" s="17"/>
      <c r="E4464" s="17"/>
      <c r="F4464" s="17"/>
      <c r="G4464" s="17"/>
      <c r="H4464" s="249"/>
      <c r="I4464" s="250"/>
      <c r="J4464" s="251"/>
    </row>
    <row r="4465" spans="1:10" ht="13.5" customHeight="1">
      <c r="A4465" s="16"/>
      <c r="B4465" s="16"/>
      <c r="C4465" s="17"/>
      <c r="D4465" s="17"/>
      <c r="E4465" s="17"/>
      <c r="F4465" s="17"/>
      <c r="G4465" s="17"/>
      <c r="H4465" s="249"/>
      <c r="I4465" s="250"/>
      <c r="J4465" s="251"/>
    </row>
    <row r="4466" spans="1:10" ht="13.5" customHeight="1">
      <c r="A4466" s="16"/>
      <c r="B4466" s="16"/>
      <c r="C4466" s="17"/>
      <c r="D4466" s="17"/>
      <c r="E4466" s="17"/>
      <c r="F4466" s="17"/>
      <c r="G4466" s="17"/>
      <c r="H4466" s="249"/>
      <c r="I4466" s="250"/>
      <c r="J4466" s="251"/>
    </row>
    <row r="4467" spans="1:10" ht="13.5" customHeight="1">
      <c r="A4467" s="16"/>
      <c r="B4467" s="16"/>
      <c r="C4467" s="17"/>
      <c r="D4467" s="17"/>
      <c r="E4467" s="17"/>
      <c r="F4467" s="17"/>
      <c r="G4467" s="17"/>
      <c r="H4467" s="249"/>
      <c r="I4467" s="250"/>
      <c r="J4467" s="251"/>
    </row>
    <row r="4468" spans="1:10" ht="13.5" customHeight="1">
      <c r="A4468" s="16"/>
      <c r="B4468" s="16"/>
      <c r="C4468" s="17"/>
      <c r="D4468" s="17"/>
      <c r="E4468" s="17"/>
      <c r="F4468" s="17"/>
      <c r="G4468" s="17"/>
      <c r="H4468" s="249"/>
      <c r="I4468" s="250"/>
      <c r="J4468" s="251"/>
    </row>
    <row r="4469" spans="1:10" ht="13.5" customHeight="1">
      <c r="A4469" s="16"/>
      <c r="B4469" s="16"/>
      <c r="C4469" s="17"/>
      <c r="D4469" s="17"/>
      <c r="E4469" s="17"/>
      <c r="F4469" s="17"/>
      <c r="G4469" s="17"/>
      <c r="H4469" s="249"/>
      <c r="I4469" s="250"/>
      <c r="J4469" s="251"/>
    </row>
    <row r="4470" spans="1:10" ht="13.5" customHeight="1">
      <c r="A4470" s="16"/>
      <c r="B4470" s="16"/>
      <c r="C4470" s="17"/>
      <c r="D4470" s="17"/>
      <c r="E4470" s="17"/>
      <c r="F4470" s="17"/>
      <c r="G4470" s="17"/>
      <c r="H4470" s="249"/>
      <c r="I4470" s="250"/>
      <c r="J4470" s="251"/>
    </row>
    <row r="4471" spans="1:10" ht="13.5" customHeight="1">
      <c r="A4471" s="16"/>
      <c r="B4471" s="16"/>
      <c r="C4471" s="17"/>
      <c r="D4471" s="17"/>
      <c r="E4471" s="17"/>
      <c r="F4471" s="17"/>
      <c r="G4471" s="17"/>
      <c r="H4471" s="249"/>
      <c r="I4471" s="250"/>
      <c r="J4471" s="251"/>
    </row>
    <row r="4472" spans="1:10" ht="13.5" customHeight="1">
      <c r="A4472" s="16"/>
      <c r="B4472" s="16"/>
      <c r="C4472" s="17"/>
      <c r="D4472" s="17"/>
      <c r="E4472" s="17"/>
      <c r="F4472" s="17"/>
      <c r="G4472" s="17"/>
      <c r="H4472" s="249"/>
      <c r="I4472" s="250"/>
      <c r="J4472" s="251"/>
    </row>
    <row r="4473" spans="1:10" ht="13.5" customHeight="1">
      <c r="A4473" s="16"/>
      <c r="B4473" s="16"/>
      <c r="C4473" s="17"/>
      <c r="D4473" s="17"/>
      <c r="E4473" s="17"/>
      <c r="F4473" s="17"/>
      <c r="G4473" s="17"/>
      <c r="H4473" s="249"/>
      <c r="I4473" s="250"/>
      <c r="J4473" s="251"/>
    </row>
    <row r="4474" spans="1:10" ht="13.5" customHeight="1">
      <c r="A4474" s="16"/>
      <c r="B4474" s="16"/>
      <c r="C4474" s="17"/>
      <c r="D4474" s="17"/>
      <c r="E4474" s="17"/>
      <c r="F4474" s="17"/>
      <c r="G4474" s="17"/>
      <c r="H4474" s="249"/>
      <c r="I4474" s="250"/>
      <c r="J4474" s="251"/>
    </row>
    <row r="4475" spans="1:10" ht="13.5" customHeight="1">
      <c r="A4475" s="16"/>
      <c r="B4475" s="16"/>
      <c r="C4475" s="17"/>
      <c r="D4475" s="17"/>
      <c r="E4475" s="17"/>
      <c r="F4475" s="17"/>
      <c r="G4475" s="17"/>
      <c r="H4475" s="249"/>
      <c r="I4475" s="250"/>
      <c r="J4475" s="251"/>
    </row>
    <row r="4476" spans="1:10" ht="13.5" customHeight="1">
      <c r="A4476" s="16"/>
      <c r="B4476" s="16"/>
      <c r="C4476" s="17"/>
      <c r="D4476" s="17"/>
      <c r="E4476" s="17"/>
      <c r="F4476" s="17"/>
      <c r="G4476" s="17"/>
      <c r="H4476" s="249"/>
      <c r="I4476" s="250"/>
      <c r="J4476" s="251"/>
    </row>
    <row r="4477" spans="1:10" ht="13.5" customHeight="1">
      <c r="A4477" s="16"/>
      <c r="B4477" s="16"/>
      <c r="C4477" s="17"/>
      <c r="D4477" s="17"/>
      <c r="E4477" s="17"/>
      <c r="F4477" s="17"/>
      <c r="G4477" s="17"/>
      <c r="H4477" s="249"/>
      <c r="I4477" s="250"/>
      <c r="J4477" s="251"/>
    </row>
    <row r="4478" spans="1:10" ht="13.5" customHeight="1">
      <c r="A4478" s="16"/>
      <c r="B4478" s="16"/>
      <c r="C4478" s="17"/>
      <c r="D4478" s="17"/>
      <c r="E4478" s="17"/>
      <c r="F4478" s="17"/>
      <c r="G4478" s="17"/>
      <c r="H4478" s="249"/>
      <c r="I4478" s="250"/>
      <c r="J4478" s="251"/>
    </row>
    <row r="4479" spans="1:10" ht="13.5" customHeight="1">
      <c r="A4479" s="16"/>
      <c r="B4479" s="16"/>
      <c r="C4479" s="17"/>
      <c r="D4479" s="17"/>
      <c r="E4479" s="17"/>
      <c r="F4479" s="17"/>
      <c r="G4479" s="17"/>
      <c r="H4479" s="249"/>
      <c r="I4479" s="250"/>
      <c r="J4479" s="251"/>
    </row>
    <row r="4480" spans="1:10" ht="13.5" customHeight="1">
      <c r="A4480" s="16"/>
      <c r="B4480" s="16"/>
      <c r="C4480" s="17"/>
      <c r="D4480" s="17"/>
      <c r="E4480" s="17"/>
      <c r="F4480" s="17"/>
      <c r="G4480" s="17"/>
      <c r="H4480" s="249"/>
      <c r="I4480" s="250"/>
      <c r="J4480" s="251"/>
    </row>
    <row r="4481" spans="1:10" ht="13.5" customHeight="1">
      <c r="A4481" s="16"/>
      <c r="B4481" s="16"/>
      <c r="C4481" s="17"/>
      <c r="D4481" s="17"/>
      <c r="E4481" s="17"/>
      <c r="F4481" s="17"/>
      <c r="G4481" s="17"/>
      <c r="H4481" s="249"/>
      <c r="I4481" s="250"/>
      <c r="J4481" s="251"/>
    </row>
    <row r="4482" spans="1:10" ht="13.5" customHeight="1">
      <c r="A4482" s="16"/>
      <c r="B4482" s="16"/>
      <c r="C4482" s="17"/>
      <c r="D4482" s="17"/>
      <c r="E4482" s="17"/>
      <c r="F4482" s="17"/>
      <c r="G4482" s="17"/>
      <c r="H4482" s="249"/>
      <c r="I4482" s="250"/>
      <c r="J4482" s="251"/>
    </row>
    <row r="4483" spans="1:10" ht="13.5" customHeight="1">
      <c r="A4483" s="16"/>
      <c r="B4483" s="16"/>
      <c r="C4483" s="17"/>
      <c r="D4483" s="17"/>
      <c r="E4483" s="17"/>
      <c r="F4483" s="17"/>
      <c r="G4483" s="17"/>
      <c r="H4483" s="249"/>
      <c r="I4483" s="250"/>
      <c r="J4483" s="251"/>
    </row>
    <row r="4484" spans="1:10" ht="13.5" customHeight="1">
      <c r="A4484" s="16"/>
      <c r="B4484" s="16"/>
      <c r="C4484" s="17"/>
      <c r="D4484" s="17"/>
      <c r="E4484" s="17"/>
      <c r="F4484" s="17"/>
      <c r="G4484" s="17"/>
      <c r="H4484" s="249"/>
      <c r="I4484" s="250"/>
      <c r="J4484" s="251"/>
    </row>
    <row r="4485" spans="1:10" ht="13.5" customHeight="1">
      <c r="A4485" s="16"/>
      <c r="B4485" s="16"/>
      <c r="C4485" s="17"/>
      <c r="D4485" s="17"/>
      <c r="E4485" s="17"/>
      <c r="F4485" s="17"/>
      <c r="G4485" s="17"/>
      <c r="H4485" s="249"/>
      <c r="I4485" s="250"/>
      <c r="J4485" s="251"/>
    </row>
    <row r="4486" spans="1:10" ht="13.5" customHeight="1">
      <c r="A4486" s="16"/>
      <c r="B4486" s="16"/>
      <c r="C4486" s="17"/>
      <c r="D4486" s="17"/>
      <c r="E4486" s="17"/>
      <c r="F4486" s="17"/>
      <c r="G4486" s="17"/>
      <c r="H4486" s="249"/>
      <c r="I4486" s="250"/>
      <c r="J4486" s="251"/>
    </row>
    <row r="4487" spans="1:10" ht="13.5" customHeight="1">
      <c r="A4487" s="16"/>
      <c r="B4487" s="16"/>
      <c r="C4487" s="17"/>
      <c r="D4487" s="17"/>
      <c r="E4487" s="17"/>
      <c r="F4487" s="17"/>
      <c r="G4487" s="17"/>
      <c r="H4487" s="249"/>
      <c r="I4487" s="250"/>
      <c r="J4487" s="251"/>
    </row>
    <row r="4488" spans="1:10" ht="13.5" customHeight="1">
      <c r="A4488" s="16"/>
      <c r="B4488" s="16"/>
      <c r="C4488" s="17"/>
      <c r="D4488" s="17"/>
      <c r="E4488" s="17"/>
      <c r="F4488" s="17"/>
      <c r="G4488" s="17"/>
      <c r="H4488" s="249"/>
      <c r="I4488" s="250"/>
      <c r="J4488" s="251"/>
    </row>
    <row r="4489" spans="1:10" ht="13.5" customHeight="1">
      <c r="A4489" s="16"/>
      <c r="B4489" s="16"/>
      <c r="C4489" s="17"/>
      <c r="D4489" s="17"/>
      <c r="E4489" s="17"/>
      <c r="F4489" s="17"/>
      <c r="G4489" s="17"/>
      <c r="H4489" s="249"/>
      <c r="I4489" s="250"/>
      <c r="J4489" s="251"/>
    </row>
    <row r="4490" spans="1:10" ht="13.5" customHeight="1">
      <c r="A4490" s="16"/>
      <c r="B4490" s="16"/>
      <c r="C4490" s="17"/>
      <c r="D4490" s="17"/>
      <c r="E4490" s="17"/>
      <c r="F4490" s="17"/>
      <c r="G4490" s="17"/>
      <c r="H4490" s="249"/>
      <c r="I4490" s="250"/>
      <c r="J4490" s="251"/>
    </row>
    <row r="4491" spans="1:10" ht="13.5" customHeight="1">
      <c r="A4491" s="16"/>
      <c r="B4491" s="16"/>
      <c r="C4491" s="17"/>
      <c r="D4491" s="17"/>
      <c r="E4491" s="17"/>
      <c r="F4491" s="17"/>
      <c r="G4491" s="17"/>
      <c r="H4491" s="249"/>
      <c r="I4491" s="250"/>
      <c r="J4491" s="251"/>
    </row>
    <row r="4492" spans="1:10" ht="13.5" customHeight="1">
      <c r="A4492" s="16"/>
      <c r="B4492" s="16"/>
      <c r="C4492" s="17"/>
      <c r="D4492" s="17"/>
      <c r="E4492" s="17"/>
      <c r="F4492" s="17"/>
      <c r="G4492" s="17"/>
      <c r="H4492" s="249"/>
      <c r="I4492" s="250"/>
      <c r="J4492" s="251"/>
    </row>
    <row r="4493" spans="1:10" ht="13.5" customHeight="1">
      <c r="A4493" s="16"/>
      <c r="B4493" s="16"/>
      <c r="C4493" s="17"/>
      <c r="D4493" s="17"/>
      <c r="E4493" s="17"/>
      <c r="F4493" s="17"/>
      <c r="G4493" s="17"/>
      <c r="H4493" s="249"/>
      <c r="I4493" s="250"/>
      <c r="J4493" s="251"/>
    </row>
    <row r="4494" spans="1:10" ht="13.5" customHeight="1">
      <c r="A4494" s="16"/>
      <c r="B4494" s="16"/>
      <c r="C4494" s="17"/>
      <c r="D4494" s="17"/>
      <c r="E4494" s="17"/>
      <c r="F4494" s="17"/>
      <c r="G4494" s="17"/>
      <c r="H4494" s="249"/>
      <c r="I4494" s="250"/>
      <c r="J4494" s="251"/>
    </row>
    <row r="4495" spans="1:10" ht="13.5" customHeight="1">
      <c r="A4495" s="16"/>
      <c r="B4495" s="16"/>
      <c r="C4495" s="17"/>
      <c r="D4495" s="17"/>
      <c r="E4495" s="17"/>
      <c r="F4495" s="17"/>
      <c r="G4495" s="17"/>
      <c r="H4495" s="249"/>
      <c r="I4495" s="250"/>
      <c r="J4495" s="251"/>
    </row>
    <row r="4496" spans="1:10" ht="13.5" customHeight="1">
      <c r="A4496" s="16"/>
      <c r="B4496" s="16"/>
      <c r="C4496" s="17"/>
      <c r="D4496" s="17"/>
      <c r="E4496" s="17"/>
      <c r="F4496" s="17"/>
      <c r="G4496" s="17"/>
      <c r="H4496" s="249"/>
      <c r="I4496" s="250"/>
      <c r="J4496" s="251"/>
    </row>
    <row r="4497" spans="1:10" ht="13.5" customHeight="1">
      <c r="A4497" s="16"/>
      <c r="B4497" s="16"/>
      <c r="C4497" s="17"/>
      <c r="D4497" s="17"/>
      <c r="E4497" s="17"/>
      <c r="F4497" s="17"/>
      <c r="G4497" s="17"/>
      <c r="H4497" s="249"/>
      <c r="I4497" s="250"/>
      <c r="J4497" s="251"/>
    </row>
    <row r="4498" spans="1:10" ht="13.5" customHeight="1">
      <c r="A4498" s="16"/>
      <c r="B4498" s="16"/>
      <c r="C4498" s="17"/>
      <c r="D4498" s="17"/>
      <c r="E4498" s="17"/>
      <c r="F4498" s="17"/>
      <c r="G4498" s="17"/>
      <c r="H4498" s="249"/>
      <c r="I4498" s="250"/>
      <c r="J4498" s="251"/>
    </row>
    <row r="4499" spans="1:10" ht="13.5" customHeight="1">
      <c r="A4499" s="16"/>
      <c r="B4499" s="16"/>
      <c r="C4499" s="17"/>
      <c r="D4499" s="17"/>
      <c r="E4499" s="17"/>
      <c r="F4499" s="17"/>
      <c r="G4499" s="17"/>
      <c r="H4499" s="249"/>
      <c r="I4499" s="250"/>
      <c r="J4499" s="251"/>
    </row>
    <row r="4500" spans="1:10" ht="13.5" customHeight="1">
      <c r="A4500" s="16"/>
      <c r="B4500" s="16"/>
      <c r="C4500" s="17"/>
      <c r="D4500" s="17"/>
      <c r="E4500" s="17"/>
      <c r="F4500" s="17"/>
      <c r="G4500" s="17"/>
      <c r="H4500" s="249"/>
      <c r="I4500" s="250"/>
      <c r="J4500" s="251"/>
    </row>
    <row r="4501" spans="1:10" ht="13.5" customHeight="1">
      <c r="A4501" s="16"/>
      <c r="B4501" s="16"/>
      <c r="C4501" s="17"/>
      <c r="D4501" s="17"/>
      <c r="E4501" s="17"/>
      <c r="F4501" s="17"/>
      <c r="G4501" s="17"/>
      <c r="H4501" s="249"/>
      <c r="I4501" s="250"/>
      <c r="J4501" s="251"/>
    </row>
    <row r="4502" spans="1:10" ht="13.5" customHeight="1">
      <c r="A4502" s="16"/>
      <c r="B4502" s="16"/>
      <c r="C4502" s="17"/>
      <c r="D4502" s="17"/>
      <c r="E4502" s="17"/>
      <c r="F4502" s="17"/>
      <c r="G4502" s="17"/>
      <c r="H4502" s="249"/>
      <c r="I4502" s="250"/>
      <c r="J4502" s="251"/>
    </row>
    <row r="4503" spans="1:10" ht="13.5" customHeight="1">
      <c r="A4503" s="16"/>
      <c r="B4503" s="16"/>
      <c r="C4503" s="17"/>
      <c r="D4503" s="17"/>
      <c r="E4503" s="17"/>
      <c r="F4503" s="17"/>
      <c r="G4503" s="17"/>
      <c r="H4503" s="249"/>
      <c r="I4503" s="250"/>
      <c r="J4503" s="251"/>
    </row>
    <row r="4504" spans="1:10" ht="13.5" customHeight="1">
      <c r="A4504" s="16"/>
      <c r="B4504" s="16"/>
      <c r="C4504" s="17"/>
      <c r="D4504" s="17"/>
      <c r="E4504" s="17"/>
      <c r="F4504" s="17"/>
      <c r="G4504" s="17"/>
      <c r="H4504" s="249"/>
      <c r="I4504" s="250"/>
      <c r="J4504" s="251"/>
    </row>
    <row r="4505" spans="1:10" ht="13.5" customHeight="1">
      <c r="A4505" s="16"/>
      <c r="B4505" s="16"/>
      <c r="C4505" s="17"/>
      <c r="D4505" s="17"/>
      <c r="E4505" s="17"/>
      <c r="F4505" s="17"/>
      <c r="G4505" s="17"/>
      <c r="H4505" s="249"/>
      <c r="I4505" s="250"/>
      <c r="J4505" s="251"/>
    </row>
    <row r="4506" spans="1:10" ht="13.5" customHeight="1">
      <c r="A4506" s="16"/>
      <c r="B4506" s="16"/>
      <c r="C4506" s="17"/>
      <c r="D4506" s="17"/>
      <c r="E4506" s="17"/>
      <c r="F4506" s="17"/>
      <c r="G4506" s="17"/>
      <c r="H4506" s="249"/>
      <c r="I4506" s="250"/>
      <c r="J4506" s="251"/>
    </row>
    <row r="4507" spans="1:10" ht="13.5" customHeight="1">
      <c r="A4507" s="16"/>
      <c r="B4507" s="16"/>
      <c r="C4507" s="17"/>
      <c r="D4507" s="17"/>
      <c r="E4507" s="17"/>
      <c r="F4507" s="17"/>
      <c r="G4507" s="17"/>
      <c r="H4507" s="249"/>
      <c r="I4507" s="250"/>
      <c r="J4507" s="251"/>
    </row>
    <row r="4508" spans="1:10" ht="13.5" customHeight="1">
      <c r="A4508" s="16"/>
      <c r="B4508" s="16"/>
      <c r="C4508" s="17"/>
      <c r="D4508" s="17"/>
      <c r="E4508" s="17"/>
      <c r="F4508" s="17"/>
      <c r="G4508" s="17"/>
      <c r="H4508" s="249"/>
      <c r="I4508" s="250"/>
      <c r="J4508" s="251"/>
    </row>
    <row r="4509" spans="1:10" ht="13.5" customHeight="1">
      <c r="A4509" s="16"/>
      <c r="B4509" s="16"/>
      <c r="C4509" s="17"/>
      <c r="D4509" s="17"/>
      <c r="E4509" s="17"/>
      <c r="F4509" s="17"/>
      <c r="G4509" s="17"/>
      <c r="H4509" s="249"/>
      <c r="I4509" s="250"/>
      <c r="J4509" s="251"/>
    </row>
    <row r="4510" spans="1:10" ht="13.5" customHeight="1">
      <c r="A4510" s="16"/>
      <c r="B4510" s="16"/>
      <c r="C4510" s="17"/>
      <c r="D4510" s="17"/>
      <c r="E4510" s="17"/>
      <c r="F4510" s="17"/>
      <c r="G4510" s="17"/>
      <c r="H4510" s="249"/>
      <c r="I4510" s="250"/>
      <c r="J4510" s="251"/>
    </row>
    <row r="4511" spans="1:10" ht="13.5" customHeight="1">
      <c r="A4511" s="16"/>
      <c r="B4511" s="16"/>
      <c r="C4511" s="17"/>
      <c r="D4511" s="17"/>
      <c r="E4511" s="17"/>
      <c r="F4511" s="17"/>
      <c r="G4511" s="17"/>
      <c r="H4511" s="249"/>
      <c r="I4511" s="250"/>
      <c r="J4511" s="251"/>
    </row>
    <row r="4512" spans="1:10" ht="13.5" customHeight="1">
      <c r="A4512" s="16"/>
      <c r="B4512" s="16"/>
      <c r="C4512" s="17"/>
      <c r="D4512" s="17"/>
      <c r="E4512" s="17"/>
      <c r="F4512" s="17"/>
      <c r="G4512" s="17"/>
      <c r="H4512" s="249"/>
      <c r="I4512" s="250"/>
      <c r="J4512" s="251"/>
    </row>
    <row r="4513" spans="1:10" ht="13.5" customHeight="1">
      <c r="A4513" s="16"/>
      <c r="B4513" s="16"/>
      <c r="C4513" s="17"/>
      <c r="D4513" s="17"/>
      <c r="E4513" s="17"/>
      <c r="F4513" s="17"/>
      <c r="G4513" s="17"/>
      <c r="H4513" s="249"/>
      <c r="I4513" s="250"/>
      <c r="J4513" s="251"/>
    </row>
    <row r="4514" spans="1:10" ht="13.5" customHeight="1">
      <c r="A4514" s="16"/>
      <c r="B4514" s="16"/>
      <c r="C4514" s="17"/>
      <c r="D4514" s="17"/>
      <c r="E4514" s="17"/>
      <c r="F4514" s="17"/>
      <c r="G4514" s="17"/>
      <c r="H4514" s="249"/>
      <c r="I4514" s="250"/>
      <c r="J4514" s="251"/>
    </row>
    <row r="4515" spans="1:10" ht="13.5" customHeight="1">
      <c r="A4515" s="16"/>
      <c r="B4515" s="16"/>
      <c r="C4515" s="17"/>
      <c r="D4515" s="17"/>
      <c r="E4515" s="17"/>
      <c r="F4515" s="17"/>
      <c r="G4515" s="17"/>
      <c r="H4515" s="249"/>
      <c r="I4515" s="250"/>
      <c r="J4515" s="251"/>
    </row>
    <row r="4516" spans="1:10" ht="13.5" customHeight="1">
      <c r="A4516" s="16"/>
      <c r="B4516" s="16"/>
      <c r="C4516" s="17"/>
      <c r="D4516" s="17"/>
      <c r="E4516" s="17"/>
      <c r="F4516" s="17"/>
      <c r="G4516" s="17"/>
      <c r="H4516" s="249"/>
      <c r="I4516" s="250"/>
      <c r="J4516" s="251"/>
    </row>
    <row r="4517" spans="1:10" ht="13.5" customHeight="1">
      <c r="A4517" s="16"/>
      <c r="B4517" s="16"/>
      <c r="C4517" s="17"/>
      <c r="D4517" s="17"/>
      <c r="E4517" s="17"/>
      <c r="F4517" s="17"/>
      <c r="G4517" s="17"/>
      <c r="H4517" s="249"/>
      <c r="I4517" s="250"/>
      <c r="J4517" s="251"/>
    </row>
    <row r="4518" spans="1:10" ht="13.5" customHeight="1">
      <c r="A4518" s="16"/>
      <c r="B4518" s="16"/>
      <c r="C4518" s="17"/>
      <c r="D4518" s="17"/>
      <c r="E4518" s="17"/>
      <c r="F4518" s="17"/>
      <c r="G4518" s="17"/>
      <c r="H4518" s="249"/>
      <c r="I4518" s="250"/>
      <c r="J4518" s="251"/>
    </row>
    <row r="4519" spans="1:10" ht="13.5" customHeight="1">
      <c r="A4519" s="16"/>
      <c r="B4519" s="16"/>
      <c r="C4519" s="17"/>
      <c r="D4519" s="17"/>
      <c r="E4519" s="17"/>
      <c r="F4519" s="17"/>
      <c r="G4519" s="17"/>
      <c r="H4519" s="249"/>
      <c r="I4519" s="250"/>
      <c r="J4519" s="251"/>
    </row>
    <row r="4520" spans="1:10" ht="13.5" customHeight="1">
      <c r="A4520" s="16"/>
      <c r="B4520" s="16"/>
      <c r="C4520" s="17"/>
      <c r="D4520" s="17"/>
      <c r="E4520" s="17"/>
      <c r="F4520" s="17"/>
      <c r="G4520" s="17"/>
      <c r="H4520" s="249"/>
      <c r="I4520" s="250"/>
      <c r="J4520" s="251"/>
    </row>
    <row r="4521" spans="1:10" ht="13.5" customHeight="1">
      <c r="A4521" s="16"/>
      <c r="B4521" s="16"/>
      <c r="C4521" s="17"/>
      <c r="D4521" s="17"/>
      <c r="E4521" s="17"/>
      <c r="F4521" s="17"/>
      <c r="G4521" s="17"/>
      <c r="H4521" s="249"/>
      <c r="I4521" s="250"/>
      <c r="J4521" s="251"/>
    </row>
    <row r="4522" spans="1:10" ht="13.5" customHeight="1">
      <c r="A4522" s="16"/>
      <c r="B4522" s="16"/>
      <c r="C4522" s="17"/>
      <c r="D4522" s="17"/>
      <c r="E4522" s="17"/>
      <c r="F4522" s="17"/>
      <c r="G4522" s="17"/>
      <c r="H4522" s="249"/>
      <c r="I4522" s="250"/>
      <c r="J4522" s="251"/>
    </row>
    <row r="4523" spans="1:10" ht="13.5" customHeight="1">
      <c r="A4523" s="16"/>
      <c r="B4523" s="16"/>
      <c r="C4523" s="17"/>
      <c r="D4523" s="17"/>
      <c r="E4523" s="17"/>
      <c r="F4523" s="17"/>
      <c r="G4523" s="17"/>
      <c r="H4523" s="249"/>
      <c r="I4523" s="250"/>
      <c r="J4523" s="251"/>
    </row>
    <row r="4524" spans="1:10" ht="13.5" customHeight="1">
      <c r="A4524" s="16"/>
      <c r="B4524" s="16"/>
      <c r="C4524" s="17"/>
      <c r="D4524" s="17"/>
      <c r="E4524" s="17"/>
      <c r="F4524" s="17"/>
      <c r="G4524" s="17"/>
      <c r="H4524" s="249"/>
      <c r="I4524" s="250"/>
      <c r="J4524" s="251"/>
    </row>
    <row r="4525" spans="1:10" ht="13.5" customHeight="1">
      <c r="A4525" s="16"/>
      <c r="B4525" s="16"/>
      <c r="C4525" s="17"/>
      <c r="D4525" s="17"/>
      <c r="E4525" s="17"/>
      <c r="F4525" s="17"/>
      <c r="G4525" s="17"/>
      <c r="H4525" s="249"/>
      <c r="I4525" s="250"/>
      <c r="J4525" s="251"/>
    </row>
    <row r="4526" spans="1:10" ht="13.5" customHeight="1">
      <c r="A4526" s="16"/>
      <c r="B4526" s="16"/>
      <c r="C4526" s="17"/>
      <c r="D4526" s="17"/>
      <c r="E4526" s="17"/>
      <c r="F4526" s="17"/>
      <c r="G4526" s="17"/>
      <c r="H4526" s="249"/>
      <c r="I4526" s="250"/>
      <c r="J4526" s="251"/>
    </row>
    <row r="4527" spans="1:10" ht="13.5" customHeight="1">
      <c r="A4527" s="16"/>
      <c r="B4527" s="16"/>
      <c r="C4527" s="17"/>
      <c r="D4527" s="17"/>
      <c r="E4527" s="17"/>
      <c r="F4527" s="17"/>
      <c r="G4527" s="17"/>
      <c r="H4527" s="249"/>
      <c r="I4527" s="250"/>
      <c r="J4527" s="251"/>
    </row>
    <row r="4528" spans="1:10" ht="13.5" customHeight="1">
      <c r="A4528" s="16"/>
      <c r="B4528" s="16"/>
      <c r="C4528" s="17"/>
      <c r="D4528" s="17"/>
      <c r="E4528" s="17"/>
      <c r="F4528" s="17"/>
      <c r="G4528" s="17"/>
      <c r="H4528" s="249"/>
      <c r="I4528" s="250"/>
      <c r="J4528" s="251"/>
    </row>
    <row r="4529" spans="1:10" ht="13.5" customHeight="1">
      <c r="A4529" s="16"/>
      <c r="B4529" s="16"/>
      <c r="C4529" s="17"/>
      <c r="D4529" s="17"/>
      <c r="E4529" s="17"/>
      <c r="F4529" s="17"/>
      <c r="G4529" s="17"/>
      <c r="H4529" s="249"/>
      <c r="I4529" s="250"/>
      <c r="J4529" s="251"/>
    </row>
    <row r="4530" spans="1:10" ht="13.5" customHeight="1">
      <c r="A4530" s="16"/>
      <c r="B4530" s="16"/>
      <c r="C4530" s="17"/>
      <c r="D4530" s="17"/>
      <c r="E4530" s="17"/>
      <c r="F4530" s="17"/>
      <c r="G4530" s="17"/>
      <c r="H4530" s="249"/>
      <c r="I4530" s="250"/>
      <c r="J4530" s="251"/>
    </row>
    <row r="4531" spans="1:10" ht="13.5" customHeight="1">
      <c r="A4531" s="16"/>
      <c r="B4531" s="16"/>
      <c r="C4531" s="17"/>
      <c r="D4531" s="17"/>
      <c r="E4531" s="17"/>
      <c r="F4531" s="17"/>
      <c r="G4531" s="17"/>
      <c r="H4531" s="249"/>
      <c r="I4531" s="250"/>
      <c r="J4531" s="251"/>
    </row>
    <row r="4532" spans="1:10" ht="13.5" customHeight="1">
      <c r="A4532" s="16"/>
      <c r="B4532" s="16"/>
      <c r="C4532" s="17"/>
      <c r="D4532" s="17"/>
      <c r="E4532" s="17"/>
      <c r="F4532" s="17"/>
      <c r="G4532" s="17"/>
      <c r="H4532" s="249"/>
      <c r="I4532" s="250"/>
      <c r="J4532" s="251"/>
    </row>
    <row r="4533" spans="1:10" ht="13.5" customHeight="1">
      <c r="A4533" s="16"/>
      <c r="B4533" s="16"/>
      <c r="C4533" s="17"/>
      <c r="D4533" s="17"/>
      <c r="E4533" s="17"/>
      <c r="F4533" s="17"/>
      <c r="G4533" s="17"/>
      <c r="H4533" s="249"/>
      <c r="I4533" s="250"/>
      <c r="J4533" s="251"/>
    </row>
    <row r="4534" spans="1:10" ht="13.5" customHeight="1">
      <c r="A4534" s="16"/>
      <c r="B4534" s="16"/>
      <c r="C4534" s="17"/>
      <c r="D4534" s="17"/>
      <c r="E4534" s="17"/>
      <c r="F4534" s="17"/>
      <c r="G4534" s="17"/>
      <c r="H4534" s="249"/>
      <c r="I4534" s="250"/>
      <c r="J4534" s="251"/>
    </row>
    <row r="4535" spans="1:10" ht="13.5" customHeight="1">
      <c r="A4535" s="16"/>
      <c r="B4535" s="16"/>
      <c r="C4535" s="17"/>
      <c r="D4535" s="17"/>
      <c r="E4535" s="17"/>
      <c r="F4535" s="17"/>
      <c r="G4535" s="17"/>
      <c r="H4535" s="249"/>
      <c r="I4535" s="250"/>
      <c r="J4535" s="251"/>
    </row>
    <row r="4536" spans="1:10" ht="13.5" customHeight="1">
      <c r="A4536" s="16"/>
      <c r="B4536" s="16"/>
      <c r="C4536" s="17"/>
      <c r="D4536" s="17"/>
      <c r="E4536" s="17"/>
      <c r="F4536" s="17"/>
      <c r="G4536" s="17"/>
      <c r="H4536" s="249"/>
      <c r="I4536" s="250"/>
      <c r="J4536" s="251"/>
    </row>
    <row r="4537" spans="1:10" ht="13.5" customHeight="1">
      <c r="A4537" s="16"/>
      <c r="B4537" s="16"/>
      <c r="C4537" s="17"/>
      <c r="D4537" s="17"/>
      <c r="E4537" s="17"/>
      <c r="F4537" s="17"/>
      <c r="G4537" s="17"/>
      <c r="H4537" s="249"/>
      <c r="I4537" s="250"/>
      <c r="J4537" s="251"/>
    </row>
    <row r="4538" spans="1:10" ht="13.5" customHeight="1">
      <c r="A4538" s="16"/>
      <c r="B4538" s="16"/>
      <c r="C4538" s="17"/>
      <c r="D4538" s="17"/>
      <c r="E4538" s="17"/>
      <c r="F4538" s="17"/>
      <c r="G4538" s="17"/>
      <c r="H4538" s="249"/>
      <c r="I4538" s="250"/>
      <c r="J4538" s="251"/>
    </row>
    <row r="4539" spans="1:10" ht="13.5" customHeight="1">
      <c r="A4539" s="16"/>
      <c r="B4539" s="16"/>
      <c r="C4539" s="17"/>
      <c r="D4539" s="17"/>
      <c r="E4539" s="17"/>
      <c r="F4539" s="17"/>
      <c r="G4539" s="17"/>
      <c r="H4539" s="249"/>
      <c r="I4539" s="250"/>
      <c r="J4539" s="251"/>
    </row>
    <row r="4540" spans="1:10" ht="13.5" customHeight="1">
      <c r="A4540" s="16"/>
      <c r="B4540" s="16"/>
      <c r="C4540" s="17"/>
      <c r="D4540" s="17"/>
      <c r="E4540" s="17"/>
      <c r="F4540" s="17"/>
      <c r="G4540" s="17"/>
      <c r="H4540" s="249"/>
      <c r="I4540" s="250"/>
      <c r="J4540" s="251"/>
    </row>
    <row r="4541" spans="1:10" ht="13.5" customHeight="1">
      <c r="A4541" s="16"/>
      <c r="B4541" s="16"/>
      <c r="C4541" s="17"/>
      <c r="D4541" s="17"/>
      <c r="E4541" s="17"/>
      <c r="F4541" s="17"/>
      <c r="G4541" s="17"/>
      <c r="H4541" s="249"/>
      <c r="I4541" s="250"/>
      <c r="J4541" s="251"/>
    </row>
    <row r="4542" spans="1:10" ht="13.5" customHeight="1">
      <c r="A4542" s="16"/>
      <c r="B4542" s="16"/>
      <c r="C4542" s="17"/>
      <c r="D4542" s="17"/>
      <c r="E4542" s="17"/>
      <c r="F4542" s="17"/>
      <c r="G4542" s="17"/>
      <c r="H4542" s="249"/>
      <c r="I4542" s="250"/>
      <c r="J4542" s="251"/>
    </row>
    <row r="4543" spans="1:10" ht="13.5" customHeight="1">
      <c r="A4543" s="16"/>
      <c r="B4543" s="16"/>
      <c r="C4543" s="17"/>
      <c r="D4543" s="17"/>
      <c r="E4543" s="17"/>
      <c r="F4543" s="17"/>
      <c r="G4543" s="17"/>
      <c r="H4543" s="249"/>
      <c r="I4543" s="250"/>
      <c r="J4543" s="251"/>
    </row>
    <row r="4544" spans="1:10" ht="13.5" customHeight="1">
      <c r="A4544" s="16"/>
      <c r="B4544" s="16"/>
      <c r="C4544" s="17"/>
      <c r="D4544" s="17"/>
      <c r="E4544" s="17"/>
      <c r="F4544" s="17"/>
      <c r="G4544" s="17"/>
      <c r="H4544" s="249"/>
      <c r="I4544" s="250"/>
      <c r="J4544" s="251"/>
    </row>
    <row r="4545" spans="1:10" ht="13.5" customHeight="1">
      <c r="A4545" s="16"/>
      <c r="B4545" s="16"/>
      <c r="C4545" s="17"/>
      <c r="D4545" s="17"/>
      <c r="E4545" s="17"/>
      <c r="F4545" s="17"/>
      <c r="G4545" s="17"/>
      <c r="H4545" s="249"/>
      <c r="I4545" s="250"/>
      <c r="J4545" s="251"/>
    </row>
    <row r="4546" spans="1:10" ht="13.5" customHeight="1">
      <c r="A4546" s="16"/>
      <c r="B4546" s="16"/>
      <c r="C4546" s="17"/>
      <c r="D4546" s="17"/>
      <c r="E4546" s="17"/>
      <c r="F4546" s="17"/>
      <c r="G4546" s="17"/>
      <c r="H4546" s="249"/>
      <c r="I4546" s="250"/>
      <c r="J4546" s="251"/>
    </row>
    <row r="4547" spans="1:10" ht="13.5" customHeight="1">
      <c r="A4547" s="16"/>
      <c r="B4547" s="16"/>
      <c r="C4547" s="17"/>
      <c r="D4547" s="17"/>
      <c r="E4547" s="17"/>
      <c r="F4547" s="17"/>
      <c r="G4547" s="17"/>
      <c r="H4547" s="249"/>
      <c r="I4547" s="250"/>
      <c r="J4547" s="251"/>
    </row>
    <row r="4548" spans="1:10" ht="13.5" customHeight="1">
      <c r="A4548" s="16"/>
      <c r="B4548" s="16"/>
      <c r="C4548" s="17"/>
      <c r="D4548" s="17"/>
      <c r="E4548" s="17"/>
      <c r="F4548" s="17"/>
      <c r="G4548" s="17"/>
      <c r="H4548" s="249"/>
      <c r="I4548" s="250"/>
      <c r="J4548" s="251"/>
    </row>
    <row r="4549" spans="1:10" ht="13.5" customHeight="1">
      <c r="A4549" s="16"/>
      <c r="B4549" s="16"/>
      <c r="C4549" s="17"/>
      <c r="D4549" s="17"/>
      <c r="E4549" s="17"/>
      <c r="F4549" s="17"/>
      <c r="G4549" s="17"/>
      <c r="H4549" s="249"/>
      <c r="I4549" s="250"/>
      <c r="J4549" s="251"/>
    </row>
    <row r="4550" spans="1:10" ht="13.5" customHeight="1">
      <c r="A4550" s="16"/>
      <c r="B4550" s="16"/>
      <c r="C4550" s="17"/>
      <c r="D4550" s="17"/>
      <c r="E4550" s="17"/>
      <c r="F4550" s="17"/>
      <c r="G4550" s="17"/>
      <c r="H4550" s="249"/>
      <c r="I4550" s="250"/>
      <c r="J4550" s="251"/>
    </row>
    <row r="4551" spans="1:10" ht="13.5" customHeight="1">
      <c r="A4551" s="16"/>
      <c r="B4551" s="16"/>
      <c r="C4551" s="17"/>
      <c r="D4551" s="17"/>
      <c r="E4551" s="17"/>
      <c r="F4551" s="17"/>
      <c r="G4551" s="17"/>
      <c r="H4551" s="249"/>
      <c r="I4551" s="250"/>
      <c r="J4551" s="251"/>
    </row>
    <row r="4552" spans="1:10" ht="13.5" customHeight="1">
      <c r="A4552" s="16"/>
      <c r="B4552" s="16"/>
      <c r="C4552" s="17"/>
      <c r="D4552" s="17"/>
      <c r="E4552" s="17"/>
      <c r="F4552" s="17"/>
      <c r="G4552" s="17"/>
      <c r="H4552" s="249"/>
      <c r="I4552" s="250"/>
      <c r="J4552" s="251"/>
    </row>
    <row r="4553" spans="1:10" ht="13.5" customHeight="1">
      <c r="A4553" s="16"/>
      <c r="B4553" s="16"/>
      <c r="C4553" s="17"/>
      <c r="D4553" s="17"/>
      <c r="E4553" s="17"/>
      <c r="F4553" s="17"/>
      <c r="G4553" s="17"/>
      <c r="H4553" s="249"/>
      <c r="I4553" s="250"/>
      <c r="J4553" s="251"/>
    </row>
    <row r="4554" spans="1:10" ht="13.5" customHeight="1">
      <c r="A4554" s="16"/>
      <c r="B4554" s="16"/>
      <c r="C4554" s="17"/>
      <c r="D4554" s="17"/>
      <c r="E4554" s="17"/>
      <c r="F4554" s="17"/>
      <c r="G4554" s="17"/>
      <c r="H4554" s="249"/>
      <c r="I4554" s="250"/>
      <c r="J4554" s="251"/>
    </row>
    <row r="4555" spans="1:10" ht="13.5" customHeight="1">
      <c r="A4555" s="16"/>
      <c r="B4555" s="16"/>
      <c r="C4555" s="17"/>
      <c r="D4555" s="17"/>
      <c r="E4555" s="17"/>
      <c r="F4555" s="17"/>
      <c r="G4555" s="17"/>
      <c r="H4555" s="249"/>
      <c r="I4555" s="250"/>
      <c r="J4555" s="251"/>
    </row>
    <row r="4556" spans="1:10" ht="13.5" customHeight="1">
      <c r="A4556" s="16"/>
      <c r="B4556" s="16"/>
      <c r="C4556" s="17"/>
      <c r="D4556" s="17"/>
      <c r="E4556" s="17"/>
      <c r="F4556" s="17"/>
      <c r="G4556" s="17"/>
      <c r="H4556" s="249"/>
      <c r="I4556" s="250"/>
      <c r="J4556" s="251"/>
    </row>
    <row r="4557" spans="1:10" ht="13.5" customHeight="1">
      <c r="A4557" s="16"/>
      <c r="B4557" s="16"/>
      <c r="C4557" s="17"/>
      <c r="D4557" s="17"/>
      <c r="E4557" s="17"/>
      <c r="F4557" s="17"/>
      <c r="G4557" s="17"/>
      <c r="H4557" s="249"/>
      <c r="I4557" s="250"/>
      <c r="J4557" s="251"/>
    </row>
    <row r="4558" spans="1:10" ht="13.5" customHeight="1">
      <c r="A4558" s="16"/>
      <c r="B4558" s="16"/>
      <c r="C4558" s="17"/>
      <c r="D4558" s="17"/>
      <c r="E4558" s="17"/>
      <c r="F4558" s="17"/>
      <c r="G4558" s="17"/>
      <c r="H4558" s="249"/>
      <c r="I4558" s="250"/>
      <c r="J4558" s="251"/>
    </row>
    <row r="4559" spans="1:10" ht="13.5" customHeight="1">
      <c r="A4559" s="16"/>
      <c r="B4559" s="16"/>
      <c r="C4559" s="17"/>
      <c r="D4559" s="17"/>
      <c r="E4559" s="17"/>
      <c r="F4559" s="17"/>
      <c r="G4559" s="17"/>
      <c r="H4559" s="249"/>
      <c r="I4559" s="250"/>
      <c r="J4559" s="251"/>
    </row>
    <row r="4560" spans="1:10" ht="13.5" customHeight="1">
      <c r="A4560" s="16"/>
      <c r="B4560" s="16"/>
      <c r="C4560" s="17"/>
      <c r="D4560" s="17"/>
      <c r="E4560" s="17"/>
      <c r="F4560" s="17"/>
      <c r="G4560" s="17"/>
      <c r="H4560" s="249"/>
      <c r="I4560" s="250"/>
      <c r="J4560" s="251"/>
    </row>
    <row r="4561" spans="1:10" ht="13.5" customHeight="1">
      <c r="A4561" s="16"/>
      <c r="B4561" s="16"/>
      <c r="C4561" s="17"/>
      <c r="D4561" s="17"/>
      <c r="E4561" s="17"/>
      <c r="F4561" s="17"/>
      <c r="G4561" s="17"/>
      <c r="H4561" s="249"/>
      <c r="I4561" s="250"/>
      <c r="J4561" s="251"/>
    </row>
    <row r="4562" spans="1:10" ht="13.5" customHeight="1">
      <c r="A4562" s="16"/>
      <c r="B4562" s="16"/>
      <c r="C4562" s="17"/>
      <c r="D4562" s="17"/>
      <c r="E4562" s="17"/>
      <c r="F4562" s="17"/>
      <c r="G4562" s="17"/>
      <c r="H4562" s="249"/>
      <c r="I4562" s="250"/>
      <c r="J4562" s="251"/>
    </row>
    <row r="4563" spans="1:10" ht="13.5" customHeight="1">
      <c r="A4563" s="16"/>
      <c r="B4563" s="16"/>
      <c r="C4563" s="17"/>
      <c r="D4563" s="17"/>
      <c r="E4563" s="17"/>
      <c r="F4563" s="17"/>
      <c r="G4563" s="17"/>
      <c r="H4563" s="249"/>
      <c r="I4563" s="250"/>
      <c r="J4563" s="251"/>
    </row>
    <row r="4564" spans="1:10" ht="13.5" customHeight="1">
      <c r="A4564" s="16"/>
      <c r="B4564" s="16"/>
      <c r="C4564" s="17"/>
      <c r="D4564" s="17"/>
      <c r="E4564" s="17"/>
      <c r="F4564" s="17"/>
      <c r="G4564" s="17"/>
      <c r="H4564" s="249"/>
      <c r="I4564" s="250"/>
      <c r="J4564" s="251"/>
    </row>
    <row r="4565" spans="1:10" ht="13.5" customHeight="1">
      <c r="A4565" s="16"/>
      <c r="B4565" s="16"/>
      <c r="C4565" s="17"/>
      <c r="D4565" s="17"/>
      <c r="E4565" s="17"/>
      <c r="F4565" s="17"/>
      <c r="G4565" s="17"/>
      <c r="H4565" s="249"/>
      <c r="I4565" s="250"/>
      <c r="J4565" s="251"/>
    </row>
    <row r="4566" spans="1:10" ht="13.5" customHeight="1">
      <c r="A4566" s="16"/>
      <c r="B4566" s="16"/>
      <c r="C4566" s="17"/>
      <c r="D4566" s="17"/>
      <c r="E4566" s="17"/>
      <c r="F4566" s="17"/>
      <c r="G4566" s="17"/>
      <c r="H4566" s="249"/>
      <c r="I4566" s="250"/>
      <c r="J4566" s="251"/>
    </row>
    <row r="4567" spans="1:10" ht="13.5" customHeight="1">
      <c r="A4567" s="16"/>
      <c r="B4567" s="16"/>
      <c r="C4567" s="17"/>
      <c r="D4567" s="17"/>
      <c r="E4567" s="17"/>
      <c r="F4567" s="17"/>
      <c r="G4567" s="17"/>
      <c r="H4567" s="249"/>
      <c r="I4567" s="250"/>
      <c r="J4567" s="251"/>
    </row>
    <row r="4568" spans="1:10" ht="13.5" customHeight="1">
      <c r="A4568" s="16"/>
      <c r="B4568" s="16"/>
      <c r="C4568" s="17"/>
      <c r="D4568" s="17"/>
      <c r="E4568" s="17"/>
      <c r="F4568" s="17"/>
      <c r="G4568" s="17"/>
      <c r="H4568" s="249"/>
      <c r="I4568" s="250"/>
      <c r="J4568" s="251"/>
    </row>
    <row r="4569" spans="1:10" ht="13.5" customHeight="1">
      <c r="A4569" s="16"/>
      <c r="B4569" s="16"/>
      <c r="C4569" s="17"/>
      <c r="D4569" s="17"/>
      <c r="E4569" s="17"/>
      <c r="F4569" s="17"/>
      <c r="G4569" s="17"/>
      <c r="H4569" s="249"/>
      <c r="I4569" s="250"/>
      <c r="J4569" s="251"/>
    </row>
    <row r="4570" spans="1:10" ht="13.5" customHeight="1">
      <c r="A4570" s="16"/>
      <c r="B4570" s="16"/>
      <c r="C4570" s="17"/>
      <c r="D4570" s="17"/>
      <c r="E4570" s="17"/>
      <c r="F4570" s="17"/>
      <c r="G4570" s="17"/>
      <c r="H4570" s="249"/>
      <c r="I4570" s="250"/>
      <c r="J4570" s="251"/>
    </row>
    <row r="4571" spans="1:10" ht="13.5" customHeight="1">
      <c r="A4571" s="16"/>
      <c r="B4571" s="16"/>
      <c r="C4571" s="17"/>
      <c r="D4571" s="17"/>
      <c r="E4571" s="17"/>
      <c r="F4571" s="17"/>
      <c r="G4571" s="17"/>
      <c r="H4571" s="249"/>
      <c r="I4571" s="250"/>
      <c r="J4571" s="251"/>
    </row>
    <row r="4572" spans="1:10" ht="13.5" customHeight="1">
      <c r="A4572" s="16"/>
      <c r="B4572" s="16"/>
      <c r="C4572" s="17"/>
      <c r="D4572" s="17"/>
      <c r="E4572" s="17"/>
      <c r="F4572" s="17"/>
      <c r="G4572" s="17"/>
      <c r="H4572" s="249"/>
      <c r="I4572" s="250"/>
      <c r="J4572" s="251"/>
    </row>
    <row r="4573" spans="1:10" ht="13.5" customHeight="1">
      <c r="A4573" s="16"/>
      <c r="B4573" s="16"/>
      <c r="C4573" s="17"/>
      <c r="D4573" s="17"/>
      <c r="E4573" s="17"/>
      <c r="F4573" s="17"/>
      <c r="G4573" s="17"/>
      <c r="H4573" s="249"/>
      <c r="I4573" s="250"/>
      <c r="J4573" s="251"/>
    </row>
    <row r="4574" spans="1:10" ht="13.5" customHeight="1">
      <c r="A4574" s="16"/>
      <c r="B4574" s="16"/>
      <c r="C4574" s="17"/>
      <c r="D4574" s="17"/>
      <c r="E4574" s="17"/>
      <c r="F4574" s="17"/>
      <c r="G4574" s="17"/>
      <c r="H4574" s="249"/>
      <c r="I4574" s="250"/>
      <c r="J4574" s="251"/>
    </row>
    <row r="4575" spans="1:10" ht="13.5" customHeight="1">
      <c r="A4575" s="16"/>
      <c r="B4575" s="16"/>
      <c r="C4575" s="17"/>
      <c r="D4575" s="17"/>
      <c r="E4575" s="17"/>
      <c r="F4575" s="17"/>
      <c r="G4575" s="17"/>
      <c r="H4575" s="249"/>
      <c r="I4575" s="250"/>
      <c r="J4575" s="251"/>
    </row>
    <row r="4576" spans="1:10" ht="13.5" customHeight="1">
      <c r="A4576" s="16"/>
      <c r="B4576" s="16"/>
      <c r="C4576" s="17"/>
      <c r="D4576" s="17"/>
      <c r="E4576" s="17"/>
      <c r="F4576" s="17"/>
      <c r="G4576" s="17"/>
      <c r="H4576" s="249"/>
      <c r="I4576" s="250"/>
      <c r="J4576" s="251"/>
    </row>
    <row r="4577" spans="1:10" ht="13.5" customHeight="1">
      <c r="A4577" s="16"/>
      <c r="B4577" s="16"/>
      <c r="C4577" s="17"/>
      <c r="D4577" s="17"/>
      <c r="E4577" s="17"/>
      <c r="F4577" s="17"/>
      <c r="G4577" s="17"/>
      <c r="H4577" s="249"/>
      <c r="I4577" s="250"/>
      <c r="J4577" s="251"/>
    </row>
    <row r="4578" spans="1:10" ht="13.5" customHeight="1">
      <c r="A4578" s="16"/>
      <c r="B4578" s="16"/>
      <c r="C4578" s="17"/>
      <c r="D4578" s="17"/>
      <c r="E4578" s="17"/>
      <c r="F4578" s="17"/>
      <c r="G4578" s="17"/>
      <c r="H4578" s="249"/>
      <c r="I4578" s="250"/>
      <c r="J4578" s="251"/>
    </row>
    <row r="4579" spans="1:10" ht="13.5" customHeight="1">
      <c r="A4579" s="16"/>
      <c r="B4579" s="16"/>
      <c r="C4579" s="17"/>
      <c r="D4579" s="17"/>
      <c r="E4579" s="17"/>
      <c r="F4579" s="17"/>
      <c r="G4579" s="17"/>
      <c r="H4579" s="249"/>
      <c r="I4579" s="250"/>
      <c r="J4579" s="251"/>
    </row>
    <row r="4580" spans="1:10" ht="13.5" customHeight="1">
      <c r="A4580" s="16"/>
      <c r="B4580" s="16"/>
      <c r="C4580" s="17"/>
      <c r="D4580" s="17"/>
      <c r="E4580" s="17"/>
      <c r="F4580" s="17"/>
      <c r="G4580" s="17"/>
      <c r="H4580" s="249"/>
      <c r="I4580" s="250"/>
      <c r="J4580" s="251"/>
    </row>
    <row r="4581" spans="1:10" ht="13.5" customHeight="1">
      <c r="A4581" s="16"/>
      <c r="B4581" s="16"/>
      <c r="C4581" s="17"/>
      <c r="D4581" s="17"/>
      <c r="E4581" s="17"/>
      <c r="F4581" s="17"/>
      <c r="G4581" s="17"/>
      <c r="H4581" s="249"/>
      <c r="I4581" s="250"/>
      <c r="J4581" s="251"/>
    </row>
    <row r="4582" spans="1:10" ht="13.5" customHeight="1">
      <c r="A4582" s="16"/>
      <c r="B4582" s="16"/>
      <c r="C4582" s="17"/>
      <c r="D4582" s="17"/>
      <c r="E4582" s="17"/>
      <c r="F4582" s="17"/>
      <c r="G4582" s="17"/>
      <c r="H4582" s="249"/>
      <c r="I4582" s="250"/>
      <c r="J4582" s="251"/>
    </row>
    <row r="4583" spans="1:10" ht="13.5" customHeight="1">
      <c r="A4583" s="16"/>
      <c r="B4583" s="16"/>
      <c r="C4583" s="17"/>
      <c r="D4583" s="17"/>
      <c r="E4583" s="17"/>
      <c r="F4583" s="17"/>
      <c r="G4583" s="17"/>
      <c r="H4583" s="249"/>
      <c r="I4583" s="250"/>
      <c r="J4583" s="251"/>
    </row>
    <row r="4584" spans="1:10" ht="13.5" customHeight="1">
      <c r="A4584" s="16"/>
      <c r="B4584" s="16"/>
      <c r="C4584" s="17"/>
      <c r="D4584" s="17"/>
      <c r="E4584" s="17"/>
      <c r="F4584" s="17"/>
      <c r="G4584" s="17"/>
      <c r="H4584" s="249"/>
      <c r="I4584" s="250"/>
      <c r="J4584" s="251"/>
    </row>
    <row r="4585" spans="1:10" ht="13.5" customHeight="1">
      <c r="A4585" s="16"/>
      <c r="B4585" s="16"/>
      <c r="C4585" s="17"/>
      <c r="D4585" s="17"/>
      <c r="E4585" s="17"/>
      <c r="F4585" s="17"/>
      <c r="G4585" s="17"/>
      <c r="H4585" s="249"/>
      <c r="I4585" s="250"/>
      <c r="J4585" s="251"/>
    </row>
    <row r="4586" spans="1:10" ht="13.5" customHeight="1">
      <c r="A4586" s="16"/>
      <c r="B4586" s="16"/>
      <c r="C4586" s="17"/>
      <c r="D4586" s="17"/>
      <c r="E4586" s="17"/>
      <c r="F4586" s="17"/>
      <c r="G4586" s="17"/>
      <c r="H4586" s="249"/>
      <c r="I4586" s="250"/>
      <c r="J4586" s="251"/>
    </row>
    <row r="4587" spans="1:10" ht="13.5" customHeight="1">
      <c r="A4587" s="16"/>
      <c r="B4587" s="16"/>
      <c r="C4587" s="17"/>
      <c r="D4587" s="17"/>
      <c r="E4587" s="17"/>
      <c r="F4587" s="17"/>
      <c r="G4587" s="17"/>
      <c r="H4587" s="249"/>
      <c r="I4587" s="250"/>
      <c r="J4587" s="251"/>
    </row>
    <row r="4588" spans="1:10" ht="13.5" customHeight="1">
      <c r="A4588" s="16"/>
      <c r="B4588" s="16"/>
      <c r="C4588" s="17"/>
      <c r="D4588" s="17"/>
      <c r="E4588" s="17"/>
      <c r="F4588" s="17"/>
      <c r="G4588" s="17"/>
      <c r="H4588" s="249"/>
      <c r="I4588" s="250"/>
      <c r="J4588" s="251"/>
    </row>
    <row r="4589" spans="1:10" ht="13.5" customHeight="1">
      <c r="A4589" s="16"/>
      <c r="B4589" s="16"/>
      <c r="C4589" s="17"/>
      <c r="D4589" s="17"/>
      <c r="E4589" s="17"/>
      <c r="F4589" s="17"/>
      <c r="G4589" s="17"/>
      <c r="H4589" s="249"/>
      <c r="I4589" s="250"/>
      <c r="J4589" s="251"/>
    </row>
    <row r="4590" spans="1:10" ht="13.5" customHeight="1">
      <c r="A4590" s="16"/>
      <c r="B4590" s="16"/>
      <c r="C4590" s="17"/>
      <c r="D4590" s="17"/>
      <c r="E4590" s="17"/>
      <c r="F4590" s="17"/>
      <c r="G4590" s="17"/>
      <c r="H4590" s="249"/>
      <c r="I4590" s="250"/>
      <c r="J4590" s="251"/>
    </row>
    <row r="4591" spans="1:10" ht="13.5" customHeight="1">
      <c r="A4591" s="16"/>
      <c r="B4591" s="16"/>
      <c r="C4591" s="17"/>
      <c r="D4591" s="17"/>
      <c r="E4591" s="17"/>
      <c r="F4591" s="17"/>
      <c r="G4591" s="17"/>
      <c r="H4591" s="249"/>
      <c r="I4591" s="250"/>
      <c r="J4591" s="251"/>
    </row>
    <row r="4592" spans="1:10" ht="13.5" customHeight="1">
      <c r="A4592" s="16"/>
      <c r="B4592" s="16"/>
      <c r="C4592" s="17"/>
      <c r="D4592" s="17"/>
      <c r="E4592" s="17"/>
      <c r="F4592" s="17"/>
      <c r="G4592" s="17"/>
      <c r="H4592" s="249"/>
      <c r="I4592" s="250"/>
      <c r="J4592" s="251"/>
    </row>
    <row r="4593" spans="1:10" ht="13.5" customHeight="1">
      <c r="A4593" s="16"/>
      <c r="B4593" s="16"/>
      <c r="C4593" s="17"/>
      <c r="D4593" s="17"/>
      <c r="E4593" s="17"/>
      <c r="F4593" s="17"/>
      <c r="G4593" s="17"/>
      <c r="H4593" s="249"/>
      <c r="I4593" s="250"/>
      <c r="J4593" s="251"/>
    </row>
    <row r="4594" spans="1:10" ht="13.5" customHeight="1">
      <c r="A4594" s="16"/>
      <c r="B4594" s="16"/>
      <c r="C4594" s="17"/>
      <c r="D4594" s="17"/>
      <c r="E4594" s="17"/>
      <c r="F4594" s="17"/>
      <c r="G4594" s="17"/>
      <c r="H4594" s="249"/>
      <c r="I4594" s="250"/>
      <c r="J4594" s="251"/>
    </row>
    <row r="4595" spans="1:10" ht="13.5" customHeight="1">
      <c r="A4595" s="16"/>
      <c r="B4595" s="16"/>
      <c r="C4595" s="17"/>
      <c r="D4595" s="17"/>
      <c r="E4595" s="17"/>
      <c r="F4595" s="17"/>
      <c r="G4595" s="17"/>
      <c r="H4595" s="249"/>
      <c r="I4595" s="250"/>
      <c r="J4595" s="251"/>
    </row>
    <row r="4596" spans="1:10" ht="13.5" customHeight="1">
      <c r="A4596" s="16"/>
      <c r="B4596" s="16"/>
      <c r="C4596" s="17"/>
      <c r="D4596" s="17"/>
      <c r="E4596" s="17"/>
      <c r="F4596" s="17"/>
      <c r="G4596" s="17"/>
      <c r="H4596" s="249"/>
      <c r="I4596" s="250"/>
      <c r="J4596" s="251"/>
    </row>
    <row r="4597" spans="1:10" ht="13.5" customHeight="1">
      <c r="A4597" s="16"/>
      <c r="B4597" s="16"/>
      <c r="C4597" s="17"/>
      <c r="D4597" s="17"/>
      <c r="E4597" s="17"/>
      <c r="F4597" s="17"/>
      <c r="G4597" s="17"/>
      <c r="H4597" s="249"/>
      <c r="I4597" s="250"/>
      <c r="J4597" s="251"/>
    </row>
    <row r="4598" spans="1:10" ht="13.5" customHeight="1">
      <c r="A4598" s="16"/>
      <c r="B4598" s="16"/>
      <c r="C4598" s="17"/>
      <c r="D4598" s="17"/>
      <c r="E4598" s="17"/>
      <c r="F4598" s="17"/>
      <c r="G4598" s="17"/>
      <c r="H4598" s="249"/>
      <c r="I4598" s="250"/>
      <c r="J4598" s="251"/>
    </row>
    <row r="4599" spans="1:10" ht="13.5" customHeight="1">
      <c r="A4599" s="16"/>
      <c r="B4599" s="16"/>
      <c r="C4599" s="17"/>
      <c r="D4599" s="17"/>
      <c r="E4599" s="17"/>
      <c r="F4599" s="17"/>
      <c r="G4599" s="17"/>
      <c r="H4599" s="249"/>
      <c r="I4599" s="250"/>
      <c r="J4599" s="251"/>
    </row>
    <row r="4600" spans="1:10" ht="13.5" customHeight="1">
      <c r="A4600" s="16"/>
      <c r="B4600" s="16"/>
      <c r="C4600" s="17"/>
      <c r="D4600" s="17"/>
      <c r="E4600" s="17"/>
      <c r="F4600" s="17"/>
      <c r="G4600" s="17"/>
      <c r="H4600" s="249"/>
      <c r="I4600" s="250"/>
      <c r="J4600" s="251"/>
    </row>
    <row r="4601" spans="1:10" ht="13.5" customHeight="1">
      <c r="A4601" s="16"/>
      <c r="B4601" s="16"/>
      <c r="C4601" s="17"/>
      <c r="D4601" s="17"/>
      <c r="E4601" s="17"/>
      <c r="F4601" s="17"/>
      <c r="G4601" s="17"/>
      <c r="H4601" s="249"/>
      <c r="I4601" s="250"/>
      <c r="J4601" s="251"/>
    </row>
    <row r="4602" spans="1:10" ht="13.5" customHeight="1">
      <c r="A4602" s="16"/>
      <c r="B4602" s="16"/>
      <c r="C4602" s="17"/>
      <c r="D4602" s="17"/>
      <c r="E4602" s="17"/>
      <c r="F4602" s="17"/>
      <c r="G4602" s="17"/>
      <c r="H4602" s="249"/>
      <c r="I4602" s="250"/>
      <c r="J4602" s="251"/>
    </row>
    <row r="4603" spans="1:10" ht="13.5" customHeight="1">
      <c r="A4603" s="16"/>
      <c r="B4603" s="16"/>
      <c r="C4603" s="17"/>
      <c r="D4603" s="17"/>
      <c r="E4603" s="17"/>
      <c r="F4603" s="17"/>
      <c r="G4603" s="17"/>
      <c r="H4603" s="249"/>
      <c r="I4603" s="250"/>
      <c r="J4603" s="251"/>
    </row>
    <row r="4604" spans="1:10" ht="13.5" customHeight="1">
      <c r="A4604" s="16"/>
      <c r="B4604" s="16"/>
      <c r="C4604" s="17"/>
      <c r="D4604" s="17"/>
      <c r="E4604" s="17"/>
      <c r="F4604" s="17"/>
      <c r="G4604" s="17"/>
      <c r="H4604" s="249"/>
      <c r="I4604" s="250"/>
      <c r="J4604" s="251"/>
    </row>
    <row r="4605" spans="1:10" ht="13.5" customHeight="1">
      <c r="A4605" s="16"/>
      <c r="B4605" s="16"/>
      <c r="C4605" s="17"/>
      <c r="D4605" s="17"/>
      <c r="E4605" s="17"/>
      <c r="F4605" s="17"/>
      <c r="G4605" s="17"/>
      <c r="H4605" s="249"/>
      <c r="I4605" s="250"/>
      <c r="J4605" s="251"/>
    </row>
    <row r="4606" spans="1:10" ht="13.5" customHeight="1">
      <c r="A4606" s="16"/>
      <c r="B4606" s="16"/>
      <c r="C4606" s="17"/>
      <c r="D4606" s="17"/>
      <c r="E4606" s="17"/>
      <c r="F4606" s="17"/>
      <c r="G4606" s="17"/>
      <c r="H4606" s="249"/>
      <c r="I4606" s="250"/>
      <c r="J4606" s="251"/>
    </row>
    <row r="4607" spans="1:10" ht="13.5" customHeight="1">
      <c r="A4607" s="16"/>
      <c r="B4607" s="16"/>
      <c r="C4607" s="17"/>
      <c r="D4607" s="17"/>
      <c r="E4607" s="17"/>
      <c r="F4607" s="17"/>
      <c r="G4607" s="17"/>
      <c r="H4607" s="249"/>
      <c r="I4607" s="250"/>
      <c r="J4607" s="251"/>
    </row>
    <row r="4608" spans="1:10" ht="13.5" customHeight="1">
      <c r="A4608" s="16"/>
      <c r="B4608" s="16"/>
      <c r="C4608" s="17"/>
      <c r="D4608" s="17"/>
      <c r="E4608" s="17"/>
      <c r="F4608" s="17"/>
      <c r="G4608" s="17"/>
      <c r="H4608" s="249"/>
      <c r="I4608" s="250"/>
      <c r="J4608" s="251"/>
    </row>
    <row r="4609" spans="1:10" ht="13.5" customHeight="1">
      <c r="A4609" s="16"/>
      <c r="B4609" s="16"/>
      <c r="C4609" s="17"/>
      <c r="D4609" s="17"/>
      <c r="E4609" s="17"/>
      <c r="F4609" s="17"/>
      <c r="G4609" s="17"/>
      <c r="H4609" s="249"/>
      <c r="I4609" s="250"/>
      <c r="J4609" s="251"/>
    </row>
    <row r="4610" spans="1:10" ht="13.5" customHeight="1">
      <c r="A4610" s="16"/>
      <c r="B4610" s="16"/>
      <c r="C4610" s="17"/>
      <c r="D4610" s="17"/>
      <c r="E4610" s="17"/>
      <c r="F4610" s="17"/>
      <c r="G4610" s="17"/>
      <c r="H4610" s="249"/>
      <c r="I4610" s="250"/>
      <c r="J4610" s="251"/>
    </row>
    <row r="4611" spans="1:10" ht="13.5" customHeight="1">
      <c r="A4611" s="16"/>
      <c r="B4611" s="16"/>
      <c r="C4611" s="17"/>
      <c r="D4611" s="17"/>
      <c r="E4611" s="17"/>
      <c r="F4611" s="17"/>
      <c r="G4611" s="17"/>
      <c r="H4611" s="249"/>
      <c r="I4611" s="250"/>
      <c r="J4611" s="251"/>
    </row>
    <row r="4612" spans="1:10" ht="13.5" customHeight="1">
      <c r="A4612" s="16"/>
      <c r="B4612" s="16"/>
      <c r="C4612" s="17"/>
      <c r="D4612" s="17"/>
      <c r="E4612" s="17"/>
      <c r="F4612" s="17"/>
      <c r="G4612" s="17"/>
      <c r="H4612" s="249"/>
      <c r="I4612" s="250"/>
      <c r="J4612" s="251"/>
    </row>
    <row r="4613" spans="1:10" ht="13.5" customHeight="1">
      <c r="A4613" s="16"/>
      <c r="B4613" s="16"/>
      <c r="C4613" s="17"/>
      <c r="D4613" s="17"/>
      <c r="E4613" s="17"/>
      <c r="F4613" s="17"/>
      <c r="G4613" s="17"/>
      <c r="H4613" s="249"/>
      <c r="I4613" s="250"/>
      <c r="J4613" s="251"/>
    </row>
    <row r="4614" spans="1:10" ht="13.5" customHeight="1">
      <c r="A4614" s="16"/>
      <c r="B4614" s="16"/>
      <c r="C4614" s="17"/>
      <c r="D4614" s="17"/>
      <c r="E4614" s="17"/>
      <c r="F4614" s="17"/>
      <c r="G4614" s="17"/>
      <c r="H4614" s="249"/>
      <c r="I4614" s="250"/>
      <c r="J4614" s="251"/>
    </row>
    <row r="4615" spans="1:10" ht="13.5" customHeight="1">
      <c r="A4615" s="16"/>
      <c r="B4615" s="16"/>
      <c r="C4615" s="17"/>
      <c r="D4615" s="17"/>
      <c r="E4615" s="17"/>
      <c r="F4615" s="17"/>
      <c r="G4615" s="17"/>
      <c r="H4615" s="249"/>
      <c r="I4615" s="250"/>
      <c r="J4615" s="251"/>
    </row>
    <row r="4616" spans="1:10" ht="13.5" customHeight="1">
      <c r="A4616" s="16"/>
      <c r="B4616" s="16"/>
      <c r="C4616" s="17"/>
      <c r="D4616" s="17"/>
      <c r="E4616" s="17"/>
      <c r="F4616" s="17"/>
      <c r="G4616" s="17"/>
      <c r="H4616" s="249"/>
      <c r="I4616" s="250"/>
      <c r="J4616" s="251"/>
    </row>
    <row r="4617" spans="1:10" ht="13.5" customHeight="1">
      <c r="A4617" s="16"/>
      <c r="B4617" s="16"/>
      <c r="C4617" s="17"/>
      <c r="D4617" s="17"/>
      <c r="E4617" s="17"/>
      <c r="F4617" s="17"/>
      <c r="G4617" s="17"/>
      <c r="H4617" s="249"/>
      <c r="I4617" s="250"/>
      <c r="J4617" s="251"/>
    </row>
    <row r="4618" spans="1:10" ht="13.5" customHeight="1">
      <c r="A4618" s="16"/>
      <c r="B4618" s="16"/>
      <c r="C4618" s="17"/>
      <c r="D4618" s="17"/>
      <c r="E4618" s="17"/>
      <c r="F4618" s="17"/>
      <c r="G4618" s="17"/>
      <c r="H4618" s="249"/>
      <c r="I4618" s="250"/>
      <c r="J4618" s="251"/>
    </row>
    <row r="4619" spans="1:10" ht="13.5" customHeight="1">
      <c r="A4619" s="16"/>
      <c r="B4619" s="16"/>
      <c r="C4619" s="17"/>
      <c r="D4619" s="17"/>
      <c r="E4619" s="17"/>
      <c r="F4619" s="17"/>
      <c r="G4619" s="17"/>
      <c r="H4619" s="249"/>
      <c r="I4619" s="250"/>
      <c r="J4619" s="251"/>
    </row>
    <row r="4620" spans="1:10" ht="13.5" customHeight="1">
      <c r="A4620" s="16"/>
      <c r="B4620" s="16"/>
      <c r="C4620" s="17"/>
      <c r="D4620" s="17"/>
      <c r="E4620" s="17"/>
      <c r="F4620" s="17"/>
      <c r="G4620" s="17"/>
      <c r="H4620" s="249"/>
      <c r="I4620" s="250"/>
      <c r="J4620" s="251"/>
    </row>
    <row r="4621" spans="1:10" ht="13.5" customHeight="1">
      <c r="A4621" s="16"/>
      <c r="B4621" s="16"/>
      <c r="C4621" s="17"/>
      <c r="D4621" s="17"/>
      <c r="E4621" s="17"/>
      <c r="F4621" s="17"/>
      <c r="G4621" s="17"/>
      <c r="H4621" s="249"/>
      <c r="I4621" s="250"/>
      <c r="J4621" s="251"/>
    </row>
    <row r="4622" spans="1:10" ht="13.5" customHeight="1">
      <c r="A4622" s="16"/>
      <c r="B4622" s="16"/>
      <c r="C4622" s="17"/>
      <c r="D4622" s="17"/>
      <c r="E4622" s="17"/>
      <c r="F4622" s="17"/>
      <c r="G4622" s="17"/>
      <c r="H4622" s="249"/>
      <c r="I4622" s="250"/>
      <c r="J4622" s="251"/>
    </row>
    <row r="4623" spans="1:10" ht="13.5" customHeight="1">
      <c r="A4623" s="16"/>
      <c r="B4623" s="16"/>
      <c r="C4623" s="17"/>
      <c r="D4623" s="17"/>
      <c r="E4623" s="17"/>
      <c r="F4623" s="17"/>
      <c r="G4623" s="17"/>
      <c r="H4623" s="249"/>
      <c r="I4623" s="250"/>
      <c r="J4623" s="251"/>
    </row>
    <row r="4624" spans="1:10" ht="13.5" customHeight="1">
      <c r="A4624" s="16"/>
      <c r="B4624" s="16"/>
      <c r="C4624" s="17"/>
      <c r="D4624" s="17"/>
      <c r="E4624" s="17"/>
      <c r="F4624" s="17"/>
      <c r="G4624" s="17"/>
      <c r="H4624" s="249"/>
      <c r="I4624" s="250"/>
      <c r="J4624" s="251"/>
    </row>
    <row r="4625" spans="1:10" ht="13.5" customHeight="1">
      <c r="A4625" s="16"/>
      <c r="B4625" s="16"/>
      <c r="C4625" s="17"/>
      <c r="D4625" s="17"/>
      <c r="E4625" s="17"/>
      <c r="F4625" s="17"/>
      <c r="G4625" s="17"/>
      <c r="H4625" s="249"/>
      <c r="I4625" s="250"/>
      <c r="J4625" s="251"/>
    </row>
    <row r="4626" spans="1:10" ht="13.5" customHeight="1">
      <c r="A4626" s="16"/>
      <c r="B4626" s="16"/>
      <c r="C4626" s="17"/>
      <c r="D4626" s="17"/>
      <c r="E4626" s="17"/>
      <c r="F4626" s="17"/>
      <c r="G4626" s="17"/>
      <c r="H4626" s="249"/>
      <c r="I4626" s="250"/>
      <c r="J4626" s="251"/>
    </row>
    <row r="4627" spans="1:10" ht="13.5" customHeight="1">
      <c r="A4627" s="16"/>
      <c r="B4627" s="16"/>
      <c r="C4627" s="17"/>
      <c r="D4627" s="17"/>
      <c r="E4627" s="17"/>
      <c r="F4627" s="17"/>
      <c r="G4627" s="17"/>
      <c r="H4627" s="249"/>
      <c r="I4627" s="250"/>
      <c r="J4627" s="251"/>
    </row>
    <row r="4628" spans="1:10" ht="13.5" customHeight="1">
      <c r="A4628" s="16"/>
      <c r="B4628" s="16"/>
      <c r="C4628" s="17"/>
      <c r="D4628" s="17"/>
      <c r="E4628" s="17"/>
      <c r="F4628" s="17"/>
      <c r="G4628" s="17"/>
      <c r="H4628" s="249"/>
      <c r="I4628" s="250"/>
      <c r="J4628" s="251"/>
    </row>
    <row r="4629" spans="1:10" ht="13.5" customHeight="1">
      <c r="A4629" s="16"/>
      <c r="B4629" s="16"/>
      <c r="C4629" s="17"/>
      <c r="D4629" s="17"/>
      <c r="E4629" s="17"/>
      <c r="F4629" s="17"/>
      <c r="G4629" s="17"/>
      <c r="H4629" s="249"/>
      <c r="I4629" s="250"/>
      <c r="J4629" s="251"/>
    </row>
    <row r="4630" spans="1:10" ht="13.5" customHeight="1">
      <c r="A4630" s="16"/>
      <c r="B4630" s="16"/>
      <c r="C4630" s="17"/>
      <c r="D4630" s="17"/>
      <c r="E4630" s="17"/>
      <c r="F4630" s="17"/>
      <c r="G4630" s="17"/>
      <c r="H4630" s="249"/>
      <c r="I4630" s="250"/>
      <c r="J4630" s="251"/>
    </row>
    <row r="4631" spans="1:10" ht="13.5" customHeight="1">
      <c r="A4631" s="16"/>
      <c r="B4631" s="16"/>
      <c r="C4631" s="17"/>
      <c r="D4631" s="17"/>
      <c r="E4631" s="17"/>
      <c r="F4631" s="17"/>
      <c r="G4631" s="17"/>
      <c r="H4631" s="249"/>
      <c r="I4631" s="250"/>
      <c r="J4631" s="251"/>
    </row>
    <row r="4632" spans="1:10" ht="13.5" customHeight="1">
      <c r="A4632" s="16"/>
      <c r="B4632" s="16"/>
      <c r="C4632" s="17"/>
      <c r="D4632" s="17"/>
      <c r="E4632" s="17"/>
      <c r="F4632" s="17"/>
      <c r="G4632" s="17"/>
      <c r="H4632" s="249"/>
      <c r="I4632" s="250"/>
      <c r="J4632" s="251"/>
    </row>
    <row r="4633" spans="1:10" ht="13.5" customHeight="1">
      <c r="A4633" s="16"/>
      <c r="B4633" s="16"/>
      <c r="C4633" s="17"/>
      <c r="D4633" s="17"/>
      <c r="E4633" s="17"/>
      <c r="F4633" s="17"/>
      <c r="G4633" s="17"/>
      <c r="H4633" s="249"/>
      <c r="I4633" s="250"/>
      <c r="J4633" s="251"/>
    </row>
    <row r="4634" spans="1:10" ht="13.5" customHeight="1">
      <c r="A4634" s="16"/>
      <c r="B4634" s="16"/>
      <c r="C4634" s="17"/>
      <c r="D4634" s="17"/>
      <c r="E4634" s="17"/>
      <c r="F4634" s="17"/>
      <c r="G4634" s="17"/>
      <c r="H4634" s="249"/>
      <c r="I4634" s="250"/>
      <c r="J4634" s="251"/>
    </row>
    <row r="4635" spans="1:10" ht="13.5" customHeight="1">
      <c r="A4635" s="16"/>
      <c r="B4635" s="16"/>
      <c r="C4635" s="17"/>
      <c r="D4635" s="17"/>
      <c r="E4635" s="17"/>
      <c r="F4635" s="17"/>
      <c r="G4635" s="17"/>
      <c r="H4635" s="249"/>
      <c r="I4635" s="250"/>
      <c r="J4635" s="251"/>
    </row>
    <row r="4636" spans="1:10" ht="13.5" customHeight="1">
      <c r="A4636" s="16"/>
      <c r="B4636" s="16"/>
      <c r="C4636" s="17"/>
      <c r="D4636" s="17"/>
      <c r="E4636" s="17"/>
      <c r="F4636" s="17"/>
      <c r="G4636" s="17"/>
      <c r="H4636" s="249"/>
      <c r="I4636" s="250"/>
      <c r="J4636" s="251"/>
    </row>
    <row r="4637" spans="1:10" ht="13.5" customHeight="1">
      <c r="A4637" s="16"/>
      <c r="B4637" s="16"/>
      <c r="C4637" s="17"/>
      <c r="D4637" s="17"/>
      <c r="E4637" s="17"/>
      <c r="F4637" s="17"/>
      <c r="G4637" s="17"/>
      <c r="H4637" s="249"/>
      <c r="I4637" s="250"/>
      <c r="J4637" s="251"/>
    </row>
    <row r="4638" spans="1:10" ht="13.5" customHeight="1">
      <c r="A4638" s="16"/>
      <c r="B4638" s="16"/>
      <c r="C4638" s="17"/>
      <c r="D4638" s="17"/>
      <c r="E4638" s="17"/>
      <c r="F4638" s="17"/>
      <c r="G4638" s="17"/>
      <c r="H4638" s="249"/>
      <c r="I4638" s="250"/>
      <c r="J4638" s="251"/>
    </row>
    <row r="4639" spans="1:10" ht="13.5" customHeight="1">
      <c r="A4639" s="16"/>
      <c r="B4639" s="16"/>
      <c r="C4639" s="17"/>
      <c r="D4639" s="17"/>
      <c r="E4639" s="17"/>
      <c r="F4639" s="17"/>
      <c r="G4639" s="17"/>
      <c r="H4639" s="249"/>
      <c r="I4639" s="250"/>
      <c r="J4639" s="251"/>
    </row>
    <row r="4640" spans="1:10" ht="13.5" customHeight="1">
      <c r="A4640" s="16"/>
      <c r="B4640" s="16"/>
      <c r="C4640" s="17"/>
      <c r="D4640" s="17"/>
      <c r="E4640" s="17"/>
      <c r="F4640" s="17"/>
      <c r="G4640" s="17"/>
      <c r="H4640" s="249"/>
      <c r="I4640" s="250"/>
      <c r="J4640" s="251"/>
    </row>
    <row r="4641" spans="1:10" ht="13.5" customHeight="1">
      <c r="A4641" s="16"/>
      <c r="B4641" s="16"/>
      <c r="C4641" s="17"/>
      <c r="D4641" s="17"/>
      <c r="E4641" s="17"/>
      <c r="F4641" s="17"/>
      <c r="G4641" s="17"/>
      <c r="H4641" s="249"/>
      <c r="I4641" s="250"/>
      <c r="J4641" s="251"/>
    </row>
    <row r="4642" spans="1:10" ht="13.5" customHeight="1">
      <c r="A4642" s="16"/>
      <c r="B4642" s="16"/>
      <c r="C4642" s="17"/>
      <c r="D4642" s="17"/>
      <c r="E4642" s="17"/>
      <c r="F4642" s="17"/>
      <c r="G4642" s="17"/>
      <c r="H4642" s="249"/>
      <c r="I4642" s="250"/>
      <c r="J4642" s="251"/>
    </row>
    <row r="4643" spans="1:10" ht="13.5" customHeight="1">
      <c r="A4643" s="16"/>
      <c r="B4643" s="16"/>
      <c r="C4643" s="17"/>
      <c r="D4643" s="17"/>
      <c r="E4643" s="17"/>
      <c r="F4643" s="17"/>
      <c r="G4643" s="17"/>
      <c r="H4643" s="249"/>
      <c r="I4643" s="250"/>
      <c r="J4643" s="251"/>
    </row>
    <row r="4644" spans="1:10" ht="13.5" customHeight="1">
      <c r="A4644" s="16"/>
      <c r="B4644" s="16"/>
      <c r="C4644" s="17"/>
      <c r="D4644" s="17"/>
      <c r="E4644" s="17"/>
      <c r="F4644" s="17"/>
      <c r="G4644" s="17"/>
      <c r="H4644" s="249"/>
      <c r="I4644" s="250"/>
      <c r="J4644" s="251"/>
    </row>
    <row r="4645" spans="1:10" ht="13.5" customHeight="1">
      <c r="A4645" s="16"/>
      <c r="B4645" s="16"/>
      <c r="C4645" s="17"/>
      <c r="D4645" s="17"/>
      <c r="E4645" s="17"/>
      <c r="F4645" s="17"/>
      <c r="G4645" s="17"/>
      <c r="H4645" s="249"/>
      <c r="I4645" s="250"/>
      <c r="J4645" s="251"/>
    </row>
    <row r="4646" spans="1:10" ht="13.5" customHeight="1">
      <c r="A4646" s="16"/>
      <c r="B4646" s="16"/>
      <c r="C4646" s="17"/>
      <c r="D4646" s="17"/>
      <c r="E4646" s="17"/>
      <c r="F4646" s="17"/>
      <c r="G4646" s="17"/>
      <c r="H4646" s="249"/>
      <c r="I4646" s="250"/>
      <c r="J4646" s="251"/>
    </row>
    <row r="4647" spans="1:10" ht="13.5" customHeight="1">
      <c r="A4647" s="16"/>
      <c r="B4647" s="16"/>
      <c r="C4647" s="17"/>
      <c r="D4647" s="17"/>
      <c r="E4647" s="17"/>
      <c r="F4647" s="17"/>
      <c r="G4647" s="17"/>
      <c r="H4647" s="249"/>
      <c r="I4647" s="250"/>
      <c r="J4647" s="251"/>
    </row>
    <row r="4648" spans="1:10" ht="13.5" customHeight="1">
      <c r="A4648" s="16"/>
      <c r="B4648" s="16"/>
      <c r="C4648" s="17"/>
      <c r="D4648" s="17"/>
      <c r="E4648" s="17"/>
      <c r="F4648" s="17"/>
      <c r="G4648" s="17"/>
      <c r="H4648" s="249"/>
      <c r="I4648" s="250"/>
      <c r="J4648" s="251"/>
    </row>
    <row r="4649" spans="1:10" ht="13.5" customHeight="1">
      <c r="A4649" s="16"/>
      <c r="B4649" s="16"/>
      <c r="C4649" s="17"/>
      <c r="D4649" s="17"/>
      <c r="E4649" s="17"/>
      <c r="F4649" s="17"/>
      <c r="G4649" s="17"/>
      <c r="H4649" s="249"/>
      <c r="I4649" s="250"/>
      <c r="J4649" s="251"/>
    </row>
    <row r="4650" spans="1:10" ht="13.5" customHeight="1">
      <c r="A4650" s="16"/>
      <c r="B4650" s="16"/>
      <c r="C4650" s="17"/>
      <c r="D4650" s="17"/>
      <c r="E4650" s="17"/>
      <c r="F4650" s="17"/>
      <c r="G4650" s="17"/>
      <c r="H4650" s="249"/>
      <c r="I4650" s="250"/>
      <c r="J4650" s="251"/>
    </row>
    <row r="4651" spans="1:10" ht="13.5" customHeight="1">
      <c r="A4651" s="16"/>
      <c r="B4651" s="16"/>
      <c r="C4651" s="17"/>
      <c r="D4651" s="17"/>
      <c r="E4651" s="17"/>
      <c r="F4651" s="17"/>
      <c r="G4651" s="17"/>
      <c r="H4651" s="249"/>
      <c r="I4651" s="250"/>
      <c r="J4651" s="251"/>
    </row>
    <row r="4652" spans="1:10" ht="13.5" customHeight="1">
      <c r="A4652" s="16"/>
      <c r="B4652" s="16"/>
      <c r="C4652" s="17"/>
      <c r="D4652" s="17"/>
      <c r="E4652" s="17"/>
      <c r="F4652" s="17"/>
      <c r="G4652" s="17"/>
      <c r="H4652" s="249"/>
      <c r="I4652" s="250"/>
      <c r="J4652" s="251"/>
    </row>
    <row r="4653" spans="1:10" ht="13.5" customHeight="1">
      <c r="A4653" s="16"/>
      <c r="B4653" s="16"/>
      <c r="C4653" s="17"/>
      <c r="D4653" s="17"/>
      <c r="E4653" s="17"/>
      <c r="F4653" s="17"/>
      <c r="G4653" s="17"/>
      <c r="H4653" s="249"/>
      <c r="I4653" s="250"/>
      <c r="J4653" s="251"/>
    </row>
    <row r="4654" spans="1:10" ht="13.5" customHeight="1">
      <c r="A4654" s="16"/>
      <c r="B4654" s="16"/>
      <c r="C4654" s="17"/>
      <c r="D4654" s="17"/>
      <c r="E4654" s="17"/>
      <c r="F4654" s="17"/>
      <c r="G4654" s="17"/>
      <c r="H4654" s="249"/>
      <c r="I4654" s="250"/>
      <c r="J4654" s="251"/>
    </row>
    <row r="4655" spans="1:10" ht="13.5" customHeight="1">
      <c r="A4655" s="16"/>
      <c r="B4655" s="16"/>
      <c r="C4655" s="17"/>
      <c r="D4655" s="17"/>
      <c r="E4655" s="17"/>
      <c r="F4655" s="17"/>
      <c r="G4655" s="17"/>
      <c r="H4655" s="249"/>
      <c r="I4655" s="250"/>
      <c r="J4655" s="251"/>
    </row>
    <row r="4656" spans="1:10" ht="13.5" customHeight="1">
      <c r="A4656" s="16"/>
      <c r="B4656" s="16"/>
      <c r="C4656" s="17"/>
      <c r="D4656" s="17"/>
      <c r="E4656" s="17"/>
      <c r="F4656" s="17"/>
      <c r="G4656" s="17"/>
      <c r="H4656" s="249"/>
      <c r="I4656" s="250"/>
      <c r="J4656" s="251"/>
    </row>
    <row r="4657" spans="1:10" ht="13.5" customHeight="1">
      <c r="A4657" s="16"/>
      <c r="B4657" s="16"/>
      <c r="C4657" s="17"/>
      <c r="D4657" s="17"/>
      <c r="E4657" s="17"/>
      <c r="F4657" s="17"/>
      <c r="G4657" s="17"/>
      <c r="H4657" s="249"/>
      <c r="I4657" s="250"/>
      <c r="J4657" s="251"/>
    </row>
    <row r="4658" spans="1:10" ht="13.5" customHeight="1">
      <c r="A4658" s="16"/>
      <c r="B4658" s="16"/>
      <c r="C4658" s="17"/>
      <c r="D4658" s="17"/>
      <c r="E4658" s="17"/>
      <c r="F4658" s="17"/>
      <c r="G4658" s="17"/>
      <c r="H4658" s="249"/>
      <c r="I4658" s="250"/>
      <c r="J4658" s="251"/>
    </row>
    <row r="4659" spans="1:10" ht="13.5" customHeight="1">
      <c r="A4659" s="16"/>
      <c r="B4659" s="16"/>
      <c r="C4659" s="17"/>
      <c r="D4659" s="17"/>
      <c r="E4659" s="17"/>
      <c r="F4659" s="17"/>
      <c r="G4659" s="17"/>
      <c r="H4659" s="249"/>
      <c r="I4659" s="250"/>
      <c r="J4659" s="251"/>
    </row>
    <row r="4660" spans="1:10" ht="13.5" customHeight="1">
      <c r="A4660" s="16"/>
      <c r="B4660" s="16"/>
      <c r="C4660" s="17"/>
      <c r="D4660" s="17"/>
      <c r="E4660" s="17"/>
      <c r="F4660" s="17"/>
      <c r="G4660" s="17"/>
      <c r="H4660" s="249"/>
      <c r="I4660" s="250"/>
      <c r="J4660" s="251"/>
    </row>
    <row r="4661" spans="1:10" ht="13.5" customHeight="1">
      <c r="A4661" s="16"/>
      <c r="B4661" s="16"/>
      <c r="C4661" s="17"/>
      <c r="D4661" s="17"/>
      <c r="E4661" s="17"/>
      <c r="F4661" s="17"/>
      <c r="G4661" s="17"/>
      <c r="H4661" s="249"/>
      <c r="I4661" s="250"/>
      <c r="J4661" s="251"/>
    </row>
    <row r="4662" spans="1:10" ht="13.5" customHeight="1">
      <c r="A4662" s="16"/>
      <c r="B4662" s="16"/>
      <c r="C4662" s="17"/>
      <c r="D4662" s="17"/>
      <c r="E4662" s="17"/>
      <c r="F4662" s="17"/>
      <c r="G4662" s="17"/>
      <c r="H4662" s="249"/>
      <c r="I4662" s="250"/>
      <c r="J4662" s="251"/>
    </row>
    <row r="4663" spans="1:10" ht="13.5" customHeight="1">
      <c r="A4663" s="16"/>
      <c r="B4663" s="16"/>
      <c r="C4663" s="17"/>
      <c r="D4663" s="17"/>
      <c r="E4663" s="17"/>
      <c r="F4663" s="17"/>
      <c r="G4663" s="17"/>
      <c r="H4663" s="249"/>
      <c r="I4663" s="250"/>
      <c r="J4663" s="251"/>
    </row>
    <row r="4664" spans="1:10" ht="13.5" customHeight="1">
      <c r="A4664" s="16"/>
      <c r="B4664" s="16"/>
      <c r="C4664" s="17"/>
      <c r="D4664" s="17"/>
      <c r="E4664" s="17"/>
      <c r="F4664" s="17"/>
      <c r="G4664" s="17"/>
      <c r="H4664" s="249"/>
      <c r="I4664" s="250"/>
      <c r="J4664" s="251"/>
    </row>
    <row r="4665" spans="1:10" ht="13.5" customHeight="1">
      <c r="A4665" s="16"/>
      <c r="B4665" s="16"/>
      <c r="C4665" s="17"/>
      <c r="D4665" s="17"/>
      <c r="E4665" s="17"/>
      <c r="F4665" s="17"/>
      <c r="G4665" s="17"/>
      <c r="H4665" s="249"/>
      <c r="I4665" s="250"/>
      <c r="J4665" s="251"/>
    </row>
    <row r="4666" spans="1:10" ht="13.5" customHeight="1">
      <c r="A4666" s="16"/>
      <c r="B4666" s="16"/>
      <c r="C4666" s="17"/>
      <c r="D4666" s="17"/>
      <c r="E4666" s="17"/>
      <c r="F4666" s="17"/>
      <c r="G4666" s="17"/>
      <c r="H4666" s="249"/>
      <c r="I4666" s="250"/>
      <c r="J4666" s="251"/>
    </row>
    <row r="4667" spans="1:10" ht="13.5" customHeight="1">
      <c r="A4667" s="16"/>
      <c r="B4667" s="16"/>
      <c r="C4667" s="17"/>
      <c r="D4667" s="17"/>
      <c r="E4667" s="17"/>
      <c r="F4667" s="17"/>
      <c r="G4667" s="17"/>
      <c r="H4667" s="249"/>
      <c r="I4667" s="250"/>
      <c r="J4667" s="251"/>
    </row>
    <row r="4668" spans="1:10" ht="13.5" customHeight="1">
      <c r="A4668" s="16"/>
      <c r="B4668" s="16"/>
      <c r="C4668" s="17"/>
      <c r="D4668" s="17"/>
      <c r="E4668" s="17"/>
      <c r="F4668" s="17"/>
      <c r="G4668" s="17"/>
      <c r="H4668" s="249"/>
      <c r="I4668" s="250"/>
      <c r="J4668" s="251"/>
    </row>
    <row r="4669" spans="1:10" ht="13.5" customHeight="1">
      <c r="A4669" s="16"/>
      <c r="B4669" s="16"/>
      <c r="C4669" s="17"/>
      <c r="D4669" s="17"/>
      <c r="E4669" s="17"/>
      <c r="F4669" s="17"/>
      <c r="G4669" s="17"/>
      <c r="H4669" s="249"/>
      <c r="I4669" s="250"/>
      <c r="J4669" s="251"/>
    </row>
    <row r="4670" spans="1:10" ht="13.5" customHeight="1">
      <c r="A4670" s="16"/>
      <c r="B4670" s="16"/>
      <c r="C4670" s="17"/>
      <c r="D4670" s="17"/>
      <c r="E4670" s="17"/>
      <c r="F4670" s="17"/>
      <c r="G4670" s="17"/>
      <c r="H4670" s="249"/>
      <c r="I4670" s="250"/>
      <c r="J4670" s="251"/>
    </row>
    <row r="4671" spans="1:10" ht="13.5" customHeight="1">
      <c r="A4671" s="16"/>
      <c r="B4671" s="16"/>
      <c r="C4671" s="17"/>
      <c r="D4671" s="17"/>
      <c r="E4671" s="17"/>
      <c r="F4671" s="17"/>
      <c r="G4671" s="17"/>
      <c r="H4671" s="249"/>
      <c r="I4671" s="250"/>
      <c r="J4671" s="251"/>
    </row>
    <row r="4672" spans="1:10" ht="13.5" customHeight="1">
      <c r="A4672" s="16"/>
      <c r="B4672" s="16"/>
      <c r="C4672" s="17"/>
      <c r="D4672" s="17"/>
      <c r="E4672" s="17"/>
      <c r="F4672" s="17"/>
      <c r="G4672" s="17"/>
      <c r="H4672" s="249"/>
      <c r="I4672" s="250"/>
      <c r="J4672" s="251"/>
    </row>
    <row r="4673" spans="1:10" ht="13.5" customHeight="1">
      <c r="A4673" s="16"/>
      <c r="B4673" s="16"/>
      <c r="C4673" s="17"/>
      <c r="D4673" s="17"/>
      <c r="E4673" s="17"/>
      <c r="F4673" s="17"/>
      <c r="G4673" s="17"/>
      <c r="H4673" s="249"/>
      <c r="I4673" s="250"/>
      <c r="J4673" s="251"/>
    </row>
    <row r="4674" spans="1:10" ht="13.5" customHeight="1">
      <c r="A4674" s="16"/>
      <c r="B4674" s="16"/>
      <c r="C4674" s="17"/>
      <c r="D4674" s="17"/>
      <c r="E4674" s="17"/>
      <c r="F4674" s="17"/>
      <c r="G4674" s="17"/>
      <c r="H4674" s="249"/>
      <c r="I4674" s="250"/>
      <c r="J4674" s="251"/>
    </row>
    <row r="4675" spans="1:10" ht="13.5" customHeight="1">
      <c r="A4675" s="16"/>
      <c r="B4675" s="16"/>
      <c r="C4675" s="17"/>
      <c r="D4675" s="17"/>
      <c r="E4675" s="17"/>
      <c r="F4675" s="17"/>
      <c r="G4675" s="17"/>
      <c r="H4675" s="249"/>
      <c r="I4675" s="250"/>
      <c r="J4675" s="251"/>
    </row>
    <row r="4676" spans="1:10" ht="13.5" customHeight="1">
      <c r="A4676" s="16"/>
      <c r="B4676" s="16"/>
      <c r="C4676" s="17"/>
      <c r="D4676" s="17"/>
      <c r="E4676" s="17"/>
      <c r="F4676" s="17"/>
      <c r="G4676" s="17"/>
      <c r="H4676" s="249"/>
      <c r="I4676" s="250"/>
      <c r="J4676" s="251"/>
    </row>
    <row r="4677" spans="1:10" ht="13.5" customHeight="1">
      <c r="A4677" s="16"/>
      <c r="B4677" s="16"/>
      <c r="C4677" s="17"/>
      <c r="D4677" s="17"/>
      <c r="E4677" s="17"/>
      <c r="F4677" s="17"/>
      <c r="G4677" s="17"/>
      <c r="H4677" s="249"/>
      <c r="I4677" s="250"/>
      <c r="J4677" s="251"/>
    </row>
    <row r="4678" spans="1:10" ht="13.5" customHeight="1">
      <c r="A4678" s="16"/>
      <c r="B4678" s="16"/>
      <c r="C4678" s="17"/>
      <c r="D4678" s="17"/>
      <c r="E4678" s="17"/>
      <c r="F4678" s="17"/>
      <c r="G4678" s="17"/>
      <c r="H4678" s="249"/>
      <c r="I4678" s="250"/>
      <c r="J4678" s="251"/>
    </row>
    <row r="4679" spans="1:10" ht="13.5" customHeight="1">
      <c r="A4679" s="16"/>
      <c r="B4679" s="16"/>
      <c r="C4679" s="17"/>
      <c r="D4679" s="17"/>
      <c r="E4679" s="17"/>
      <c r="F4679" s="17"/>
      <c r="G4679" s="17"/>
      <c r="H4679" s="249"/>
      <c r="I4679" s="250"/>
      <c r="J4679" s="251"/>
    </row>
    <row r="4680" spans="1:10" ht="13.5" customHeight="1">
      <c r="A4680" s="16"/>
      <c r="B4680" s="16"/>
      <c r="C4680" s="17"/>
      <c r="D4680" s="17"/>
      <c r="E4680" s="17"/>
      <c r="F4680" s="17"/>
      <c r="G4680" s="17"/>
      <c r="H4680" s="249"/>
      <c r="I4680" s="250"/>
      <c r="J4680" s="251"/>
    </row>
    <row r="4681" spans="1:10" ht="13.5" customHeight="1">
      <c r="A4681" s="16"/>
      <c r="B4681" s="16"/>
      <c r="C4681" s="17"/>
      <c r="D4681" s="17"/>
      <c r="E4681" s="17"/>
      <c r="F4681" s="17"/>
      <c r="G4681" s="17"/>
      <c r="H4681" s="249"/>
      <c r="I4681" s="250"/>
      <c r="J4681" s="251"/>
    </row>
    <row r="4682" spans="1:10" ht="13.5" customHeight="1">
      <c r="A4682" s="16"/>
      <c r="B4682" s="16"/>
      <c r="C4682" s="17"/>
      <c r="D4682" s="17"/>
      <c r="E4682" s="17"/>
      <c r="F4682" s="17"/>
      <c r="G4682" s="17"/>
      <c r="H4682" s="249"/>
      <c r="I4682" s="250"/>
      <c r="J4682" s="251"/>
    </row>
    <row r="4683" spans="1:10" ht="13.5" customHeight="1">
      <c r="A4683" s="16"/>
      <c r="B4683" s="16"/>
      <c r="C4683" s="17"/>
      <c r="D4683" s="17"/>
      <c r="E4683" s="17"/>
      <c r="F4683" s="17"/>
      <c r="G4683" s="17"/>
      <c r="H4683" s="249"/>
      <c r="I4683" s="250"/>
      <c r="J4683" s="251"/>
    </row>
    <row r="4684" spans="1:10" ht="13.5" customHeight="1">
      <c r="A4684" s="16"/>
      <c r="B4684" s="16"/>
      <c r="C4684" s="17"/>
      <c r="D4684" s="17"/>
      <c r="E4684" s="17"/>
      <c r="F4684" s="17"/>
      <c r="G4684" s="17"/>
      <c r="H4684" s="249"/>
      <c r="I4684" s="250"/>
      <c r="J4684" s="251"/>
    </row>
    <row r="4685" spans="1:10" ht="13.5" customHeight="1">
      <c r="A4685" s="16"/>
      <c r="B4685" s="16"/>
      <c r="C4685" s="17"/>
      <c r="D4685" s="17"/>
      <c r="E4685" s="17"/>
      <c r="F4685" s="17"/>
      <c r="G4685" s="17"/>
      <c r="H4685" s="249"/>
      <c r="I4685" s="250"/>
      <c r="J4685" s="251"/>
    </row>
    <row r="4686" spans="1:10" ht="13.5" customHeight="1">
      <c r="A4686" s="16"/>
      <c r="B4686" s="16"/>
      <c r="C4686" s="17"/>
      <c r="D4686" s="17"/>
      <c r="E4686" s="17"/>
      <c r="F4686" s="17"/>
      <c r="G4686" s="17"/>
      <c r="H4686" s="249"/>
      <c r="I4686" s="250"/>
      <c r="J4686" s="251"/>
    </row>
    <row r="4687" spans="1:10" ht="13.5" customHeight="1">
      <c r="A4687" s="16"/>
      <c r="B4687" s="16"/>
      <c r="C4687" s="17"/>
      <c r="D4687" s="17"/>
      <c r="E4687" s="17"/>
      <c r="F4687" s="17"/>
      <c r="G4687" s="17"/>
      <c r="H4687" s="249"/>
      <c r="I4687" s="250"/>
      <c r="J4687" s="251"/>
    </row>
    <row r="4688" spans="1:10" ht="13.5" customHeight="1">
      <c r="A4688" s="16"/>
      <c r="B4688" s="16"/>
      <c r="C4688" s="17"/>
      <c r="D4688" s="17"/>
      <c r="E4688" s="17"/>
      <c r="F4688" s="17"/>
      <c r="G4688" s="17"/>
      <c r="H4688" s="249"/>
      <c r="I4688" s="250"/>
      <c r="J4688" s="251"/>
    </row>
    <row r="4689" spans="1:10" ht="13.5" customHeight="1">
      <c r="A4689" s="16"/>
      <c r="B4689" s="16"/>
      <c r="C4689" s="17"/>
      <c r="D4689" s="17"/>
      <c r="E4689" s="17"/>
      <c r="F4689" s="17"/>
      <c r="G4689" s="17"/>
      <c r="H4689" s="249"/>
      <c r="I4689" s="250"/>
      <c r="J4689" s="251"/>
    </row>
    <row r="4690" spans="1:10" ht="13.5" customHeight="1">
      <c r="A4690" s="16"/>
      <c r="B4690" s="16"/>
      <c r="C4690" s="17"/>
      <c r="D4690" s="17"/>
      <c r="E4690" s="17"/>
      <c r="F4690" s="17"/>
      <c r="G4690" s="17"/>
      <c r="H4690" s="249"/>
      <c r="I4690" s="250"/>
      <c r="J4690" s="251"/>
    </row>
    <row r="4691" spans="1:10" ht="13.5" customHeight="1">
      <c r="A4691" s="16"/>
      <c r="B4691" s="16"/>
      <c r="C4691" s="17"/>
      <c r="D4691" s="17"/>
      <c r="E4691" s="17"/>
      <c r="F4691" s="17"/>
      <c r="G4691" s="17"/>
      <c r="H4691" s="249"/>
      <c r="I4691" s="250"/>
      <c r="J4691" s="251"/>
    </row>
    <row r="4692" spans="1:10" ht="13.5" customHeight="1">
      <c r="A4692" s="16"/>
      <c r="B4692" s="16"/>
      <c r="C4692" s="17"/>
      <c r="D4692" s="17"/>
      <c r="E4692" s="17"/>
      <c r="F4692" s="17"/>
      <c r="G4692" s="17"/>
      <c r="H4692" s="249"/>
      <c r="I4692" s="250"/>
      <c r="J4692" s="251"/>
    </row>
    <row r="4693" spans="1:10" ht="13.5" customHeight="1">
      <c r="A4693" s="16"/>
      <c r="B4693" s="16"/>
      <c r="C4693" s="17"/>
      <c r="D4693" s="17"/>
      <c r="E4693" s="17"/>
      <c r="F4693" s="17"/>
      <c r="G4693" s="17"/>
      <c r="H4693" s="249"/>
      <c r="I4693" s="250"/>
      <c r="J4693" s="251"/>
    </row>
    <row r="4694" spans="1:10" ht="13.5" customHeight="1">
      <c r="A4694" s="16"/>
      <c r="B4694" s="16"/>
      <c r="C4694" s="17"/>
      <c r="D4694" s="17"/>
      <c r="E4694" s="17"/>
      <c r="F4694" s="17"/>
      <c r="G4694" s="17"/>
      <c r="H4694" s="249"/>
      <c r="I4694" s="250"/>
      <c r="J4694" s="251"/>
    </row>
    <row r="4695" spans="1:10" ht="13.5" customHeight="1">
      <c r="A4695" s="16"/>
      <c r="B4695" s="16"/>
      <c r="C4695" s="17"/>
      <c r="D4695" s="17"/>
      <c r="E4695" s="17"/>
      <c r="F4695" s="17"/>
      <c r="G4695" s="17"/>
      <c r="H4695" s="249"/>
      <c r="I4695" s="250"/>
      <c r="J4695" s="251"/>
    </row>
    <row r="4696" spans="1:10" ht="13.5" customHeight="1">
      <c r="A4696" s="16"/>
      <c r="B4696" s="16"/>
      <c r="C4696" s="17"/>
      <c r="D4696" s="17"/>
      <c r="E4696" s="17"/>
      <c r="F4696" s="17"/>
      <c r="G4696" s="17"/>
      <c r="H4696" s="249"/>
      <c r="I4696" s="250"/>
      <c r="J4696" s="251"/>
    </row>
    <row r="4697" spans="1:10" ht="13.5" customHeight="1">
      <c r="A4697" s="16"/>
      <c r="B4697" s="16"/>
      <c r="C4697" s="17"/>
      <c r="D4697" s="17"/>
      <c r="E4697" s="17"/>
      <c r="F4697" s="17"/>
      <c r="G4697" s="17"/>
      <c r="H4697" s="249"/>
      <c r="I4697" s="250"/>
      <c r="J4697" s="251"/>
    </row>
    <row r="4698" spans="1:10" ht="13.5" customHeight="1">
      <c r="A4698" s="16"/>
      <c r="B4698" s="16"/>
      <c r="C4698" s="17"/>
      <c r="D4698" s="17"/>
      <c r="E4698" s="17"/>
      <c r="F4698" s="17"/>
      <c r="G4698" s="17"/>
      <c r="H4698" s="249"/>
      <c r="I4698" s="250"/>
      <c r="J4698" s="251"/>
    </row>
    <row r="4699" spans="1:10" ht="13.5" customHeight="1">
      <c r="A4699" s="16"/>
      <c r="B4699" s="16"/>
      <c r="C4699" s="17"/>
      <c r="D4699" s="17"/>
      <c r="E4699" s="17"/>
      <c r="F4699" s="17"/>
      <c r="G4699" s="17"/>
      <c r="H4699" s="249"/>
      <c r="I4699" s="250"/>
      <c r="J4699" s="251"/>
    </row>
    <row r="4700" spans="1:10" ht="13.5" customHeight="1">
      <c r="A4700" s="16"/>
      <c r="B4700" s="16"/>
      <c r="C4700" s="17"/>
      <c r="D4700" s="17"/>
      <c r="E4700" s="17"/>
      <c r="F4700" s="17"/>
      <c r="G4700" s="17"/>
      <c r="H4700" s="249"/>
      <c r="I4700" s="250"/>
      <c r="J4700" s="251"/>
    </row>
    <row r="4701" spans="1:10" ht="13.5" customHeight="1">
      <c r="A4701" s="16"/>
      <c r="B4701" s="16"/>
      <c r="C4701" s="17"/>
      <c r="D4701" s="17"/>
      <c r="E4701" s="17"/>
      <c r="F4701" s="17"/>
      <c r="G4701" s="17"/>
      <c r="H4701" s="249"/>
      <c r="I4701" s="250"/>
      <c r="J4701" s="251"/>
    </row>
    <row r="4702" spans="1:10" ht="13.5" customHeight="1">
      <c r="A4702" s="16"/>
      <c r="B4702" s="16"/>
      <c r="C4702" s="17"/>
      <c r="D4702" s="17"/>
      <c r="E4702" s="17"/>
      <c r="F4702" s="17"/>
      <c r="G4702" s="17"/>
      <c r="H4702" s="249"/>
      <c r="I4702" s="250"/>
      <c r="J4702" s="251"/>
    </row>
    <row r="4703" spans="1:10" ht="13.5" customHeight="1">
      <c r="A4703" s="16"/>
      <c r="B4703" s="16"/>
      <c r="C4703" s="17"/>
      <c r="D4703" s="17"/>
      <c r="E4703" s="17"/>
      <c r="F4703" s="17"/>
      <c r="G4703" s="17"/>
      <c r="H4703" s="249"/>
      <c r="I4703" s="250"/>
      <c r="J4703" s="251"/>
    </row>
    <row r="4704" spans="1:10" ht="13.5" customHeight="1">
      <c r="A4704" s="16"/>
      <c r="B4704" s="16"/>
      <c r="C4704" s="17"/>
      <c r="D4704" s="17"/>
      <c r="E4704" s="17"/>
      <c r="F4704" s="17"/>
      <c r="G4704" s="17"/>
      <c r="H4704" s="249"/>
      <c r="I4704" s="250"/>
      <c r="J4704" s="251"/>
    </row>
    <row r="4705" spans="1:10" ht="13.5" customHeight="1">
      <c r="A4705" s="16"/>
      <c r="B4705" s="16"/>
      <c r="C4705" s="17"/>
      <c r="D4705" s="17"/>
      <c r="E4705" s="17"/>
      <c r="F4705" s="17"/>
      <c r="G4705" s="17"/>
      <c r="H4705" s="249"/>
      <c r="I4705" s="250"/>
      <c r="J4705" s="251"/>
    </row>
    <row r="4706" spans="1:10" ht="13.5" customHeight="1">
      <c r="A4706" s="16"/>
      <c r="B4706" s="16"/>
      <c r="C4706" s="17"/>
      <c r="D4706" s="17"/>
      <c r="E4706" s="17"/>
      <c r="F4706" s="17"/>
      <c r="G4706" s="17"/>
      <c r="H4706" s="249"/>
      <c r="I4706" s="250"/>
      <c r="J4706" s="251"/>
    </row>
    <row r="4707" spans="1:10" ht="13.5" customHeight="1">
      <c r="A4707" s="16"/>
      <c r="B4707" s="16"/>
      <c r="C4707" s="17"/>
      <c r="D4707" s="17"/>
      <c r="E4707" s="17"/>
      <c r="F4707" s="17"/>
      <c r="G4707" s="17"/>
      <c r="H4707" s="249"/>
      <c r="I4707" s="250"/>
      <c r="J4707" s="251"/>
    </row>
    <row r="4708" spans="1:10" ht="13.5" customHeight="1">
      <c r="A4708" s="16"/>
      <c r="B4708" s="16"/>
      <c r="C4708" s="17"/>
      <c r="D4708" s="17"/>
      <c r="E4708" s="17"/>
      <c r="F4708" s="17"/>
      <c r="G4708" s="17"/>
      <c r="H4708" s="249"/>
      <c r="I4708" s="250"/>
      <c r="J4708" s="251"/>
    </row>
    <row r="4709" spans="1:10" ht="13.5" customHeight="1">
      <c r="A4709" s="16"/>
      <c r="B4709" s="16"/>
      <c r="C4709" s="17"/>
      <c r="D4709" s="17"/>
      <c r="E4709" s="17"/>
      <c r="F4709" s="17"/>
      <c r="G4709" s="17"/>
      <c r="H4709" s="249"/>
      <c r="I4709" s="250"/>
      <c r="J4709" s="251"/>
    </row>
    <row r="4710" spans="1:10" ht="13.5" customHeight="1">
      <c r="A4710" s="16"/>
      <c r="B4710" s="16"/>
      <c r="C4710" s="17"/>
      <c r="D4710" s="17"/>
      <c r="E4710" s="17"/>
      <c r="F4710" s="17"/>
      <c r="G4710" s="17"/>
      <c r="H4710" s="249"/>
      <c r="I4710" s="250"/>
      <c r="J4710" s="251"/>
    </row>
    <row r="4711" spans="1:10" ht="13.5" customHeight="1">
      <c r="A4711" s="16"/>
      <c r="B4711" s="16"/>
      <c r="C4711" s="17"/>
      <c r="D4711" s="17"/>
      <c r="E4711" s="17"/>
      <c r="F4711" s="17"/>
      <c r="G4711" s="17"/>
      <c r="H4711" s="249"/>
      <c r="I4711" s="250"/>
      <c r="J4711" s="251"/>
    </row>
    <row r="4712" spans="1:10" ht="13.5" customHeight="1">
      <c r="A4712" s="16"/>
      <c r="B4712" s="16"/>
      <c r="C4712" s="17"/>
      <c r="D4712" s="17"/>
      <c r="E4712" s="17"/>
      <c r="F4712" s="17"/>
      <c r="G4712" s="17"/>
      <c r="H4712" s="249"/>
      <c r="I4712" s="250"/>
      <c r="J4712" s="251"/>
    </row>
    <row r="4713" spans="1:10" ht="13.5" customHeight="1">
      <c r="A4713" s="16"/>
      <c r="B4713" s="16"/>
      <c r="C4713" s="17"/>
      <c r="D4713" s="17"/>
      <c r="E4713" s="17"/>
      <c r="F4713" s="17"/>
      <c r="G4713" s="17"/>
      <c r="H4713" s="249"/>
      <c r="I4713" s="250"/>
      <c r="J4713" s="251"/>
    </row>
    <row r="4714" spans="1:10" ht="13.5" customHeight="1">
      <c r="A4714" s="16"/>
      <c r="B4714" s="16"/>
      <c r="C4714" s="17"/>
      <c r="D4714" s="17"/>
      <c r="E4714" s="17"/>
      <c r="F4714" s="17"/>
      <c r="G4714" s="17"/>
      <c r="H4714" s="249"/>
      <c r="I4714" s="250"/>
      <c r="J4714" s="251"/>
    </row>
    <row r="4715" spans="1:10" ht="13.5" customHeight="1">
      <c r="A4715" s="16"/>
      <c r="B4715" s="16"/>
      <c r="C4715" s="17"/>
      <c r="D4715" s="17"/>
      <c r="E4715" s="17"/>
      <c r="F4715" s="17"/>
      <c r="G4715" s="17"/>
      <c r="H4715" s="249"/>
      <c r="I4715" s="250"/>
      <c r="J4715" s="251"/>
    </row>
    <row r="4716" spans="1:10" ht="13.5" customHeight="1">
      <c r="A4716" s="16"/>
      <c r="B4716" s="16"/>
      <c r="C4716" s="17"/>
      <c r="D4716" s="17"/>
      <c r="E4716" s="17"/>
      <c r="F4716" s="17"/>
      <c r="G4716" s="17"/>
      <c r="H4716" s="249"/>
      <c r="I4716" s="250"/>
      <c r="J4716" s="251"/>
    </row>
    <row r="4717" spans="1:10" ht="13.5" customHeight="1">
      <c r="A4717" s="16"/>
      <c r="B4717" s="16"/>
      <c r="C4717" s="17"/>
      <c r="D4717" s="17"/>
      <c r="E4717" s="17"/>
      <c r="F4717" s="17"/>
      <c r="G4717" s="17"/>
      <c r="H4717" s="249"/>
      <c r="I4717" s="250"/>
      <c r="J4717" s="251"/>
    </row>
    <row r="4718" spans="1:10" ht="13.5" customHeight="1">
      <c r="A4718" s="16"/>
      <c r="B4718" s="16"/>
      <c r="C4718" s="17"/>
      <c r="D4718" s="17"/>
      <c r="E4718" s="17"/>
      <c r="F4718" s="17"/>
      <c r="G4718" s="17"/>
      <c r="H4718" s="249"/>
      <c r="I4718" s="250"/>
      <c r="J4718" s="251"/>
    </row>
    <row r="4719" spans="1:10" ht="13.5" customHeight="1">
      <c r="A4719" s="16"/>
      <c r="B4719" s="16"/>
      <c r="C4719" s="17"/>
      <c r="D4719" s="17"/>
      <c r="E4719" s="17"/>
      <c r="F4719" s="17"/>
      <c r="G4719" s="17"/>
      <c r="H4719" s="249"/>
      <c r="I4719" s="250"/>
      <c r="J4719" s="251"/>
    </row>
    <row r="4720" spans="1:10" ht="13.5" customHeight="1">
      <c r="A4720" s="16"/>
      <c r="B4720" s="16"/>
      <c r="C4720" s="17"/>
      <c r="D4720" s="17"/>
      <c r="E4720" s="17"/>
      <c r="F4720" s="17"/>
      <c r="G4720" s="17"/>
      <c r="H4720" s="249"/>
      <c r="I4720" s="250"/>
      <c r="J4720" s="251"/>
    </row>
    <row r="4721" spans="1:10" ht="13.5" customHeight="1">
      <c r="A4721" s="16"/>
      <c r="B4721" s="16"/>
      <c r="C4721" s="17"/>
      <c r="D4721" s="17"/>
      <c r="E4721" s="17"/>
      <c r="F4721" s="17"/>
      <c r="G4721" s="17"/>
      <c r="H4721" s="249"/>
      <c r="I4721" s="250"/>
      <c r="J4721" s="251"/>
    </row>
    <row r="4722" spans="1:10" ht="13.5" customHeight="1">
      <c r="A4722" s="16"/>
      <c r="B4722" s="16"/>
      <c r="C4722" s="17"/>
      <c r="D4722" s="17"/>
      <c r="E4722" s="17"/>
      <c r="F4722" s="17"/>
      <c r="G4722" s="17"/>
      <c r="H4722" s="249"/>
      <c r="I4722" s="250"/>
      <c r="J4722" s="251"/>
    </row>
    <row r="4723" spans="1:10" ht="13.5" customHeight="1">
      <c r="A4723" s="16"/>
      <c r="B4723" s="16"/>
      <c r="C4723" s="17"/>
      <c r="D4723" s="17"/>
      <c r="E4723" s="17"/>
      <c r="F4723" s="17"/>
      <c r="G4723" s="17"/>
      <c r="H4723" s="249"/>
      <c r="I4723" s="250"/>
      <c r="J4723" s="251"/>
    </row>
    <row r="4724" spans="1:10" ht="13.5" customHeight="1">
      <c r="A4724" s="16"/>
      <c r="B4724" s="16"/>
      <c r="C4724" s="17"/>
      <c r="D4724" s="17"/>
      <c r="E4724" s="17"/>
      <c r="F4724" s="17"/>
      <c r="G4724" s="17"/>
      <c r="H4724" s="249"/>
      <c r="I4724" s="250"/>
      <c r="J4724" s="251"/>
    </row>
    <row r="4725" spans="1:10" ht="13.5" customHeight="1">
      <c r="A4725" s="16"/>
      <c r="B4725" s="16"/>
      <c r="C4725" s="17"/>
      <c r="D4725" s="17"/>
      <c r="E4725" s="17"/>
      <c r="F4725" s="17"/>
      <c r="G4725" s="17"/>
      <c r="H4725" s="249"/>
      <c r="I4725" s="250"/>
      <c r="J4725" s="251"/>
    </row>
    <row r="4726" spans="1:10" ht="13.5" customHeight="1">
      <c r="A4726" s="16"/>
      <c r="B4726" s="16"/>
      <c r="C4726" s="17"/>
      <c r="D4726" s="17"/>
      <c r="E4726" s="17"/>
      <c r="F4726" s="17"/>
      <c r="G4726" s="17"/>
      <c r="H4726" s="249"/>
      <c r="I4726" s="250"/>
      <c r="J4726" s="251"/>
    </row>
    <row r="4727" spans="1:10" ht="13.5" customHeight="1">
      <c r="A4727" s="16"/>
      <c r="B4727" s="16"/>
      <c r="C4727" s="17"/>
      <c r="D4727" s="17"/>
      <c r="E4727" s="17"/>
      <c r="F4727" s="17"/>
      <c r="G4727" s="17"/>
      <c r="H4727" s="249"/>
      <c r="I4727" s="250"/>
      <c r="J4727" s="251"/>
    </row>
    <row r="4728" spans="1:10" ht="13.5" customHeight="1">
      <c r="A4728" s="16"/>
      <c r="B4728" s="16"/>
      <c r="C4728" s="17"/>
      <c r="D4728" s="17"/>
      <c r="E4728" s="17"/>
      <c r="F4728" s="17"/>
      <c r="G4728" s="17"/>
      <c r="H4728" s="249"/>
      <c r="I4728" s="250"/>
      <c r="J4728" s="251"/>
    </row>
    <row r="4729" spans="1:10" ht="13.5" customHeight="1">
      <c r="A4729" s="16"/>
      <c r="B4729" s="16"/>
      <c r="C4729" s="17"/>
      <c r="D4729" s="17"/>
      <c r="E4729" s="17"/>
      <c r="F4729" s="17"/>
      <c r="G4729" s="17"/>
      <c r="H4729" s="249"/>
      <c r="I4729" s="250"/>
      <c r="J4729" s="251"/>
    </row>
    <row r="4730" spans="1:10" ht="13.5" customHeight="1">
      <c r="A4730" s="16"/>
      <c r="B4730" s="16"/>
      <c r="C4730" s="17"/>
      <c r="D4730" s="17"/>
      <c r="E4730" s="17"/>
      <c r="F4730" s="17"/>
      <c r="G4730" s="17"/>
      <c r="H4730" s="249"/>
      <c r="I4730" s="250"/>
      <c r="J4730" s="251"/>
    </row>
    <row r="4731" spans="1:10" ht="13.5" customHeight="1">
      <c r="A4731" s="16"/>
      <c r="B4731" s="16"/>
      <c r="C4731" s="17"/>
      <c r="D4731" s="17"/>
      <c r="E4731" s="17"/>
      <c r="F4731" s="17"/>
      <c r="G4731" s="17"/>
      <c r="H4731" s="249"/>
      <c r="I4731" s="250"/>
      <c r="J4731" s="251"/>
    </row>
    <row r="4732" spans="1:10" ht="13.5" customHeight="1">
      <c r="A4732" s="16"/>
      <c r="B4732" s="16"/>
      <c r="C4732" s="17"/>
      <c r="D4732" s="17"/>
      <c r="E4732" s="17"/>
      <c r="F4732" s="17"/>
      <c r="G4732" s="17"/>
      <c r="H4732" s="249"/>
      <c r="I4732" s="250"/>
      <c r="J4732" s="251"/>
    </row>
    <row r="4733" spans="1:10" ht="13.5" customHeight="1">
      <c r="A4733" s="16"/>
      <c r="B4733" s="16"/>
      <c r="C4733" s="17"/>
      <c r="D4733" s="17"/>
      <c r="E4733" s="17"/>
      <c r="F4733" s="17"/>
      <c r="G4733" s="17"/>
      <c r="H4733" s="249"/>
      <c r="I4733" s="250"/>
      <c r="J4733" s="251"/>
    </row>
    <row r="4734" spans="1:10" ht="13.5" customHeight="1">
      <c r="A4734" s="16"/>
      <c r="B4734" s="16"/>
      <c r="C4734" s="17"/>
      <c r="D4734" s="17"/>
      <c r="E4734" s="17"/>
      <c r="F4734" s="17"/>
      <c r="G4734" s="17"/>
      <c r="H4734" s="249"/>
      <c r="I4734" s="250"/>
      <c r="J4734" s="251"/>
    </row>
    <row r="4735" spans="1:10" ht="13.5" customHeight="1">
      <c r="A4735" s="16"/>
      <c r="B4735" s="16"/>
      <c r="C4735" s="17"/>
      <c r="D4735" s="17"/>
      <c r="E4735" s="17"/>
      <c r="F4735" s="17"/>
      <c r="G4735" s="17"/>
      <c r="H4735" s="249"/>
      <c r="I4735" s="250"/>
      <c r="J4735" s="251"/>
    </row>
    <row r="4736" spans="1:10" ht="13.5" customHeight="1">
      <c r="A4736" s="16"/>
      <c r="B4736" s="16"/>
      <c r="C4736" s="17"/>
      <c r="D4736" s="17"/>
      <c r="E4736" s="17"/>
      <c r="F4736" s="17"/>
      <c r="G4736" s="17"/>
      <c r="H4736" s="249"/>
      <c r="I4736" s="250"/>
      <c r="J4736" s="251"/>
    </row>
    <row r="4737" spans="1:10" ht="13.5" customHeight="1">
      <c r="A4737" s="16"/>
      <c r="B4737" s="16"/>
      <c r="C4737" s="17"/>
      <c r="D4737" s="17"/>
      <c r="E4737" s="17"/>
      <c r="F4737" s="17"/>
      <c r="G4737" s="17"/>
      <c r="H4737" s="249"/>
      <c r="I4737" s="250"/>
      <c r="J4737" s="251"/>
    </row>
    <row r="4738" spans="1:10" ht="13.5" customHeight="1">
      <c r="A4738" s="16"/>
      <c r="B4738" s="16"/>
      <c r="C4738" s="17"/>
      <c r="D4738" s="17"/>
      <c r="E4738" s="17"/>
      <c r="F4738" s="17"/>
      <c r="G4738" s="17"/>
      <c r="H4738" s="249"/>
      <c r="I4738" s="250"/>
      <c r="J4738" s="251"/>
    </row>
    <row r="4739" spans="1:10" ht="13.5" customHeight="1">
      <c r="A4739" s="16"/>
      <c r="B4739" s="16"/>
      <c r="C4739" s="17"/>
      <c r="D4739" s="17"/>
      <c r="E4739" s="17"/>
      <c r="F4739" s="17"/>
      <c r="G4739" s="17"/>
      <c r="H4739" s="249"/>
      <c r="I4739" s="250"/>
      <c r="J4739" s="251"/>
    </row>
    <row r="4740" spans="1:10" ht="13.5" customHeight="1">
      <c r="A4740" s="16"/>
      <c r="B4740" s="16"/>
      <c r="C4740" s="17"/>
      <c r="D4740" s="17"/>
      <c r="E4740" s="17"/>
      <c r="F4740" s="17"/>
      <c r="G4740" s="17"/>
      <c r="H4740" s="249"/>
      <c r="I4740" s="250"/>
      <c r="J4740" s="251"/>
    </row>
    <row r="4741" spans="1:10" ht="13.5" customHeight="1">
      <c r="A4741" s="16"/>
      <c r="B4741" s="16"/>
      <c r="C4741" s="17"/>
      <c r="D4741" s="17"/>
      <c r="E4741" s="17"/>
      <c r="F4741" s="17"/>
      <c r="G4741" s="17"/>
      <c r="H4741" s="249"/>
      <c r="I4741" s="250"/>
      <c r="J4741" s="251"/>
    </row>
    <row r="4742" spans="1:10" ht="13.5" customHeight="1">
      <c r="A4742" s="16"/>
      <c r="B4742" s="16"/>
      <c r="C4742" s="17"/>
      <c r="D4742" s="17"/>
      <c r="E4742" s="17"/>
      <c r="F4742" s="17"/>
      <c r="G4742" s="17"/>
      <c r="H4742" s="249"/>
      <c r="I4742" s="250"/>
      <c r="J4742" s="251"/>
    </row>
    <row r="4743" spans="1:10" ht="13.5" customHeight="1">
      <c r="A4743" s="16"/>
      <c r="B4743" s="16"/>
      <c r="C4743" s="17"/>
      <c r="D4743" s="17"/>
      <c r="E4743" s="17"/>
      <c r="F4743" s="17"/>
      <c r="G4743" s="17"/>
      <c r="H4743" s="249"/>
      <c r="I4743" s="250"/>
      <c r="J4743" s="251"/>
    </row>
    <row r="4744" spans="1:10" ht="13.5" customHeight="1">
      <c r="A4744" s="16"/>
      <c r="B4744" s="16"/>
      <c r="C4744" s="17"/>
      <c r="D4744" s="17"/>
      <c r="E4744" s="17"/>
      <c r="F4744" s="17"/>
      <c r="G4744" s="17"/>
      <c r="H4744" s="249"/>
      <c r="I4744" s="250"/>
      <c r="J4744" s="251"/>
    </row>
    <row r="4745" spans="1:10" ht="13.5" customHeight="1">
      <c r="A4745" s="16"/>
      <c r="B4745" s="16"/>
      <c r="C4745" s="17"/>
      <c r="D4745" s="17"/>
      <c r="E4745" s="17"/>
      <c r="F4745" s="17"/>
      <c r="G4745" s="17"/>
      <c r="H4745" s="249"/>
      <c r="I4745" s="250"/>
      <c r="J4745" s="251"/>
    </row>
    <row r="4746" spans="1:10" ht="13.5" customHeight="1">
      <c r="A4746" s="16"/>
      <c r="B4746" s="16"/>
      <c r="C4746" s="17"/>
      <c r="D4746" s="17"/>
      <c r="E4746" s="17"/>
      <c r="F4746" s="17"/>
      <c r="G4746" s="17"/>
      <c r="H4746" s="249"/>
      <c r="I4746" s="250"/>
      <c r="J4746" s="251"/>
    </row>
    <row r="4747" spans="1:10" ht="13.5" customHeight="1">
      <c r="A4747" s="16"/>
      <c r="B4747" s="16"/>
      <c r="C4747" s="17"/>
      <c r="D4747" s="17"/>
      <c r="E4747" s="17"/>
      <c r="F4747" s="17"/>
      <c r="G4747" s="17"/>
      <c r="H4747" s="249"/>
      <c r="I4747" s="250"/>
      <c r="J4747" s="251"/>
    </row>
    <row r="4748" spans="1:10" ht="13.5" customHeight="1">
      <c r="A4748" s="16"/>
      <c r="B4748" s="16"/>
      <c r="C4748" s="17"/>
      <c r="D4748" s="17"/>
      <c r="E4748" s="17"/>
      <c r="F4748" s="17"/>
      <c r="G4748" s="17"/>
      <c r="H4748" s="249"/>
      <c r="I4748" s="250"/>
      <c r="J4748" s="251"/>
    </row>
    <row r="4749" spans="1:10" ht="13.5" customHeight="1">
      <c r="A4749" s="16"/>
      <c r="B4749" s="16"/>
      <c r="C4749" s="17"/>
      <c r="D4749" s="17"/>
      <c r="E4749" s="17"/>
      <c r="F4749" s="17"/>
      <c r="G4749" s="17"/>
      <c r="H4749" s="249"/>
      <c r="I4749" s="250"/>
      <c r="J4749" s="251"/>
    </row>
    <row r="4750" spans="1:10" ht="13.5" customHeight="1">
      <c r="A4750" s="16"/>
      <c r="B4750" s="16"/>
      <c r="C4750" s="17"/>
      <c r="D4750" s="17"/>
      <c r="E4750" s="17"/>
      <c r="F4750" s="17"/>
      <c r="G4750" s="17"/>
      <c r="H4750" s="249"/>
      <c r="I4750" s="250"/>
      <c r="J4750" s="251"/>
    </row>
    <row r="4751" spans="1:10" ht="13.5" customHeight="1">
      <c r="A4751" s="16"/>
      <c r="B4751" s="16"/>
      <c r="C4751" s="17"/>
      <c r="D4751" s="17"/>
      <c r="E4751" s="17"/>
      <c r="F4751" s="17"/>
      <c r="G4751" s="17"/>
      <c r="H4751" s="249"/>
      <c r="I4751" s="250"/>
      <c r="J4751" s="251"/>
    </row>
    <row r="4752" spans="1:10" ht="13.5" customHeight="1">
      <c r="A4752" s="16"/>
      <c r="B4752" s="16"/>
      <c r="C4752" s="17"/>
      <c r="D4752" s="17"/>
      <c r="E4752" s="17"/>
      <c r="F4752" s="17"/>
      <c r="G4752" s="17"/>
      <c r="H4752" s="249"/>
      <c r="I4752" s="250"/>
      <c r="J4752" s="251"/>
    </row>
    <row r="4753" spans="1:10" ht="13.5" customHeight="1">
      <c r="A4753" s="16"/>
      <c r="B4753" s="16"/>
      <c r="C4753" s="17"/>
      <c r="D4753" s="17"/>
      <c r="E4753" s="17"/>
      <c r="F4753" s="17"/>
      <c r="G4753" s="17"/>
      <c r="H4753" s="249"/>
      <c r="I4753" s="250"/>
      <c r="J4753" s="251"/>
    </row>
    <row r="4754" spans="1:10" ht="13.5" customHeight="1">
      <c r="A4754" s="16"/>
      <c r="B4754" s="16"/>
      <c r="C4754" s="17"/>
      <c r="D4754" s="17"/>
      <c r="E4754" s="17"/>
      <c r="F4754" s="17"/>
      <c r="G4754" s="17"/>
      <c r="H4754" s="249"/>
      <c r="I4754" s="250"/>
      <c r="J4754" s="251"/>
    </row>
    <row r="4755" spans="1:10" ht="13.5" customHeight="1">
      <c r="A4755" s="16"/>
      <c r="B4755" s="16"/>
      <c r="C4755" s="17"/>
      <c r="D4755" s="17"/>
      <c r="E4755" s="17"/>
      <c r="F4755" s="17"/>
      <c r="G4755" s="17"/>
      <c r="H4755" s="249"/>
      <c r="I4755" s="250"/>
      <c r="J4755" s="251"/>
    </row>
    <row r="4756" spans="1:10" ht="13.5" customHeight="1">
      <c r="A4756" s="16"/>
      <c r="B4756" s="16"/>
      <c r="C4756" s="17"/>
      <c r="D4756" s="17"/>
      <c r="E4756" s="17"/>
      <c r="F4756" s="17"/>
      <c r="G4756" s="17"/>
      <c r="H4756" s="249"/>
      <c r="I4756" s="250"/>
      <c r="J4756" s="251"/>
    </row>
    <row r="4757" spans="1:10" ht="13.5" customHeight="1">
      <c r="A4757" s="16"/>
      <c r="B4757" s="16"/>
      <c r="C4757" s="17"/>
      <c r="D4757" s="17"/>
      <c r="E4757" s="17"/>
      <c r="F4757" s="17"/>
      <c r="G4757" s="17"/>
      <c r="H4757" s="249"/>
      <c r="I4757" s="250"/>
      <c r="J4757" s="251"/>
    </row>
    <row r="4758" spans="1:10" ht="13.5" customHeight="1">
      <c r="A4758" s="16"/>
      <c r="B4758" s="16"/>
      <c r="C4758" s="17"/>
      <c r="D4758" s="17"/>
      <c r="E4758" s="17"/>
      <c r="F4758" s="17"/>
      <c r="G4758" s="17"/>
      <c r="H4758" s="249"/>
      <c r="I4758" s="250"/>
      <c r="J4758" s="251"/>
    </row>
    <row r="4759" spans="1:10" ht="13.5" customHeight="1">
      <c r="A4759" s="16"/>
      <c r="B4759" s="16"/>
      <c r="C4759" s="17"/>
      <c r="D4759" s="17"/>
      <c r="E4759" s="17"/>
      <c r="F4759" s="17"/>
      <c r="G4759" s="17"/>
      <c r="H4759" s="249"/>
      <c r="I4759" s="250"/>
      <c r="J4759" s="251"/>
    </row>
    <row r="4760" spans="1:10" ht="13.5" customHeight="1">
      <c r="A4760" s="16"/>
      <c r="B4760" s="16"/>
      <c r="C4760" s="17"/>
      <c r="D4760" s="17"/>
      <c r="E4760" s="17"/>
      <c r="F4760" s="17"/>
      <c r="G4760" s="17"/>
      <c r="H4760" s="249"/>
      <c r="I4760" s="250"/>
      <c r="J4760" s="251"/>
    </row>
    <row r="4761" spans="1:10" ht="13.5" customHeight="1">
      <c r="A4761" s="16"/>
      <c r="B4761" s="16"/>
      <c r="C4761" s="17"/>
      <c r="D4761" s="17"/>
      <c r="E4761" s="17"/>
      <c r="F4761" s="17"/>
      <c r="G4761" s="17"/>
      <c r="H4761" s="249"/>
      <c r="I4761" s="250"/>
      <c r="J4761" s="251"/>
    </row>
    <row r="4762" spans="1:10" ht="13.5" customHeight="1">
      <c r="A4762" s="16"/>
      <c r="B4762" s="16"/>
      <c r="C4762" s="17"/>
      <c r="D4762" s="17"/>
      <c r="E4762" s="17"/>
      <c r="F4762" s="17"/>
      <c r="G4762" s="17"/>
      <c r="H4762" s="249"/>
      <c r="I4762" s="250"/>
      <c r="J4762" s="251"/>
    </row>
    <row r="4763" spans="1:10" ht="13.5" customHeight="1">
      <c r="A4763" s="16"/>
      <c r="B4763" s="16"/>
      <c r="C4763" s="17"/>
      <c r="D4763" s="17"/>
      <c r="E4763" s="17"/>
      <c r="F4763" s="17"/>
      <c r="G4763" s="17"/>
      <c r="H4763" s="249"/>
      <c r="I4763" s="250"/>
      <c r="J4763" s="251"/>
    </row>
    <row r="4764" spans="1:10" ht="13.5" customHeight="1">
      <c r="A4764" s="16"/>
      <c r="B4764" s="16"/>
      <c r="C4764" s="17"/>
      <c r="D4764" s="17"/>
      <c r="E4764" s="17"/>
      <c r="F4764" s="17"/>
      <c r="G4764" s="17"/>
      <c r="H4764" s="249"/>
      <c r="I4764" s="250"/>
      <c r="J4764" s="251"/>
    </row>
    <row r="4765" spans="1:10" ht="13.5" customHeight="1">
      <c r="A4765" s="16"/>
      <c r="B4765" s="16"/>
      <c r="C4765" s="17"/>
      <c r="D4765" s="17"/>
      <c r="E4765" s="17"/>
      <c r="F4765" s="17"/>
      <c r="G4765" s="17"/>
      <c r="H4765" s="249"/>
      <c r="I4765" s="250"/>
      <c r="J4765" s="251"/>
    </row>
    <row r="4766" spans="1:10" ht="13.5" customHeight="1">
      <c r="A4766" s="16"/>
      <c r="B4766" s="16"/>
      <c r="C4766" s="17"/>
      <c r="D4766" s="17"/>
      <c r="E4766" s="17"/>
      <c r="F4766" s="17"/>
      <c r="G4766" s="17"/>
      <c r="H4766" s="249"/>
      <c r="I4766" s="250"/>
      <c r="J4766" s="251"/>
    </row>
    <row r="4767" spans="1:10" ht="13.5" customHeight="1">
      <c r="A4767" s="16"/>
      <c r="B4767" s="16"/>
      <c r="C4767" s="17"/>
      <c r="D4767" s="17"/>
      <c r="E4767" s="17"/>
      <c r="F4767" s="17"/>
      <c r="G4767" s="17"/>
      <c r="H4767" s="249"/>
      <c r="I4767" s="250"/>
      <c r="J4767" s="251"/>
    </row>
    <row r="4768" spans="1:10" ht="13.5" customHeight="1">
      <c r="A4768" s="16"/>
      <c r="B4768" s="16"/>
      <c r="C4768" s="17"/>
      <c r="D4768" s="17"/>
      <c r="E4768" s="17"/>
      <c r="F4768" s="17"/>
      <c r="G4768" s="17"/>
      <c r="H4768" s="249"/>
      <c r="I4768" s="250"/>
      <c r="J4768" s="251"/>
    </row>
    <row r="4769" spans="1:10" ht="13.5" customHeight="1">
      <c r="A4769" s="16"/>
      <c r="B4769" s="16"/>
      <c r="C4769" s="17"/>
      <c r="D4769" s="17"/>
      <c r="E4769" s="17"/>
      <c r="F4769" s="17"/>
      <c r="G4769" s="17"/>
      <c r="H4769" s="249"/>
      <c r="I4769" s="250"/>
      <c r="J4769" s="251"/>
    </row>
    <row r="4770" spans="1:10" ht="13.5" customHeight="1">
      <c r="A4770" s="16"/>
      <c r="B4770" s="16"/>
      <c r="C4770" s="17"/>
      <c r="D4770" s="17"/>
      <c r="E4770" s="17"/>
      <c r="F4770" s="17"/>
      <c r="G4770" s="17"/>
      <c r="H4770" s="249"/>
      <c r="I4770" s="250"/>
      <c r="J4770" s="251"/>
    </row>
    <row r="4771" spans="1:10" ht="13.5" customHeight="1">
      <c r="A4771" s="16"/>
      <c r="B4771" s="16"/>
      <c r="C4771" s="17"/>
      <c r="D4771" s="17"/>
      <c r="E4771" s="17"/>
      <c r="F4771" s="17"/>
      <c r="G4771" s="17"/>
      <c r="H4771" s="249"/>
      <c r="I4771" s="250"/>
      <c r="J4771" s="251"/>
    </row>
    <row r="4772" spans="1:10" ht="13.5" customHeight="1">
      <c r="A4772" s="16"/>
      <c r="B4772" s="16"/>
      <c r="C4772" s="17"/>
      <c r="D4772" s="17"/>
      <c r="E4772" s="17"/>
      <c r="F4772" s="17"/>
      <c r="G4772" s="17"/>
      <c r="H4772" s="249"/>
      <c r="I4772" s="250"/>
      <c r="J4772" s="251"/>
    </row>
    <row r="4773" spans="1:10" ht="13.5" customHeight="1">
      <c r="A4773" s="16"/>
      <c r="B4773" s="16"/>
      <c r="C4773" s="17"/>
      <c r="D4773" s="17"/>
      <c r="E4773" s="17"/>
      <c r="F4773" s="17"/>
      <c r="G4773" s="17"/>
      <c r="H4773" s="249"/>
      <c r="I4773" s="250"/>
      <c r="J4773" s="251"/>
    </row>
    <row r="4774" spans="1:10" ht="13.5" customHeight="1">
      <c r="A4774" s="16"/>
      <c r="B4774" s="16"/>
      <c r="C4774" s="17"/>
      <c r="D4774" s="17"/>
      <c r="E4774" s="17"/>
      <c r="F4774" s="17"/>
      <c r="G4774" s="17"/>
      <c r="H4774" s="249"/>
      <c r="I4774" s="250"/>
      <c r="J4774" s="251"/>
    </row>
    <row r="4775" spans="1:10" ht="13.5" customHeight="1">
      <c r="A4775" s="16"/>
      <c r="B4775" s="16"/>
      <c r="C4775" s="17"/>
      <c r="D4775" s="17"/>
      <c r="E4775" s="17"/>
      <c r="F4775" s="17"/>
      <c r="G4775" s="17"/>
      <c r="H4775" s="249"/>
      <c r="I4775" s="250"/>
      <c r="J4775" s="251"/>
    </row>
    <row r="4776" spans="1:10" ht="13.5" customHeight="1">
      <c r="A4776" s="16"/>
      <c r="B4776" s="16"/>
      <c r="C4776" s="17"/>
      <c r="D4776" s="17"/>
      <c r="E4776" s="17"/>
      <c r="F4776" s="17"/>
      <c r="G4776" s="17"/>
      <c r="H4776" s="249"/>
      <c r="I4776" s="250"/>
      <c r="J4776" s="251"/>
    </row>
    <row r="4777" spans="1:10" ht="13.5" customHeight="1">
      <c r="A4777" s="16"/>
      <c r="B4777" s="16"/>
      <c r="C4777" s="17"/>
      <c r="D4777" s="17"/>
      <c r="E4777" s="17"/>
      <c r="F4777" s="17"/>
      <c r="G4777" s="17"/>
      <c r="H4777" s="249"/>
      <c r="I4777" s="250"/>
      <c r="J4777" s="251"/>
    </row>
    <row r="4778" spans="1:10" ht="13.5" customHeight="1">
      <c r="A4778" s="16"/>
      <c r="B4778" s="16"/>
      <c r="C4778" s="17"/>
      <c r="D4778" s="17"/>
      <c r="E4778" s="17"/>
      <c r="F4778" s="17"/>
      <c r="G4778" s="17"/>
      <c r="H4778" s="249"/>
      <c r="I4778" s="250"/>
      <c r="J4778" s="251"/>
    </row>
    <row r="4779" spans="1:10" ht="13.5" customHeight="1">
      <c r="A4779" s="16"/>
      <c r="B4779" s="16"/>
      <c r="C4779" s="17"/>
      <c r="D4779" s="17"/>
      <c r="E4779" s="17"/>
      <c r="F4779" s="17"/>
      <c r="G4779" s="17"/>
      <c r="H4779" s="249"/>
      <c r="I4779" s="250"/>
      <c r="J4779" s="251"/>
    </row>
    <row r="4780" spans="1:10" ht="13.5" customHeight="1">
      <c r="A4780" s="16"/>
      <c r="B4780" s="16"/>
      <c r="C4780" s="17"/>
      <c r="D4780" s="17"/>
      <c r="E4780" s="17"/>
      <c r="F4780" s="17"/>
      <c r="G4780" s="17"/>
      <c r="H4780" s="249"/>
      <c r="I4780" s="250"/>
      <c r="J4780" s="251"/>
    </row>
    <row r="4781" spans="1:10" ht="13.5" customHeight="1">
      <c r="A4781" s="16"/>
      <c r="B4781" s="16"/>
      <c r="C4781" s="17"/>
      <c r="D4781" s="17"/>
      <c r="E4781" s="17"/>
      <c r="F4781" s="17"/>
      <c r="G4781" s="17"/>
      <c r="H4781" s="249"/>
      <c r="I4781" s="250"/>
      <c r="J4781" s="251"/>
    </row>
    <row r="4782" spans="1:10" ht="13.5" customHeight="1">
      <c r="A4782" s="16"/>
      <c r="B4782" s="16"/>
      <c r="C4782" s="17"/>
      <c r="D4782" s="17"/>
      <c r="E4782" s="17"/>
      <c r="F4782" s="17"/>
      <c r="G4782" s="17"/>
      <c r="H4782" s="249"/>
      <c r="I4782" s="250"/>
      <c r="J4782" s="251"/>
    </row>
    <row r="4783" spans="1:10" ht="13.5" customHeight="1">
      <c r="A4783" s="16"/>
      <c r="B4783" s="16"/>
      <c r="C4783" s="17"/>
      <c r="D4783" s="17"/>
      <c r="E4783" s="17"/>
      <c r="F4783" s="17"/>
      <c r="G4783" s="17"/>
      <c r="H4783" s="249"/>
      <c r="I4783" s="250"/>
      <c r="J4783" s="251"/>
    </row>
    <row r="4784" spans="1:10" ht="13.5" customHeight="1">
      <c r="A4784" s="16"/>
      <c r="B4784" s="16"/>
      <c r="C4784" s="17"/>
      <c r="D4784" s="17"/>
      <c r="E4784" s="17"/>
      <c r="F4784" s="17"/>
      <c r="G4784" s="17"/>
      <c r="H4784" s="249"/>
      <c r="I4784" s="250"/>
      <c r="J4784" s="251"/>
    </row>
    <row r="4785" spans="1:10" ht="13.5" customHeight="1">
      <c r="A4785" s="16"/>
      <c r="B4785" s="16"/>
      <c r="C4785" s="17"/>
      <c r="D4785" s="17"/>
      <c r="E4785" s="17"/>
      <c r="F4785" s="17"/>
      <c r="G4785" s="17"/>
      <c r="H4785" s="249"/>
      <c r="I4785" s="250"/>
      <c r="J4785" s="251"/>
    </row>
    <row r="4786" spans="1:10" ht="13.5" customHeight="1">
      <c r="A4786" s="16"/>
      <c r="B4786" s="16"/>
      <c r="C4786" s="17"/>
      <c r="D4786" s="17"/>
      <c r="E4786" s="17"/>
      <c r="F4786" s="17"/>
      <c r="G4786" s="17"/>
      <c r="H4786" s="249"/>
      <c r="I4786" s="250"/>
      <c r="J4786" s="251"/>
    </row>
    <row r="4787" spans="1:10" ht="13.5" customHeight="1">
      <c r="A4787" s="16"/>
      <c r="B4787" s="16"/>
      <c r="C4787" s="17"/>
      <c r="D4787" s="17"/>
      <c r="E4787" s="17"/>
      <c r="F4787" s="17"/>
      <c r="G4787" s="17"/>
      <c r="H4787" s="249"/>
      <c r="I4787" s="250"/>
      <c r="J4787" s="251"/>
    </row>
    <row r="4788" spans="1:10" ht="13.5" customHeight="1">
      <c r="A4788" s="16"/>
      <c r="B4788" s="16"/>
      <c r="C4788" s="17"/>
      <c r="D4788" s="17"/>
      <c r="E4788" s="17"/>
      <c r="F4788" s="17"/>
      <c r="G4788" s="17"/>
      <c r="H4788" s="249"/>
      <c r="I4788" s="250"/>
      <c r="J4788" s="251"/>
    </row>
    <row r="4789" spans="1:10" ht="13.5" customHeight="1">
      <c r="A4789" s="16"/>
      <c r="B4789" s="16"/>
      <c r="C4789" s="17"/>
      <c r="D4789" s="17"/>
      <c r="E4789" s="17"/>
      <c r="F4789" s="17"/>
      <c r="G4789" s="17"/>
      <c r="H4789" s="249"/>
      <c r="I4789" s="250"/>
      <c r="J4789" s="251"/>
    </row>
    <row r="4790" spans="1:10" ht="13.5" customHeight="1">
      <c r="A4790" s="16"/>
      <c r="B4790" s="16"/>
      <c r="C4790" s="17"/>
      <c r="D4790" s="17"/>
      <c r="E4790" s="17"/>
      <c r="F4790" s="17"/>
      <c r="G4790" s="17"/>
      <c r="H4790" s="249"/>
      <c r="I4790" s="250"/>
      <c r="J4790" s="251"/>
    </row>
    <row r="4791" spans="1:10" ht="13.5" customHeight="1">
      <c r="A4791" s="16"/>
      <c r="B4791" s="16"/>
      <c r="C4791" s="17"/>
      <c r="D4791" s="17"/>
      <c r="E4791" s="17"/>
      <c r="F4791" s="17"/>
      <c r="G4791" s="17"/>
      <c r="H4791" s="249"/>
      <c r="I4791" s="250"/>
      <c r="J4791" s="251"/>
    </row>
    <row r="4792" spans="1:10" ht="13.5" customHeight="1">
      <c r="A4792" s="16"/>
      <c r="B4792" s="16"/>
      <c r="C4792" s="17"/>
      <c r="D4792" s="17"/>
      <c r="E4792" s="17"/>
      <c r="F4792" s="17"/>
      <c r="G4792" s="17"/>
      <c r="H4792" s="249"/>
      <c r="I4792" s="250"/>
      <c r="J4792" s="251"/>
    </row>
    <row r="4793" spans="1:10" ht="13.5" customHeight="1">
      <c r="A4793" s="16"/>
      <c r="B4793" s="16"/>
      <c r="C4793" s="17"/>
      <c r="D4793" s="17"/>
      <c r="E4793" s="17"/>
      <c r="F4793" s="17"/>
      <c r="G4793" s="17"/>
      <c r="H4793" s="249"/>
      <c r="I4793" s="250"/>
      <c r="J4793" s="251"/>
    </row>
    <row r="4794" spans="1:10" ht="13.5" customHeight="1">
      <c r="A4794" s="16"/>
      <c r="B4794" s="16"/>
      <c r="C4794" s="17"/>
      <c r="D4794" s="17"/>
      <c r="E4794" s="17"/>
      <c r="F4794" s="17"/>
      <c r="G4794" s="17"/>
      <c r="H4794" s="249"/>
      <c r="I4794" s="250"/>
      <c r="J4794" s="251"/>
    </row>
    <row r="4795" spans="1:10" ht="13.5" customHeight="1">
      <c r="A4795" s="16"/>
      <c r="B4795" s="16"/>
      <c r="C4795" s="17"/>
      <c r="D4795" s="17"/>
      <c r="E4795" s="17"/>
      <c r="F4795" s="17"/>
      <c r="G4795" s="17"/>
      <c r="H4795" s="249"/>
      <c r="I4795" s="250"/>
      <c r="J4795" s="251"/>
    </row>
    <row r="4796" spans="1:10" ht="13.5" customHeight="1">
      <c r="A4796" s="16"/>
      <c r="B4796" s="16"/>
      <c r="C4796" s="17"/>
      <c r="D4796" s="17"/>
      <c r="E4796" s="17"/>
      <c r="F4796" s="17"/>
      <c r="G4796" s="17"/>
      <c r="H4796" s="249"/>
      <c r="I4796" s="250"/>
      <c r="J4796" s="251"/>
    </row>
    <row r="4797" spans="1:10" ht="13.5" customHeight="1">
      <c r="A4797" s="16"/>
      <c r="B4797" s="16"/>
      <c r="C4797" s="17"/>
      <c r="D4797" s="17"/>
      <c r="E4797" s="17"/>
      <c r="F4797" s="17"/>
      <c r="G4797" s="17"/>
      <c r="H4797" s="249"/>
      <c r="I4797" s="250"/>
      <c r="J4797" s="251"/>
    </row>
    <row r="4798" spans="1:10" ht="13.5" customHeight="1">
      <c r="A4798" s="16"/>
      <c r="B4798" s="16"/>
      <c r="C4798" s="17"/>
      <c r="D4798" s="17"/>
      <c r="E4798" s="17"/>
      <c r="F4798" s="17"/>
      <c r="G4798" s="17"/>
      <c r="H4798" s="249"/>
      <c r="I4798" s="250"/>
      <c r="J4798" s="251"/>
    </row>
    <row r="4799" spans="1:10" ht="13.5" customHeight="1">
      <c r="A4799" s="16"/>
      <c r="B4799" s="16"/>
      <c r="C4799" s="17"/>
      <c r="D4799" s="17"/>
      <c r="E4799" s="17"/>
      <c r="F4799" s="17"/>
      <c r="G4799" s="17"/>
      <c r="H4799" s="249"/>
      <c r="I4799" s="250"/>
      <c r="J4799" s="251"/>
    </row>
    <row r="4800" spans="1:10" ht="13.5" customHeight="1">
      <c r="A4800" s="16"/>
      <c r="B4800" s="16"/>
      <c r="C4800" s="17"/>
      <c r="D4800" s="17"/>
      <c r="E4800" s="17"/>
      <c r="F4800" s="17"/>
      <c r="G4800" s="17"/>
      <c r="H4800" s="249"/>
      <c r="I4800" s="250"/>
      <c r="J4800" s="251"/>
    </row>
    <row r="4801" spans="1:10" ht="13.5" customHeight="1">
      <c r="A4801" s="16"/>
      <c r="B4801" s="16"/>
      <c r="C4801" s="17"/>
      <c r="D4801" s="17"/>
      <c r="E4801" s="17"/>
      <c r="F4801" s="17"/>
      <c r="G4801" s="17"/>
      <c r="H4801" s="249"/>
      <c r="I4801" s="250"/>
      <c r="J4801" s="251"/>
    </row>
    <row r="4802" spans="1:10" ht="13.5" customHeight="1">
      <c r="A4802" s="16"/>
      <c r="B4802" s="16"/>
      <c r="C4802" s="17"/>
      <c r="D4802" s="17"/>
      <c r="E4802" s="17"/>
      <c r="F4802" s="17"/>
      <c r="G4802" s="17"/>
      <c r="H4802" s="249"/>
      <c r="I4802" s="250"/>
      <c r="J4802" s="251"/>
    </row>
    <row r="4803" spans="1:10" ht="13.5" customHeight="1">
      <c r="A4803" s="16"/>
      <c r="B4803" s="16"/>
      <c r="C4803" s="17"/>
      <c r="D4803" s="17"/>
      <c r="E4803" s="17"/>
      <c r="F4803" s="17"/>
      <c r="G4803" s="17"/>
      <c r="H4803" s="249"/>
      <c r="I4803" s="250"/>
      <c r="J4803" s="251"/>
    </row>
    <row r="4804" spans="1:10" ht="13.5" customHeight="1">
      <c r="A4804" s="16"/>
      <c r="B4804" s="16"/>
      <c r="C4804" s="17"/>
      <c r="D4804" s="17"/>
      <c r="E4804" s="17"/>
      <c r="F4804" s="17"/>
      <c r="G4804" s="17"/>
      <c r="H4804" s="249"/>
      <c r="I4804" s="250"/>
      <c r="J4804" s="251"/>
    </row>
    <row r="4805" spans="1:10" ht="13.5" customHeight="1">
      <c r="A4805" s="16"/>
      <c r="B4805" s="16"/>
      <c r="C4805" s="17"/>
      <c r="D4805" s="17"/>
      <c r="E4805" s="17"/>
      <c r="F4805" s="17"/>
      <c r="G4805" s="17"/>
      <c r="H4805" s="249"/>
      <c r="I4805" s="250"/>
      <c r="J4805" s="251"/>
    </row>
    <row r="4806" spans="1:10" ht="13.5" customHeight="1">
      <c r="A4806" s="16"/>
      <c r="B4806" s="16"/>
      <c r="C4806" s="17"/>
      <c r="D4806" s="17"/>
      <c r="E4806" s="17"/>
      <c r="F4806" s="17"/>
      <c r="G4806" s="17"/>
      <c r="H4806" s="249"/>
      <c r="I4806" s="250"/>
      <c r="J4806" s="251"/>
    </row>
    <row r="4807" spans="1:10" ht="13.5" customHeight="1">
      <c r="A4807" s="16"/>
      <c r="B4807" s="16"/>
      <c r="C4807" s="17"/>
      <c r="D4807" s="17"/>
      <c r="E4807" s="17"/>
      <c r="F4807" s="17"/>
      <c r="G4807" s="17"/>
      <c r="H4807" s="249"/>
      <c r="I4807" s="250"/>
      <c r="J4807" s="251"/>
    </row>
    <row r="4808" spans="1:10" ht="13.5" customHeight="1">
      <c r="A4808" s="16"/>
      <c r="B4808" s="16"/>
      <c r="C4808" s="17"/>
      <c r="D4808" s="17"/>
      <c r="E4808" s="17"/>
      <c r="F4808" s="17"/>
      <c r="G4808" s="17"/>
      <c r="H4808" s="249"/>
      <c r="I4808" s="250"/>
      <c r="J4808" s="251"/>
    </row>
    <row r="4809" spans="1:10" ht="13.5" customHeight="1">
      <c r="A4809" s="16"/>
      <c r="B4809" s="16"/>
      <c r="C4809" s="17"/>
      <c r="D4809" s="17"/>
      <c r="E4809" s="17"/>
      <c r="F4809" s="17"/>
      <c r="G4809" s="17"/>
      <c r="H4809" s="249"/>
      <c r="I4809" s="250"/>
      <c r="J4809" s="251"/>
    </row>
    <row r="4810" spans="1:10" ht="13.5" customHeight="1">
      <c r="A4810" s="16"/>
      <c r="B4810" s="16"/>
      <c r="C4810" s="17"/>
      <c r="D4810" s="17"/>
      <c r="E4810" s="17"/>
      <c r="F4810" s="17"/>
      <c r="G4810" s="17"/>
      <c r="H4810" s="249"/>
      <c r="I4810" s="250"/>
      <c r="J4810" s="251"/>
    </row>
    <row r="4811" spans="1:10" ht="13.5" customHeight="1">
      <c r="A4811" s="16"/>
      <c r="B4811" s="16"/>
      <c r="C4811" s="17"/>
      <c r="D4811" s="17"/>
      <c r="E4811" s="17"/>
      <c r="F4811" s="17"/>
      <c r="G4811" s="17"/>
      <c r="H4811" s="249"/>
      <c r="I4811" s="250"/>
      <c r="J4811" s="251"/>
    </row>
    <row r="4812" spans="1:10" ht="13.5" customHeight="1">
      <c r="A4812" s="16"/>
      <c r="B4812" s="16"/>
      <c r="C4812" s="17"/>
      <c r="D4812" s="17"/>
      <c r="E4812" s="17"/>
      <c r="F4812" s="17"/>
      <c r="G4812" s="17"/>
      <c r="H4812" s="249"/>
      <c r="I4812" s="250"/>
      <c r="J4812" s="251"/>
    </row>
    <row r="4813" spans="1:10" ht="13.5" customHeight="1">
      <c r="A4813" s="16"/>
      <c r="B4813" s="16"/>
      <c r="C4813" s="17"/>
      <c r="D4813" s="17"/>
      <c r="E4813" s="17"/>
      <c r="F4813" s="17"/>
      <c r="G4813" s="17"/>
      <c r="H4813" s="249"/>
      <c r="I4813" s="250"/>
      <c r="J4813" s="251"/>
    </row>
    <row r="4814" spans="1:10" ht="13.5" customHeight="1">
      <c r="A4814" s="16"/>
      <c r="B4814" s="16"/>
      <c r="C4814" s="17"/>
      <c r="D4814" s="17"/>
      <c r="E4814" s="17"/>
      <c r="F4814" s="17"/>
      <c r="G4814" s="17"/>
      <c r="H4814" s="249"/>
      <c r="I4814" s="250"/>
      <c r="J4814" s="251"/>
    </row>
    <row r="4815" spans="1:10" ht="13.5" customHeight="1">
      <c r="A4815" s="16"/>
      <c r="B4815" s="16"/>
      <c r="C4815" s="17"/>
      <c r="D4815" s="17"/>
      <c r="E4815" s="17"/>
      <c r="F4815" s="17"/>
      <c r="G4815" s="17"/>
      <c r="H4815" s="249"/>
      <c r="I4815" s="250"/>
      <c r="J4815" s="251"/>
    </row>
    <row r="4816" spans="1:10" ht="13.5" customHeight="1">
      <c r="A4816" s="16"/>
      <c r="B4816" s="16"/>
      <c r="C4816" s="17"/>
      <c r="D4816" s="17"/>
      <c r="E4816" s="17"/>
      <c r="F4816" s="17"/>
      <c r="G4816" s="17"/>
      <c r="H4816" s="249"/>
      <c r="I4816" s="250"/>
      <c r="J4816" s="251"/>
    </row>
    <row r="4817" spans="1:10" ht="13.5" customHeight="1">
      <c r="A4817" s="16"/>
      <c r="B4817" s="16"/>
      <c r="C4817" s="17"/>
      <c r="D4817" s="17"/>
      <c r="E4817" s="17"/>
      <c r="F4817" s="17"/>
      <c r="G4817" s="17"/>
      <c r="H4817" s="249"/>
      <c r="I4817" s="250"/>
      <c r="J4817" s="251"/>
    </row>
    <row r="4818" spans="1:10" ht="13.5" customHeight="1">
      <c r="A4818" s="16"/>
      <c r="B4818" s="16"/>
      <c r="C4818" s="17"/>
      <c r="D4818" s="17"/>
      <c r="E4818" s="17"/>
      <c r="F4818" s="17"/>
      <c r="G4818" s="17"/>
      <c r="H4818" s="249"/>
      <c r="I4818" s="250"/>
      <c r="J4818" s="251"/>
    </row>
    <row r="4819" spans="1:10" ht="13.5" customHeight="1">
      <c r="A4819" s="16"/>
      <c r="B4819" s="16"/>
      <c r="C4819" s="17"/>
      <c r="D4819" s="17"/>
      <c r="E4819" s="17"/>
      <c r="F4819" s="17"/>
      <c r="G4819" s="17"/>
      <c r="H4819" s="249"/>
      <c r="I4819" s="250"/>
      <c r="J4819" s="251"/>
    </row>
    <row r="4820" spans="1:10" ht="13.5" customHeight="1">
      <c r="A4820" s="16"/>
      <c r="B4820" s="16"/>
      <c r="C4820" s="17"/>
      <c r="D4820" s="17"/>
      <c r="E4820" s="17"/>
      <c r="F4820" s="17"/>
      <c r="G4820" s="17"/>
      <c r="H4820" s="249"/>
      <c r="I4820" s="250"/>
      <c r="J4820" s="251"/>
    </row>
    <row r="4821" spans="1:10" ht="13.5" customHeight="1">
      <c r="A4821" s="16"/>
      <c r="B4821" s="16"/>
      <c r="C4821" s="17"/>
      <c r="D4821" s="17"/>
      <c r="E4821" s="17"/>
      <c r="F4821" s="17"/>
      <c r="G4821" s="17"/>
      <c r="H4821" s="249"/>
      <c r="I4821" s="250"/>
      <c r="J4821" s="251"/>
    </row>
    <row r="4822" spans="1:10" ht="13.5" customHeight="1">
      <c r="A4822" s="16"/>
      <c r="B4822" s="16"/>
      <c r="C4822" s="17"/>
      <c r="D4822" s="17"/>
      <c r="E4822" s="17"/>
      <c r="F4822" s="17"/>
      <c r="G4822" s="17"/>
      <c r="H4822" s="249"/>
      <c r="I4822" s="250"/>
      <c r="J4822" s="251"/>
    </row>
    <row r="4823" spans="1:10" ht="13.5" customHeight="1">
      <c r="A4823" s="16"/>
      <c r="B4823" s="16"/>
      <c r="C4823" s="17"/>
      <c r="D4823" s="17"/>
      <c r="E4823" s="17"/>
      <c r="F4823" s="17"/>
      <c r="G4823" s="17"/>
      <c r="H4823" s="249"/>
      <c r="I4823" s="250"/>
      <c r="J4823" s="251"/>
    </row>
    <row r="4824" spans="1:10" ht="13.5" customHeight="1">
      <c r="A4824" s="16"/>
      <c r="B4824" s="16"/>
      <c r="C4824" s="17"/>
      <c r="D4824" s="17"/>
      <c r="E4824" s="17"/>
      <c r="F4824" s="17"/>
      <c r="G4824" s="17"/>
      <c r="H4824" s="249"/>
      <c r="I4824" s="250"/>
      <c r="J4824" s="251"/>
    </row>
    <row r="4825" spans="1:10" ht="13.5" customHeight="1">
      <c r="A4825" s="16"/>
      <c r="B4825" s="16"/>
      <c r="C4825" s="17"/>
      <c r="D4825" s="17"/>
      <c r="E4825" s="17"/>
      <c r="F4825" s="17"/>
      <c r="G4825" s="17"/>
      <c r="H4825" s="249"/>
      <c r="I4825" s="250"/>
      <c r="J4825" s="251"/>
    </row>
    <row r="4826" spans="1:10" ht="13.5" customHeight="1">
      <c r="A4826" s="16"/>
      <c r="B4826" s="16"/>
      <c r="C4826" s="17"/>
      <c r="D4826" s="17"/>
      <c r="E4826" s="17"/>
      <c r="F4826" s="17"/>
      <c r="G4826" s="17"/>
      <c r="H4826" s="249"/>
      <c r="I4826" s="250"/>
      <c r="J4826" s="251"/>
    </row>
    <row r="4827" spans="1:10" ht="13.5" customHeight="1">
      <c r="A4827" s="16"/>
      <c r="B4827" s="16"/>
      <c r="C4827" s="17"/>
      <c r="D4827" s="17"/>
      <c r="E4827" s="17"/>
      <c r="F4827" s="17"/>
      <c r="G4827" s="17"/>
      <c r="H4827" s="249"/>
      <c r="I4827" s="250"/>
      <c r="J4827" s="251"/>
    </row>
    <row r="4828" spans="1:10" ht="13.5" customHeight="1">
      <c r="A4828" s="16"/>
      <c r="B4828" s="16"/>
      <c r="C4828" s="17"/>
      <c r="D4828" s="17"/>
      <c r="E4828" s="17"/>
      <c r="F4828" s="17"/>
      <c r="G4828" s="17"/>
      <c r="H4828" s="249"/>
      <c r="I4828" s="250"/>
      <c r="J4828" s="251"/>
    </row>
    <row r="4829" spans="1:10" ht="13.5" customHeight="1">
      <c r="A4829" s="16"/>
      <c r="B4829" s="16"/>
      <c r="C4829" s="17"/>
      <c r="D4829" s="17"/>
      <c r="E4829" s="17"/>
      <c r="F4829" s="17"/>
      <c r="G4829" s="17"/>
      <c r="H4829" s="249"/>
      <c r="I4829" s="250"/>
      <c r="J4829" s="251"/>
    </row>
    <row r="4830" spans="1:10" ht="13.5" customHeight="1">
      <c r="A4830" s="16"/>
      <c r="B4830" s="16"/>
      <c r="C4830" s="17"/>
      <c r="D4830" s="17"/>
      <c r="E4830" s="17"/>
      <c r="F4830" s="17"/>
      <c r="G4830" s="17"/>
      <c r="H4830" s="249"/>
      <c r="I4830" s="250"/>
      <c r="J4830" s="251"/>
    </row>
    <row r="4831" spans="1:10" ht="13.5" customHeight="1">
      <c r="A4831" s="16"/>
      <c r="B4831" s="16"/>
      <c r="C4831" s="17"/>
      <c r="D4831" s="17"/>
      <c r="E4831" s="17"/>
      <c r="F4831" s="17"/>
      <c r="G4831" s="17"/>
      <c r="H4831" s="249"/>
      <c r="I4831" s="250"/>
      <c r="J4831" s="251"/>
    </row>
    <row r="4832" spans="1:10" ht="13.5" customHeight="1">
      <c r="A4832" s="16"/>
      <c r="B4832" s="16"/>
      <c r="C4832" s="17"/>
      <c r="D4832" s="17"/>
      <c r="E4832" s="17"/>
      <c r="F4832" s="17"/>
      <c r="G4832" s="17"/>
      <c r="H4832" s="249"/>
      <c r="I4832" s="250"/>
      <c r="J4832" s="251"/>
    </row>
    <row r="4833" spans="1:10" ht="13.5" customHeight="1">
      <c r="A4833" s="16"/>
      <c r="B4833" s="16"/>
      <c r="C4833" s="17"/>
      <c r="D4833" s="17"/>
      <c r="E4833" s="17"/>
      <c r="F4833" s="17"/>
      <c r="G4833" s="17"/>
      <c r="H4833" s="249"/>
      <c r="I4833" s="250"/>
      <c r="J4833" s="251"/>
    </row>
    <row r="4834" spans="1:10" ht="13.5" customHeight="1">
      <c r="A4834" s="16"/>
      <c r="B4834" s="16"/>
      <c r="C4834" s="17"/>
      <c r="D4834" s="17"/>
      <c r="E4834" s="17"/>
      <c r="F4834" s="17"/>
      <c r="G4834" s="17"/>
      <c r="H4834" s="249"/>
      <c r="I4834" s="250"/>
      <c r="J4834" s="251"/>
    </row>
    <row r="4835" spans="1:10" ht="13.5" customHeight="1">
      <c r="A4835" s="16"/>
      <c r="B4835" s="16"/>
      <c r="C4835" s="17"/>
      <c r="D4835" s="17"/>
      <c r="E4835" s="17"/>
      <c r="F4835" s="17"/>
      <c r="G4835" s="17"/>
      <c r="H4835" s="249"/>
      <c r="I4835" s="250"/>
      <c r="J4835" s="251"/>
    </row>
    <row r="4836" spans="1:10" ht="13.5" customHeight="1">
      <c r="A4836" s="16"/>
      <c r="B4836" s="16"/>
      <c r="C4836" s="17"/>
      <c r="D4836" s="17"/>
      <c r="E4836" s="17"/>
      <c r="F4836" s="17"/>
      <c r="G4836" s="17"/>
      <c r="H4836" s="249"/>
      <c r="I4836" s="250"/>
      <c r="J4836" s="251"/>
    </row>
    <row r="4837" spans="1:10" ht="13.5" customHeight="1">
      <c r="A4837" s="16"/>
      <c r="B4837" s="16"/>
      <c r="C4837" s="17"/>
      <c r="D4837" s="17"/>
      <c r="E4837" s="17"/>
      <c r="F4837" s="17"/>
      <c r="G4837" s="17"/>
      <c r="H4837" s="249"/>
      <c r="I4837" s="250"/>
      <c r="J4837" s="251"/>
    </row>
    <row r="4838" spans="1:10" ht="13.5" customHeight="1">
      <c r="A4838" s="16"/>
      <c r="B4838" s="16"/>
      <c r="C4838" s="17"/>
      <c r="D4838" s="17"/>
      <c r="E4838" s="17"/>
      <c r="F4838" s="17"/>
      <c r="G4838" s="17"/>
      <c r="H4838" s="249"/>
      <c r="I4838" s="250"/>
      <c r="J4838" s="251"/>
    </row>
    <row r="4839" spans="1:10" ht="13.5" customHeight="1">
      <c r="A4839" s="16"/>
      <c r="B4839" s="16"/>
      <c r="C4839" s="17"/>
      <c r="D4839" s="17"/>
      <c r="E4839" s="17"/>
      <c r="F4839" s="17"/>
      <c r="G4839" s="17"/>
      <c r="H4839" s="249"/>
      <c r="I4839" s="250"/>
      <c r="J4839" s="251"/>
    </row>
    <row r="4840" spans="1:10" ht="13.5" customHeight="1">
      <c r="A4840" s="16"/>
      <c r="B4840" s="16"/>
      <c r="C4840" s="17"/>
      <c r="D4840" s="17"/>
      <c r="E4840" s="17"/>
      <c r="F4840" s="17"/>
      <c r="G4840" s="17"/>
      <c r="H4840" s="249"/>
      <c r="I4840" s="250"/>
      <c r="J4840" s="251"/>
    </row>
    <row r="4841" spans="1:10" ht="13.5" customHeight="1">
      <c r="A4841" s="16"/>
      <c r="B4841" s="16"/>
      <c r="C4841" s="17"/>
      <c r="D4841" s="17"/>
      <c r="E4841" s="17"/>
      <c r="F4841" s="17"/>
      <c r="G4841" s="17"/>
      <c r="H4841" s="249"/>
      <c r="I4841" s="250"/>
      <c r="J4841" s="251"/>
    </row>
    <row r="4842" spans="1:10" ht="13.5" customHeight="1">
      <c r="A4842" s="16"/>
      <c r="B4842" s="16"/>
      <c r="C4842" s="17"/>
      <c r="D4842" s="17"/>
      <c r="E4842" s="17"/>
      <c r="F4842" s="17"/>
      <c r="G4842" s="17"/>
      <c r="H4842" s="249"/>
      <c r="I4842" s="250"/>
      <c r="J4842" s="251"/>
    </row>
    <row r="4843" spans="1:10" ht="13.5" customHeight="1">
      <c r="A4843" s="16"/>
      <c r="B4843" s="16"/>
      <c r="C4843" s="17"/>
      <c r="D4843" s="17"/>
      <c r="E4843" s="17"/>
      <c r="F4843" s="17"/>
      <c r="G4843" s="17"/>
      <c r="H4843" s="249"/>
      <c r="I4843" s="250"/>
      <c r="J4843" s="251"/>
    </row>
    <row r="4844" spans="1:10" ht="13.5" customHeight="1">
      <c r="A4844" s="16"/>
      <c r="B4844" s="16"/>
      <c r="C4844" s="17"/>
      <c r="D4844" s="17"/>
      <c r="E4844" s="17"/>
      <c r="F4844" s="17"/>
      <c r="G4844" s="17"/>
      <c r="H4844" s="249"/>
      <c r="I4844" s="250"/>
      <c r="J4844" s="251"/>
    </row>
    <row r="4845" spans="1:10" ht="13.5" customHeight="1">
      <c r="A4845" s="16"/>
      <c r="B4845" s="16"/>
      <c r="C4845" s="17"/>
      <c r="D4845" s="17"/>
      <c r="E4845" s="17"/>
      <c r="F4845" s="17"/>
      <c r="G4845" s="17"/>
      <c r="H4845" s="249"/>
      <c r="I4845" s="250"/>
      <c r="J4845" s="251"/>
    </row>
    <row r="4846" spans="1:10" ht="13.5" customHeight="1">
      <c r="A4846" s="16"/>
      <c r="B4846" s="16"/>
      <c r="C4846" s="17"/>
      <c r="D4846" s="17"/>
      <c r="E4846" s="17"/>
      <c r="F4846" s="17"/>
      <c r="G4846" s="17"/>
      <c r="H4846" s="249"/>
      <c r="I4846" s="250"/>
      <c r="J4846" s="251"/>
    </row>
    <row r="4847" spans="1:10" ht="13.5" customHeight="1">
      <c r="A4847" s="16"/>
      <c r="B4847" s="16"/>
      <c r="C4847" s="17"/>
      <c r="D4847" s="17"/>
      <c r="E4847" s="17"/>
      <c r="F4847" s="17"/>
      <c r="G4847" s="17"/>
      <c r="H4847" s="249"/>
      <c r="I4847" s="250"/>
      <c r="J4847" s="251"/>
    </row>
    <row r="4848" spans="1:10" ht="13.5" customHeight="1">
      <c r="A4848" s="16"/>
      <c r="B4848" s="16"/>
      <c r="C4848" s="17"/>
      <c r="D4848" s="17"/>
      <c r="E4848" s="17"/>
      <c r="F4848" s="17"/>
      <c r="G4848" s="17"/>
      <c r="H4848" s="249"/>
      <c r="I4848" s="250"/>
      <c r="J4848" s="251"/>
    </row>
    <row r="4849" spans="1:10" ht="13.5" customHeight="1">
      <c r="A4849" s="16"/>
      <c r="B4849" s="16"/>
      <c r="C4849" s="17"/>
      <c r="D4849" s="17"/>
      <c r="E4849" s="17"/>
      <c r="F4849" s="17"/>
      <c r="G4849" s="17"/>
      <c r="H4849" s="249"/>
      <c r="I4849" s="250"/>
      <c r="J4849" s="251"/>
    </row>
    <row r="4850" spans="1:10" ht="13.5" customHeight="1">
      <c r="A4850" s="16"/>
      <c r="B4850" s="16"/>
      <c r="C4850" s="17"/>
      <c r="D4850" s="17"/>
      <c r="E4850" s="17"/>
      <c r="F4850" s="17"/>
      <c r="G4850" s="17"/>
      <c r="H4850" s="249"/>
      <c r="I4850" s="250"/>
      <c r="J4850" s="251"/>
    </row>
    <row r="4851" spans="1:10" ht="13.5" customHeight="1">
      <c r="A4851" s="16"/>
      <c r="B4851" s="16"/>
      <c r="C4851" s="17"/>
      <c r="D4851" s="17"/>
      <c r="E4851" s="17"/>
      <c r="F4851" s="17"/>
      <c r="G4851" s="17"/>
      <c r="H4851" s="249"/>
      <c r="I4851" s="250"/>
      <c r="J4851" s="251"/>
    </row>
    <row r="4852" spans="1:10" ht="13.5" customHeight="1">
      <c r="A4852" s="16"/>
      <c r="B4852" s="16"/>
      <c r="C4852" s="17"/>
      <c r="D4852" s="17"/>
      <c r="E4852" s="17"/>
      <c r="F4852" s="17"/>
      <c r="G4852" s="17"/>
      <c r="H4852" s="249"/>
      <c r="I4852" s="250"/>
      <c r="J4852" s="251"/>
    </row>
    <row r="4853" spans="1:10" ht="13.5" customHeight="1">
      <c r="A4853" s="16"/>
      <c r="B4853" s="16"/>
      <c r="C4853" s="17"/>
      <c r="D4853" s="17"/>
      <c r="E4853" s="17"/>
      <c r="F4853" s="17"/>
      <c r="G4853" s="17"/>
      <c r="H4853" s="249"/>
      <c r="I4853" s="250"/>
      <c r="J4853" s="251"/>
    </row>
    <row r="4854" spans="1:10" ht="13.5" customHeight="1">
      <c r="A4854" s="16"/>
      <c r="B4854" s="16"/>
      <c r="C4854" s="17"/>
      <c r="D4854" s="17"/>
      <c r="E4854" s="17"/>
      <c r="F4854" s="17"/>
      <c r="G4854" s="17"/>
      <c r="H4854" s="249"/>
      <c r="I4854" s="250"/>
      <c r="J4854" s="251"/>
    </row>
    <row r="4855" spans="1:10" ht="13.5" customHeight="1">
      <c r="A4855" s="16"/>
      <c r="B4855" s="16"/>
      <c r="C4855" s="17"/>
      <c r="D4855" s="17"/>
      <c r="E4855" s="17"/>
      <c r="F4855" s="17"/>
      <c r="G4855" s="17"/>
      <c r="H4855" s="249"/>
      <c r="I4855" s="250"/>
      <c r="J4855" s="251"/>
    </row>
    <row r="4856" spans="1:10" ht="13.5" customHeight="1">
      <c r="A4856" s="16"/>
      <c r="B4856" s="16"/>
      <c r="C4856" s="17"/>
      <c r="D4856" s="17"/>
      <c r="E4856" s="17"/>
      <c r="F4856" s="17"/>
      <c r="G4856" s="17"/>
      <c r="H4856" s="249"/>
      <c r="I4856" s="250"/>
      <c r="J4856" s="251"/>
    </row>
    <row r="4857" spans="1:10" ht="13.5" customHeight="1">
      <c r="A4857" s="16"/>
      <c r="B4857" s="16"/>
      <c r="C4857" s="17"/>
      <c r="D4857" s="17"/>
      <c r="E4857" s="17"/>
      <c r="F4857" s="17"/>
      <c r="G4857" s="17"/>
      <c r="H4857" s="249"/>
      <c r="I4857" s="250"/>
      <c r="J4857" s="251"/>
    </row>
    <row r="4858" spans="1:10" ht="13.5" customHeight="1">
      <c r="A4858" s="16"/>
      <c r="B4858" s="16"/>
      <c r="C4858" s="17"/>
      <c r="D4858" s="17"/>
      <c r="E4858" s="17"/>
      <c r="F4858" s="17"/>
      <c r="G4858" s="17"/>
      <c r="H4858" s="249"/>
      <c r="I4858" s="250"/>
      <c r="J4858" s="251"/>
    </row>
    <row r="4859" spans="1:10" ht="13.5" customHeight="1">
      <c r="A4859" s="16"/>
      <c r="B4859" s="16"/>
      <c r="C4859" s="17"/>
      <c r="D4859" s="17"/>
      <c r="E4859" s="17"/>
      <c r="F4859" s="17"/>
      <c r="G4859" s="17"/>
      <c r="H4859" s="249"/>
      <c r="I4859" s="250"/>
      <c r="J4859" s="251"/>
    </row>
    <row r="4860" spans="1:10" ht="13.5" customHeight="1">
      <c r="A4860" s="16"/>
      <c r="B4860" s="16"/>
      <c r="C4860" s="17"/>
      <c r="D4860" s="17"/>
      <c r="E4860" s="17"/>
      <c r="F4860" s="17"/>
      <c r="G4860" s="17"/>
      <c r="H4860" s="249"/>
      <c r="I4860" s="250"/>
      <c r="J4860" s="251"/>
    </row>
    <row r="4861" spans="1:10" ht="13.5" customHeight="1">
      <c r="A4861" s="16"/>
      <c r="B4861" s="16"/>
      <c r="C4861" s="17"/>
      <c r="D4861" s="17"/>
      <c r="E4861" s="17"/>
      <c r="F4861" s="17"/>
      <c r="G4861" s="17"/>
      <c r="H4861" s="249"/>
      <c r="I4861" s="250"/>
      <c r="J4861" s="251"/>
    </row>
    <row r="4862" spans="1:10" ht="13.5" customHeight="1">
      <c r="A4862" s="16"/>
      <c r="B4862" s="16"/>
      <c r="C4862" s="17"/>
      <c r="D4862" s="17"/>
      <c r="E4862" s="17"/>
      <c r="F4862" s="17"/>
      <c r="G4862" s="17"/>
      <c r="H4862" s="249"/>
      <c r="I4862" s="250"/>
      <c r="J4862" s="251"/>
    </row>
    <row r="4863" spans="1:10" ht="13.5" customHeight="1">
      <c r="A4863" s="16"/>
      <c r="B4863" s="16"/>
      <c r="C4863" s="17"/>
      <c r="D4863" s="17"/>
      <c r="E4863" s="17"/>
      <c r="F4863" s="17"/>
      <c r="G4863" s="17"/>
      <c r="H4863" s="249"/>
      <c r="I4863" s="250"/>
      <c r="J4863" s="251"/>
    </row>
    <row r="4864" spans="1:10" ht="13.5" customHeight="1">
      <c r="A4864" s="16"/>
      <c r="B4864" s="16"/>
      <c r="C4864" s="17"/>
      <c r="D4864" s="17"/>
      <c r="E4864" s="17"/>
      <c r="F4864" s="17"/>
      <c r="G4864" s="17"/>
      <c r="H4864" s="249"/>
      <c r="I4864" s="250"/>
      <c r="J4864" s="251"/>
    </row>
    <row r="4865" spans="1:10" ht="13.5" customHeight="1">
      <c r="A4865" s="16"/>
      <c r="B4865" s="16"/>
      <c r="C4865" s="17"/>
      <c r="D4865" s="17"/>
      <c r="E4865" s="17"/>
      <c r="F4865" s="17"/>
      <c r="G4865" s="17"/>
      <c r="H4865" s="249"/>
      <c r="I4865" s="250"/>
      <c r="J4865" s="251"/>
    </row>
    <row r="4866" spans="1:10" ht="13.5" customHeight="1">
      <c r="A4866" s="16"/>
      <c r="B4866" s="16"/>
      <c r="C4866" s="17"/>
      <c r="D4866" s="17"/>
      <c r="E4866" s="17"/>
      <c r="F4866" s="17"/>
      <c r="G4866" s="17"/>
      <c r="H4866" s="249"/>
      <c r="I4866" s="250"/>
      <c r="J4866" s="251"/>
    </row>
    <row r="4867" spans="1:10" ht="13.5" customHeight="1">
      <c r="A4867" s="16"/>
      <c r="B4867" s="16"/>
      <c r="C4867" s="17"/>
      <c r="D4867" s="17"/>
      <c r="E4867" s="17"/>
      <c r="F4867" s="17"/>
      <c r="G4867" s="17"/>
      <c r="H4867" s="249"/>
      <c r="I4867" s="250"/>
      <c r="J4867" s="251"/>
    </row>
    <row r="4868" spans="1:10" ht="13.5" customHeight="1">
      <c r="A4868" s="16"/>
      <c r="B4868" s="16"/>
      <c r="C4868" s="17"/>
      <c r="D4868" s="17"/>
      <c r="E4868" s="17"/>
      <c r="F4868" s="17"/>
      <c r="G4868" s="17"/>
      <c r="H4868" s="249"/>
      <c r="I4868" s="250"/>
      <c r="J4868" s="251"/>
    </row>
    <row r="4869" spans="1:10" ht="13.5" customHeight="1">
      <c r="A4869" s="16"/>
      <c r="B4869" s="16"/>
      <c r="C4869" s="17"/>
      <c r="D4869" s="17"/>
      <c r="E4869" s="17"/>
      <c r="F4869" s="17"/>
      <c r="G4869" s="17"/>
      <c r="H4869" s="249"/>
      <c r="I4869" s="250"/>
      <c r="J4869" s="251"/>
    </row>
    <row r="4870" spans="1:10" ht="13.5" customHeight="1">
      <c r="A4870" s="16"/>
      <c r="B4870" s="16"/>
      <c r="C4870" s="17"/>
      <c r="D4870" s="17"/>
      <c r="E4870" s="17"/>
      <c r="F4870" s="17"/>
      <c r="G4870" s="17"/>
      <c r="H4870" s="249"/>
      <c r="I4870" s="250"/>
      <c r="J4870" s="251"/>
    </row>
    <row r="4871" spans="1:10" ht="13.5" customHeight="1">
      <c r="A4871" s="16"/>
      <c r="B4871" s="16"/>
      <c r="C4871" s="17"/>
      <c r="D4871" s="17"/>
      <c r="E4871" s="17"/>
      <c r="F4871" s="17"/>
      <c r="G4871" s="17"/>
      <c r="H4871" s="249"/>
      <c r="I4871" s="250"/>
      <c r="J4871" s="251"/>
    </row>
    <row r="4872" spans="1:10" ht="13.5" customHeight="1">
      <c r="A4872" s="16"/>
      <c r="B4872" s="16"/>
      <c r="C4872" s="17"/>
      <c r="D4872" s="17"/>
      <c r="E4872" s="17"/>
      <c r="F4872" s="17"/>
      <c r="G4872" s="17"/>
      <c r="H4872" s="249"/>
      <c r="I4872" s="250"/>
      <c r="J4872" s="251"/>
    </row>
    <row r="4873" spans="1:10" ht="13.5" customHeight="1">
      <c r="A4873" s="16"/>
      <c r="B4873" s="16"/>
      <c r="C4873" s="17"/>
      <c r="D4873" s="17"/>
      <c r="E4873" s="17"/>
      <c r="F4873" s="17"/>
      <c r="G4873" s="17"/>
      <c r="H4873" s="249"/>
      <c r="I4873" s="250"/>
      <c r="J4873" s="251"/>
    </row>
    <row r="4874" spans="1:10" ht="13.5" customHeight="1">
      <c r="A4874" s="16"/>
      <c r="B4874" s="16"/>
      <c r="C4874" s="17"/>
      <c r="D4874" s="17"/>
      <c r="E4874" s="17"/>
      <c r="F4874" s="17"/>
      <c r="G4874" s="17"/>
      <c r="H4874" s="249"/>
      <c r="I4874" s="250"/>
      <c r="J4874" s="251"/>
    </row>
    <row r="4875" spans="1:10" ht="13.5" customHeight="1">
      <c r="A4875" s="16"/>
      <c r="B4875" s="16"/>
      <c r="C4875" s="17"/>
      <c r="D4875" s="17"/>
      <c r="E4875" s="17"/>
      <c r="F4875" s="17"/>
      <c r="G4875" s="17"/>
      <c r="H4875" s="249"/>
      <c r="I4875" s="250"/>
      <c r="J4875" s="251"/>
    </row>
    <row r="4876" spans="1:10" ht="13.5" customHeight="1">
      <c r="A4876" s="16"/>
      <c r="B4876" s="16"/>
      <c r="C4876" s="17"/>
      <c r="D4876" s="17"/>
      <c r="E4876" s="17"/>
      <c r="F4876" s="17"/>
      <c r="G4876" s="17"/>
      <c r="H4876" s="249"/>
      <c r="I4876" s="250"/>
      <c r="J4876" s="251"/>
    </row>
    <row r="4877" spans="1:10" ht="13.5" customHeight="1">
      <c r="A4877" s="16"/>
      <c r="B4877" s="16"/>
      <c r="C4877" s="17"/>
      <c r="D4877" s="17"/>
      <c r="E4877" s="17"/>
      <c r="F4877" s="17"/>
      <c r="G4877" s="17"/>
      <c r="H4877" s="249"/>
      <c r="I4877" s="250"/>
      <c r="J4877" s="251"/>
    </row>
    <row r="4878" spans="1:10" ht="13.5" customHeight="1">
      <c r="A4878" s="16"/>
      <c r="B4878" s="16"/>
      <c r="C4878" s="17"/>
      <c r="D4878" s="17"/>
      <c r="E4878" s="17"/>
      <c r="F4878" s="17"/>
      <c r="G4878" s="17"/>
      <c r="H4878" s="249"/>
      <c r="I4878" s="250"/>
      <c r="J4878" s="251"/>
    </row>
    <row r="4879" spans="1:10" ht="13.5" customHeight="1">
      <c r="A4879" s="16"/>
      <c r="B4879" s="16"/>
      <c r="C4879" s="17"/>
      <c r="D4879" s="17"/>
      <c r="E4879" s="17"/>
      <c r="F4879" s="17"/>
      <c r="G4879" s="17"/>
      <c r="H4879" s="249"/>
      <c r="I4879" s="250"/>
      <c r="J4879" s="251"/>
    </row>
    <row r="4880" spans="1:10" ht="13.5" customHeight="1">
      <c r="A4880" s="16"/>
      <c r="B4880" s="16"/>
      <c r="C4880" s="17"/>
      <c r="D4880" s="17"/>
      <c r="E4880" s="17"/>
      <c r="F4880" s="17"/>
      <c r="G4880" s="17"/>
      <c r="H4880" s="249"/>
      <c r="I4880" s="250"/>
      <c r="J4880" s="251"/>
    </row>
    <row r="4881" spans="1:10" ht="13.5" customHeight="1">
      <c r="A4881" s="16"/>
      <c r="B4881" s="16"/>
      <c r="C4881" s="17"/>
      <c r="D4881" s="17"/>
      <c r="E4881" s="17"/>
      <c r="F4881" s="17"/>
      <c r="G4881" s="17"/>
      <c r="H4881" s="249"/>
      <c r="I4881" s="250"/>
      <c r="J4881" s="251"/>
    </row>
    <row r="4882" spans="1:10" ht="13.5" customHeight="1">
      <c r="A4882" s="16"/>
      <c r="B4882" s="16"/>
      <c r="C4882" s="17"/>
      <c r="D4882" s="17"/>
      <c r="E4882" s="17"/>
      <c r="F4882" s="17"/>
      <c r="G4882" s="17"/>
      <c r="H4882" s="249"/>
      <c r="I4882" s="250"/>
      <c r="J4882" s="251"/>
    </row>
    <row r="4883" spans="1:10" ht="13.5" customHeight="1">
      <c r="A4883" s="16"/>
      <c r="B4883" s="16"/>
      <c r="C4883" s="17"/>
      <c r="D4883" s="17"/>
      <c r="E4883" s="17"/>
      <c r="F4883" s="17"/>
      <c r="G4883" s="17"/>
      <c r="H4883" s="249"/>
      <c r="I4883" s="250"/>
      <c r="J4883" s="251"/>
    </row>
    <row r="4884" spans="1:10" ht="13.5" customHeight="1">
      <c r="A4884" s="16"/>
      <c r="B4884" s="16"/>
      <c r="C4884" s="17"/>
      <c r="D4884" s="17"/>
      <c r="E4884" s="17"/>
      <c r="F4884" s="17"/>
      <c r="G4884" s="17"/>
      <c r="H4884" s="249"/>
      <c r="I4884" s="250"/>
      <c r="J4884" s="251"/>
    </row>
    <row r="4885" spans="1:10" ht="13.5" customHeight="1">
      <c r="A4885" s="16"/>
      <c r="B4885" s="16"/>
      <c r="C4885" s="17"/>
      <c r="D4885" s="17"/>
      <c r="E4885" s="17"/>
      <c r="F4885" s="17"/>
      <c r="G4885" s="17"/>
      <c r="H4885" s="249"/>
      <c r="I4885" s="250"/>
      <c r="J4885" s="251"/>
    </row>
    <row r="4886" spans="1:10" ht="13.5" customHeight="1">
      <c r="A4886" s="16"/>
      <c r="B4886" s="16"/>
      <c r="C4886" s="17"/>
      <c r="D4886" s="17"/>
      <c r="E4886" s="17"/>
      <c r="F4886" s="17"/>
      <c r="G4886" s="17"/>
      <c r="H4886" s="249"/>
      <c r="I4886" s="250"/>
      <c r="J4886" s="251"/>
    </row>
    <row r="4887" spans="1:10" ht="13.5" customHeight="1">
      <c r="A4887" s="16"/>
      <c r="B4887" s="16"/>
      <c r="C4887" s="17"/>
      <c r="D4887" s="17"/>
      <c r="E4887" s="17"/>
      <c r="F4887" s="17"/>
      <c r="G4887" s="17"/>
      <c r="H4887" s="249"/>
      <c r="I4887" s="250"/>
      <c r="J4887" s="251"/>
    </row>
    <row r="4888" spans="1:10" ht="13.5" customHeight="1">
      <c r="A4888" s="16"/>
      <c r="B4888" s="16"/>
      <c r="C4888" s="17"/>
      <c r="D4888" s="17"/>
      <c r="E4888" s="17"/>
      <c r="F4888" s="17"/>
      <c r="G4888" s="17"/>
      <c r="H4888" s="249"/>
      <c r="I4888" s="250"/>
      <c r="J4888" s="251"/>
    </row>
    <row r="4889" spans="1:10" ht="13.5" customHeight="1">
      <c r="A4889" s="16"/>
      <c r="B4889" s="16"/>
      <c r="C4889" s="17"/>
      <c r="D4889" s="17"/>
      <c r="E4889" s="17"/>
      <c r="F4889" s="17"/>
      <c r="G4889" s="17"/>
      <c r="H4889" s="249"/>
      <c r="I4889" s="250"/>
      <c r="J4889" s="251"/>
    </row>
    <row r="4890" spans="1:10" ht="13.5" customHeight="1">
      <c r="A4890" s="16"/>
      <c r="B4890" s="16"/>
      <c r="C4890" s="17"/>
      <c r="D4890" s="17"/>
      <c r="E4890" s="17"/>
      <c r="F4890" s="17"/>
      <c r="G4890" s="17"/>
      <c r="H4890" s="249"/>
      <c r="I4890" s="250"/>
      <c r="J4890" s="251"/>
    </row>
    <row r="4891" spans="1:10" ht="13.5" customHeight="1">
      <c r="A4891" s="16"/>
      <c r="B4891" s="16"/>
      <c r="C4891" s="17"/>
      <c r="D4891" s="17"/>
      <c r="E4891" s="17"/>
      <c r="F4891" s="17"/>
      <c r="G4891" s="17"/>
      <c r="H4891" s="249"/>
      <c r="I4891" s="250"/>
      <c r="J4891" s="251"/>
    </row>
    <row r="4892" spans="1:10" ht="13.5" customHeight="1">
      <c r="A4892" s="16"/>
      <c r="B4892" s="16"/>
      <c r="C4892" s="17"/>
      <c r="D4892" s="17"/>
      <c r="E4892" s="17"/>
      <c r="F4892" s="17"/>
      <c r="G4892" s="17"/>
      <c r="H4892" s="249"/>
      <c r="I4892" s="250"/>
      <c r="J4892" s="251"/>
    </row>
    <row r="4893" spans="1:10" ht="13.5" customHeight="1">
      <c r="A4893" s="16"/>
      <c r="B4893" s="16"/>
      <c r="C4893" s="17"/>
      <c r="D4893" s="17"/>
      <c r="E4893" s="17"/>
      <c r="F4893" s="17"/>
      <c r="G4893" s="17"/>
      <c r="H4893" s="249"/>
      <c r="I4893" s="250"/>
      <c r="J4893" s="251"/>
    </row>
    <row r="4894" spans="1:10" ht="13.5" customHeight="1">
      <c r="A4894" s="16"/>
      <c r="B4894" s="16"/>
      <c r="C4894" s="17"/>
      <c r="D4894" s="17"/>
      <c r="E4894" s="17"/>
      <c r="F4894" s="17"/>
      <c r="G4894" s="17"/>
      <c r="H4894" s="249"/>
      <c r="I4894" s="250"/>
      <c r="J4894" s="251"/>
    </row>
    <row r="4895" spans="1:10" ht="13.5" customHeight="1">
      <c r="A4895" s="16"/>
      <c r="B4895" s="16"/>
      <c r="C4895" s="17"/>
      <c r="D4895" s="17"/>
      <c r="E4895" s="17"/>
      <c r="F4895" s="17"/>
      <c r="G4895" s="17"/>
      <c r="H4895" s="249"/>
      <c r="I4895" s="250"/>
      <c r="J4895" s="251"/>
    </row>
    <row r="4896" spans="1:10" ht="13.5" customHeight="1">
      <c r="A4896" s="16"/>
      <c r="B4896" s="16"/>
      <c r="C4896" s="17"/>
      <c r="D4896" s="17"/>
      <c r="E4896" s="17"/>
      <c r="F4896" s="17"/>
      <c r="G4896" s="17"/>
      <c r="H4896" s="249"/>
      <c r="I4896" s="250"/>
      <c r="J4896" s="251"/>
    </row>
    <row r="4897" spans="1:10" ht="13.5" customHeight="1">
      <c r="A4897" s="16"/>
      <c r="B4897" s="16"/>
      <c r="C4897" s="17"/>
      <c r="D4897" s="17"/>
      <c r="E4897" s="17"/>
      <c r="F4897" s="17"/>
      <c r="G4897" s="17"/>
      <c r="H4897" s="249"/>
      <c r="I4897" s="250"/>
      <c r="J4897" s="251"/>
    </row>
    <row r="4898" spans="1:10" ht="13.5" customHeight="1">
      <c r="A4898" s="16"/>
      <c r="B4898" s="16"/>
      <c r="C4898" s="17"/>
      <c r="D4898" s="17"/>
      <c r="E4898" s="17"/>
      <c r="F4898" s="17"/>
      <c r="G4898" s="17"/>
      <c r="H4898" s="249"/>
      <c r="I4898" s="250"/>
      <c r="J4898" s="251"/>
    </row>
    <row r="4899" spans="1:10" ht="13.5" customHeight="1">
      <c r="A4899" s="16"/>
      <c r="B4899" s="16"/>
      <c r="C4899" s="17"/>
      <c r="D4899" s="17"/>
      <c r="E4899" s="17"/>
      <c r="F4899" s="17"/>
      <c r="G4899" s="17"/>
      <c r="H4899" s="249"/>
      <c r="I4899" s="250"/>
      <c r="J4899" s="251"/>
    </row>
    <row r="4900" spans="1:10" ht="13.5" customHeight="1">
      <c r="A4900" s="16"/>
      <c r="B4900" s="16"/>
      <c r="C4900" s="17"/>
      <c r="D4900" s="17"/>
      <c r="E4900" s="17"/>
      <c r="F4900" s="17"/>
      <c r="G4900" s="17"/>
      <c r="H4900" s="249"/>
      <c r="I4900" s="250"/>
      <c r="J4900" s="251"/>
    </row>
    <row r="4901" spans="1:10" ht="13.5" customHeight="1">
      <c r="A4901" s="16"/>
      <c r="B4901" s="16"/>
      <c r="C4901" s="17"/>
      <c r="D4901" s="17"/>
      <c r="E4901" s="17"/>
      <c r="F4901" s="17"/>
      <c r="G4901" s="17"/>
      <c r="H4901" s="249"/>
      <c r="I4901" s="250"/>
      <c r="J4901" s="251"/>
    </row>
    <row r="4902" spans="1:10" ht="13.5" customHeight="1">
      <c r="A4902" s="16"/>
      <c r="B4902" s="16"/>
      <c r="C4902" s="17"/>
      <c r="D4902" s="17"/>
      <c r="E4902" s="17"/>
      <c r="F4902" s="17"/>
      <c r="G4902" s="17"/>
      <c r="H4902" s="249"/>
      <c r="I4902" s="250"/>
      <c r="J4902" s="251"/>
    </row>
    <row r="4903" spans="1:10" ht="13.5" customHeight="1">
      <c r="A4903" s="16"/>
      <c r="B4903" s="16"/>
      <c r="C4903" s="17"/>
      <c r="D4903" s="17"/>
      <c r="E4903" s="17"/>
      <c r="F4903" s="17"/>
      <c r="G4903" s="17"/>
      <c r="H4903" s="249"/>
      <c r="I4903" s="250"/>
      <c r="J4903" s="251"/>
    </row>
    <row r="4904" spans="1:10" ht="13.5" customHeight="1">
      <c r="A4904" s="16"/>
      <c r="B4904" s="16"/>
      <c r="C4904" s="17"/>
      <c r="D4904" s="17"/>
      <c r="E4904" s="17"/>
      <c r="F4904" s="17"/>
      <c r="G4904" s="17"/>
      <c r="H4904" s="249"/>
      <c r="I4904" s="250"/>
      <c r="J4904" s="251"/>
    </row>
    <row r="4905" spans="1:10" ht="13.5" customHeight="1">
      <c r="A4905" s="16"/>
      <c r="B4905" s="16"/>
      <c r="C4905" s="17"/>
      <c r="D4905" s="17"/>
      <c r="E4905" s="17"/>
      <c r="F4905" s="17"/>
      <c r="G4905" s="17"/>
      <c r="H4905" s="249"/>
      <c r="I4905" s="250"/>
      <c r="J4905" s="251"/>
    </row>
    <row r="4906" spans="1:10" ht="13.5" customHeight="1">
      <c r="A4906" s="16"/>
      <c r="B4906" s="16"/>
      <c r="C4906" s="17"/>
      <c r="D4906" s="17"/>
      <c r="E4906" s="17"/>
      <c r="F4906" s="17"/>
      <c r="G4906" s="17"/>
      <c r="H4906" s="249"/>
      <c r="I4906" s="250"/>
      <c r="J4906" s="251"/>
    </row>
    <row r="4907" spans="1:10" ht="13.5" customHeight="1">
      <c r="A4907" s="16"/>
      <c r="B4907" s="16"/>
      <c r="C4907" s="17"/>
      <c r="D4907" s="17"/>
      <c r="E4907" s="17"/>
      <c r="F4907" s="17"/>
      <c r="G4907" s="17"/>
      <c r="H4907" s="249"/>
      <c r="I4907" s="250"/>
      <c r="J4907" s="251"/>
    </row>
    <row r="4908" spans="1:10" ht="13.5" customHeight="1">
      <c r="A4908" s="16"/>
      <c r="B4908" s="16"/>
      <c r="C4908" s="17"/>
      <c r="D4908" s="17"/>
      <c r="E4908" s="17"/>
      <c r="F4908" s="17"/>
      <c r="G4908" s="17"/>
      <c r="H4908" s="249"/>
      <c r="I4908" s="250"/>
      <c r="J4908" s="251"/>
    </row>
    <row r="4909" spans="1:10" ht="13.5" customHeight="1">
      <c r="A4909" s="16"/>
      <c r="B4909" s="16"/>
      <c r="C4909" s="17"/>
      <c r="D4909" s="17"/>
      <c r="E4909" s="17"/>
      <c r="F4909" s="17"/>
      <c r="G4909" s="17"/>
      <c r="H4909" s="249"/>
      <c r="I4909" s="250"/>
      <c r="J4909" s="251"/>
    </row>
    <row r="4910" spans="1:10" ht="13.5" customHeight="1">
      <c r="A4910" s="16"/>
      <c r="B4910" s="16"/>
      <c r="C4910" s="17"/>
      <c r="D4910" s="17"/>
      <c r="E4910" s="17"/>
      <c r="F4910" s="17"/>
      <c r="G4910" s="17"/>
      <c r="H4910" s="249"/>
      <c r="I4910" s="250"/>
      <c r="J4910" s="251"/>
    </row>
    <row r="4911" spans="1:10" ht="13.5" customHeight="1">
      <c r="A4911" s="16"/>
      <c r="B4911" s="16"/>
      <c r="C4911" s="17"/>
      <c r="D4911" s="17"/>
      <c r="E4911" s="17"/>
      <c r="F4911" s="17"/>
      <c r="G4911" s="17"/>
      <c r="H4911" s="249"/>
      <c r="I4911" s="250"/>
      <c r="J4911" s="251"/>
    </row>
    <row r="4912" spans="1:10" ht="13.5" customHeight="1">
      <c r="A4912" s="16"/>
      <c r="B4912" s="16"/>
      <c r="C4912" s="17"/>
      <c r="D4912" s="17"/>
      <c r="E4912" s="17"/>
      <c r="F4912" s="17"/>
      <c r="G4912" s="17"/>
      <c r="H4912" s="249"/>
      <c r="I4912" s="250"/>
      <c r="J4912" s="251"/>
    </row>
    <row r="4913" spans="1:10" ht="13.5" customHeight="1">
      <c r="A4913" s="16"/>
      <c r="B4913" s="16"/>
      <c r="C4913" s="17"/>
      <c r="D4913" s="17"/>
      <c r="E4913" s="17"/>
      <c r="F4913" s="17"/>
      <c r="G4913" s="17"/>
      <c r="H4913" s="249"/>
      <c r="I4913" s="250"/>
      <c r="J4913" s="251"/>
    </row>
    <row r="4914" spans="1:10" ht="13.5" customHeight="1">
      <c r="A4914" s="16"/>
      <c r="B4914" s="16"/>
      <c r="C4914" s="17"/>
      <c r="D4914" s="17"/>
      <c r="E4914" s="17"/>
      <c r="F4914" s="17"/>
      <c r="G4914" s="17"/>
      <c r="H4914" s="249"/>
      <c r="I4914" s="250"/>
      <c r="J4914" s="251"/>
    </row>
    <row r="4915" spans="1:10" ht="13.5" customHeight="1">
      <c r="A4915" s="16"/>
      <c r="B4915" s="16"/>
      <c r="C4915" s="17"/>
      <c r="D4915" s="17"/>
      <c r="E4915" s="17"/>
      <c r="F4915" s="17"/>
      <c r="G4915" s="17"/>
      <c r="H4915" s="249"/>
      <c r="I4915" s="250"/>
      <c r="J4915" s="251"/>
    </row>
    <row r="4916" spans="1:10" ht="13.5" customHeight="1">
      <c r="A4916" s="16"/>
      <c r="B4916" s="16"/>
      <c r="C4916" s="17"/>
      <c r="D4916" s="17"/>
      <c r="E4916" s="17"/>
      <c r="F4916" s="17"/>
      <c r="G4916" s="17"/>
      <c r="H4916" s="249"/>
      <c r="I4916" s="250"/>
      <c r="J4916" s="251"/>
    </row>
    <row r="4917" spans="1:10" ht="13.5" customHeight="1">
      <c r="A4917" s="16"/>
      <c r="B4917" s="16"/>
      <c r="C4917" s="17"/>
      <c r="D4917" s="17"/>
      <c r="E4917" s="17"/>
      <c r="F4917" s="17"/>
      <c r="G4917" s="17"/>
      <c r="H4917" s="249"/>
      <c r="I4917" s="250"/>
      <c r="J4917" s="251"/>
    </row>
    <row r="4918" spans="1:10" ht="13.5" customHeight="1">
      <c r="A4918" s="16"/>
      <c r="B4918" s="16"/>
      <c r="C4918" s="17"/>
      <c r="D4918" s="17"/>
      <c r="E4918" s="17"/>
      <c r="F4918" s="17"/>
      <c r="G4918" s="17"/>
      <c r="H4918" s="249"/>
      <c r="I4918" s="250"/>
      <c r="J4918" s="251"/>
    </row>
    <row r="4919" spans="1:10" ht="13.5" customHeight="1">
      <c r="A4919" s="16"/>
      <c r="B4919" s="16"/>
      <c r="C4919" s="17"/>
      <c r="D4919" s="17"/>
      <c r="E4919" s="17"/>
      <c r="F4919" s="17"/>
      <c r="G4919" s="17"/>
      <c r="H4919" s="249"/>
      <c r="I4919" s="250"/>
      <c r="J4919" s="251"/>
    </row>
    <row r="4920" spans="1:10" ht="13.5" customHeight="1">
      <c r="A4920" s="16"/>
      <c r="B4920" s="16"/>
      <c r="C4920" s="17"/>
      <c r="D4920" s="17"/>
      <c r="E4920" s="17"/>
      <c r="F4920" s="17"/>
      <c r="G4920" s="17"/>
      <c r="H4920" s="249"/>
      <c r="I4920" s="250"/>
      <c r="J4920" s="251"/>
    </row>
    <row r="4921" spans="1:10" ht="13.5" customHeight="1">
      <c r="A4921" s="16"/>
      <c r="B4921" s="16"/>
      <c r="C4921" s="17"/>
      <c r="D4921" s="17"/>
      <c r="E4921" s="17"/>
      <c r="F4921" s="17"/>
      <c r="G4921" s="17"/>
      <c r="H4921" s="249"/>
      <c r="I4921" s="250"/>
      <c r="J4921" s="251"/>
    </row>
    <row r="4922" spans="1:10" ht="13.5" customHeight="1">
      <c r="A4922" s="16"/>
      <c r="B4922" s="16"/>
      <c r="C4922" s="17"/>
      <c r="D4922" s="17"/>
      <c r="E4922" s="17"/>
      <c r="F4922" s="17"/>
      <c r="G4922" s="17"/>
      <c r="H4922" s="249"/>
      <c r="I4922" s="250"/>
      <c r="J4922" s="251"/>
    </row>
    <row r="4923" spans="1:10" ht="13.5" customHeight="1">
      <c r="A4923" s="16"/>
      <c r="B4923" s="16"/>
      <c r="C4923" s="17"/>
      <c r="D4923" s="17"/>
      <c r="E4923" s="17"/>
      <c r="F4923" s="17"/>
      <c r="G4923" s="17"/>
      <c r="H4923" s="249"/>
      <c r="I4923" s="250"/>
      <c r="J4923" s="251"/>
    </row>
    <row r="4924" spans="1:10" ht="13.5" customHeight="1">
      <c r="A4924" s="16"/>
      <c r="B4924" s="16"/>
      <c r="C4924" s="17"/>
      <c r="D4924" s="17"/>
      <c r="E4924" s="17"/>
      <c r="F4924" s="17"/>
      <c r="G4924" s="17"/>
      <c r="H4924" s="249"/>
      <c r="I4924" s="250"/>
      <c r="J4924" s="251"/>
    </row>
    <row r="4925" spans="1:10" ht="13.5" customHeight="1">
      <c r="A4925" s="16"/>
      <c r="B4925" s="16"/>
      <c r="C4925" s="17"/>
      <c r="D4925" s="17"/>
      <c r="E4925" s="17"/>
      <c r="F4925" s="17"/>
      <c r="G4925" s="17"/>
      <c r="H4925" s="249"/>
      <c r="I4925" s="250"/>
      <c r="J4925" s="251"/>
    </row>
    <row r="4926" spans="1:10" ht="13.5" customHeight="1">
      <c r="A4926" s="16"/>
      <c r="B4926" s="16"/>
      <c r="C4926" s="17"/>
      <c r="D4926" s="17"/>
      <c r="E4926" s="17"/>
      <c r="F4926" s="17"/>
      <c r="G4926" s="17"/>
      <c r="H4926" s="249"/>
      <c r="I4926" s="250"/>
      <c r="J4926" s="251"/>
    </row>
    <row r="4927" spans="1:10" ht="13.5" customHeight="1">
      <c r="A4927" s="16"/>
      <c r="B4927" s="16"/>
      <c r="C4927" s="17"/>
      <c r="D4927" s="17"/>
      <c r="E4927" s="17"/>
      <c r="F4927" s="17"/>
      <c r="G4927" s="17"/>
      <c r="H4927" s="249"/>
      <c r="I4927" s="250"/>
      <c r="J4927" s="251"/>
    </row>
    <row r="4928" spans="1:10" ht="13.5" customHeight="1">
      <c r="A4928" s="16"/>
      <c r="B4928" s="16"/>
      <c r="C4928" s="17"/>
      <c r="D4928" s="17"/>
      <c r="E4928" s="17"/>
      <c r="F4928" s="17"/>
      <c r="G4928" s="17"/>
      <c r="H4928" s="249"/>
      <c r="I4928" s="250"/>
      <c r="J4928" s="251"/>
    </row>
    <row r="4929" spans="1:10" ht="13.5" customHeight="1">
      <c r="A4929" s="16"/>
      <c r="B4929" s="16"/>
      <c r="C4929" s="17"/>
      <c r="D4929" s="17"/>
      <c r="E4929" s="17"/>
      <c r="F4929" s="17"/>
      <c r="G4929" s="17"/>
      <c r="H4929" s="249"/>
      <c r="I4929" s="250"/>
      <c r="J4929" s="251"/>
    </row>
    <row r="4930" spans="1:10" ht="13.5" customHeight="1">
      <c r="A4930" s="16"/>
      <c r="B4930" s="16"/>
      <c r="C4930" s="17"/>
      <c r="D4930" s="17"/>
      <c r="E4930" s="17"/>
      <c r="F4930" s="17"/>
      <c r="G4930" s="17"/>
      <c r="H4930" s="249"/>
      <c r="I4930" s="250"/>
      <c r="J4930" s="251"/>
    </row>
    <row r="4931" spans="1:10" ht="13.5" customHeight="1">
      <c r="A4931" s="16"/>
      <c r="B4931" s="16"/>
      <c r="C4931" s="17"/>
      <c r="D4931" s="17"/>
      <c r="E4931" s="17"/>
      <c r="F4931" s="17"/>
      <c r="G4931" s="17"/>
      <c r="H4931" s="249"/>
      <c r="I4931" s="250"/>
      <c r="J4931" s="251"/>
    </row>
    <row r="4932" spans="1:10" ht="13.5" customHeight="1">
      <c r="A4932" s="16"/>
      <c r="B4932" s="16"/>
      <c r="C4932" s="17"/>
      <c r="D4932" s="17"/>
      <c r="E4932" s="17"/>
      <c r="F4932" s="17"/>
      <c r="G4932" s="17"/>
      <c r="H4932" s="249"/>
      <c r="I4932" s="250"/>
      <c r="J4932" s="251"/>
    </row>
    <row r="4933" spans="1:10" ht="13.5" customHeight="1">
      <c r="A4933" s="16"/>
      <c r="B4933" s="16"/>
      <c r="C4933" s="17"/>
      <c r="D4933" s="17"/>
      <c r="E4933" s="17"/>
      <c r="F4933" s="17"/>
      <c r="G4933" s="17"/>
      <c r="H4933" s="249"/>
      <c r="I4933" s="250"/>
      <c r="J4933" s="251"/>
    </row>
    <row r="4934" spans="1:10" ht="13.5" customHeight="1">
      <c r="A4934" s="16"/>
      <c r="B4934" s="16"/>
      <c r="C4934" s="17"/>
      <c r="D4934" s="17"/>
      <c r="E4934" s="17"/>
      <c r="F4934" s="17"/>
      <c r="G4934" s="17"/>
      <c r="H4934" s="249"/>
      <c r="I4934" s="250"/>
      <c r="J4934" s="251"/>
    </row>
    <row r="4935" spans="1:10" ht="13.5" customHeight="1">
      <c r="A4935" s="16"/>
      <c r="B4935" s="16"/>
      <c r="C4935" s="17"/>
      <c r="D4935" s="17"/>
      <c r="E4935" s="17"/>
      <c r="F4935" s="17"/>
      <c r="G4935" s="17"/>
      <c r="H4935" s="249"/>
      <c r="I4935" s="250"/>
      <c r="J4935" s="251"/>
    </row>
    <row r="4936" spans="1:10" ht="13.5" customHeight="1">
      <c r="A4936" s="16"/>
      <c r="B4936" s="16"/>
      <c r="C4936" s="17"/>
      <c r="D4936" s="17"/>
      <c r="E4936" s="17"/>
      <c r="F4936" s="17"/>
      <c r="G4936" s="17"/>
      <c r="H4936" s="249"/>
      <c r="I4936" s="250"/>
      <c r="J4936" s="251"/>
    </row>
    <row r="4937" spans="1:10" ht="13.5" customHeight="1">
      <c r="A4937" s="16"/>
      <c r="B4937" s="16"/>
      <c r="C4937" s="17"/>
      <c r="D4937" s="17"/>
      <c r="E4937" s="17"/>
      <c r="F4937" s="17"/>
      <c r="G4937" s="17"/>
      <c r="H4937" s="249"/>
      <c r="I4937" s="250"/>
      <c r="J4937" s="251"/>
    </row>
    <row r="4938" spans="1:10" ht="13.5" customHeight="1">
      <c r="A4938" s="16"/>
      <c r="B4938" s="16"/>
      <c r="C4938" s="17"/>
      <c r="D4938" s="17"/>
      <c r="E4938" s="17"/>
      <c r="F4938" s="17"/>
      <c r="G4938" s="17"/>
      <c r="H4938" s="249"/>
      <c r="I4938" s="250"/>
      <c r="J4938" s="251"/>
    </row>
    <row r="4939" spans="1:10" ht="13.5" customHeight="1">
      <c r="A4939" s="16"/>
      <c r="B4939" s="16"/>
      <c r="C4939" s="17"/>
      <c r="D4939" s="17"/>
      <c r="E4939" s="17"/>
      <c r="F4939" s="17"/>
      <c r="G4939" s="17"/>
      <c r="H4939" s="249"/>
      <c r="I4939" s="250"/>
      <c r="J4939" s="251"/>
    </row>
    <row r="4940" spans="1:10" ht="13.5" customHeight="1">
      <c r="A4940" s="16"/>
      <c r="B4940" s="16"/>
      <c r="C4940" s="17"/>
      <c r="D4940" s="17"/>
      <c r="E4940" s="17"/>
      <c r="F4940" s="17"/>
      <c r="G4940" s="17"/>
      <c r="H4940" s="249"/>
      <c r="I4940" s="250"/>
      <c r="J4940" s="251"/>
    </row>
    <row r="4941" spans="1:10" ht="13.5" customHeight="1">
      <c r="A4941" s="16"/>
      <c r="B4941" s="16"/>
      <c r="C4941" s="17"/>
      <c r="D4941" s="17"/>
      <c r="E4941" s="17"/>
      <c r="F4941" s="17"/>
      <c r="G4941" s="17"/>
      <c r="H4941" s="249"/>
      <c r="I4941" s="250"/>
      <c r="J4941" s="251"/>
    </row>
    <row r="4942" spans="1:10" ht="13.5" customHeight="1">
      <c r="A4942" s="16"/>
      <c r="B4942" s="16"/>
      <c r="C4942" s="17"/>
      <c r="D4942" s="17"/>
      <c r="E4942" s="17"/>
      <c r="F4942" s="17"/>
      <c r="G4942" s="17"/>
      <c r="H4942" s="249"/>
      <c r="I4942" s="250"/>
      <c r="J4942" s="251"/>
    </row>
    <row r="4943" spans="1:10" ht="13.5" customHeight="1">
      <c r="A4943" s="16"/>
      <c r="B4943" s="16"/>
      <c r="C4943" s="17"/>
      <c r="D4943" s="17"/>
      <c r="E4943" s="17"/>
      <c r="F4943" s="17"/>
      <c r="G4943" s="17"/>
      <c r="H4943" s="249"/>
      <c r="I4943" s="250"/>
      <c r="J4943" s="251"/>
    </row>
    <row r="4944" spans="1:10" ht="13.5" customHeight="1">
      <c r="A4944" s="16"/>
      <c r="B4944" s="16"/>
      <c r="C4944" s="17"/>
      <c r="D4944" s="17"/>
      <c r="E4944" s="17"/>
      <c r="F4944" s="17"/>
      <c r="G4944" s="17"/>
      <c r="H4944" s="249"/>
      <c r="I4944" s="250"/>
      <c r="J4944" s="251"/>
    </row>
    <row r="4945" spans="1:10" ht="13.5" customHeight="1">
      <c r="A4945" s="16"/>
      <c r="B4945" s="16"/>
      <c r="C4945" s="17"/>
      <c r="D4945" s="17"/>
      <c r="E4945" s="17"/>
      <c r="F4945" s="17"/>
      <c r="G4945" s="17"/>
      <c r="H4945" s="249"/>
      <c r="I4945" s="250"/>
      <c r="J4945" s="251"/>
    </row>
    <row r="4946" spans="1:10" ht="13.5" customHeight="1">
      <c r="A4946" s="16"/>
      <c r="B4946" s="16"/>
      <c r="C4946" s="17"/>
      <c r="D4946" s="17"/>
      <c r="E4946" s="17"/>
      <c r="F4946" s="17"/>
      <c r="G4946" s="17"/>
      <c r="H4946" s="249"/>
      <c r="I4946" s="250"/>
      <c r="J4946" s="251"/>
    </row>
    <row r="4947" spans="1:10" ht="13.5" customHeight="1">
      <c r="A4947" s="16"/>
      <c r="B4947" s="16"/>
      <c r="C4947" s="17"/>
      <c r="D4947" s="17"/>
      <c r="E4947" s="17"/>
      <c r="F4947" s="17"/>
      <c r="G4947" s="17"/>
      <c r="H4947" s="249"/>
      <c r="I4947" s="250"/>
      <c r="J4947" s="251"/>
    </row>
    <row r="4948" spans="1:10" ht="13.5" customHeight="1">
      <c r="A4948" s="16"/>
      <c r="B4948" s="16"/>
      <c r="C4948" s="17"/>
      <c r="D4948" s="17"/>
      <c r="E4948" s="17"/>
      <c r="F4948" s="17"/>
      <c r="G4948" s="17"/>
      <c r="H4948" s="249"/>
      <c r="I4948" s="250"/>
      <c r="J4948" s="251"/>
    </row>
    <row r="4949" spans="1:10" ht="13.5" customHeight="1">
      <c r="A4949" s="16"/>
      <c r="B4949" s="16"/>
      <c r="C4949" s="17"/>
      <c r="D4949" s="17"/>
      <c r="E4949" s="17"/>
      <c r="F4949" s="17"/>
      <c r="G4949" s="17"/>
      <c r="H4949" s="249"/>
      <c r="I4949" s="250"/>
      <c r="J4949" s="251"/>
    </row>
    <row r="4950" spans="1:10" ht="13.5" customHeight="1">
      <c r="A4950" s="16"/>
      <c r="B4950" s="16"/>
      <c r="C4950" s="17"/>
      <c r="D4950" s="17"/>
      <c r="E4950" s="17"/>
      <c r="F4950" s="17"/>
      <c r="G4950" s="17"/>
      <c r="H4950" s="249"/>
      <c r="I4950" s="250"/>
      <c r="J4950" s="251"/>
    </row>
    <row r="4951" spans="1:10" ht="13.5" customHeight="1">
      <c r="A4951" s="16"/>
      <c r="B4951" s="16"/>
      <c r="C4951" s="17"/>
      <c r="D4951" s="17"/>
      <c r="E4951" s="17"/>
      <c r="F4951" s="17"/>
      <c r="G4951" s="17"/>
      <c r="H4951" s="249"/>
      <c r="I4951" s="250"/>
      <c r="J4951" s="251"/>
    </row>
    <row r="4952" spans="1:10" ht="13.5" customHeight="1">
      <c r="A4952" s="16"/>
      <c r="B4952" s="16"/>
      <c r="C4952" s="17"/>
      <c r="D4952" s="17"/>
      <c r="E4952" s="17"/>
      <c r="F4952" s="17"/>
      <c r="G4952" s="17"/>
      <c r="H4952" s="249"/>
      <c r="I4952" s="250"/>
      <c r="J4952" s="251"/>
    </row>
    <row r="4953" spans="1:10" ht="13.5" customHeight="1">
      <c r="A4953" s="16"/>
      <c r="B4953" s="16"/>
      <c r="C4953" s="17"/>
      <c r="D4953" s="17"/>
      <c r="E4953" s="17"/>
      <c r="F4953" s="17"/>
      <c r="G4953" s="17"/>
      <c r="H4953" s="249"/>
      <c r="I4953" s="250"/>
      <c r="J4953" s="251"/>
    </row>
    <row r="4954" spans="1:10" ht="13.5" customHeight="1">
      <c r="A4954" s="16"/>
      <c r="B4954" s="16"/>
      <c r="C4954" s="17"/>
      <c r="D4954" s="17"/>
      <c r="E4954" s="17"/>
      <c r="F4954" s="17"/>
      <c r="G4954" s="17"/>
      <c r="H4954" s="249"/>
      <c r="I4954" s="250"/>
      <c r="J4954" s="251"/>
    </row>
    <row r="4955" spans="1:10" ht="13.5" customHeight="1">
      <c r="A4955" s="16"/>
      <c r="B4955" s="16"/>
      <c r="C4955" s="17"/>
      <c r="D4955" s="17"/>
      <c r="E4955" s="17"/>
      <c r="F4955" s="17"/>
      <c r="G4955" s="17"/>
      <c r="H4955" s="249"/>
      <c r="I4955" s="250"/>
      <c r="J4955" s="251"/>
    </row>
    <row r="4956" spans="1:10" ht="13.5" customHeight="1">
      <c r="A4956" s="16"/>
      <c r="B4956" s="16"/>
      <c r="C4956" s="17"/>
      <c r="D4956" s="17"/>
      <c r="E4956" s="17"/>
      <c r="F4956" s="17"/>
      <c r="G4956" s="17"/>
      <c r="H4956" s="249"/>
      <c r="I4956" s="250"/>
      <c r="J4956" s="251"/>
    </row>
    <row r="4957" spans="1:10" ht="13.5" customHeight="1">
      <c r="A4957" s="16"/>
      <c r="B4957" s="16"/>
      <c r="C4957" s="17"/>
      <c r="D4957" s="17"/>
      <c r="E4957" s="17"/>
      <c r="F4957" s="17"/>
      <c r="G4957" s="17"/>
      <c r="H4957" s="249"/>
      <c r="I4957" s="250"/>
      <c r="J4957" s="251"/>
    </row>
    <row r="4958" spans="1:10" ht="13.5" customHeight="1">
      <c r="A4958" s="16"/>
      <c r="B4958" s="16"/>
      <c r="C4958" s="17"/>
      <c r="D4958" s="17"/>
      <c r="E4958" s="17"/>
      <c r="F4958" s="17"/>
      <c r="G4958" s="17"/>
      <c r="H4958" s="249"/>
      <c r="I4958" s="250"/>
      <c r="J4958" s="251"/>
    </row>
    <row r="4959" spans="1:10" ht="13.5" customHeight="1">
      <c r="A4959" s="16"/>
      <c r="B4959" s="16"/>
      <c r="C4959" s="17"/>
      <c r="D4959" s="17"/>
      <c r="E4959" s="17"/>
      <c r="F4959" s="17"/>
      <c r="G4959" s="17"/>
      <c r="H4959" s="249"/>
      <c r="I4959" s="250"/>
      <c r="J4959" s="251"/>
    </row>
    <row r="4960" spans="1:10" ht="13.5" customHeight="1">
      <c r="A4960" s="16"/>
      <c r="B4960" s="16"/>
      <c r="C4960" s="17"/>
      <c r="D4960" s="17"/>
      <c r="E4960" s="17"/>
      <c r="F4960" s="17"/>
      <c r="G4960" s="17"/>
      <c r="H4960" s="249"/>
      <c r="I4960" s="250"/>
      <c r="J4960" s="251"/>
    </row>
    <row r="4961" spans="1:10" ht="13.5" customHeight="1">
      <c r="A4961" s="16"/>
      <c r="B4961" s="16"/>
      <c r="C4961" s="17"/>
      <c r="D4961" s="17"/>
      <c r="E4961" s="17"/>
      <c r="F4961" s="17"/>
      <c r="G4961" s="17"/>
      <c r="H4961" s="249"/>
      <c r="I4961" s="250"/>
      <c r="J4961" s="251"/>
    </row>
    <row r="4962" spans="1:10" ht="13.5" customHeight="1">
      <c r="A4962" s="16"/>
      <c r="B4962" s="16"/>
      <c r="C4962" s="17"/>
      <c r="D4962" s="17"/>
      <c r="E4962" s="17"/>
      <c r="F4962" s="17"/>
      <c r="G4962" s="17"/>
      <c r="H4962" s="249"/>
      <c r="I4962" s="250"/>
      <c r="J4962" s="251"/>
    </row>
    <row r="4963" spans="1:10" ht="13.5" customHeight="1">
      <c r="A4963" s="16"/>
      <c r="B4963" s="16"/>
      <c r="C4963" s="17"/>
      <c r="D4963" s="17"/>
      <c r="E4963" s="17"/>
      <c r="F4963" s="17"/>
      <c r="G4963" s="17"/>
      <c r="H4963" s="249"/>
      <c r="I4963" s="250"/>
      <c r="J4963" s="251"/>
    </row>
    <row r="4964" spans="1:10" ht="13.5" customHeight="1">
      <c r="A4964" s="16"/>
      <c r="B4964" s="16"/>
      <c r="C4964" s="17"/>
      <c r="D4964" s="17"/>
      <c r="E4964" s="17"/>
      <c r="F4964" s="17"/>
      <c r="G4964" s="17"/>
      <c r="H4964" s="249"/>
      <c r="I4964" s="250"/>
      <c r="J4964" s="251"/>
    </row>
    <row r="4965" spans="1:10" ht="13.5" customHeight="1">
      <c r="A4965" s="16"/>
      <c r="B4965" s="16"/>
      <c r="C4965" s="17"/>
      <c r="D4965" s="17"/>
      <c r="E4965" s="17"/>
      <c r="F4965" s="17"/>
      <c r="G4965" s="17"/>
      <c r="H4965" s="249"/>
      <c r="I4965" s="250"/>
      <c r="J4965" s="251"/>
    </row>
    <row r="4966" spans="1:10" ht="13.5" customHeight="1">
      <c r="A4966" s="16"/>
      <c r="B4966" s="16"/>
      <c r="C4966" s="17"/>
      <c r="D4966" s="17"/>
      <c r="E4966" s="17"/>
      <c r="F4966" s="17"/>
      <c r="G4966" s="17"/>
      <c r="H4966" s="249"/>
      <c r="I4966" s="250"/>
      <c r="J4966" s="251"/>
    </row>
    <row r="4967" spans="1:10" ht="13.5" customHeight="1">
      <c r="A4967" s="16"/>
      <c r="B4967" s="16"/>
      <c r="C4967" s="17"/>
      <c r="D4967" s="17"/>
      <c r="E4967" s="17"/>
      <c r="F4967" s="17"/>
      <c r="G4967" s="17"/>
      <c r="H4967" s="249"/>
      <c r="I4967" s="250"/>
      <c r="J4967" s="251"/>
    </row>
    <row r="4968" spans="1:10" ht="13.5" customHeight="1">
      <c r="A4968" s="16"/>
      <c r="B4968" s="16"/>
      <c r="C4968" s="17"/>
      <c r="D4968" s="17"/>
      <c r="E4968" s="17"/>
      <c r="F4968" s="17"/>
      <c r="G4968" s="17"/>
      <c r="H4968" s="249"/>
      <c r="I4968" s="250"/>
      <c r="J4968" s="251"/>
    </row>
    <row r="4969" spans="1:10" ht="13.5" customHeight="1">
      <c r="A4969" s="16"/>
      <c r="B4969" s="16"/>
      <c r="C4969" s="17"/>
      <c r="D4969" s="17"/>
      <c r="E4969" s="17"/>
      <c r="F4969" s="17"/>
      <c r="G4969" s="17"/>
      <c r="H4969" s="249"/>
      <c r="I4969" s="250"/>
      <c r="J4969" s="251"/>
    </row>
    <row r="4970" spans="1:10" ht="13.5" customHeight="1">
      <c r="A4970" s="16"/>
      <c r="B4970" s="16"/>
      <c r="C4970" s="17"/>
      <c r="D4970" s="17"/>
      <c r="E4970" s="17"/>
      <c r="F4970" s="17"/>
      <c r="G4970" s="17"/>
      <c r="H4970" s="249"/>
      <c r="I4970" s="250"/>
      <c r="J4970" s="251"/>
    </row>
    <row r="4971" spans="1:10" ht="13.5" customHeight="1">
      <c r="A4971" s="16"/>
      <c r="B4971" s="16"/>
      <c r="C4971" s="17"/>
      <c r="D4971" s="17"/>
      <c r="E4971" s="17"/>
      <c r="F4971" s="17"/>
      <c r="G4971" s="17"/>
      <c r="H4971" s="249"/>
      <c r="I4971" s="250"/>
      <c r="J4971" s="251"/>
    </row>
    <row r="4972" spans="1:10" ht="13.5" customHeight="1">
      <c r="A4972" s="16"/>
      <c r="B4972" s="16"/>
      <c r="C4972" s="17"/>
      <c r="D4972" s="17"/>
      <c r="E4972" s="17"/>
      <c r="F4972" s="17"/>
      <c r="G4972" s="17"/>
      <c r="H4972" s="249"/>
      <c r="I4972" s="250"/>
      <c r="J4972" s="251"/>
    </row>
    <row r="4973" spans="1:10" ht="13.5" customHeight="1">
      <c r="A4973" s="16"/>
      <c r="B4973" s="16"/>
      <c r="C4973" s="17"/>
      <c r="D4973" s="17"/>
      <c r="E4973" s="17"/>
      <c r="F4973" s="17"/>
      <c r="G4973" s="17"/>
      <c r="H4973" s="249"/>
      <c r="I4973" s="250"/>
      <c r="J4973" s="251"/>
    </row>
    <row r="4974" spans="1:10" ht="13.5" customHeight="1">
      <c r="A4974" s="16"/>
      <c r="B4974" s="16"/>
      <c r="C4974" s="17"/>
      <c r="D4974" s="17"/>
      <c r="E4974" s="17"/>
      <c r="F4974" s="17"/>
      <c r="G4974" s="17"/>
      <c r="H4974" s="249"/>
      <c r="I4974" s="250"/>
      <c r="J4974" s="251"/>
    </row>
    <row r="4975" spans="1:10" ht="13.5" customHeight="1">
      <c r="A4975" s="16"/>
      <c r="B4975" s="16"/>
      <c r="C4975" s="17"/>
      <c r="D4975" s="17"/>
      <c r="E4975" s="17"/>
      <c r="F4975" s="17"/>
      <c r="G4975" s="17"/>
      <c r="H4975" s="249"/>
      <c r="I4975" s="250"/>
      <c r="J4975" s="251"/>
    </row>
    <row r="4976" spans="1:10" ht="13.5" customHeight="1">
      <c r="A4976" s="16"/>
      <c r="B4976" s="16"/>
      <c r="C4976" s="17"/>
      <c r="D4976" s="17"/>
      <c r="E4976" s="17"/>
      <c r="F4976" s="17"/>
      <c r="G4976" s="17"/>
      <c r="H4976" s="249"/>
      <c r="I4976" s="250"/>
      <c r="J4976" s="251"/>
    </row>
    <row r="4977" spans="1:10" ht="13.5" customHeight="1">
      <c r="A4977" s="16"/>
      <c r="B4977" s="16"/>
      <c r="C4977" s="17"/>
      <c r="D4977" s="17"/>
      <c r="E4977" s="17"/>
      <c r="F4977" s="17"/>
      <c r="G4977" s="17"/>
      <c r="H4977" s="249"/>
      <c r="I4977" s="250"/>
      <c r="J4977" s="251"/>
    </row>
    <row r="4978" spans="1:10" ht="13.5" customHeight="1">
      <c r="A4978" s="16"/>
      <c r="B4978" s="16"/>
      <c r="C4978" s="17"/>
      <c r="D4978" s="17"/>
      <c r="E4978" s="17"/>
      <c r="F4978" s="17"/>
      <c r="G4978" s="17"/>
      <c r="H4978" s="249"/>
      <c r="I4978" s="250"/>
      <c r="J4978" s="251"/>
    </row>
    <row r="4979" spans="1:10" ht="13.5" customHeight="1">
      <c r="A4979" s="16"/>
      <c r="B4979" s="16"/>
      <c r="C4979" s="17"/>
      <c r="D4979" s="17"/>
      <c r="E4979" s="17"/>
      <c r="F4979" s="17"/>
      <c r="G4979" s="17"/>
      <c r="H4979" s="249"/>
      <c r="I4979" s="250"/>
      <c r="J4979" s="251"/>
    </row>
    <row r="4980" spans="1:10" ht="13.5" customHeight="1">
      <c r="A4980" s="16"/>
      <c r="B4980" s="16"/>
      <c r="C4980" s="17"/>
      <c r="D4980" s="17"/>
      <c r="E4980" s="17"/>
      <c r="F4980" s="17"/>
      <c r="G4980" s="17"/>
      <c r="H4980" s="249"/>
      <c r="I4980" s="250"/>
      <c r="J4980" s="251"/>
    </row>
    <row r="4981" spans="1:10" ht="13.5" customHeight="1">
      <c r="A4981" s="16"/>
      <c r="B4981" s="16"/>
      <c r="C4981" s="17"/>
      <c r="D4981" s="17"/>
      <c r="E4981" s="17"/>
      <c r="F4981" s="17"/>
      <c r="G4981" s="17"/>
      <c r="H4981" s="249"/>
      <c r="I4981" s="250"/>
      <c r="J4981" s="251"/>
    </row>
    <row r="4982" spans="1:10" ht="13.5" customHeight="1">
      <c r="A4982" s="16"/>
      <c r="B4982" s="16"/>
      <c r="C4982" s="17"/>
      <c r="D4982" s="17"/>
      <c r="E4982" s="17"/>
      <c r="F4982" s="17"/>
      <c r="G4982" s="17"/>
      <c r="H4982" s="249"/>
      <c r="I4982" s="250"/>
      <c r="J4982" s="251"/>
    </row>
    <row r="4983" spans="1:10" ht="13.5" customHeight="1">
      <c r="A4983" s="16"/>
      <c r="B4983" s="16"/>
      <c r="C4983" s="17"/>
      <c r="D4983" s="17"/>
      <c r="E4983" s="17"/>
      <c r="F4983" s="17"/>
      <c r="G4983" s="17"/>
      <c r="H4983" s="249"/>
      <c r="I4983" s="250"/>
      <c r="J4983" s="251"/>
    </row>
    <row r="4984" spans="1:10" ht="13.5" customHeight="1">
      <c r="A4984" s="16"/>
      <c r="B4984" s="16"/>
      <c r="C4984" s="17"/>
      <c r="D4984" s="17"/>
      <c r="E4984" s="17"/>
      <c r="F4984" s="17"/>
      <c r="G4984" s="17"/>
      <c r="H4984" s="249"/>
      <c r="I4984" s="250"/>
      <c r="J4984" s="251"/>
    </row>
    <row r="4985" spans="1:10" ht="13.5" customHeight="1">
      <c r="A4985" s="16"/>
      <c r="B4985" s="16"/>
      <c r="C4985" s="17"/>
      <c r="D4985" s="17"/>
      <c r="E4985" s="17"/>
      <c r="F4985" s="17"/>
      <c r="G4985" s="17"/>
      <c r="H4985" s="249"/>
      <c r="I4985" s="250"/>
      <c r="J4985" s="251"/>
    </row>
    <row r="4986" spans="1:10" ht="13.5" customHeight="1">
      <c r="A4986" s="16"/>
      <c r="B4986" s="16"/>
      <c r="C4986" s="17"/>
      <c r="D4986" s="17"/>
      <c r="E4986" s="17"/>
      <c r="F4986" s="17"/>
      <c r="G4986" s="17"/>
      <c r="H4986" s="249"/>
      <c r="I4986" s="250"/>
      <c r="J4986" s="251"/>
    </row>
    <row r="4987" spans="1:10" ht="13.5" customHeight="1">
      <c r="A4987" s="16"/>
      <c r="B4987" s="16"/>
      <c r="C4987" s="17"/>
      <c r="D4987" s="17"/>
      <c r="E4987" s="17"/>
      <c r="F4987" s="17"/>
      <c r="G4987" s="17"/>
      <c r="H4987" s="249"/>
      <c r="I4987" s="250"/>
      <c r="J4987" s="251"/>
    </row>
    <row r="4988" spans="1:10" ht="13.5" customHeight="1">
      <c r="A4988" s="16"/>
      <c r="B4988" s="16"/>
      <c r="C4988" s="17"/>
      <c r="D4988" s="17"/>
      <c r="E4988" s="17"/>
      <c r="F4988" s="17"/>
      <c r="G4988" s="17"/>
      <c r="H4988" s="249"/>
      <c r="I4988" s="250"/>
      <c r="J4988" s="251"/>
    </row>
    <row r="4989" spans="1:10" ht="13.5" customHeight="1">
      <c r="A4989" s="16"/>
      <c r="B4989" s="16"/>
      <c r="C4989" s="17"/>
      <c r="D4989" s="17"/>
      <c r="E4989" s="17"/>
      <c r="F4989" s="17"/>
      <c r="G4989" s="17"/>
      <c r="H4989" s="249"/>
      <c r="I4989" s="250"/>
      <c r="J4989" s="251"/>
    </row>
    <row r="4990" spans="1:10" ht="13.5" customHeight="1">
      <c r="A4990" s="16"/>
      <c r="B4990" s="16"/>
      <c r="C4990" s="17"/>
      <c r="D4990" s="17"/>
      <c r="E4990" s="17"/>
      <c r="F4990" s="17"/>
      <c r="G4990" s="17"/>
      <c r="H4990" s="249"/>
      <c r="I4990" s="250"/>
      <c r="J4990" s="251"/>
    </row>
    <row r="4991" spans="1:10" ht="13.5" customHeight="1">
      <c r="A4991" s="16"/>
      <c r="B4991" s="16"/>
      <c r="C4991" s="17"/>
      <c r="D4991" s="17"/>
      <c r="E4991" s="17"/>
      <c r="F4991" s="17"/>
      <c r="G4991" s="17"/>
      <c r="H4991" s="249"/>
      <c r="I4991" s="250"/>
      <c r="J4991" s="251"/>
    </row>
    <row r="4992" spans="1:10" ht="13.5" customHeight="1">
      <c r="A4992" s="16"/>
      <c r="B4992" s="16"/>
      <c r="C4992" s="17"/>
      <c r="D4992" s="17"/>
      <c r="E4992" s="17"/>
      <c r="F4992" s="17"/>
      <c r="G4992" s="17"/>
      <c r="H4992" s="249"/>
      <c r="I4992" s="250"/>
      <c r="J4992" s="251"/>
    </row>
    <row r="4993" spans="1:10" ht="13.5" customHeight="1">
      <c r="A4993" s="16"/>
      <c r="B4993" s="16"/>
      <c r="C4993" s="17"/>
      <c r="D4993" s="17"/>
      <c r="E4993" s="17"/>
      <c r="F4993" s="17"/>
      <c r="G4993" s="17"/>
      <c r="H4993" s="249"/>
      <c r="I4993" s="250"/>
      <c r="J4993" s="251"/>
    </row>
    <row r="4994" spans="1:10" ht="13.5" customHeight="1">
      <c r="A4994" s="16"/>
      <c r="B4994" s="16"/>
      <c r="C4994" s="17"/>
      <c r="D4994" s="17"/>
      <c r="E4994" s="17"/>
      <c r="F4994" s="17"/>
      <c r="G4994" s="17"/>
      <c r="H4994" s="249"/>
      <c r="I4994" s="250"/>
      <c r="J4994" s="251"/>
    </row>
    <row r="4995" spans="1:10" ht="13.5" customHeight="1">
      <c r="A4995" s="16"/>
      <c r="B4995" s="16"/>
      <c r="C4995" s="17"/>
      <c r="D4995" s="17"/>
      <c r="E4995" s="17"/>
      <c r="F4995" s="17"/>
      <c r="G4995" s="17"/>
      <c r="H4995" s="249"/>
      <c r="I4995" s="250"/>
      <c r="J4995" s="251"/>
    </row>
    <row r="4996" spans="1:10" ht="13.5" customHeight="1">
      <c r="A4996" s="16"/>
      <c r="B4996" s="16"/>
      <c r="C4996" s="17"/>
      <c r="D4996" s="17"/>
      <c r="E4996" s="17"/>
      <c r="F4996" s="17"/>
      <c r="G4996" s="17"/>
      <c r="H4996" s="249"/>
      <c r="I4996" s="250"/>
      <c r="J4996" s="251"/>
    </row>
    <row r="4997" spans="1:10" ht="13.5" customHeight="1">
      <c r="A4997" s="16"/>
      <c r="B4997" s="16"/>
      <c r="C4997" s="17"/>
      <c r="D4997" s="17"/>
      <c r="E4997" s="17"/>
      <c r="F4997" s="17"/>
      <c r="G4997" s="17"/>
      <c r="H4997" s="249"/>
      <c r="I4997" s="250"/>
      <c r="J4997" s="251"/>
    </row>
    <row r="4998" spans="1:10" ht="13.5" customHeight="1">
      <c r="A4998" s="16"/>
      <c r="B4998" s="16"/>
      <c r="C4998" s="17"/>
      <c r="D4998" s="17"/>
      <c r="E4998" s="17"/>
      <c r="F4998" s="17"/>
      <c r="G4998" s="17"/>
      <c r="H4998" s="249"/>
      <c r="I4998" s="250"/>
      <c r="J4998" s="251"/>
    </row>
    <row r="4999" spans="1:10" ht="13.5" customHeight="1">
      <c r="A4999" s="16"/>
      <c r="B4999" s="16"/>
      <c r="C4999" s="17"/>
      <c r="D4999" s="17"/>
      <c r="E4999" s="17"/>
      <c r="F4999" s="17"/>
      <c r="G4999" s="17"/>
      <c r="H4999" s="249"/>
      <c r="I4999" s="250"/>
      <c r="J4999" s="251"/>
    </row>
    <row r="5000" spans="1:10" ht="13.5" customHeight="1">
      <c r="A5000" s="16"/>
      <c r="B5000" s="16"/>
      <c r="C5000" s="17"/>
      <c r="D5000" s="17"/>
      <c r="E5000" s="17"/>
      <c r="F5000" s="17"/>
      <c r="G5000" s="17"/>
      <c r="H5000" s="249"/>
      <c r="I5000" s="250"/>
      <c r="J5000" s="251"/>
    </row>
    <row r="5001" spans="1:10" ht="13.5" customHeight="1">
      <c r="A5001" s="16"/>
      <c r="B5001" s="16"/>
      <c r="C5001" s="17"/>
      <c r="D5001" s="17"/>
      <c r="E5001" s="17"/>
      <c r="F5001" s="17"/>
      <c r="G5001" s="17"/>
      <c r="H5001" s="249"/>
      <c r="I5001" s="250"/>
      <c r="J5001" s="251"/>
    </row>
    <row r="5002" spans="1:10" ht="13.5" customHeight="1">
      <c r="A5002" s="16"/>
      <c r="B5002" s="16"/>
      <c r="C5002" s="17"/>
      <c r="D5002" s="17"/>
      <c r="E5002" s="17"/>
      <c r="F5002" s="17"/>
      <c r="G5002" s="17"/>
      <c r="H5002" s="249"/>
      <c r="I5002" s="250"/>
      <c r="J5002" s="251"/>
    </row>
    <row r="5003" spans="1:10" ht="13.5" customHeight="1">
      <c r="A5003" s="16"/>
      <c r="B5003" s="16"/>
      <c r="C5003" s="17"/>
      <c r="D5003" s="17"/>
      <c r="E5003" s="17"/>
      <c r="F5003" s="17"/>
      <c r="G5003" s="17"/>
      <c r="H5003" s="249"/>
      <c r="I5003" s="250"/>
      <c r="J5003" s="251"/>
    </row>
    <row r="5004" spans="1:10" ht="13.5" customHeight="1">
      <c r="A5004" s="16"/>
      <c r="B5004" s="16"/>
      <c r="C5004" s="17"/>
      <c r="D5004" s="17"/>
      <c r="E5004" s="17"/>
      <c r="F5004" s="17"/>
      <c r="G5004" s="17"/>
      <c r="H5004" s="249"/>
      <c r="I5004" s="250"/>
      <c r="J5004" s="251"/>
    </row>
    <row r="5005" spans="1:10" ht="13.5" customHeight="1">
      <c r="A5005" s="16"/>
      <c r="B5005" s="16"/>
      <c r="C5005" s="17"/>
      <c r="D5005" s="17"/>
      <c r="E5005" s="17"/>
      <c r="F5005" s="17"/>
      <c r="G5005" s="17"/>
      <c r="H5005" s="249"/>
      <c r="I5005" s="250"/>
      <c r="J5005" s="251"/>
    </row>
    <row r="5006" spans="1:10" ht="13.5" customHeight="1">
      <c r="A5006" s="16"/>
      <c r="B5006" s="16"/>
      <c r="C5006" s="17"/>
      <c r="D5006" s="17"/>
      <c r="E5006" s="17"/>
      <c r="F5006" s="17"/>
      <c r="G5006" s="17"/>
      <c r="H5006" s="249"/>
      <c r="I5006" s="250"/>
      <c r="J5006" s="251"/>
    </row>
    <row r="5007" spans="1:10" ht="13.5" customHeight="1">
      <c r="A5007" s="16"/>
      <c r="B5007" s="16"/>
      <c r="C5007" s="17"/>
      <c r="D5007" s="17"/>
      <c r="E5007" s="17"/>
      <c r="F5007" s="17"/>
      <c r="G5007" s="17"/>
      <c r="H5007" s="249"/>
      <c r="I5007" s="250"/>
      <c r="J5007" s="251"/>
    </row>
    <row r="5008" spans="1:10" ht="13.5" customHeight="1">
      <c r="A5008" s="16"/>
      <c r="B5008" s="16"/>
      <c r="C5008" s="17"/>
      <c r="D5008" s="17"/>
      <c r="E5008" s="17"/>
      <c r="F5008" s="17"/>
      <c r="G5008" s="17"/>
      <c r="H5008" s="249"/>
      <c r="I5008" s="250"/>
      <c r="J5008" s="251"/>
    </row>
    <row r="5009" spans="1:10" ht="13.5" customHeight="1">
      <c r="A5009" s="16"/>
      <c r="B5009" s="16"/>
      <c r="C5009" s="17"/>
      <c r="D5009" s="17"/>
      <c r="E5009" s="17"/>
      <c r="F5009" s="17"/>
      <c r="G5009" s="17"/>
      <c r="H5009" s="249"/>
      <c r="I5009" s="250"/>
      <c r="J5009" s="251"/>
    </row>
    <row r="5010" spans="1:10" ht="13.5" customHeight="1">
      <c r="A5010" s="16"/>
      <c r="B5010" s="16"/>
      <c r="C5010" s="17"/>
      <c r="D5010" s="17"/>
      <c r="E5010" s="17"/>
      <c r="F5010" s="17"/>
      <c r="G5010" s="17"/>
      <c r="H5010" s="249"/>
      <c r="I5010" s="250"/>
      <c r="J5010" s="251"/>
    </row>
    <row r="5011" spans="1:10" ht="13.5" customHeight="1">
      <c r="A5011" s="16"/>
      <c r="B5011" s="16"/>
      <c r="C5011" s="17"/>
      <c r="D5011" s="17"/>
      <c r="E5011" s="17"/>
      <c r="F5011" s="17"/>
      <c r="G5011" s="17"/>
      <c r="H5011" s="249"/>
      <c r="I5011" s="250"/>
      <c r="J5011" s="251"/>
    </row>
    <row r="5012" spans="1:10" ht="13.5" customHeight="1">
      <c r="A5012" s="16"/>
      <c r="B5012" s="16"/>
      <c r="C5012" s="17"/>
      <c r="D5012" s="17"/>
      <c r="E5012" s="17"/>
      <c r="F5012" s="17"/>
      <c r="G5012" s="17"/>
      <c r="H5012" s="249"/>
      <c r="I5012" s="250"/>
      <c r="J5012" s="251"/>
    </row>
    <row r="5013" spans="1:10" ht="13.5" customHeight="1">
      <c r="A5013" s="16"/>
      <c r="B5013" s="16"/>
      <c r="C5013" s="17"/>
      <c r="D5013" s="17"/>
      <c r="E5013" s="17"/>
      <c r="F5013" s="17"/>
      <c r="G5013" s="17"/>
      <c r="H5013" s="249"/>
      <c r="I5013" s="250"/>
      <c r="J5013" s="251"/>
    </row>
    <row r="5014" spans="1:10" ht="13.5" customHeight="1">
      <c r="A5014" s="16"/>
      <c r="B5014" s="16"/>
      <c r="C5014" s="17"/>
      <c r="D5014" s="17"/>
      <c r="E5014" s="17"/>
      <c r="F5014" s="17"/>
      <c r="G5014" s="17"/>
      <c r="H5014" s="249"/>
      <c r="I5014" s="250"/>
      <c r="J5014" s="251"/>
    </row>
    <row r="5015" spans="1:10" ht="13.5" customHeight="1">
      <c r="A5015" s="16"/>
      <c r="B5015" s="16"/>
      <c r="C5015" s="17"/>
      <c r="D5015" s="17"/>
      <c r="E5015" s="17"/>
      <c r="F5015" s="17"/>
      <c r="G5015" s="17"/>
      <c r="H5015" s="249"/>
      <c r="I5015" s="250"/>
      <c r="J5015" s="251"/>
    </row>
    <row r="5016" spans="1:10" ht="13.5" customHeight="1">
      <c r="A5016" s="16"/>
      <c r="B5016" s="16"/>
      <c r="C5016" s="17"/>
      <c r="D5016" s="17"/>
      <c r="E5016" s="17"/>
      <c r="F5016" s="17"/>
      <c r="G5016" s="17"/>
      <c r="H5016" s="249"/>
      <c r="I5016" s="250"/>
      <c r="J5016" s="251"/>
    </row>
    <row r="5017" spans="1:10" ht="13.5" customHeight="1">
      <c r="A5017" s="16"/>
      <c r="B5017" s="16"/>
      <c r="C5017" s="17"/>
      <c r="D5017" s="17"/>
      <c r="E5017" s="17"/>
      <c r="F5017" s="17"/>
      <c r="G5017" s="17"/>
      <c r="H5017" s="249"/>
      <c r="I5017" s="250"/>
      <c r="J5017" s="251"/>
    </row>
    <row r="5018" spans="1:10" ht="13.5" customHeight="1">
      <c r="A5018" s="16"/>
      <c r="B5018" s="16"/>
      <c r="C5018" s="17"/>
      <c r="D5018" s="17"/>
      <c r="E5018" s="17"/>
      <c r="F5018" s="17"/>
      <c r="G5018" s="17"/>
      <c r="H5018" s="249"/>
      <c r="I5018" s="250"/>
      <c r="J5018" s="251"/>
    </row>
    <row r="5019" spans="1:10" ht="13.5" customHeight="1">
      <c r="A5019" s="16"/>
      <c r="B5019" s="16"/>
      <c r="C5019" s="17"/>
      <c r="D5019" s="17"/>
      <c r="E5019" s="17"/>
      <c r="F5019" s="17"/>
      <c r="G5019" s="17"/>
      <c r="H5019" s="249"/>
      <c r="I5019" s="250"/>
      <c r="J5019" s="251"/>
    </row>
    <row r="5020" spans="1:10" ht="13.5" customHeight="1">
      <c r="A5020" s="16"/>
      <c r="B5020" s="16"/>
      <c r="C5020" s="17"/>
      <c r="D5020" s="17"/>
      <c r="E5020" s="17"/>
      <c r="F5020" s="17"/>
      <c r="G5020" s="17"/>
      <c r="H5020" s="249"/>
      <c r="I5020" s="250"/>
      <c r="J5020" s="251"/>
    </row>
    <row r="5021" spans="1:10" ht="13.5" customHeight="1">
      <c r="A5021" s="16"/>
      <c r="B5021" s="16"/>
      <c r="C5021" s="17"/>
      <c r="D5021" s="17"/>
      <c r="E5021" s="17"/>
      <c r="F5021" s="17"/>
      <c r="G5021" s="17"/>
      <c r="H5021" s="249"/>
      <c r="I5021" s="250"/>
      <c r="J5021" s="251"/>
    </row>
    <row r="5022" spans="1:10" ht="13.5" customHeight="1">
      <c r="A5022" s="16"/>
      <c r="B5022" s="16"/>
      <c r="C5022" s="17"/>
      <c r="D5022" s="17"/>
      <c r="E5022" s="17"/>
      <c r="F5022" s="17"/>
      <c r="G5022" s="17"/>
      <c r="H5022" s="249"/>
      <c r="I5022" s="250"/>
      <c r="J5022" s="251"/>
    </row>
    <row r="5023" spans="1:10" ht="13.5" customHeight="1">
      <c r="A5023" s="16"/>
      <c r="B5023" s="16"/>
      <c r="C5023" s="17"/>
      <c r="D5023" s="17"/>
      <c r="E5023" s="17"/>
      <c r="F5023" s="17"/>
      <c r="G5023" s="17"/>
      <c r="H5023" s="249"/>
      <c r="I5023" s="250"/>
      <c r="J5023" s="251"/>
    </row>
    <row r="5024" spans="1:10" ht="13.5" customHeight="1">
      <c r="A5024" s="16"/>
      <c r="B5024" s="16"/>
      <c r="C5024" s="17"/>
      <c r="D5024" s="17"/>
      <c r="E5024" s="17"/>
      <c r="F5024" s="17"/>
      <c r="G5024" s="17"/>
      <c r="H5024" s="249"/>
      <c r="I5024" s="250"/>
      <c r="J5024" s="251"/>
    </row>
    <row r="5025" spans="1:10" ht="13.5" customHeight="1">
      <c r="A5025" s="16"/>
      <c r="B5025" s="16"/>
      <c r="C5025" s="17"/>
      <c r="D5025" s="17"/>
      <c r="E5025" s="17"/>
      <c r="F5025" s="17"/>
      <c r="G5025" s="17"/>
      <c r="H5025" s="249"/>
      <c r="I5025" s="250"/>
      <c r="J5025" s="251"/>
    </row>
    <row r="5026" spans="1:10" ht="13.5" customHeight="1">
      <c r="A5026" s="16"/>
      <c r="B5026" s="16"/>
      <c r="C5026" s="17"/>
      <c r="D5026" s="17"/>
      <c r="E5026" s="17"/>
      <c r="F5026" s="17"/>
      <c r="G5026" s="17"/>
      <c r="H5026" s="249"/>
      <c r="I5026" s="250"/>
      <c r="J5026" s="251"/>
    </row>
    <row r="5027" spans="1:10" ht="13.5" customHeight="1">
      <c r="A5027" s="16"/>
      <c r="B5027" s="16"/>
      <c r="C5027" s="17"/>
      <c r="D5027" s="17"/>
      <c r="E5027" s="17"/>
      <c r="F5027" s="17"/>
      <c r="G5027" s="17"/>
      <c r="H5027" s="249"/>
      <c r="I5027" s="250"/>
      <c r="J5027" s="251"/>
    </row>
    <row r="5028" spans="1:10" ht="13.5" customHeight="1">
      <c r="A5028" s="16"/>
      <c r="B5028" s="16"/>
      <c r="C5028" s="17"/>
      <c r="D5028" s="17"/>
      <c r="E5028" s="17"/>
      <c r="F5028" s="17"/>
      <c r="G5028" s="17"/>
      <c r="H5028" s="249"/>
      <c r="I5028" s="250"/>
      <c r="J5028" s="251"/>
    </row>
    <row r="5029" spans="1:10" ht="13.5" customHeight="1">
      <c r="A5029" s="16"/>
      <c r="B5029" s="16"/>
      <c r="C5029" s="17"/>
      <c r="D5029" s="17"/>
      <c r="E5029" s="17"/>
      <c r="F5029" s="17"/>
      <c r="G5029" s="17"/>
      <c r="H5029" s="249"/>
      <c r="I5029" s="250"/>
      <c r="J5029" s="251"/>
    </row>
    <row r="5030" spans="1:10" ht="13.5" customHeight="1">
      <c r="A5030" s="16"/>
      <c r="B5030" s="16"/>
      <c r="C5030" s="17"/>
      <c r="D5030" s="17"/>
      <c r="E5030" s="17"/>
      <c r="F5030" s="17"/>
      <c r="G5030" s="17"/>
      <c r="H5030" s="249"/>
      <c r="I5030" s="250"/>
      <c r="J5030" s="251"/>
    </row>
    <row r="5031" spans="1:10" ht="13.5" customHeight="1">
      <c r="A5031" s="16"/>
      <c r="B5031" s="16"/>
      <c r="C5031" s="17"/>
      <c r="D5031" s="17"/>
      <c r="E5031" s="17"/>
      <c r="F5031" s="17"/>
      <c r="G5031" s="17"/>
      <c r="H5031" s="249"/>
      <c r="I5031" s="250"/>
      <c r="J5031" s="251"/>
    </row>
    <row r="5032" spans="1:10" ht="13.5" customHeight="1">
      <c r="A5032" s="16"/>
      <c r="B5032" s="16"/>
      <c r="C5032" s="17"/>
      <c r="D5032" s="17"/>
      <c r="E5032" s="17"/>
      <c r="F5032" s="17"/>
      <c r="G5032" s="17"/>
      <c r="H5032" s="249"/>
      <c r="I5032" s="250"/>
      <c r="J5032" s="251"/>
    </row>
    <row r="5033" spans="1:10" ht="13.5" customHeight="1">
      <c r="A5033" s="16"/>
      <c r="B5033" s="16"/>
      <c r="C5033" s="17"/>
      <c r="D5033" s="17"/>
      <c r="E5033" s="17"/>
      <c r="F5033" s="17"/>
      <c r="G5033" s="17"/>
      <c r="H5033" s="249"/>
      <c r="I5033" s="250"/>
      <c r="J5033" s="251"/>
    </row>
    <row r="5034" spans="1:10" ht="13.5" customHeight="1">
      <c r="A5034" s="16"/>
      <c r="B5034" s="16"/>
      <c r="C5034" s="17"/>
      <c r="D5034" s="17"/>
      <c r="E5034" s="17"/>
      <c r="F5034" s="17"/>
      <c r="G5034" s="17"/>
      <c r="H5034" s="249"/>
      <c r="I5034" s="250"/>
      <c r="J5034" s="251"/>
    </row>
    <row r="5035" spans="1:10" ht="13.5" customHeight="1">
      <c r="A5035" s="16"/>
      <c r="B5035" s="16"/>
      <c r="C5035" s="17"/>
      <c r="D5035" s="17"/>
      <c r="E5035" s="17"/>
      <c r="F5035" s="17"/>
      <c r="G5035" s="17"/>
      <c r="H5035" s="249"/>
      <c r="I5035" s="250"/>
      <c r="J5035" s="251"/>
    </row>
    <row r="5036" spans="1:10" ht="13.5" customHeight="1">
      <c r="A5036" s="16"/>
      <c r="B5036" s="16"/>
      <c r="C5036" s="17"/>
      <c r="D5036" s="17"/>
      <c r="E5036" s="17"/>
      <c r="F5036" s="17"/>
      <c r="G5036" s="17"/>
      <c r="H5036" s="249"/>
      <c r="I5036" s="250"/>
      <c r="J5036" s="251"/>
    </row>
    <row r="5037" spans="1:10" ht="13.5" customHeight="1">
      <c r="A5037" s="16"/>
      <c r="B5037" s="16"/>
      <c r="C5037" s="17"/>
      <c r="D5037" s="17"/>
      <c r="E5037" s="17"/>
      <c r="F5037" s="17"/>
      <c r="G5037" s="17"/>
      <c r="H5037" s="249"/>
      <c r="I5037" s="250"/>
      <c r="J5037" s="251"/>
    </row>
    <row r="5038" spans="1:10" ht="13.5" customHeight="1">
      <c r="A5038" s="16"/>
      <c r="B5038" s="16"/>
      <c r="C5038" s="17"/>
      <c r="D5038" s="17"/>
      <c r="E5038" s="17"/>
      <c r="F5038" s="17"/>
      <c r="G5038" s="17"/>
      <c r="H5038" s="249"/>
      <c r="I5038" s="250"/>
      <c r="J5038" s="251"/>
    </row>
    <row r="5039" spans="1:10" ht="13.5" customHeight="1">
      <c r="A5039" s="16"/>
      <c r="B5039" s="16"/>
      <c r="C5039" s="17"/>
      <c r="D5039" s="17"/>
      <c r="E5039" s="17"/>
      <c r="F5039" s="17"/>
      <c r="G5039" s="17"/>
      <c r="H5039" s="249"/>
      <c r="I5039" s="250"/>
      <c r="J5039" s="251"/>
    </row>
    <row r="5040" spans="1:10" ht="13.5" customHeight="1">
      <c r="A5040" s="16"/>
      <c r="B5040" s="16"/>
      <c r="C5040" s="17"/>
      <c r="D5040" s="17"/>
      <c r="E5040" s="17"/>
      <c r="F5040" s="17"/>
      <c r="G5040" s="17"/>
      <c r="H5040" s="249"/>
      <c r="I5040" s="250"/>
      <c r="J5040" s="251"/>
    </row>
    <row r="5041" spans="1:10" ht="13.5" customHeight="1">
      <c r="A5041" s="16"/>
      <c r="B5041" s="16"/>
      <c r="C5041" s="17"/>
      <c r="D5041" s="17"/>
      <c r="E5041" s="17"/>
      <c r="F5041" s="17"/>
      <c r="G5041" s="17"/>
      <c r="H5041" s="249"/>
      <c r="I5041" s="250"/>
      <c r="J5041" s="251"/>
    </row>
    <row r="5042" spans="1:10" ht="13.5" customHeight="1">
      <c r="A5042" s="16"/>
      <c r="B5042" s="16"/>
      <c r="C5042" s="17"/>
      <c r="D5042" s="17"/>
      <c r="E5042" s="17"/>
      <c r="F5042" s="17"/>
      <c r="G5042" s="17"/>
      <c r="H5042" s="249"/>
      <c r="I5042" s="250"/>
      <c r="J5042" s="251"/>
    </row>
    <row r="5043" spans="1:10" ht="13.5" customHeight="1">
      <c r="A5043" s="16"/>
      <c r="B5043" s="16"/>
      <c r="C5043" s="17"/>
      <c r="D5043" s="17"/>
      <c r="E5043" s="17"/>
      <c r="F5043" s="17"/>
      <c r="G5043" s="17"/>
      <c r="H5043" s="249"/>
      <c r="I5043" s="250"/>
      <c r="J5043" s="251"/>
    </row>
    <row r="5044" spans="1:10" ht="13.5" customHeight="1">
      <c r="A5044" s="16"/>
      <c r="B5044" s="16"/>
      <c r="C5044" s="17"/>
      <c r="D5044" s="17"/>
      <c r="E5044" s="17"/>
      <c r="F5044" s="17"/>
      <c r="G5044" s="17"/>
      <c r="H5044" s="249"/>
      <c r="I5044" s="250"/>
      <c r="J5044" s="251"/>
    </row>
    <row r="5045" spans="1:10" ht="13.5" customHeight="1">
      <c r="A5045" s="16"/>
      <c r="B5045" s="16"/>
      <c r="C5045" s="17"/>
      <c r="D5045" s="17"/>
      <c r="E5045" s="17"/>
      <c r="F5045" s="17"/>
      <c r="G5045" s="17"/>
      <c r="H5045" s="249"/>
      <c r="I5045" s="250"/>
      <c r="J5045" s="251"/>
    </row>
    <row r="5046" spans="1:10" ht="13.5" customHeight="1">
      <c r="A5046" s="16"/>
      <c r="B5046" s="16"/>
      <c r="C5046" s="17"/>
      <c r="D5046" s="17"/>
      <c r="E5046" s="17"/>
      <c r="F5046" s="17"/>
      <c r="G5046" s="17"/>
      <c r="H5046" s="249"/>
      <c r="I5046" s="250"/>
      <c r="J5046" s="251"/>
    </row>
    <row r="5047" spans="1:10" ht="13.5" customHeight="1">
      <c r="A5047" s="16"/>
      <c r="B5047" s="16"/>
      <c r="C5047" s="17"/>
      <c r="D5047" s="17"/>
      <c r="E5047" s="17"/>
      <c r="F5047" s="17"/>
      <c r="G5047" s="17"/>
      <c r="H5047" s="249"/>
      <c r="I5047" s="250"/>
      <c r="J5047" s="251"/>
    </row>
    <row r="5048" spans="1:10" ht="13.5" customHeight="1">
      <c r="A5048" s="16"/>
      <c r="B5048" s="16"/>
      <c r="C5048" s="17"/>
      <c r="D5048" s="17"/>
      <c r="E5048" s="17"/>
      <c r="F5048" s="17"/>
      <c r="G5048" s="17"/>
      <c r="H5048" s="249"/>
      <c r="I5048" s="250"/>
      <c r="J5048" s="251"/>
    </row>
    <row r="5049" spans="1:10" ht="13.5" customHeight="1">
      <c r="A5049" s="16"/>
      <c r="B5049" s="16"/>
      <c r="C5049" s="17"/>
      <c r="D5049" s="17"/>
      <c r="E5049" s="17"/>
      <c r="F5049" s="17"/>
      <c r="G5049" s="17"/>
      <c r="H5049" s="249"/>
      <c r="I5049" s="250"/>
      <c r="J5049" s="251"/>
    </row>
    <row r="5050" spans="1:10" ht="13.5" customHeight="1">
      <c r="A5050" s="16"/>
      <c r="B5050" s="16"/>
      <c r="C5050" s="17"/>
      <c r="D5050" s="17"/>
      <c r="E5050" s="17"/>
      <c r="F5050" s="17"/>
      <c r="G5050" s="17"/>
      <c r="H5050" s="249"/>
      <c r="I5050" s="250"/>
      <c r="J5050" s="251"/>
    </row>
    <row r="5051" spans="1:10" ht="13.5" customHeight="1">
      <c r="A5051" s="16"/>
      <c r="B5051" s="16"/>
      <c r="C5051" s="17"/>
      <c r="D5051" s="17"/>
      <c r="E5051" s="17"/>
      <c r="F5051" s="17"/>
      <c r="G5051" s="17"/>
      <c r="H5051" s="249"/>
      <c r="I5051" s="250"/>
      <c r="J5051" s="251"/>
    </row>
    <row r="5052" spans="1:10" ht="13.5" customHeight="1">
      <c r="A5052" s="16"/>
      <c r="B5052" s="16"/>
      <c r="C5052" s="17"/>
      <c r="D5052" s="17"/>
      <c r="E5052" s="17"/>
      <c r="F5052" s="17"/>
      <c r="G5052" s="17"/>
      <c r="H5052" s="249"/>
      <c r="I5052" s="250"/>
      <c r="J5052" s="251"/>
    </row>
    <row r="5053" spans="1:10" ht="13.5" customHeight="1">
      <c r="A5053" s="16"/>
      <c r="B5053" s="16"/>
      <c r="C5053" s="17"/>
      <c r="D5053" s="17"/>
      <c r="E5053" s="17"/>
      <c r="F5053" s="17"/>
      <c r="G5053" s="17"/>
      <c r="H5053" s="249"/>
      <c r="I5053" s="250"/>
      <c r="J5053" s="251"/>
    </row>
    <row r="5054" spans="1:10" ht="13.5" customHeight="1">
      <c r="A5054" s="16"/>
      <c r="B5054" s="16"/>
      <c r="C5054" s="17"/>
      <c r="D5054" s="17"/>
      <c r="E5054" s="17"/>
      <c r="F5054" s="17"/>
      <c r="G5054" s="17"/>
      <c r="H5054" s="249"/>
      <c r="I5054" s="250"/>
      <c r="J5054" s="251"/>
    </row>
    <row r="5055" spans="1:10" ht="13.5" customHeight="1">
      <c r="A5055" s="16"/>
      <c r="B5055" s="16"/>
      <c r="C5055" s="17"/>
      <c r="D5055" s="17"/>
      <c r="E5055" s="17"/>
      <c r="F5055" s="17"/>
      <c r="G5055" s="17"/>
      <c r="H5055" s="249"/>
      <c r="I5055" s="250"/>
      <c r="J5055" s="251"/>
    </row>
    <row r="5056" spans="1:10" ht="13.5" customHeight="1">
      <c r="A5056" s="16"/>
      <c r="B5056" s="16"/>
      <c r="C5056" s="17"/>
      <c r="D5056" s="17"/>
      <c r="E5056" s="17"/>
      <c r="F5056" s="17"/>
      <c r="G5056" s="17"/>
      <c r="H5056" s="249"/>
      <c r="I5056" s="250"/>
      <c r="J5056" s="251"/>
    </row>
    <row r="5057" spans="1:10" ht="13.5" customHeight="1">
      <c r="A5057" s="16"/>
      <c r="B5057" s="16"/>
      <c r="C5057" s="17"/>
      <c r="D5057" s="17"/>
      <c r="E5057" s="17"/>
      <c r="F5057" s="17"/>
      <c r="G5057" s="17"/>
      <c r="H5057" s="249"/>
      <c r="I5057" s="250"/>
      <c r="J5057" s="251"/>
    </row>
    <row r="5058" spans="1:10" ht="13.5" customHeight="1">
      <c r="A5058" s="16"/>
      <c r="B5058" s="16"/>
      <c r="C5058" s="17"/>
      <c r="D5058" s="17"/>
      <c r="E5058" s="17"/>
      <c r="F5058" s="17"/>
      <c r="G5058" s="17"/>
      <c r="H5058" s="249"/>
      <c r="I5058" s="250"/>
      <c r="J5058" s="251"/>
    </row>
    <row r="5059" spans="1:10" ht="13.5" customHeight="1">
      <c r="A5059" s="16"/>
      <c r="B5059" s="16"/>
      <c r="C5059" s="17"/>
      <c r="D5059" s="17"/>
      <c r="E5059" s="17"/>
      <c r="F5059" s="17"/>
      <c r="G5059" s="17"/>
      <c r="H5059" s="249"/>
      <c r="I5059" s="250"/>
      <c r="J5059" s="251"/>
    </row>
    <row r="5060" spans="1:10" ht="13.5" customHeight="1">
      <c r="A5060" s="16"/>
      <c r="B5060" s="16"/>
      <c r="C5060" s="17"/>
      <c r="D5060" s="17"/>
      <c r="E5060" s="17"/>
      <c r="F5060" s="17"/>
      <c r="G5060" s="17"/>
      <c r="H5060" s="249"/>
      <c r="I5060" s="250"/>
      <c r="J5060" s="251"/>
    </row>
    <row r="5061" spans="1:10" ht="13.5" customHeight="1">
      <c r="A5061" s="16"/>
      <c r="B5061" s="16"/>
      <c r="C5061" s="17"/>
      <c r="D5061" s="17"/>
      <c r="E5061" s="17"/>
      <c r="F5061" s="17"/>
      <c r="G5061" s="17"/>
      <c r="H5061" s="249"/>
      <c r="I5061" s="250"/>
      <c r="J5061" s="251"/>
    </row>
    <row r="5062" spans="1:10" ht="13.5" customHeight="1">
      <c r="A5062" s="16"/>
      <c r="B5062" s="16"/>
      <c r="C5062" s="17"/>
      <c r="D5062" s="17"/>
      <c r="E5062" s="17"/>
      <c r="F5062" s="17"/>
      <c r="G5062" s="17"/>
      <c r="H5062" s="249"/>
      <c r="I5062" s="250"/>
      <c r="J5062" s="251"/>
    </row>
    <row r="5063" spans="1:10" ht="13.5" customHeight="1">
      <c r="A5063" s="16"/>
      <c r="B5063" s="16"/>
      <c r="C5063" s="17"/>
      <c r="D5063" s="17"/>
      <c r="E5063" s="17"/>
      <c r="F5063" s="17"/>
      <c r="G5063" s="17"/>
      <c r="H5063" s="249"/>
      <c r="I5063" s="250"/>
      <c r="J5063" s="251"/>
    </row>
    <row r="5064" spans="1:10" ht="13.5" customHeight="1">
      <c r="A5064" s="16"/>
      <c r="B5064" s="16"/>
      <c r="C5064" s="17"/>
      <c r="D5064" s="17"/>
      <c r="E5064" s="17"/>
      <c r="F5064" s="17"/>
      <c r="G5064" s="17"/>
      <c r="H5064" s="249"/>
      <c r="I5064" s="250"/>
      <c r="J5064" s="251"/>
    </row>
    <row r="5065" spans="1:10" ht="13.5" customHeight="1">
      <c r="A5065" s="16"/>
      <c r="B5065" s="16"/>
      <c r="C5065" s="17"/>
      <c r="D5065" s="17"/>
      <c r="E5065" s="17"/>
      <c r="F5065" s="17"/>
      <c r="G5065" s="17"/>
      <c r="H5065" s="249"/>
      <c r="I5065" s="250"/>
      <c r="J5065" s="251"/>
    </row>
    <row r="5066" spans="1:10" ht="13.5" customHeight="1">
      <c r="A5066" s="16"/>
      <c r="B5066" s="16"/>
      <c r="C5066" s="17"/>
      <c r="D5066" s="17"/>
      <c r="E5066" s="17"/>
      <c r="F5066" s="17"/>
      <c r="G5066" s="17"/>
      <c r="H5066" s="249"/>
      <c r="I5066" s="250"/>
      <c r="J5066" s="251"/>
    </row>
    <row r="5067" spans="1:10" ht="13.5" customHeight="1">
      <c r="A5067" s="16"/>
      <c r="B5067" s="16"/>
      <c r="C5067" s="17"/>
      <c r="D5067" s="17"/>
      <c r="E5067" s="17"/>
      <c r="F5067" s="17"/>
      <c r="G5067" s="17"/>
      <c r="H5067" s="249"/>
      <c r="I5067" s="250"/>
      <c r="J5067" s="251"/>
    </row>
    <row r="5068" spans="1:10" ht="13.5" customHeight="1">
      <c r="A5068" s="16"/>
      <c r="B5068" s="16"/>
      <c r="C5068" s="17"/>
      <c r="D5068" s="17"/>
      <c r="E5068" s="17"/>
      <c r="F5068" s="17"/>
      <c r="G5068" s="17"/>
      <c r="H5068" s="249"/>
      <c r="I5068" s="250"/>
      <c r="J5068" s="251"/>
    </row>
    <row r="5069" spans="1:10" ht="13.5" customHeight="1">
      <c r="A5069" s="16"/>
      <c r="B5069" s="16"/>
      <c r="C5069" s="17"/>
      <c r="D5069" s="17"/>
      <c r="E5069" s="17"/>
      <c r="F5069" s="17"/>
      <c r="G5069" s="17"/>
      <c r="H5069" s="249"/>
      <c r="I5069" s="250"/>
      <c r="J5069" s="251"/>
    </row>
    <row r="5070" spans="1:10" ht="13.5" customHeight="1">
      <c r="A5070" s="16"/>
      <c r="B5070" s="16"/>
      <c r="C5070" s="17"/>
      <c r="D5070" s="17"/>
      <c r="E5070" s="17"/>
      <c r="F5070" s="17"/>
      <c r="G5070" s="17"/>
      <c r="H5070" s="249"/>
      <c r="I5070" s="250"/>
      <c r="J5070" s="251"/>
    </row>
    <row r="5071" spans="1:10" ht="13.5" customHeight="1">
      <c r="A5071" s="16"/>
      <c r="B5071" s="16"/>
      <c r="C5071" s="17"/>
      <c r="D5071" s="17"/>
      <c r="E5071" s="17"/>
      <c r="F5071" s="17"/>
      <c r="G5071" s="17"/>
      <c r="H5071" s="249"/>
      <c r="I5071" s="250"/>
      <c r="J5071" s="251"/>
    </row>
    <row r="5072" spans="1:10" ht="13.5" customHeight="1">
      <c r="A5072" s="16"/>
      <c r="B5072" s="16"/>
      <c r="C5072" s="17"/>
      <c r="D5072" s="17"/>
      <c r="E5072" s="17"/>
      <c r="F5072" s="17"/>
      <c r="G5072" s="17"/>
      <c r="H5072" s="249"/>
      <c r="I5072" s="250"/>
      <c r="J5072" s="251"/>
    </row>
    <row r="5073" spans="1:10" ht="13.5" customHeight="1">
      <c r="A5073" s="16"/>
      <c r="B5073" s="16"/>
      <c r="C5073" s="17"/>
      <c r="D5073" s="17"/>
      <c r="E5073" s="17"/>
      <c r="F5073" s="17"/>
      <c r="G5073" s="17"/>
      <c r="H5073" s="249"/>
      <c r="I5073" s="250"/>
      <c r="J5073" s="251"/>
    </row>
    <row r="5074" spans="1:10" ht="13.5" customHeight="1">
      <c r="A5074" s="16"/>
      <c r="B5074" s="16"/>
      <c r="C5074" s="17"/>
      <c r="D5074" s="17"/>
      <c r="E5074" s="17"/>
      <c r="F5074" s="17"/>
      <c r="G5074" s="17"/>
      <c r="H5074" s="249"/>
      <c r="I5074" s="250"/>
      <c r="J5074" s="251"/>
    </row>
    <row r="5075" spans="1:10" ht="13.5" customHeight="1">
      <c r="A5075" s="16"/>
      <c r="B5075" s="16"/>
      <c r="C5075" s="17"/>
      <c r="D5075" s="17"/>
      <c r="E5075" s="17"/>
      <c r="F5075" s="17"/>
      <c r="G5075" s="17"/>
      <c r="H5075" s="249"/>
      <c r="I5075" s="250"/>
      <c r="J5075" s="251"/>
    </row>
    <row r="5076" spans="1:10" ht="13.5" customHeight="1">
      <c r="A5076" s="16"/>
      <c r="B5076" s="16"/>
      <c r="C5076" s="17"/>
      <c r="D5076" s="17"/>
      <c r="E5076" s="17"/>
      <c r="F5076" s="17"/>
      <c r="G5076" s="17"/>
      <c r="H5076" s="249"/>
      <c r="I5076" s="250"/>
      <c r="J5076" s="251"/>
    </row>
    <row r="5077" spans="1:10" ht="13.5" customHeight="1">
      <c r="A5077" s="16"/>
      <c r="B5077" s="16"/>
      <c r="C5077" s="17"/>
      <c r="D5077" s="17"/>
      <c r="E5077" s="17"/>
      <c r="F5077" s="17"/>
      <c r="G5077" s="17"/>
      <c r="H5077" s="249"/>
      <c r="I5077" s="250"/>
      <c r="J5077" s="251"/>
    </row>
    <row r="5078" spans="1:10" ht="13.5" customHeight="1">
      <c r="A5078" s="16"/>
      <c r="B5078" s="16"/>
      <c r="C5078" s="17"/>
      <c r="D5078" s="17"/>
      <c r="E5078" s="17"/>
      <c r="F5078" s="17"/>
      <c r="G5078" s="17"/>
      <c r="H5078" s="249"/>
      <c r="I5078" s="250"/>
      <c r="J5078" s="251"/>
    </row>
    <row r="5079" spans="1:10" ht="13.5" customHeight="1">
      <c r="A5079" s="16"/>
      <c r="B5079" s="16"/>
      <c r="C5079" s="17"/>
      <c r="D5079" s="17"/>
      <c r="E5079" s="17"/>
      <c r="F5079" s="17"/>
      <c r="G5079" s="17"/>
      <c r="H5079" s="249"/>
      <c r="I5079" s="250"/>
      <c r="J5079" s="251"/>
    </row>
    <row r="5080" spans="1:10" ht="13.5" customHeight="1">
      <c r="A5080" s="16"/>
      <c r="B5080" s="16"/>
      <c r="C5080" s="17"/>
      <c r="D5080" s="17"/>
      <c r="E5080" s="17"/>
      <c r="F5080" s="17"/>
      <c r="G5080" s="17"/>
      <c r="H5080" s="249"/>
      <c r="I5080" s="250"/>
      <c r="J5080" s="251"/>
    </row>
    <row r="5081" spans="1:10" ht="13.5" customHeight="1">
      <c r="A5081" s="16"/>
      <c r="B5081" s="16"/>
      <c r="C5081" s="17"/>
      <c r="D5081" s="17"/>
      <c r="E5081" s="17"/>
      <c r="F5081" s="17"/>
      <c r="G5081" s="17"/>
      <c r="H5081" s="249"/>
      <c r="I5081" s="250"/>
      <c r="J5081" s="251"/>
    </row>
    <row r="5082" spans="1:10" ht="13.5" customHeight="1">
      <c r="A5082" s="16"/>
      <c r="B5082" s="16"/>
      <c r="C5082" s="17"/>
      <c r="D5082" s="17"/>
      <c r="E5082" s="17"/>
      <c r="F5082" s="17"/>
      <c r="G5082" s="17"/>
      <c r="H5082" s="249"/>
      <c r="I5082" s="250"/>
      <c r="J5082" s="251"/>
    </row>
    <row r="5083" spans="1:10" ht="13.5" customHeight="1">
      <c r="A5083" s="16"/>
      <c r="B5083" s="16"/>
      <c r="C5083" s="17"/>
      <c r="D5083" s="17"/>
      <c r="E5083" s="17"/>
      <c r="F5083" s="17"/>
      <c r="G5083" s="17"/>
      <c r="H5083" s="249"/>
      <c r="I5083" s="250"/>
      <c r="J5083" s="251"/>
    </row>
    <row r="5084" spans="1:10" ht="13.5" customHeight="1">
      <c r="A5084" s="16"/>
      <c r="B5084" s="16"/>
      <c r="C5084" s="17"/>
      <c r="D5084" s="17"/>
      <c r="E5084" s="17"/>
      <c r="F5084" s="17"/>
      <c r="G5084" s="17"/>
      <c r="H5084" s="249"/>
      <c r="I5084" s="250"/>
      <c r="J5084" s="251"/>
    </row>
    <row r="5085" spans="1:10" ht="13.5" customHeight="1">
      <c r="A5085" s="16"/>
      <c r="B5085" s="16"/>
      <c r="C5085" s="17"/>
      <c r="D5085" s="17"/>
      <c r="E5085" s="17"/>
      <c r="F5085" s="17"/>
      <c r="G5085" s="17"/>
      <c r="H5085" s="249"/>
      <c r="I5085" s="250"/>
      <c r="J5085" s="251"/>
    </row>
    <row r="5086" spans="1:10" ht="13.5" customHeight="1">
      <c r="A5086" s="16"/>
      <c r="B5086" s="16"/>
      <c r="C5086" s="17"/>
      <c r="D5086" s="17"/>
      <c r="E5086" s="17"/>
      <c r="F5086" s="17"/>
      <c r="G5086" s="17"/>
      <c r="H5086" s="249"/>
      <c r="I5086" s="250"/>
      <c r="J5086" s="251"/>
    </row>
    <row r="5087" spans="1:10" ht="13.5" customHeight="1">
      <c r="A5087" s="16"/>
      <c r="B5087" s="16"/>
      <c r="C5087" s="17"/>
      <c r="D5087" s="17"/>
      <c r="E5087" s="17"/>
      <c r="F5087" s="17"/>
      <c r="G5087" s="17"/>
      <c r="H5087" s="249"/>
      <c r="I5087" s="250"/>
      <c r="J5087" s="251"/>
    </row>
    <row r="5088" spans="1:10" ht="13.5" customHeight="1">
      <c r="A5088" s="16"/>
      <c r="B5088" s="16"/>
      <c r="C5088" s="17"/>
      <c r="D5088" s="17"/>
      <c r="E5088" s="17"/>
      <c r="F5088" s="17"/>
      <c r="G5088" s="17"/>
      <c r="H5088" s="249"/>
      <c r="I5088" s="250"/>
      <c r="J5088" s="251"/>
    </row>
    <row r="5089" spans="1:10" ht="13.5" customHeight="1">
      <c r="A5089" s="16"/>
      <c r="B5089" s="16"/>
      <c r="C5089" s="17"/>
      <c r="D5089" s="17"/>
      <c r="E5089" s="17"/>
      <c r="F5089" s="17"/>
      <c r="G5089" s="17"/>
      <c r="H5089" s="249"/>
      <c r="I5089" s="250"/>
      <c r="J5089" s="251"/>
    </row>
    <row r="5090" spans="1:10" ht="13.5" customHeight="1">
      <c r="A5090" s="16"/>
      <c r="B5090" s="16"/>
      <c r="C5090" s="17"/>
      <c r="D5090" s="17"/>
      <c r="E5090" s="17"/>
      <c r="F5090" s="17"/>
      <c r="G5090" s="17"/>
      <c r="H5090" s="249"/>
      <c r="I5090" s="250"/>
      <c r="J5090" s="251"/>
    </row>
    <row r="5091" spans="1:10" ht="13.5" customHeight="1">
      <c r="A5091" s="16"/>
      <c r="B5091" s="16"/>
      <c r="C5091" s="17"/>
      <c r="D5091" s="17"/>
      <c r="E5091" s="17"/>
      <c r="F5091" s="17"/>
      <c r="G5091" s="17"/>
      <c r="H5091" s="249"/>
      <c r="I5091" s="250"/>
      <c r="J5091" s="251"/>
    </row>
    <row r="5092" spans="1:10" ht="13.5" customHeight="1">
      <c r="A5092" s="16"/>
      <c r="B5092" s="16"/>
      <c r="C5092" s="17"/>
      <c r="D5092" s="17"/>
      <c r="E5092" s="17"/>
      <c r="F5092" s="17"/>
      <c r="G5092" s="17"/>
      <c r="H5092" s="249"/>
      <c r="I5092" s="250"/>
      <c r="J5092" s="251"/>
    </row>
    <row r="5093" spans="1:10" ht="13.5" customHeight="1">
      <c r="A5093" s="16"/>
      <c r="B5093" s="16"/>
      <c r="C5093" s="17"/>
      <c r="D5093" s="17"/>
      <c r="E5093" s="17"/>
      <c r="F5093" s="17"/>
      <c r="G5093" s="17"/>
      <c r="H5093" s="249"/>
      <c r="I5093" s="250"/>
      <c r="J5093" s="251"/>
    </row>
    <row r="5094" spans="1:10" ht="13.5" customHeight="1">
      <c r="A5094" s="16"/>
      <c r="B5094" s="16"/>
      <c r="C5094" s="17"/>
      <c r="D5094" s="17"/>
      <c r="E5094" s="17"/>
      <c r="F5094" s="17"/>
      <c r="G5094" s="17"/>
      <c r="H5094" s="249"/>
      <c r="I5094" s="250"/>
      <c r="J5094" s="251"/>
    </row>
    <row r="5095" spans="1:10" ht="13.5" customHeight="1">
      <c r="A5095" s="16"/>
      <c r="B5095" s="16"/>
      <c r="C5095" s="17"/>
      <c r="D5095" s="17"/>
      <c r="E5095" s="17"/>
      <c r="F5095" s="17"/>
      <c r="G5095" s="17"/>
      <c r="H5095" s="249"/>
      <c r="I5095" s="250"/>
      <c r="J5095" s="251"/>
    </row>
    <row r="5096" spans="1:10" ht="13.5" customHeight="1">
      <c r="A5096" s="16"/>
      <c r="B5096" s="16"/>
      <c r="C5096" s="17"/>
      <c r="D5096" s="17"/>
      <c r="E5096" s="17"/>
      <c r="F5096" s="17"/>
      <c r="G5096" s="17"/>
      <c r="H5096" s="249"/>
      <c r="I5096" s="250"/>
      <c r="J5096" s="251"/>
    </row>
    <row r="5097" spans="1:10" ht="13.5" customHeight="1">
      <c r="A5097" s="16"/>
      <c r="B5097" s="16"/>
      <c r="C5097" s="17"/>
      <c r="D5097" s="17"/>
      <c r="E5097" s="17"/>
      <c r="F5097" s="17"/>
      <c r="G5097" s="17"/>
      <c r="H5097" s="249"/>
      <c r="I5097" s="250"/>
      <c r="J5097" s="251"/>
    </row>
    <row r="5098" spans="1:10" ht="13.5" customHeight="1">
      <c r="A5098" s="16"/>
      <c r="B5098" s="16"/>
      <c r="C5098" s="17"/>
      <c r="D5098" s="17"/>
      <c r="E5098" s="17"/>
      <c r="F5098" s="17"/>
      <c r="G5098" s="17"/>
      <c r="H5098" s="249"/>
      <c r="I5098" s="250"/>
      <c r="J5098" s="251"/>
    </row>
    <row r="5099" spans="1:10" ht="13.5" customHeight="1">
      <c r="A5099" s="16"/>
      <c r="B5099" s="16"/>
      <c r="C5099" s="17"/>
      <c r="D5099" s="17"/>
      <c r="E5099" s="17"/>
      <c r="F5099" s="17"/>
      <c r="G5099" s="17"/>
      <c r="H5099" s="249"/>
      <c r="I5099" s="250"/>
      <c r="J5099" s="251"/>
    </row>
    <row r="5100" spans="1:10" ht="13.5" customHeight="1">
      <c r="A5100" s="16"/>
      <c r="B5100" s="16"/>
      <c r="C5100" s="17"/>
      <c r="D5100" s="17"/>
      <c r="E5100" s="17"/>
      <c r="F5100" s="17"/>
      <c r="G5100" s="17"/>
      <c r="H5100" s="249"/>
      <c r="I5100" s="250"/>
      <c r="J5100" s="251"/>
    </row>
    <row r="5101" spans="1:10" ht="13.5" customHeight="1">
      <c r="A5101" s="16"/>
      <c r="B5101" s="16"/>
      <c r="C5101" s="17"/>
      <c r="D5101" s="17"/>
      <c r="E5101" s="17"/>
      <c r="F5101" s="17"/>
      <c r="G5101" s="17"/>
      <c r="H5101" s="249"/>
      <c r="I5101" s="250"/>
      <c r="J5101" s="251"/>
    </row>
    <row r="5102" spans="1:10" ht="13.5" customHeight="1">
      <c r="A5102" s="16"/>
      <c r="B5102" s="16"/>
      <c r="C5102" s="17"/>
      <c r="D5102" s="17"/>
      <c r="E5102" s="17"/>
      <c r="F5102" s="17"/>
      <c r="G5102" s="17"/>
      <c r="H5102" s="249"/>
      <c r="I5102" s="250"/>
      <c r="J5102" s="251"/>
    </row>
    <row r="5103" spans="1:10" ht="13.5" customHeight="1">
      <c r="A5103" s="16"/>
      <c r="B5103" s="16"/>
      <c r="C5103" s="17"/>
      <c r="D5103" s="17"/>
      <c r="E5103" s="17"/>
      <c r="F5103" s="17"/>
      <c r="G5103" s="17"/>
      <c r="H5103" s="249"/>
      <c r="I5103" s="250"/>
      <c r="J5103" s="251"/>
    </row>
    <row r="5104" spans="1:10" ht="13.5" customHeight="1">
      <c r="A5104" s="16"/>
      <c r="B5104" s="16"/>
      <c r="C5104" s="17"/>
      <c r="D5104" s="17"/>
      <c r="E5104" s="17"/>
      <c r="F5104" s="17"/>
      <c r="G5104" s="17"/>
      <c r="H5104" s="249"/>
      <c r="I5104" s="250"/>
      <c r="J5104" s="251"/>
    </row>
    <row r="5105" spans="1:10" ht="13.5" customHeight="1">
      <c r="A5105" s="16"/>
      <c r="B5105" s="16"/>
      <c r="C5105" s="17"/>
      <c r="D5105" s="17"/>
      <c r="E5105" s="17"/>
      <c r="F5105" s="17"/>
      <c r="G5105" s="17"/>
      <c r="H5105" s="249"/>
      <c r="I5105" s="250"/>
      <c r="J5105" s="251"/>
    </row>
    <row r="5106" spans="1:10" ht="13.5" customHeight="1">
      <c r="A5106" s="16"/>
      <c r="B5106" s="16"/>
      <c r="C5106" s="17"/>
      <c r="D5106" s="17"/>
      <c r="E5106" s="17"/>
      <c r="F5106" s="17"/>
      <c r="G5106" s="17"/>
      <c r="H5106" s="249"/>
      <c r="I5106" s="250"/>
      <c r="J5106" s="251"/>
    </row>
    <row r="5107" spans="1:10" ht="13.5" customHeight="1">
      <c r="A5107" s="16"/>
      <c r="B5107" s="16"/>
      <c r="C5107" s="17"/>
      <c r="D5107" s="17"/>
      <c r="E5107" s="17"/>
      <c r="F5107" s="17"/>
      <c r="G5107" s="17"/>
      <c r="H5107" s="249"/>
      <c r="I5107" s="250"/>
      <c r="J5107" s="251"/>
    </row>
    <row r="5108" spans="1:10" ht="13.5" customHeight="1">
      <c r="A5108" s="16"/>
      <c r="B5108" s="16"/>
      <c r="C5108" s="17"/>
      <c r="D5108" s="17"/>
      <c r="E5108" s="17"/>
      <c r="F5108" s="17"/>
      <c r="G5108" s="17"/>
      <c r="H5108" s="249"/>
      <c r="I5108" s="250"/>
      <c r="J5108" s="251"/>
    </row>
    <row r="5109" spans="1:10" ht="13.5" customHeight="1">
      <c r="A5109" s="16"/>
      <c r="B5109" s="16"/>
      <c r="C5109" s="17"/>
      <c r="D5109" s="17"/>
      <c r="E5109" s="17"/>
      <c r="F5109" s="17"/>
      <c r="G5109" s="17"/>
      <c r="H5109" s="249"/>
      <c r="I5109" s="250"/>
      <c r="J5109" s="251"/>
    </row>
    <row r="5110" spans="1:10" ht="13.5" customHeight="1">
      <c r="A5110" s="16"/>
      <c r="B5110" s="16"/>
      <c r="C5110" s="17"/>
      <c r="D5110" s="17"/>
      <c r="E5110" s="17"/>
      <c r="F5110" s="17"/>
      <c r="G5110" s="17"/>
      <c r="H5110" s="249"/>
      <c r="I5110" s="250"/>
      <c r="J5110" s="251"/>
    </row>
    <row r="5111" spans="1:10" ht="13.5" customHeight="1">
      <c r="A5111" s="16"/>
      <c r="B5111" s="16"/>
      <c r="C5111" s="17"/>
      <c r="D5111" s="17"/>
      <c r="E5111" s="17"/>
      <c r="F5111" s="17"/>
      <c r="G5111" s="17"/>
      <c r="H5111" s="249"/>
      <c r="I5111" s="250"/>
      <c r="J5111" s="251"/>
    </row>
    <row r="5112" spans="1:10" ht="13.5" customHeight="1">
      <c r="A5112" s="16"/>
      <c r="B5112" s="16"/>
      <c r="C5112" s="17"/>
      <c r="D5112" s="17"/>
      <c r="E5112" s="17"/>
      <c r="F5112" s="17"/>
      <c r="G5112" s="17"/>
      <c r="H5112" s="249"/>
      <c r="I5112" s="250"/>
      <c r="J5112" s="251"/>
    </row>
    <row r="5113" spans="1:10" ht="13.5" customHeight="1">
      <c r="A5113" s="16"/>
      <c r="B5113" s="16"/>
      <c r="C5113" s="17"/>
      <c r="D5113" s="17"/>
      <c r="E5113" s="17"/>
      <c r="F5113" s="17"/>
      <c r="G5113" s="17"/>
      <c r="H5113" s="249"/>
      <c r="I5113" s="250"/>
      <c r="J5113" s="251"/>
    </row>
    <row r="5114" spans="1:10" ht="13.5" customHeight="1">
      <c r="A5114" s="16"/>
      <c r="B5114" s="16"/>
      <c r="C5114" s="17"/>
      <c r="D5114" s="17"/>
      <c r="E5114" s="17"/>
      <c r="F5114" s="17"/>
      <c r="G5114" s="17"/>
      <c r="H5114" s="249"/>
      <c r="I5114" s="250"/>
      <c r="J5114" s="251"/>
    </row>
    <row r="5115" spans="1:10" ht="13.5" customHeight="1">
      <c r="A5115" s="16"/>
      <c r="B5115" s="16"/>
      <c r="C5115" s="17"/>
      <c r="D5115" s="17"/>
      <c r="E5115" s="17"/>
      <c r="F5115" s="17"/>
      <c r="G5115" s="17"/>
      <c r="H5115" s="249"/>
      <c r="I5115" s="250"/>
      <c r="J5115" s="251"/>
    </row>
    <row r="5116" spans="1:10" ht="13.5" customHeight="1">
      <c r="A5116" s="16"/>
      <c r="B5116" s="16"/>
      <c r="C5116" s="17"/>
      <c r="D5116" s="17"/>
      <c r="E5116" s="17"/>
      <c r="F5116" s="17"/>
      <c r="G5116" s="17"/>
      <c r="H5116" s="249"/>
      <c r="I5116" s="250"/>
      <c r="J5116" s="251"/>
    </row>
    <row r="5117" spans="1:10" ht="13.5" customHeight="1">
      <c r="A5117" s="16"/>
      <c r="B5117" s="16"/>
      <c r="C5117" s="17"/>
      <c r="D5117" s="17"/>
      <c r="E5117" s="17"/>
      <c r="F5117" s="17"/>
      <c r="G5117" s="17"/>
      <c r="H5117" s="249"/>
      <c r="I5117" s="250"/>
      <c r="J5117" s="251"/>
    </row>
    <row r="5118" spans="1:10" ht="13.5" customHeight="1">
      <c r="A5118" s="16"/>
      <c r="B5118" s="16"/>
      <c r="C5118" s="17"/>
      <c r="D5118" s="17"/>
      <c r="E5118" s="17"/>
      <c r="F5118" s="17"/>
      <c r="G5118" s="17"/>
      <c r="H5118" s="249"/>
      <c r="I5118" s="250"/>
      <c r="J5118" s="251"/>
    </row>
    <row r="5119" spans="1:10" ht="13.5" customHeight="1">
      <c r="A5119" s="16"/>
      <c r="B5119" s="16"/>
      <c r="C5119" s="17"/>
      <c r="D5119" s="17"/>
      <c r="E5119" s="17"/>
      <c r="F5119" s="17"/>
      <c r="G5119" s="17"/>
      <c r="H5119" s="249"/>
      <c r="I5119" s="250"/>
      <c r="J5119" s="251"/>
    </row>
    <row r="5120" spans="1:10" ht="13.5" customHeight="1">
      <c r="A5120" s="16"/>
      <c r="B5120" s="16"/>
      <c r="C5120" s="17"/>
      <c r="D5120" s="17"/>
      <c r="E5120" s="17"/>
      <c r="F5120" s="17"/>
      <c r="G5120" s="17"/>
      <c r="H5120" s="249"/>
      <c r="I5120" s="250"/>
      <c r="J5120" s="251"/>
    </row>
    <row r="5121" spans="1:10" ht="13.5" customHeight="1">
      <c r="A5121" s="16"/>
      <c r="B5121" s="16"/>
      <c r="C5121" s="17"/>
      <c r="D5121" s="17"/>
      <c r="E5121" s="17"/>
      <c r="F5121" s="17"/>
      <c r="G5121" s="17"/>
      <c r="H5121" s="249"/>
      <c r="I5121" s="250"/>
      <c r="J5121" s="251"/>
    </row>
    <row r="5122" spans="1:10" ht="13.5" customHeight="1">
      <c r="A5122" s="16"/>
      <c r="B5122" s="16"/>
      <c r="C5122" s="17"/>
      <c r="D5122" s="17"/>
      <c r="E5122" s="17"/>
      <c r="F5122" s="17"/>
      <c r="G5122" s="17"/>
      <c r="H5122" s="249"/>
      <c r="I5122" s="250"/>
      <c r="J5122" s="251"/>
    </row>
    <row r="5123" spans="1:10" ht="13.5" customHeight="1">
      <c r="A5123" s="16"/>
      <c r="B5123" s="16"/>
      <c r="C5123" s="17"/>
      <c r="D5123" s="17"/>
      <c r="E5123" s="17"/>
      <c r="F5123" s="17"/>
      <c r="G5123" s="17"/>
      <c r="H5123" s="249"/>
      <c r="I5123" s="250"/>
      <c r="J5123" s="251"/>
    </row>
    <row r="5124" spans="1:10" ht="13.5" customHeight="1">
      <c r="A5124" s="16"/>
      <c r="B5124" s="16"/>
      <c r="C5124" s="17"/>
      <c r="D5124" s="17"/>
      <c r="E5124" s="17"/>
      <c r="F5124" s="17"/>
      <c r="G5124" s="17"/>
      <c r="H5124" s="249"/>
      <c r="I5124" s="250"/>
      <c r="J5124" s="251"/>
    </row>
    <row r="5125" spans="1:10" ht="13.5" customHeight="1">
      <c r="A5125" s="16"/>
      <c r="B5125" s="16"/>
      <c r="C5125" s="17"/>
      <c r="D5125" s="17"/>
      <c r="E5125" s="17"/>
      <c r="F5125" s="17"/>
      <c r="G5125" s="17"/>
      <c r="H5125" s="249"/>
      <c r="I5125" s="250"/>
      <c r="J5125" s="251"/>
    </row>
    <row r="5126" spans="1:10" ht="13.5" customHeight="1">
      <c r="A5126" s="16"/>
      <c r="B5126" s="16"/>
      <c r="C5126" s="17"/>
      <c r="D5126" s="17"/>
      <c r="E5126" s="17"/>
      <c r="F5126" s="17"/>
      <c r="G5126" s="17"/>
      <c r="H5126" s="249"/>
      <c r="I5126" s="250"/>
      <c r="J5126" s="251"/>
    </row>
    <row r="5127" spans="1:10" ht="13.5" customHeight="1">
      <c r="A5127" s="16"/>
      <c r="B5127" s="16"/>
      <c r="C5127" s="17"/>
      <c r="D5127" s="17"/>
      <c r="E5127" s="17"/>
      <c r="F5127" s="17"/>
      <c r="G5127" s="17"/>
      <c r="H5127" s="249"/>
      <c r="I5127" s="250"/>
      <c r="J5127" s="251"/>
    </row>
    <row r="5128" spans="1:10" ht="13.5" customHeight="1">
      <c r="A5128" s="16"/>
      <c r="B5128" s="16"/>
      <c r="C5128" s="17"/>
      <c r="D5128" s="17"/>
      <c r="E5128" s="17"/>
      <c r="F5128" s="17"/>
      <c r="G5128" s="17"/>
      <c r="H5128" s="249"/>
      <c r="I5128" s="250"/>
      <c r="J5128" s="251"/>
    </row>
    <row r="5129" spans="1:10" ht="13.5" customHeight="1">
      <c r="A5129" s="16"/>
      <c r="B5129" s="16"/>
      <c r="C5129" s="17"/>
      <c r="D5129" s="17"/>
      <c r="E5129" s="17"/>
      <c r="F5129" s="17"/>
      <c r="G5129" s="17"/>
      <c r="H5129" s="249"/>
      <c r="I5129" s="250"/>
      <c r="J5129" s="251"/>
    </row>
    <row r="5130" spans="1:10" ht="13.5" customHeight="1">
      <c r="A5130" s="16"/>
      <c r="B5130" s="16"/>
      <c r="C5130" s="17"/>
      <c r="D5130" s="17"/>
      <c r="E5130" s="17"/>
      <c r="F5130" s="17"/>
      <c r="G5130" s="17"/>
      <c r="H5130" s="249"/>
      <c r="I5130" s="250"/>
      <c r="J5130" s="251"/>
    </row>
    <row r="5131" spans="1:10" ht="13.5" customHeight="1">
      <c r="A5131" s="16"/>
      <c r="B5131" s="16"/>
      <c r="C5131" s="17"/>
      <c r="D5131" s="17"/>
      <c r="E5131" s="17"/>
      <c r="F5131" s="17"/>
      <c r="G5131" s="17"/>
      <c r="H5131" s="249"/>
      <c r="I5131" s="250"/>
      <c r="J5131" s="251"/>
    </row>
    <row r="5132" spans="1:10" ht="13.5" customHeight="1">
      <c r="A5132" s="16"/>
      <c r="B5132" s="16"/>
      <c r="C5132" s="17"/>
      <c r="D5132" s="17"/>
      <c r="E5132" s="17"/>
      <c r="F5132" s="17"/>
      <c r="G5132" s="17"/>
      <c r="H5132" s="249"/>
      <c r="I5132" s="250"/>
      <c r="J5132" s="251"/>
    </row>
    <row r="5133" spans="1:10" ht="13.5" customHeight="1">
      <c r="A5133" s="16"/>
      <c r="B5133" s="16"/>
      <c r="C5133" s="17"/>
      <c r="D5133" s="17"/>
      <c r="E5133" s="17"/>
      <c r="F5133" s="17"/>
      <c r="G5133" s="17"/>
      <c r="H5133" s="249"/>
      <c r="I5133" s="250"/>
      <c r="J5133" s="251"/>
    </row>
    <row r="5134" spans="1:10" ht="13.5" customHeight="1">
      <c r="A5134" s="16"/>
      <c r="B5134" s="16"/>
      <c r="C5134" s="17"/>
      <c r="D5134" s="17"/>
      <c r="E5134" s="17"/>
      <c r="F5134" s="17"/>
      <c r="G5134" s="17"/>
      <c r="H5134" s="249"/>
      <c r="I5134" s="250"/>
      <c r="J5134" s="251"/>
    </row>
    <row r="5135" spans="1:10" ht="13.5" customHeight="1">
      <c r="A5135" s="16"/>
      <c r="B5135" s="16"/>
      <c r="C5135" s="17"/>
      <c r="D5135" s="17"/>
      <c r="E5135" s="17"/>
      <c r="F5135" s="17"/>
      <c r="G5135" s="17"/>
      <c r="H5135" s="249"/>
      <c r="I5135" s="250"/>
      <c r="J5135" s="251"/>
    </row>
    <row r="5136" spans="1:10" ht="13.5" customHeight="1">
      <c r="A5136" s="16"/>
      <c r="B5136" s="16"/>
      <c r="C5136" s="17"/>
      <c r="D5136" s="17"/>
      <c r="E5136" s="17"/>
      <c r="F5136" s="17"/>
      <c r="G5136" s="17"/>
      <c r="H5136" s="249"/>
      <c r="I5136" s="250"/>
      <c r="J5136" s="251"/>
    </row>
    <row r="5137" spans="1:10" ht="13.5" customHeight="1">
      <c r="A5137" s="16"/>
      <c r="B5137" s="16"/>
      <c r="C5137" s="17"/>
      <c r="D5137" s="17"/>
      <c r="E5137" s="17"/>
      <c r="F5137" s="17"/>
      <c r="G5137" s="17"/>
      <c r="H5137" s="249"/>
      <c r="I5137" s="250"/>
      <c r="J5137" s="251"/>
    </row>
    <row r="5138" spans="1:10" ht="13.5" customHeight="1">
      <c r="A5138" s="16"/>
      <c r="B5138" s="16"/>
      <c r="C5138" s="17"/>
      <c r="D5138" s="17"/>
      <c r="E5138" s="17"/>
      <c r="F5138" s="17"/>
      <c r="G5138" s="17"/>
      <c r="H5138" s="249"/>
      <c r="I5138" s="250"/>
      <c r="J5138" s="251"/>
    </row>
    <row r="5139" spans="1:10" ht="13.5" customHeight="1">
      <c r="A5139" s="16"/>
      <c r="B5139" s="16"/>
      <c r="C5139" s="17"/>
      <c r="D5139" s="17"/>
      <c r="E5139" s="17"/>
      <c r="F5139" s="17"/>
      <c r="G5139" s="17"/>
      <c r="H5139" s="249"/>
      <c r="I5139" s="250"/>
      <c r="J5139" s="251"/>
    </row>
    <row r="5140" spans="1:10" ht="13.5" customHeight="1">
      <c r="A5140" s="16"/>
      <c r="B5140" s="16"/>
      <c r="C5140" s="17"/>
      <c r="D5140" s="17"/>
      <c r="E5140" s="17"/>
      <c r="F5140" s="17"/>
      <c r="G5140" s="17"/>
      <c r="H5140" s="249"/>
      <c r="I5140" s="250"/>
      <c r="J5140" s="251"/>
    </row>
    <row r="5141" spans="1:10" ht="13.5" customHeight="1">
      <c r="A5141" s="16"/>
      <c r="B5141" s="16"/>
      <c r="C5141" s="17"/>
      <c r="D5141" s="17"/>
      <c r="E5141" s="17"/>
      <c r="F5141" s="17"/>
      <c r="G5141" s="17"/>
      <c r="H5141" s="249"/>
      <c r="I5141" s="250"/>
      <c r="J5141" s="251"/>
    </row>
    <row r="5142" spans="1:10" ht="13.5" customHeight="1">
      <c r="A5142" s="16"/>
      <c r="B5142" s="16"/>
      <c r="C5142" s="17"/>
      <c r="D5142" s="17"/>
      <c r="E5142" s="17"/>
      <c r="F5142" s="17"/>
      <c r="G5142" s="17"/>
      <c r="H5142" s="249"/>
      <c r="I5142" s="250"/>
      <c r="J5142" s="251"/>
    </row>
    <row r="5143" spans="1:10" ht="13.5" customHeight="1">
      <c r="A5143" s="16"/>
      <c r="B5143" s="16"/>
      <c r="C5143" s="17"/>
      <c r="D5143" s="17"/>
      <c r="E5143" s="17"/>
      <c r="F5143" s="17"/>
      <c r="G5143" s="17"/>
      <c r="H5143" s="249"/>
      <c r="I5143" s="250"/>
      <c r="J5143" s="251"/>
    </row>
    <row r="5144" spans="1:10" ht="13.5" customHeight="1">
      <c r="A5144" s="16"/>
      <c r="B5144" s="16"/>
      <c r="C5144" s="17"/>
      <c r="D5144" s="17"/>
      <c r="E5144" s="17"/>
      <c r="F5144" s="17"/>
      <c r="G5144" s="17"/>
      <c r="H5144" s="249"/>
      <c r="I5144" s="250"/>
      <c r="J5144" s="251"/>
    </row>
    <row r="5145" spans="1:10" ht="13.5" customHeight="1">
      <c r="A5145" s="16"/>
      <c r="B5145" s="16"/>
      <c r="C5145" s="17"/>
      <c r="D5145" s="17"/>
      <c r="E5145" s="17"/>
      <c r="F5145" s="17"/>
      <c r="G5145" s="17"/>
      <c r="H5145" s="249"/>
      <c r="I5145" s="250"/>
      <c r="J5145" s="251"/>
    </row>
    <row r="5146" spans="1:10" ht="13.5" customHeight="1">
      <c r="A5146" s="16"/>
      <c r="B5146" s="16"/>
      <c r="C5146" s="17"/>
      <c r="D5146" s="17"/>
      <c r="E5146" s="17"/>
      <c r="F5146" s="17"/>
      <c r="G5146" s="17"/>
      <c r="H5146" s="249"/>
      <c r="I5146" s="250"/>
      <c r="J5146" s="251"/>
    </row>
    <row r="5147" spans="1:10" ht="13.5" customHeight="1">
      <c r="A5147" s="16"/>
      <c r="B5147" s="16"/>
      <c r="C5147" s="17"/>
      <c r="D5147" s="17"/>
      <c r="E5147" s="17"/>
      <c r="F5147" s="17"/>
      <c r="G5147" s="17"/>
      <c r="H5147" s="249"/>
      <c r="I5147" s="250"/>
      <c r="J5147" s="251"/>
    </row>
    <row r="5148" spans="1:10" ht="13.5" customHeight="1">
      <c r="A5148" s="16"/>
      <c r="B5148" s="16"/>
      <c r="C5148" s="17"/>
      <c r="D5148" s="17"/>
      <c r="E5148" s="17"/>
      <c r="F5148" s="17"/>
      <c r="G5148" s="17"/>
      <c r="H5148" s="249"/>
      <c r="I5148" s="250"/>
      <c r="J5148" s="251"/>
    </row>
    <row r="5149" spans="1:10" ht="13.5" customHeight="1">
      <c r="A5149" s="16"/>
      <c r="B5149" s="16"/>
      <c r="C5149" s="17"/>
      <c r="D5149" s="17"/>
      <c r="E5149" s="17"/>
      <c r="F5149" s="17"/>
      <c r="G5149" s="17"/>
      <c r="H5149" s="249"/>
      <c r="I5149" s="250"/>
      <c r="J5149" s="251"/>
    </row>
    <row r="5150" spans="1:10" ht="13.5" customHeight="1">
      <c r="A5150" s="16"/>
      <c r="B5150" s="16"/>
      <c r="C5150" s="17"/>
      <c r="D5150" s="17"/>
      <c r="E5150" s="17"/>
      <c r="F5150" s="17"/>
      <c r="G5150" s="17"/>
      <c r="H5150" s="249"/>
      <c r="I5150" s="250"/>
      <c r="J5150" s="251"/>
    </row>
    <row r="5151" spans="1:10" ht="13.5" customHeight="1">
      <c r="A5151" s="16"/>
      <c r="B5151" s="16"/>
      <c r="C5151" s="17"/>
      <c r="D5151" s="17"/>
      <c r="E5151" s="17"/>
      <c r="F5151" s="17"/>
      <c r="G5151" s="17"/>
      <c r="H5151" s="249"/>
      <c r="I5151" s="250"/>
      <c r="J5151" s="251"/>
    </row>
    <row r="5152" spans="1:10" ht="13.5" customHeight="1">
      <c r="A5152" s="16"/>
      <c r="B5152" s="16"/>
      <c r="C5152" s="17"/>
      <c r="D5152" s="17"/>
      <c r="E5152" s="17"/>
      <c r="F5152" s="17"/>
      <c r="G5152" s="17"/>
      <c r="H5152" s="249"/>
      <c r="I5152" s="250"/>
      <c r="J5152" s="251"/>
    </row>
    <row r="5153" spans="1:10" ht="13.5" customHeight="1">
      <c r="A5153" s="16"/>
      <c r="B5153" s="16"/>
      <c r="C5153" s="17"/>
      <c r="D5153" s="17"/>
      <c r="E5153" s="17"/>
      <c r="F5153" s="17"/>
      <c r="G5153" s="17"/>
      <c r="H5153" s="249"/>
      <c r="I5153" s="250"/>
      <c r="J5153" s="251"/>
    </row>
    <row r="5154" spans="1:10" ht="13.5" customHeight="1">
      <c r="A5154" s="16"/>
      <c r="B5154" s="16"/>
      <c r="C5154" s="17"/>
      <c r="D5154" s="17"/>
      <c r="E5154" s="17"/>
      <c r="F5154" s="17"/>
      <c r="G5154" s="17"/>
      <c r="H5154" s="249"/>
      <c r="I5154" s="250"/>
      <c r="J5154" s="251"/>
    </row>
    <row r="5155" spans="1:10" ht="13.5" customHeight="1">
      <c r="A5155" s="16"/>
      <c r="B5155" s="16"/>
      <c r="C5155" s="17"/>
      <c r="D5155" s="17"/>
      <c r="E5155" s="17"/>
      <c r="F5155" s="17"/>
      <c r="G5155" s="17"/>
      <c r="H5155" s="249"/>
      <c r="I5155" s="250"/>
      <c r="J5155" s="251"/>
    </row>
    <row r="5156" spans="1:10" ht="13.5" customHeight="1">
      <c r="A5156" s="16"/>
      <c r="B5156" s="16"/>
      <c r="C5156" s="17"/>
      <c r="D5156" s="17"/>
      <c r="E5156" s="17"/>
      <c r="F5156" s="17"/>
      <c r="G5156" s="17"/>
      <c r="H5156" s="249"/>
      <c r="I5156" s="250"/>
      <c r="J5156" s="251"/>
    </row>
    <row r="5157" spans="1:10" ht="13.5" customHeight="1">
      <c r="A5157" s="16"/>
      <c r="B5157" s="16"/>
      <c r="C5157" s="17"/>
      <c r="D5157" s="17"/>
      <c r="E5157" s="17"/>
      <c r="F5157" s="17"/>
      <c r="G5157" s="17"/>
      <c r="H5157" s="249"/>
      <c r="I5157" s="250"/>
      <c r="J5157" s="251"/>
    </row>
    <row r="5158" spans="1:10" ht="13.5" customHeight="1">
      <c r="A5158" s="16"/>
      <c r="B5158" s="16"/>
      <c r="C5158" s="17"/>
      <c r="D5158" s="17"/>
      <c r="E5158" s="17"/>
      <c r="F5158" s="17"/>
      <c r="G5158" s="17"/>
      <c r="H5158" s="249"/>
      <c r="I5158" s="250"/>
      <c r="J5158" s="251"/>
    </row>
    <row r="5159" spans="1:10" ht="13.5" customHeight="1">
      <c r="A5159" s="16"/>
      <c r="B5159" s="16"/>
      <c r="C5159" s="17"/>
      <c r="D5159" s="17"/>
      <c r="E5159" s="17"/>
      <c r="F5159" s="17"/>
      <c r="G5159" s="17"/>
      <c r="H5159" s="249"/>
      <c r="I5159" s="250"/>
      <c r="J5159" s="251"/>
    </row>
    <row r="5160" spans="1:10" ht="13.5" customHeight="1">
      <c r="A5160" s="16"/>
      <c r="B5160" s="16"/>
      <c r="C5160" s="17"/>
      <c r="D5160" s="17"/>
      <c r="E5160" s="17"/>
      <c r="F5160" s="17"/>
      <c r="G5160" s="17"/>
      <c r="H5160" s="249"/>
      <c r="I5160" s="250"/>
      <c r="J5160" s="251"/>
    </row>
    <row r="5161" spans="1:10" ht="13.5" customHeight="1">
      <c r="A5161" s="16"/>
      <c r="B5161" s="16"/>
      <c r="C5161" s="17"/>
      <c r="D5161" s="17"/>
      <c r="E5161" s="17"/>
      <c r="F5161" s="17"/>
      <c r="G5161" s="17"/>
      <c r="H5161" s="249"/>
      <c r="I5161" s="250"/>
      <c r="J5161" s="251"/>
    </row>
    <row r="5162" spans="1:10" ht="13.5" customHeight="1">
      <c r="A5162" s="16"/>
      <c r="B5162" s="16"/>
      <c r="C5162" s="17"/>
      <c r="D5162" s="17"/>
      <c r="E5162" s="17"/>
      <c r="F5162" s="17"/>
      <c r="G5162" s="17"/>
      <c r="H5162" s="249"/>
      <c r="I5162" s="250"/>
      <c r="J5162" s="251"/>
    </row>
    <row r="5163" spans="1:10" ht="13.5" customHeight="1">
      <c r="A5163" s="16"/>
      <c r="B5163" s="16"/>
      <c r="C5163" s="17"/>
      <c r="D5163" s="17"/>
      <c r="E5163" s="17"/>
      <c r="F5163" s="17"/>
      <c r="G5163" s="17"/>
      <c r="H5163" s="249"/>
      <c r="I5163" s="250"/>
      <c r="J5163" s="251"/>
    </row>
    <row r="5164" spans="1:10" ht="13.5" customHeight="1">
      <c r="A5164" s="16"/>
      <c r="B5164" s="16"/>
      <c r="C5164" s="17"/>
      <c r="D5164" s="17"/>
      <c r="E5164" s="17"/>
      <c r="F5164" s="17"/>
      <c r="G5164" s="17"/>
      <c r="H5164" s="249"/>
      <c r="I5164" s="250"/>
      <c r="J5164" s="251"/>
    </row>
    <row r="5165" spans="1:10" ht="13.5" customHeight="1">
      <c r="A5165" s="16"/>
      <c r="B5165" s="16"/>
      <c r="C5165" s="17"/>
      <c r="D5165" s="17"/>
      <c r="E5165" s="17"/>
      <c r="F5165" s="17"/>
      <c r="G5165" s="17"/>
      <c r="H5165" s="249"/>
      <c r="I5165" s="250"/>
      <c r="J5165" s="251"/>
    </row>
    <row r="5166" spans="1:10" ht="13.5" customHeight="1">
      <c r="A5166" s="16"/>
      <c r="B5166" s="16"/>
      <c r="C5166" s="17"/>
      <c r="D5166" s="17"/>
      <c r="E5166" s="17"/>
      <c r="F5166" s="17"/>
      <c r="G5166" s="17"/>
      <c r="H5166" s="249"/>
      <c r="I5166" s="250"/>
      <c r="J5166" s="251"/>
    </row>
    <row r="5167" spans="1:10" ht="13.5" customHeight="1">
      <c r="A5167" s="16"/>
      <c r="B5167" s="16"/>
      <c r="C5167" s="17"/>
      <c r="D5167" s="17"/>
      <c r="E5167" s="17"/>
      <c r="F5167" s="17"/>
      <c r="G5167" s="17"/>
      <c r="H5167" s="249"/>
      <c r="I5167" s="250"/>
      <c r="J5167" s="251"/>
    </row>
    <row r="5168" spans="1:10" ht="13.5" customHeight="1">
      <c r="A5168" s="16"/>
      <c r="B5168" s="16"/>
      <c r="C5168" s="17"/>
      <c r="D5168" s="17"/>
      <c r="E5168" s="17"/>
      <c r="F5168" s="17"/>
      <c r="G5168" s="17"/>
      <c r="H5168" s="249"/>
      <c r="I5168" s="250"/>
      <c r="J5168" s="251"/>
    </row>
    <row r="5169" spans="1:10" ht="13.5" customHeight="1">
      <c r="A5169" s="16"/>
      <c r="B5169" s="16"/>
      <c r="C5169" s="17"/>
      <c r="D5169" s="17"/>
      <c r="E5169" s="17"/>
      <c r="F5169" s="17"/>
      <c r="G5169" s="17"/>
      <c r="H5169" s="249"/>
      <c r="I5169" s="250"/>
      <c r="J5169" s="251"/>
    </row>
    <row r="5170" spans="1:10" ht="13.5" customHeight="1">
      <c r="A5170" s="16"/>
      <c r="B5170" s="16"/>
      <c r="C5170" s="17"/>
      <c r="D5170" s="17"/>
      <c r="E5170" s="17"/>
      <c r="F5170" s="17"/>
      <c r="G5170" s="17"/>
      <c r="H5170" s="249"/>
      <c r="I5170" s="250"/>
      <c r="J5170" s="251"/>
    </row>
    <row r="5171" spans="1:10" ht="13.5" customHeight="1">
      <c r="A5171" s="16"/>
      <c r="B5171" s="16"/>
      <c r="C5171" s="17"/>
      <c r="D5171" s="17"/>
      <c r="E5171" s="17"/>
      <c r="F5171" s="17"/>
      <c r="G5171" s="17"/>
      <c r="H5171" s="249"/>
      <c r="I5171" s="250"/>
      <c r="J5171" s="251"/>
    </row>
    <row r="5172" spans="1:10" ht="13.5" customHeight="1">
      <c r="A5172" s="16"/>
      <c r="B5172" s="16"/>
      <c r="C5172" s="17"/>
      <c r="D5172" s="17"/>
      <c r="E5172" s="17"/>
      <c r="F5172" s="17"/>
      <c r="G5172" s="17"/>
      <c r="H5172" s="249"/>
      <c r="I5172" s="250"/>
      <c r="J5172" s="251"/>
    </row>
    <row r="5173" spans="1:10" ht="13.5" customHeight="1">
      <c r="A5173" s="16"/>
      <c r="B5173" s="16"/>
      <c r="C5173" s="17"/>
      <c r="D5173" s="17"/>
      <c r="E5173" s="17"/>
      <c r="F5173" s="17"/>
      <c r="G5173" s="17"/>
      <c r="H5173" s="249"/>
      <c r="I5173" s="250"/>
      <c r="J5173" s="251"/>
    </row>
    <row r="5174" spans="1:10" ht="13.5" customHeight="1">
      <c r="A5174" s="16"/>
      <c r="B5174" s="16"/>
      <c r="C5174" s="17"/>
      <c r="D5174" s="17"/>
      <c r="E5174" s="17"/>
      <c r="F5174" s="17"/>
      <c r="G5174" s="17"/>
      <c r="H5174" s="249"/>
      <c r="I5174" s="250"/>
      <c r="J5174" s="251"/>
    </row>
    <row r="5175" spans="1:10" ht="13.5" customHeight="1">
      <c r="A5175" s="16"/>
      <c r="B5175" s="16"/>
      <c r="C5175" s="17"/>
      <c r="D5175" s="17"/>
      <c r="E5175" s="17"/>
      <c r="F5175" s="17"/>
      <c r="G5175" s="17"/>
      <c r="H5175" s="249"/>
      <c r="I5175" s="250"/>
      <c r="J5175" s="251"/>
    </row>
    <row r="5176" spans="1:10" ht="13.5" customHeight="1">
      <c r="A5176" s="16"/>
      <c r="B5176" s="16"/>
      <c r="C5176" s="17"/>
      <c r="D5176" s="17"/>
      <c r="E5176" s="17"/>
      <c r="F5176" s="17"/>
      <c r="G5176" s="17"/>
      <c r="H5176" s="249"/>
      <c r="I5176" s="250"/>
      <c r="J5176" s="251"/>
    </row>
    <row r="5177" spans="1:10" ht="13.5" customHeight="1">
      <c r="A5177" s="16"/>
      <c r="B5177" s="16"/>
      <c r="C5177" s="17"/>
      <c r="D5177" s="17"/>
      <c r="E5177" s="17"/>
      <c r="F5177" s="17"/>
      <c r="G5177" s="17"/>
      <c r="H5177" s="249"/>
      <c r="I5177" s="250"/>
      <c r="J5177" s="251"/>
    </row>
    <row r="5178" spans="1:10" ht="13.5" customHeight="1">
      <c r="A5178" s="16"/>
      <c r="B5178" s="16"/>
      <c r="C5178" s="17"/>
      <c r="D5178" s="17"/>
      <c r="E5178" s="17"/>
      <c r="F5178" s="17"/>
      <c r="G5178" s="17"/>
      <c r="H5178" s="249"/>
      <c r="I5178" s="250"/>
      <c r="J5178" s="251"/>
    </row>
    <row r="5179" spans="1:10" ht="13.5" customHeight="1">
      <c r="A5179" s="16"/>
      <c r="B5179" s="16"/>
      <c r="C5179" s="17"/>
      <c r="D5179" s="17"/>
      <c r="E5179" s="17"/>
      <c r="F5179" s="17"/>
      <c r="G5179" s="17"/>
      <c r="H5179" s="249"/>
      <c r="I5179" s="250"/>
      <c r="J5179" s="251"/>
    </row>
    <row r="5180" spans="1:10" ht="13.5" customHeight="1">
      <c r="A5180" s="16"/>
      <c r="B5180" s="16"/>
      <c r="C5180" s="17"/>
      <c r="D5180" s="17"/>
      <c r="E5180" s="17"/>
      <c r="F5180" s="17"/>
      <c r="G5180" s="17"/>
      <c r="H5180" s="249"/>
      <c r="I5180" s="250"/>
      <c r="J5180" s="251"/>
    </row>
    <row r="5181" spans="1:10" ht="13.5" customHeight="1">
      <c r="A5181" s="16"/>
      <c r="B5181" s="16"/>
      <c r="C5181" s="17"/>
      <c r="D5181" s="17"/>
      <c r="E5181" s="17"/>
      <c r="F5181" s="17"/>
      <c r="G5181" s="17"/>
      <c r="H5181" s="249"/>
      <c r="I5181" s="250"/>
      <c r="J5181" s="251"/>
    </row>
    <row r="5182" spans="1:10" ht="13.5" customHeight="1">
      <c r="A5182" s="16"/>
      <c r="B5182" s="16"/>
      <c r="C5182" s="17"/>
      <c r="D5182" s="17"/>
      <c r="E5182" s="17"/>
      <c r="F5182" s="17"/>
      <c r="G5182" s="17"/>
      <c r="H5182" s="249"/>
      <c r="I5182" s="250"/>
      <c r="J5182" s="251"/>
    </row>
    <row r="5183" spans="1:10" ht="13.5" customHeight="1">
      <c r="A5183" s="16"/>
      <c r="B5183" s="16"/>
      <c r="C5183" s="17"/>
      <c r="D5183" s="17"/>
      <c r="E5183" s="17"/>
      <c r="F5183" s="17"/>
      <c r="G5183" s="17"/>
      <c r="H5183" s="249"/>
      <c r="I5183" s="250"/>
      <c r="J5183" s="251"/>
    </row>
    <row r="5184" spans="1:10" ht="13.5" customHeight="1">
      <c r="A5184" s="16"/>
      <c r="B5184" s="16"/>
      <c r="C5184" s="17"/>
      <c r="D5184" s="17"/>
      <c r="E5184" s="17"/>
      <c r="F5184" s="17"/>
      <c r="G5184" s="17"/>
      <c r="H5184" s="249"/>
      <c r="I5184" s="250"/>
      <c r="J5184" s="251"/>
    </row>
    <row r="5185" spans="1:10" ht="13.5" customHeight="1">
      <c r="A5185" s="16"/>
      <c r="B5185" s="16"/>
      <c r="C5185" s="17"/>
      <c r="D5185" s="17"/>
      <c r="E5185" s="17"/>
      <c r="F5185" s="17"/>
      <c r="G5185" s="17"/>
      <c r="H5185" s="249"/>
      <c r="I5185" s="250"/>
      <c r="J5185" s="251"/>
    </row>
    <row r="5186" spans="1:10" ht="13.5" customHeight="1">
      <c r="A5186" s="16"/>
      <c r="B5186" s="16"/>
      <c r="C5186" s="17"/>
      <c r="D5186" s="17"/>
      <c r="E5186" s="17"/>
      <c r="F5186" s="17"/>
      <c r="G5186" s="17"/>
      <c r="H5186" s="249"/>
      <c r="I5186" s="250"/>
      <c r="J5186" s="251"/>
    </row>
    <row r="5187" spans="1:10" ht="13.5" customHeight="1">
      <c r="A5187" s="16"/>
      <c r="B5187" s="16"/>
      <c r="C5187" s="17"/>
      <c r="D5187" s="17"/>
      <c r="E5187" s="17"/>
      <c r="F5187" s="17"/>
      <c r="G5187" s="17"/>
      <c r="H5187" s="249"/>
      <c r="I5187" s="250"/>
      <c r="J5187" s="251"/>
    </row>
    <row r="5188" spans="1:10" ht="13.5" customHeight="1">
      <c r="A5188" s="16"/>
      <c r="B5188" s="16"/>
      <c r="C5188" s="17"/>
      <c r="D5188" s="17"/>
      <c r="E5188" s="17"/>
      <c r="F5188" s="17"/>
      <c r="G5188" s="17"/>
      <c r="H5188" s="249"/>
      <c r="I5188" s="250"/>
      <c r="J5188" s="251"/>
    </row>
    <row r="5189" spans="1:10" ht="13.5" customHeight="1">
      <c r="A5189" s="16"/>
      <c r="B5189" s="16"/>
      <c r="C5189" s="17"/>
      <c r="D5189" s="17"/>
      <c r="E5189" s="17"/>
      <c r="F5189" s="17"/>
      <c r="G5189" s="17"/>
      <c r="H5189" s="249"/>
      <c r="I5189" s="250"/>
      <c r="J5189" s="251"/>
    </row>
    <row r="5190" spans="1:10" ht="13.5" customHeight="1">
      <c r="A5190" s="16"/>
      <c r="B5190" s="16"/>
      <c r="C5190" s="17"/>
      <c r="D5190" s="17"/>
      <c r="E5190" s="17"/>
      <c r="F5190" s="17"/>
      <c r="G5190" s="17"/>
      <c r="H5190" s="249"/>
      <c r="I5190" s="250"/>
      <c r="J5190" s="251"/>
    </row>
    <row r="5191" spans="1:10" ht="13.5" customHeight="1">
      <c r="A5191" s="16"/>
      <c r="B5191" s="16"/>
      <c r="C5191" s="17"/>
      <c r="D5191" s="17"/>
      <c r="E5191" s="17"/>
      <c r="F5191" s="17"/>
      <c r="G5191" s="17"/>
      <c r="H5191" s="249"/>
      <c r="I5191" s="250"/>
      <c r="J5191" s="251"/>
    </row>
    <row r="5192" spans="1:10" ht="13.5" customHeight="1">
      <c r="A5192" s="16"/>
      <c r="B5192" s="16"/>
      <c r="C5192" s="17"/>
      <c r="D5192" s="17"/>
      <c r="E5192" s="17"/>
      <c r="F5192" s="17"/>
      <c r="G5192" s="17"/>
      <c r="H5192" s="249"/>
      <c r="I5192" s="250"/>
      <c r="J5192" s="251"/>
    </row>
    <row r="5193" spans="1:10" ht="13.5" customHeight="1">
      <c r="A5193" s="16"/>
      <c r="B5193" s="16"/>
      <c r="C5193" s="17"/>
      <c r="D5193" s="17"/>
      <c r="E5193" s="17"/>
      <c r="F5193" s="17"/>
      <c r="G5193" s="17"/>
      <c r="H5193" s="249"/>
      <c r="I5193" s="250"/>
      <c r="J5193" s="251"/>
    </row>
    <row r="5194" spans="1:10" ht="13.5" customHeight="1">
      <c r="A5194" s="16"/>
      <c r="B5194" s="16"/>
      <c r="C5194" s="17"/>
      <c r="D5194" s="17"/>
      <c r="E5194" s="17"/>
      <c r="F5194" s="17"/>
      <c r="G5194" s="17"/>
      <c r="H5194" s="249"/>
      <c r="I5194" s="250"/>
      <c r="J5194" s="251"/>
    </row>
    <row r="5195" spans="1:10" ht="13.5" customHeight="1">
      <c r="A5195" s="16"/>
      <c r="B5195" s="16"/>
      <c r="C5195" s="17"/>
      <c r="D5195" s="17"/>
      <c r="E5195" s="17"/>
      <c r="F5195" s="17"/>
      <c r="G5195" s="17"/>
      <c r="H5195" s="249"/>
      <c r="I5195" s="250"/>
      <c r="J5195" s="251"/>
    </row>
    <row r="5196" spans="1:10" ht="13.5" customHeight="1">
      <c r="A5196" s="16"/>
      <c r="B5196" s="16"/>
      <c r="C5196" s="17"/>
      <c r="D5196" s="17"/>
      <c r="E5196" s="17"/>
      <c r="F5196" s="17"/>
      <c r="G5196" s="17"/>
      <c r="H5196" s="249"/>
      <c r="I5196" s="250"/>
      <c r="J5196" s="251"/>
    </row>
    <row r="5197" spans="1:10" ht="13.5" customHeight="1">
      <c r="A5197" s="16"/>
      <c r="B5197" s="16"/>
      <c r="C5197" s="17"/>
      <c r="D5197" s="17"/>
      <c r="E5197" s="17"/>
      <c r="F5197" s="17"/>
      <c r="G5197" s="17"/>
      <c r="H5197" s="249"/>
      <c r="I5197" s="250"/>
      <c r="J5197" s="251"/>
    </row>
    <row r="5198" spans="1:10" ht="13.5" customHeight="1">
      <c r="A5198" s="16"/>
      <c r="B5198" s="16"/>
      <c r="C5198" s="17"/>
      <c r="D5198" s="17"/>
      <c r="E5198" s="17"/>
      <c r="F5198" s="17"/>
      <c r="G5198" s="17"/>
      <c r="H5198" s="249"/>
      <c r="I5198" s="250"/>
      <c r="J5198" s="251"/>
    </row>
    <row r="5199" spans="1:10" ht="13.5" customHeight="1">
      <c r="A5199" s="16"/>
      <c r="B5199" s="16"/>
      <c r="C5199" s="17"/>
      <c r="D5199" s="17"/>
      <c r="E5199" s="17"/>
      <c r="F5199" s="17"/>
      <c r="G5199" s="17"/>
      <c r="H5199" s="249"/>
      <c r="I5199" s="250"/>
      <c r="J5199" s="251"/>
    </row>
    <row r="5200" spans="1:10" ht="13.5" customHeight="1">
      <c r="A5200" s="16"/>
      <c r="B5200" s="16"/>
      <c r="C5200" s="17"/>
      <c r="D5200" s="17"/>
      <c r="E5200" s="17"/>
      <c r="F5200" s="17"/>
      <c r="G5200" s="17"/>
      <c r="H5200" s="249"/>
      <c r="I5200" s="250"/>
      <c r="J5200" s="251"/>
    </row>
    <row r="5201" spans="1:10" ht="13.5" customHeight="1">
      <c r="A5201" s="16"/>
      <c r="B5201" s="16"/>
      <c r="C5201" s="17"/>
      <c r="D5201" s="17"/>
      <c r="E5201" s="17"/>
      <c r="F5201" s="17"/>
      <c r="G5201" s="17"/>
      <c r="H5201" s="249"/>
      <c r="I5201" s="250"/>
      <c r="J5201" s="251"/>
    </row>
    <row r="5202" spans="1:10" ht="13.5" customHeight="1">
      <c r="A5202" s="16"/>
      <c r="B5202" s="16"/>
      <c r="C5202" s="17"/>
      <c r="D5202" s="17"/>
      <c r="E5202" s="17"/>
      <c r="F5202" s="17"/>
      <c r="G5202" s="17"/>
      <c r="H5202" s="249"/>
      <c r="I5202" s="250"/>
      <c r="J5202" s="251"/>
    </row>
    <row r="5203" spans="1:10" ht="13.5" customHeight="1">
      <c r="A5203" s="16"/>
      <c r="B5203" s="16"/>
      <c r="C5203" s="17"/>
      <c r="D5203" s="17"/>
      <c r="E5203" s="17"/>
      <c r="F5203" s="17"/>
      <c r="G5203" s="17"/>
      <c r="H5203" s="249"/>
      <c r="I5203" s="250"/>
      <c r="J5203" s="251"/>
    </row>
    <row r="5204" spans="1:10" ht="13.5" customHeight="1">
      <c r="A5204" s="16"/>
      <c r="B5204" s="16"/>
      <c r="C5204" s="17"/>
      <c r="D5204" s="17"/>
      <c r="E5204" s="17"/>
      <c r="F5204" s="17"/>
      <c r="G5204" s="17"/>
      <c r="H5204" s="249"/>
      <c r="I5204" s="250"/>
      <c r="J5204" s="251"/>
    </row>
    <row r="5205" spans="1:10" ht="13.5" customHeight="1">
      <c r="A5205" s="16"/>
      <c r="B5205" s="16"/>
      <c r="C5205" s="17"/>
      <c r="D5205" s="17"/>
      <c r="E5205" s="17"/>
      <c r="F5205" s="17"/>
      <c r="G5205" s="17"/>
      <c r="H5205" s="249"/>
      <c r="I5205" s="250"/>
      <c r="J5205" s="251"/>
    </row>
    <row r="5206" spans="1:10" ht="13.5" customHeight="1">
      <c r="A5206" s="16"/>
      <c r="B5206" s="16"/>
      <c r="C5206" s="17"/>
      <c r="D5206" s="17"/>
      <c r="E5206" s="17"/>
      <c r="F5206" s="17"/>
      <c r="G5206" s="17"/>
      <c r="H5206" s="249"/>
      <c r="I5206" s="250"/>
      <c r="J5206" s="251"/>
    </row>
    <row r="5207" spans="1:10" ht="13.5" customHeight="1">
      <c r="A5207" s="16"/>
      <c r="B5207" s="16"/>
      <c r="C5207" s="17"/>
      <c r="D5207" s="17"/>
      <c r="E5207" s="17"/>
      <c r="F5207" s="17"/>
      <c r="G5207" s="17"/>
      <c r="H5207" s="249"/>
      <c r="I5207" s="250"/>
      <c r="J5207" s="251"/>
    </row>
    <row r="5208" spans="1:10" ht="13.5" customHeight="1">
      <c r="A5208" s="16"/>
      <c r="B5208" s="16"/>
      <c r="C5208" s="17"/>
      <c r="D5208" s="17"/>
      <c r="E5208" s="17"/>
      <c r="F5208" s="17"/>
      <c r="G5208" s="17"/>
      <c r="H5208" s="249"/>
      <c r="I5208" s="250"/>
      <c r="J5208" s="251"/>
    </row>
    <row r="5209" spans="1:10" ht="13.5" customHeight="1">
      <c r="A5209" s="16"/>
      <c r="B5209" s="16"/>
      <c r="C5209" s="17"/>
      <c r="D5209" s="17"/>
      <c r="E5209" s="17"/>
      <c r="F5209" s="17"/>
      <c r="G5209" s="17"/>
      <c r="H5209" s="249"/>
      <c r="I5209" s="250"/>
      <c r="J5209" s="251"/>
    </row>
    <row r="5210" spans="1:10" ht="13.5" customHeight="1">
      <c r="A5210" s="16"/>
      <c r="B5210" s="16"/>
      <c r="C5210" s="17"/>
      <c r="D5210" s="17"/>
      <c r="E5210" s="17"/>
      <c r="F5210" s="17"/>
      <c r="G5210" s="17"/>
      <c r="H5210" s="249"/>
      <c r="I5210" s="250"/>
      <c r="J5210" s="251"/>
    </row>
    <row r="5211" spans="1:10" ht="13.5" customHeight="1">
      <c r="A5211" s="16"/>
      <c r="B5211" s="16"/>
      <c r="C5211" s="17"/>
      <c r="D5211" s="17"/>
      <c r="E5211" s="17"/>
      <c r="F5211" s="17"/>
      <c r="G5211" s="17"/>
      <c r="H5211" s="249"/>
      <c r="I5211" s="250"/>
      <c r="J5211" s="251"/>
    </row>
    <row r="5212" spans="1:10" ht="13.5" customHeight="1">
      <c r="A5212" s="16"/>
      <c r="B5212" s="16"/>
      <c r="C5212" s="17"/>
      <c r="D5212" s="17"/>
      <c r="E5212" s="17"/>
      <c r="F5212" s="17"/>
      <c r="G5212" s="17"/>
      <c r="H5212" s="249"/>
      <c r="I5212" s="250"/>
      <c r="J5212" s="251"/>
    </row>
    <row r="5213" spans="1:10" ht="13.5" customHeight="1">
      <c r="A5213" s="16"/>
      <c r="B5213" s="16"/>
      <c r="C5213" s="17"/>
      <c r="D5213" s="17"/>
      <c r="E5213" s="17"/>
      <c r="F5213" s="17"/>
      <c r="G5213" s="17"/>
      <c r="H5213" s="249"/>
      <c r="I5213" s="250"/>
      <c r="J5213" s="251"/>
    </row>
    <row r="5214" spans="1:10" ht="13.5" customHeight="1">
      <c r="A5214" s="16"/>
      <c r="B5214" s="16"/>
      <c r="C5214" s="17"/>
      <c r="D5214" s="17"/>
      <c r="E5214" s="17"/>
      <c r="F5214" s="17"/>
      <c r="G5214" s="17"/>
      <c r="H5214" s="249"/>
      <c r="I5214" s="250"/>
      <c r="J5214" s="251"/>
    </row>
    <row r="5215" spans="1:10" ht="13.5" customHeight="1">
      <c r="A5215" s="16"/>
      <c r="B5215" s="16"/>
      <c r="C5215" s="17"/>
      <c r="D5215" s="17"/>
      <c r="E5215" s="17"/>
      <c r="F5215" s="17"/>
      <c r="G5215" s="17"/>
      <c r="H5215" s="249"/>
      <c r="I5215" s="250"/>
      <c r="J5215" s="251"/>
    </row>
    <row r="5216" spans="1:10" ht="13.5" customHeight="1">
      <c r="A5216" s="16"/>
      <c r="B5216" s="16"/>
      <c r="C5216" s="17"/>
      <c r="D5216" s="17"/>
      <c r="E5216" s="17"/>
      <c r="F5216" s="17"/>
      <c r="G5216" s="17"/>
      <c r="H5216" s="249"/>
      <c r="I5216" s="250"/>
      <c r="J5216" s="251"/>
    </row>
    <row r="5217" spans="1:10" ht="13.5" customHeight="1">
      <c r="A5217" s="16"/>
      <c r="B5217" s="16"/>
      <c r="C5217" s="17"/>
      <c r="D5217" s="17"/>
      <c r="E5217" s="17"/>
      <c r="F5217" s="17"/>
      <c r="G5217" s="17"/>
      <c r="H5217" s="249"/>
      <c r="I5217" s="250"/>
      <c r="J5217" s="251"/>
    </row>
    <row r="5218" spans="1:10" ht="13.5" customHeight="1">
      <c r="A5218" s="16"/>
      <c r="B5218" s="16"/>
      <c r="C5218" s="17"/>
      <c r="D5218" s="17"/>
      <c r="E5218" s="17"/>
      <c r="F5218" s="17"/>
      <c r="G5218" s="17"/>
      <c r="H5218" s="249"/>
      <c r="I5218" s="250"/>
      <c r="J5218" s="251"/>
    </row>
    <row r="5219" spans="1:10" ht="13.5" customHeight="1">
      <c r="A5219" s="16"/>
      <c r="B5219" s="16"/>
      <c r="C5219" s="17"/>
      <c r="D5219" s="17"/>
      <c r="E5219" s="17"/>
      <c r="F5219" s="17"/>
      <c r="G5219" s="17"/>
      <c r="H5219" s="249"/>
      <c r="I5219" s="250"/>
      <c r="J5219" s="251"/>
    </row>
    <row r="5220" spans="1:10" ht="13.5" customHeight="1">
      <c r="A5220" s="16"/>
      <c r="B5220" s="16"/>
      <c r="C5220" s="17"/>
      <c r="D5220" s="17"/>
      <c r="E5220" s="17"/>
      <c r="F5220" s="17"/>
      <c r="G5220" s="17"/>
      <c r="H5220" s="249"/>
      <c r="I5220" s="250"/>
      <c r="J5220" s="251"/>
    </row>
    <row r="5221" spans="1:10" ht="13.5" customHeight="1">
      <c r="A5221" s="16"/>
      <c r="B5221" s="16"/>
      <c r="C5221" s="17"/>
      <c r="D5221" s="17"/>
      <c r="E5221" s="17"/>
      <c r="F5221" s="17"/>
      <c r="G5221" s="17"/>
      <c r="H5221" s="249"/>
      <c r="I5221" s="250"/>
      <c r="J5221" s="251"/>
    </row>
    <row r="5222" spans="1:10" ht="13.5" customHeight="1">
      <c r="A5222" s="16"/>
      <c r="B5222" s="16"/>
      <c r="C5222" s="17"/>
      <c r="D5222" s="17"/>
      <c r="E5222" s="17"/>
      <c r="F5222" s="17"/>
      <c r="G5222" s="17"/>
      <c r="H5222" s="249"/>
      <c r="I5222" s="250"/>
      <c r="J5222" s="251"/>
    </row>
    <row r="5223" spans="1:10" ht="13.5" customHeight="1">
      <c r="A5223" s="16"/>
      <c r="B5223" s="16"/>
      <c r="C5223" s="17"/>
      <c r="D5223" s="17"/>
      <c r="E5223" s="17"/>
      <c r="F5223" s="17"/>
      <c r="G5223" s="17"/>
      <c r="H5223" s="249"/>
      <c r="I5223" s="250"/>
      <c r="J5223" s="251"/>
    </row>
    <row r="5224" spans="1:10" ht="13.5" customHeight="1">
      <c r="A5224" s="16"/>
      <c r="B5224" s="16"/>
      <c r="C5224" s="17"/>
      <c r="D5224" s="17"/>
      <c r="E5224" s="17"/>
      <c r="F5224" s="17"/>
      <c r="G5224" s="17"/>
      <c r="H5224" s="249"/>
      <c r="I5224" s="250"/>
      <c r="J5224" s="251"/>
    </row>
    <row r="5225" spans="1:10" ht="13.5" customHeight="1">
      <c r="A5225" s="16"/>
      <c r="B5225" s="16"/>
      <c r="C5225" s="17"/>
      <c r="D5225" s="17"/>
      <c r="E5225" s="17"/>
      <c r="F5225" s="17"/>
      <c r="G5225" s="17"/>
      <c r="H5225" s="249"/>
      <c r="I5225" s="250"/>
      <c r="J5225" s="251"/>
    </row>
    <row r="5226" spans="1:10" ht="13.5" customHeight="1">
      <c r="A5226" s="16"/>
      <c r="B5226" s="16"/>
      <c r="C5226" s="17"/>
      <c r="D5226" s="17"/>
      <c r="E5226" s="17"/>
      <c r="F5226" s="17"/>
      <c r="G5226" s="17"/>
      <c r="H5226" s="249"/>
      <c r="I5226" s="250"/>
      <c r="J5226" s="251"/>
    </row>
    <row r="5227" spans="1:10" ht="13.5" customHeight="1">
      <c r="A5227" s="16"/>
      <c r="B5227" s="16"/>
      <c r="C5227" s="17"/>
      <c r="D5227" s="17"/>
      <c r="E5227" s="17"/>
      <c r="F5227" s="17"/>
      <c r="G5227" s="17"/>
      <c r="H5227" s="249"/>
      <c r="I5227" s="250"/>
      <c r="J5227" s="251"/>
    </row>
    <row r="5228" spans="1:10" ht="13.5" customHeight="1">
      <c r="A5228" s="16"/>
      <c r="B5228" s="16"/>
      <c r="C5228" s="17"/>
      <c r="D5228" s="17"/>
      <c r="E5228" s="17"/>
      <c r="F5228" s="17"/>
      <c r="G5228" s="17"/>
      <c r="H5228" s="249"/>
      <c r="I5228" s="250"/>
      <c r="J5228" s="251"/>
    </row>
    <row r="5229" spans="1:10" ht="13.5" customHeight="1">
      <c r="A5229" s="16"/>
      <c r="B5229" s="16"/>
      <c r="C5229" s="17"/>
      <c r="D5229" s="17"/>
      <c r="E5229" s="17"/>
      <c r="F5229" s="17"/>
      <c r="G5229" s="17"/>
      <c r="H5229" s="249"/>
      <c r="I5229" s="250"/>
      <c r="J5229" s="251"/>
    </row>
    <row r="5230" spans="1:10" ht="13.5" customHeight="1">
      <c r="A5230" s="16"/>
      <c r="B5230" s="16"/>
      <c r="C5230" s="17"/>
      <c r="D5230" s="17"/>
      <c r="E5230" s="17"/>
      <c r="F5230" s="17"/>
      <c r="G5230" s="17"/>
      <c r="H5230" s="249"/>
      <c r="I5230" s="250"/>
      <c r="J5230" s="251"/>
    </row>
    <row r="5231" spans="1:10" ht="13.5" customHeight="1">
      <c r="A5231" s="16"/>
      <c r="B5231" s="16"/>
      <c r="C5231" s="17"/>
      <c r="D5231" s="17"/>
      <c r="E5231" s="17"/>
      <c r="F5231" s="17"/>
      <c r="G5231" s="17"/>
      <c r="H5231" s="249"/>
      <c r="I5231" s="250"/>
      <c r="J5231" s="251"/>
    </row>
    <row r="5232" spans="1:10" ht="13.5" customHeight="1">
      <c r="A5232" s="16"/>
      <c r="B5232" s="16"/>
      <c r="C5232" s="17"/>
      <c r="D5232" s="17"/>
      <c r="E5232" s="17"/>
      <c r="F5232" s="17"/>
      <c r="G5232" s="17"/>
      <c r="H5232" s="249"/>
      <c r="I5232" s="250"/>
      <c r="J5232" s="251"/>
    </row>
    <row r="5233" spans="1:10" ht="13.5" customHeight="1">
      <c r="A5233" s="16"/>
      <c r="B5233" s="16"/>
      <c r="C5233" s="17"/>
      <c r="D5233" s="17"/>
      <c r="E5233" s="17"/>
      <c r="F5233" s="17"/>
      <c r="G5233" s="17"/>
      <c r="H5233" s="249"/>
      <c r="I5233" s="250"/>
      <c r="J5233" s="251"/>
    </row>
    <row r="5234" spans="1:10" ht="13.5" customHeight="1">
      <c r="A5234" s="16"/>
      <c r="B5234" s="16"/>
      <c r="C5234" s="17"/>
      <c r="D5234" s="17"/>
      <c r="E5234" s="17"/>
      <c r="F5234" s="17"/>
      <c r="G5234" s="17"/>
      <c r="H5234" s="249"/>
      <c r="I5234" s="250"/>
      <c r="J5234" s="251"/>
    </row>
    <row r="5235" spans="1:10" ht="13.5" customHeight="1">
      <c r="A5235" s="16"/>
      <c r="B5235" s="16"/>
      <c r="C5235" s="17"/>
      <c r="D5235" s="17"/>
      <c r="E5235" s="17"/>
      <c r="F5235" s="17"/>
      <c r="G5235" s="17"/>
      <c r="H5235" s="249"/>
      <c r="I5235" s="250"/>
      <c r="J5235" s="251"/>
    </row>
    <row r="5236" spans="1:10" ht="13.5" customHeight="1">
      <c r="A5236" s="16"/>
      <c r="B5236" s="16"/>
      <c r="C5236" s="17"/>
      <c r="D5236" s="17"/>
      <c r="E5236" s="17"/>
      <c r="F5236" s="17"/>
      <c r="G5236" s="17"/>
      <c r="H5236" s="249"/>
      <c r="I5236" s="250"/>
      <c r="J5236" s="251"/>
    </row>
    <row r="5237" spans="1:10" ht="13.5" customHeight="1">
      <c r="A5237" s="16"/>
      <c r="B5237" s="16"/>
      <c r="C5237" s="17"/>
      <c r="D5237" s="17"/>
      <c r="E5237" s="17"/>
      <c r="F5237" s="17"/>
      <c r="G5237" s="17"/>
      <c r="H5237" s="249"/>
      <c r="I5237" s="250"/>
      <c r="J5237" s="251"/>
    </row>
    <row r="5238" spans="1:10" ht="13.5" customHeight="1">
      <c r="A5238" s="16"/>
      <c r="B5238" s="16"/>
      <c r="C5238" s="17"/>
      <c r="D5238" s="17"/>
      <c r="E5238" s="17"/>
      <c r="F5238" s="17"/>
      <c r="G5238" s="17"/>
      <c r="H5238" s="249"/>
      <c r="I5238" s="250"/>
      <c r="J5238" s="251"/>
    </row>
    <row r="5239" spans="1:10" ht="13.5" customHeight="1">
      <c r="A5239" s="16"/>
      <c r="B5239" s="16"/>
      <c r="C5239" s="17"/>
      <c r="D5239" s="17"/>
      <c r="E5239" s="17"/>
      <c r="F5239" s="17"/>
      <c r="G5239" s="17"/>
      <c r="H5239" s="249"/>
      <c r="I5239" s="250"/>
      <c r="J5239" s="251"/>
    </row>
    <row r="5240" spans="1:10" ht="13.5" customHeight="1">
      <c r="A5240" s="16"/>
      <c r="B5240" s="16"/>
      <c r="C5240" s="17"/>
      <c r="D5240" s="17"/>
      <c r="E5240" s="17"/>
      <c r="F5240" s="17"/>
      <c r="G5240" s="17"/>
      <c r="H5240" s="249"/>
      <c r="I5240" s="250"/>
      <c r="J5240" s="251"/>
    </row>
    <row r="5241" spans="1:10" ht="13.5" customHeight="1">
      <c r="A5241" s="16"/>
      <c r="B5241" s="16"/>
      <c r="C5241" s="17"/>
      <c r="D5241" s="17"/>
      <c r="E5241" s="17"/>
      <c r="F5241" s="17"/>
      <c r="G5241" s="17"/>
      <c r="H5241" s="249"/>
      <c r="I5241" s="250"/>
      <c r="J5241" s="251"/>
    </row>
    <row r="5242" spans="1:10" ht="13.5" customHeight="1">
      <c r="A5242" s="16"/>
      <c r="B5242" s="16"/>
      <c r="C5242" s="17"/>
      <c r="D5242" s="17"/>
      <c r="E5242" s="17"/>
      <c r="F5242" s="17"/>
      <c r="G5242" s="17"/>
      <c r="H5242" s="249"/>
      <c r="I5242" s="250"/>
      <c r="J5242" s="251"/>
    </row>
    <row r="5243" spans="1:10" ht="13.5" customHeight="1">
      <c r="A5243" s="16"/>
      <c r="B5243" s="16"/>
      <c r="C5243" s="17"/>
      <c r="D5243" s="17"/>
      <c r="E5243" s="17"/>
      <c r="F5243" s="17"/>
      <c r="G5243" s="17"/>
      <c r="H5243" s="249"/>
      <c r="I5243" s="250"/>
      <c r="J5243" s="251"/>
    </row>
    <row r="5244" spans="1:10" ht="13.5" customHeight="1">
      <c r="A5244" s="16"/>
      <c r="B5244" s="16"/>
      <c r="C5244" s="17"/>
      <c r="D5244" s="17"/>
      <c r="E5244" s="17"/>
      <c r="F5244" s="17"/>
      <c r="G5244" s="17"/>
      <c r="H5244" s="249"/>
      <c r="I5244" s="250"/>
      <c r="J5244" s="251"/>
    </row>
    <row r="5245" spans="1:10" ht="13.5" customHeight="1">
      <c r="A5245" s="16"/>
      <c r="B5245" s="16"/>
      <c r="C5245" s="17"/>
      <c r="D5245" s="17"/>
      <c r="E5245" s="17"/>
      <c r="F5245" s="17"/>
      <c r="G5245" s="17"/>
      <c r="H5245" s="249"/>
      <c r="I5245" s="250"/>
      <c r="J5245" s="251"/>
    </row>
    <row r="5246" spans="1:10" ht="13.5" customHeight="1">
      <c r="A5246" s="16"/>
      <c r="B5246" s="16"/>
      <c r="C5246" s="17"/>
      <c r="D5246" s="17"/>
      <c r="E5246" s="17"/>
      <c r="F5246" s="17"/>
      <c r="G5246" s="17"/>
      <c r="H5246" s="249"/>
      <c r="I5246" s="250"/>
      <c r="J5246" s="251"/>
    </row>
    <row r="5247" spans="1:10" ht="13.5" customHeight="1">
      <c r="A5247" s="16"/>
      <c r="B5247" s="16"/>
      <c r="C5247" s="17"/>
      <c r="D5247" s="17"/>
      <c r="E5247" s="17"/>
      <c r="F5247" s="17"/>
      <c r="G5247" s="17"/>
      <c r="H5247" s="249"/>
      <c r="I5247" s="250"/>
      <c r="J5247" s="251"/>
    </row>
    <row r="5248" spans="1:10" ht="13.5" customHeight="1">
      <c r="A5248" s="16"/>
      <c r="B5248" s="16"/>
      <c r="C5248" s="17"/>
      <c r="D5248" s="17"/>
      <c r="E5248" s="17"/>
      <c r="F5248" s="17"/>
      <c r="G5248" s="17"/>
      <c r="H5248" s="249"/>
      <c r="I5248" s="250"/>
      <c r="J5248" s="251"/>
    </row>
    <row r="5249" spans="1:10" ht="13.5" customHeight="1">
      <c r="A5249" s="16"/>
      <c r="B5249" s="16"/>
      <c r="C5249" s="17"/>
      <c r="D5249" s="17"/>
      <c r="E5249" s="17"/>
      <c r="F5249" s="17"/>
      <c r="G5249" s="17"/>
      <c r="H5249" s="249"/>
      <c r="I5249" s="250"/>
      <c r="J5249" s="251"/>
    </row>
    <row r="5250" spans="1:10" ht="13.5" customHeight="1">
      <c r="A5250" s="16"/>
      <c r="B5250" s="16"/>
      <c r="C5250" s="17"/>
      <c r="D5250" s="17"/>
      <c r="E5250" s="17"/>
      <c r="F5250" s="17"/>
      <c r="G5250" s="17"/>
      <c r="H5250" s="249"/>
      <c r="I5250" s="250"/>
      <c r="J5250" s="251"/>
    </row>
    <row r="5251" spans="1:10" ht="13.5" customHeight="1">
      <c r="A5251" s="16"/>
      <c r="B5251" s="16"/>
      <c r="C5251" s="17"/>
      <c r="D5251" s="17"/>
      <c r="E5251" s="17"/>
      <c r="F5251" s="17"/>
      <c r="G5251" s="17"/>
      <c r="H5251" s="249"/>
      <c r="I5251" s="250"/>
      <c r="J5251" s="251"/>
    </row>
    <row r="5252" spans="1:10" ht="13.5" customHeight="1">
      <c r="A5252" s="16"/>
      <c r="B5252" s="16"/>
      <c r="C5252" s="17"/>
      <c r="D5252" s="17"/>
      <c r="E5252" s="17"/>
      <c r="F5252" s="17"/>
      <c r="G5252" s="17"/>
      <c r="H5252" s="249"/>
      <c r="I5252" s="250"/>
      <c r="J5252" s="251"/>
    </row>
    <row r="5253" spans="1:10" ht="13.5" customHeight="1">
      <c r="A5253" s="16"/>
      <c r="B5253" s="16"/>
      <c r="C5253" s="17"/>
      <c r="D5253" s="17"/>
      <c r="E5253" s="17"/>
      <c r="F5253" s="17"/>
      <c r="G5253" s="17"/>
      <c r="H5253" s="249"/>
      <c r="I5253" s="250"/>
      <c r="J5253" s="251"/>
    </row>
    <row r="5254" spans="1:10" ht="13.5" customHeight="1">
      <c r="A5254" s="16"/>
      <c r="B5254" s="16"/>
      <c r="C5254" s="17"/>
      <c r="D5254" s="17"/>
      <c r="E5254" s="17"/>
      <c r="F5254" s="17"/>
      <c r="G5254" s="17"/>
      <c r="H5254" s="249"/>
      <c r="I5254" s="250"/>
      <c r="J5254" s="251"/>
    </row>
    <row r="5255" spans="1:10" ht="13.5" customHeight="1">
      <c r="A5255" s="16"/>
      <c r="B5255" s="16"/>
      <c r="C5255" s="17"/>
      <c r="D5255" s="17"/>
      <c r="E5255" s="17"/>
      <c r="F5255" s="17"/>
      <c r="G5255" s="17"/>
      <c r="H5255" s="249"/>
      <c r="I5255" s="250"/>
      <c r="J5255" s="251"/>
    </row>
    <row r="5256" spans="1:10" ht="13.5" customHeight="1">
      <c r="A5256" s="16"/>
      <c r="B5256" s="16"/>
      <c r="C5256" s="17"/>
      <c r="D5256" s="17"/>
      <c r="E5256" s="17"/>
      <c r="F5256" s="17"/>
      <c r="G5256" s="17"/>
      <c r="H5256" s="249"/>
      <c r="I5256" s="250"/>
      <c r="J5256" s="251"/>
    </row>
    <row r="5257" spans="1:10" ht="13.5" customHeight="1">
      <c r="A5257" s="16"/>
      <c r="B5257" s="16"/>
      <c r="C5257" s="17"/>
      <c r="D5257" s="17"/>
      <c r="E5257" s="17"/>
      <c r="F5257" s="17"/>
      <c r="G5257" s="17"/>
      <c r="H5257" s="249"/>
      <c r="I5257" s="250"/>
      <c r="J5257" s="251"/>
    </row>
    <row r="5258" spans="1:10" ht="13.5" customHeight="1">
      <c r="A5258" s="16"/>
      <c r="B5258" s="16"/>
      <c r="C5258" s="17"/>
      <c r="D5258" s="17"/>
      <c r="E5258" s="17"/>
      <c r="F5258" s="17"/>
      <c r="G5258" s="17"/>
      <c r="H5258" s="249"/>
      <c r="I5258" s="250"/>
      <c r="J5258" s="251"/>
    </row>
    <row r="5259" spans="1:10" ht="13.5" customHeight="1">
      <c r="A5259" s="16"/>
      <c r="B5259" s="16"/>
      <c r="C5259" s="17"/>
      <c r="D5259" s="17"/>
      <c r="E5259" s="17"/>
      <c r="F5259" s="17"/>
      <c r="G5259" s="17"/>
      <c r="H5259" s="249"/>
      <c r="I5259" s="250"/>
      <c r="J5259" s="251"/>
    </row>
    <row r="5260" spans="1:10" ht="13.5" customHeight="1">
      <c r="A5260" s="16"/>
      <c r="B5260" s="16"/>
      <c r="C5260" s="17"/>
      <c r="D5260" s="17"/>
      <c r="E5260" s="17"/>
      <c r="F5260" s="17"/>
      <c r="G5260" s="17"/>
      <c r="H5260" s="249"/>
      <c r="I5260" s="250"/>
      <c r="J5260" s="251"/>
    </row>
    <row r="5261" spans="1:10" ht="13.5" customHeight="1">
      <c r="A5261" s="16"/>
      <c r="B5261" s="16"/>
      <c r="C5261" s="17"/>
      <c r="D5261" s="17"/>
      <c r="E5261" s="17"/>
      <c r="F5261" s="17"/>
      <c r="G5261" s="17"/>
      <c r="H5261" s="249"/>
      <c r="I5261" s="250"/>
      <c r="J5261" s="251"/>
    </row>
    <row r="5262" spans="1:10" ht="13.5" customHeight="1">
      <c r="A5262" s="16"/>
      <c r="B5262" s="16"/>
      <c r="C5262" s="17"/>
      <c r="D5262" s="17"/>
      <c r="E5262" s="17"/>
      <c r="F5262" s="17"/>
      <c r="G5262" s="17"/>
      <c r="H5262" s="249"/>
      <c r="I5262" s="250"/>
      <c r="J5262" s="251"/>
    </row>
    <row r="5263" spans="1:10" ht="13.5" customHeight="1">
      <c r="A5263" s="16"/>
      <c r="B5263" s="16"/>
      <c r="C5263" s="17"/>
      <c r="D5263" s="17"/>
      <c r="E5263" s="17"/>
      <c r="F5263" s="17"/>
      <c r="G5263" s="17"/>
      <c r="H5263" s="249"/>
      <c r="I5263" s="250"/>
      <c r="J5263" s="251"/>
    </row>
    <row r="5264" spans="1:10" ht="13.5" customHeight="1">
      <c r="A5264" s="16"/>
      <c r="B5264" s="16"/>
      <c r="C5264" s="17"/>
      <c r="D5264" s="17"/>
      <c r="E5264" s="17"/>
      <c r="F5264" s="17"/>
      <c r="G5264" s="17"/>
      <c r="H5264" s="249"/>
      <c r="I5264" s="250"/>
      <c r="J5264" s="251"/>
    </row>
    <row r="5265" spans="1:10" ht="13.5" customHeight="1">
      <c r="A5265" s="16"/>
      <c r="B5265" s="16"/>
      <c r="C5265" s="17"/>
      <c r="D5265" s="17"/>
      <c r="E5265" s="17"/>
      <c r="F5265" s="17"/>
      <c r="G5265" s="17"/>
      <c r="H5265" s="249"/>
      <c r="I5265" s="250"/>
      <c r="J5265" s="251"/>
    </row>
    <row r="5266" spans="1:10" ht="13.5" customHeight="1">
      <c r="A5266" s="16"/>
      <c r="B5266" s="16"/>
      <c r="C5266" s="17"/>
      <c r="D5266" s="17"/>
      <c r="E5266" s="17"/>
      <c r="F5266" s="17"/>
      <c r="G5266" s="17"/>
      <c r="H5266" s="249"/>
      <c r="I5266" s="250"/>
      <c r="J5266" s="251"/>
    </row>
    <row r="5267" spans="1:10" ht="13.5" customHeight="1">
      <c r="A5267" s="16"/>
      <c r="B5267" s="16"/>
      <c r="C5267" s="17"/>
      <c r="D5267" s="17"/>
      <c r="E5267" s="17"/>
      <c r="F5267" s="17"/>
      <c r="G5267" s="17"/>
      <c r="H5267" s="249"/>
      <c r="I5267" s="250"/>
      <c r="J5267" s="251"/>
    </row>
    <row r="5268" spans="1:10" ht="13.5" customHeight="1">
      <c r="A5268" s="16"/>
      <c r="B5268" s="16"/>
      <c r="C5268" s="17"/>
      <c r="D5268" s="17"/>
      <c r="E5268" s="17"/>
      <c r="F5268" s="17"/>
      <c r="G5268" s="17"/>
      <c r="H5268" s="249"/>
      <c r="I5268" s="250"/>
      <c r="J5268" s="251"/>
    </row>
    <row r="5269" spans="1:10" ht="13.5" customHeight="1">
      <c r="A5269" s="16"/>
      <c r="B5269" s="16"/>
      <c r="C5269" s="17"/>
      <c r="D5269" s="17"/>
      <c r="E5269" s="17"/>
      <c r="F5269" s="17"/>
      <c r="G5269" s="17"/>
      <c r="H5269" s="249"/>
      <c r="I5269" s="250"/>
      <c r="J5269" s="251"/>
    </row>
    <row r="5270" spans="1:10" ht="13.5" customHeight="1">
      <c r="A5270" s="16"/>
      <c r="B5270" s="16"/>
      <c r="C5270" s="17"/>
      <c r="D5270" s="17"/>
      <c r="E5270" s="17"/>
      <c r="F5270" s="17"/>
      <c r="G5270" s="17"/>
      <c r="H5270" s="249"/>
      <c r="I5270" s="250"/>
      <c r="J5270" s="251"/>
    </row>
    <row r="5271" spans="1:10" ht="13.5" customHeight="1">
      <c r="A5271" s="16"/>
      <c r="B5271" s="16"/>
      <c r="C5271" s="17"/>
      <c r="D5271" s="17"/>
      <c r="E5271" s="17"/>
      <c r="F5271" s="17"/>
      <c r="G5271" s="17"/>
      <c r="H5271" s="249"/>
      <c r="I5271" s="250"/>
      <c r="J5271" s="251"/>
    </row>
    <row r="5272" spans="1:10" ht="13.5" customHeight="1">
      <c r="A5272" s="16"/>
      <c r="B5272" s="16"/>
      <c r="C5272" s="17"/>
      <c r="D5272" s="17"/>
      <c r="E5272" s="17"/>
      <c r="F5272" s="17"/>
      <c r="G5272" s="17"/>
      <c r="H5272" s="249"/>
      <c r="I5272" s="250"/>
      <c r="J5272" s="251"/>
    </row>
    <row r="5273" spans="1:10" ht="13.5" customHeight="1">
      <c r="A5273" s="16"/>
      <c r="B5273" s="16"/>
      <c r="C5273" s="17"/>
      <c r="D5273" s="17"/>
      <c r="E5273" s="17"/>
      <c r="F5273" s="17"/>
      <c r="G5273" s="17"/>
      <c r="H5273" s="249"/>
      <c r="I5273" s="250"/>
      <c r="J5273" s="251"/>
    </row>
    <row r="5274" spans="1:10" ht="13.5" customHeight="1">
      <c r="A5274" s="16"/>
      <c r="B5274" s="16"/>
      <c r="C5274" s="17"/>
      <c r="D5274" s="17"/>
      <c r="E5274" s="17"/>
      <c r="F5274" s="17"/>
      <c r="G5274" s="17"/>
      <c r="H5274" s="249"/>
      <c r="I5274" s="250"/>
      <c r="J5274" s="251"/>
    </row>
    <row r="5275" spans="1:10" ht="13.5" customHeight="1">
      <c r="A5275" s="16"/>
      <c r="B5275" s="16"/>
      <c r="C5275" s="17"/>
      <c r="D5275" s="17"/>
      <c r="E5275" s="17"/>
      <c r="F5275" s="17"/>
      <c r="G5275" s="17"/>
      <c r="H5275" s="249"/>
      <c r="I5275" s="250"/>
      <c r="J5275" s="251"/>
    </row>
    <row r="5276" spans="1:10" ht="13.5" customHeight="1">
      <c r="A5276" s="16"/>
      <c r="B5276" s="16"/>
      <c r="C5276" s="17"/>
      <c r="D5276" s="17"/>
      <c r="E5276" s="17"/>
      <c r="F5276" s="17"/>
      <c r="G5276" s="17"/>
      <c r="H5276" s="249"/>
      <c r="I5276" s="250"/>
      <c r="J5276" s="251"/>
    </row>
    <row r="5277" spans="1:10" ht="13.5" customHeight="1">
      <c r="A5277" s="16"/>
      <c r="B5277" s="16"/>
      <c r="C5277" s="17"/>
      <c r="D5277" s="17"/>
      <c r="E5277" s="17"/>
      <c r="F5277" s="17"/>
      <c r="G5277" s="17"/>
      <c r="H5277" s="249"/>
      <c r="I5277" s="250"/>
      <c r="J5277" s="251"/>
    </row>
    <row r="5278" spans="1:10" ht="13.5" customHeight="1">
      <c r="A5278" s="16"/>
      <c r="B5278" s="16"/>
      <c r="C5278" s="17"/>
      <c r="D5278" s="17"/>
      <c r="E5278" s="17"/>
      <c r="F5278" s="17"/>
      <c r="G5278" s="17"/>
      <c r="H5278" s="249"/>
      <c r="I5278" s="250"/>
      <c r="J5278" s="251"/>
    </row>
    <row r="5279" spans="1:10" ht="13.5" customHeight="1">
      <c r="A5279" s="16"/>
      <c r="B5279" s="16"/>
      <c r="C5279" s="17"/>
      <c r="D5279" s="17"/>
      <c r="E5279" s="17"/>
      <c r="F5279" s="17"/>
      <c r="G5279" s="17"/>
      <c r="H5279" s="249"/>
      <c r="I5279" s="250"/>
      <c r="J5279" s="251"/>
    </row>
    <row r="5280" spans="1:10" ht="13.5" customHeight="1">
      <c r="A5280" s="16"/>
      <c r="B5280" s="16"/>
      <c r="C5280" s="17"/>
      <c r="D5280" s="17"/>
      <c r="E5280" s="17"/>
      <c r="F5280" s="17"/>
      <c r="G5280" s="17"/>
      <c r="H5280" s="249"/>
      <c r="I5280" s="250"/>
      <c r="J5280" s="251"/>
    </row>
    <row r="5281" spans="1:10" ht="13.5" customHeight="1">
      <c r="A5281" s="16"/>
      <c r="B5281" s="16"/>
      <c r="C5281" s="17"/>
      <c r="D5281" s="17"/>
      <c r="E5281" s="17"/>
      <c r="F5281" s="17"/>
      <c r="G5281" s="17"/>
      <c r="H5281" s="249"/>
      <c r="I5281" s="250"/>
      <c r="J5281" s="251"/>
    </row>
    <row r="5282" spans="1:10" ht="13.5" customHeight="1">
      <c r="A5282" s="16"/>
      <c r="B5282" s="16"/>
      <c r="C5282" s="17"/>
      <c r="D5282" s="17"/>
      <c r="E5282" s="17"/>
      <c r="F5282" s="17"/>
      <c r="G5282" s="17"/>
      <c r="H5282" s="249"/>
      <c r="I5282" s="250"/>
      <c r="J5282" s="251"/>
    </row>
    <row r="5283" spans="1:10" ht="13.5" customHeight="1">
      <c r="A5283" s="16"/>
      <c r="B5283" s="16"/>
      <c r="C5283" s="17"/>
      <c r="D5283" s="17"/>
      <c r="E5283" s="17"/>
      <c r="F5283" s="17"/>
      <c r="G5283" s="17"/>
      <c r="H5283" s="249"/>
      <c r="I5283" s="250"/>
      <c r="J5283" s="251"/>
    </row>
    <row r="5284" spans="1:10" ht="13.5" customHeight="1">
      <c r="A5284" s="16"/>
      <c r="B5284" s="16"/>
      <c r="C5284" s="17"/>
      <c r="D5284" s="17"/>
      <c r="E5284" s="17"/>
      <c r="F5284" s="17"/>
      <c r="G5284" s="17"/>
      <c r="H5284" s="249"/>
      <c r="I5284" s="250"/>
      <c r="J5284" s="251"/>
    </row>
    <row r="5285" spans="1:10" ht="13.5" customHeight="1">
      <c r="A5285" s="16"/>
      <c r="B5285" s="16"/>
      <c r="C5285" s="17"/>
      <c r="D5285" s="17"/>
      <c r="E5285" s="17"/>
      <c r="F5285" s="17"/>
      <c r="G5285" s="17"/>
      <c r="H5285" s="249"/>
      <c r="I5285" s="250"/>
      <c r="J5285" s="251"/>
    </row>
    <row r="5286" spans="1:10" ht="13.5" customHeight="1">
      <c r="A5286" s="16"/>
      <c r="B5286" s="16"/>
      <c r="C5286" s="17"/>
      <c r="D5286" s="17"/>
      <c r="E5286" s="17"/>
      <c r="F5286" s="17"/>
      <c r="G5286" s="17"/>
      <c r="H5286" s="249"/>
      <c r="I5286" s="250"/>
      <c r="J5286" s="251"/>
    </row>
    <row r="5287" spans="1:10" ht="13.5" customHeight="1">
      <c r="A5287" s="16"/>
      <c r="B5287" s="16"/>
      <c r="C5287" s="17"/>
      <c r="D5287" s="17"/>
      <c r="E5287" s="17"/>
      <c r="F5287" s="17"/>
      <c r="G5287" s="17"/>
      <c r="H5287" s="249"/>
      <c r="I5287" s="250"/>
      <c r="J5287" s="251"/>
    </row>
    <row r="5288" spans="1:10" ht="13.5" customHeight="1">
      <c r="A5288" s="16"/>
      <c r="B5288" s="16"/>
      <c r="C5288" s="17"/>
      <c r="D5288" s="17"/>
      <c r="E5288" s="17"/>
      <c r="F5288" s="17"/>
      <c r="G5288" s="17"/>
      <c r="H5288" s="249"/>
      <c r="I5288" s="250"/>
      <c r="J5288" s="251"/>
    </row>
    <row r="5289" spans="1:10" ht="13.5" customHeight="1">
      <c r="A5289" s="16"/>
      <c r="B5289" s="16"/>
      <c r="C5289" s="17"/>
      <c r="D5289" s="17"/>
      <c r="E5289" s="17"/>
      <c r="F5289" s="17"/>
      <c r="G5289" s="17"/>
      <c r="H5289" s="249"/>
      <c r="I5289" s="250"/>
      <c r="J5289" s="251"/>
    </row>
    <row r="5290" spans="1:10" ht="13.5" customHeight="1">
      <c r="A5290" s="16"/>
      <c r="B5290" s="16"/>
      <c r="C5290" s="17"/>
      <c r="D5290" s="17"/>
      <c r="E5290" s="17"/>
      <c r="F5290" s="17"/>
      <c r="G5290" s="17"/>
      <c r="H5290" s="249"/>
      <c r="I5290" s="250"/>
      <c r="J5290" s="251"/>
    </row>
    <row r="5291" spans="1:10" ht="13.5" customHeight="1">
      <c r="A5291" s="16"/>
      <c r="B5291" s="16"/>
      <c r="C5291" s="17"/>
      <c r="D5291" s="17"/>
      <c r="E5291" s="17"/>
      <c r="F5291" s="17"/>
      <c r="G5291" s="17"/>
      <c r="H5291" s="249"/>
      <c r="I5291" s="250"/>
      <c r="J5291" s="251"/>
    </row>
    <row r="5292" spans="1:10" ht="13.5" customHeight="1">
      <c r="A5292" s="16"/>
      <c r="B5292" s="16"/>
      <c r="C5292" s="17"/>
      <c r="D5292" s="17"/>
      <c r="E5292" s="17"/>
      <c r="F5292" s="17"/>
      <c r="G5292" s="17"/>
      <c r="H5292" s="249"/>
      <c r="I5292" s="250"/>
      <c r="J5292" s="251"/>
    </row>
    <row r="5293" spans="1:10" ht="13.5" customHeight="1">
      <c r="A5293" s="16"/>
      <c r="B5293" s="16"/>
      <c r="C5293" s="17"/>
      <c r="D5293" s="17"/>
      <c r="E5293" s="17"/>
      <c r="F5293" s="17"/>
      <c r="G5293" s="17"/>
      <c r="H5293" s="249"/>
      <c r="I5293" s="250"/>
      <c r="J5293" s="251"/>
    </row>
    <row r="5294" spans="1:10" ht="13.5" customHeight="1">
      <c r="A5294" s="16"/>
      <c r="B5294" s="16"/>
      <c r="C5294" s="17"/>
      <c r="D5294" s="17"/>
      <c r="E5294" s="17"/>
      <c r="F5294" s="17"/>
      <c r="G5294" s="17"/>
      <c r="H5294" s="249"/>
      <c r="I5294" s="250"/>
      <c r="J5294" s="251"/>
    </row>
    <row r="5295" spans="1:10" ht="13.5" customHeight="1">
      <c r="A5295" s="16"/>
      <c r="B5295" s="16"/>
      <c r="C5295" s="17"/>
      <c r="D5295" s="17"/>
      <c r="E5295" s="17"/>
      <c r="F5295" s="17"/>
      <c r="G5295" s="17"/>
      <c r="H5295" s="249"/>
      <c r="I5295" s="250"/>
      <c r="J5295" s="251"/>
    </row>
    <row r="5296" spans="1:10" ht="13.5" customHeight="1">
      <c r="A5296" s="16"/>
      <c r="B5296" s="16"/>
      <c r="C5296" s="17"/>
      <c r="D5296" s="17"/>
      <c r="E5296" s="17"/>
      <c r="F5296" s="17"/>
      <c r="G5296" s="17"/>
      <c r="H5296" s="249"/>
      <c r="I5296" s="250"/>
      <c r="J5296" s="251"/>
    </row>
    <row r="5297" spans="1:10" ht="13.5" customHeight="1">
      <c r="A5297" s="16"/>
      <c r="B5297" s="16"/>
      <c r="C5297" s="17"/>
      <c r="D5297" s="17"/>
      <c r="E5297" s="17"/>
      <c r="F5297" s="17"/>
      <c r="G5297" s="17"/>
      <c r="H5297" s="249"/>
      <c r="I5297" s="250"/>
      <c r="J5297" s="251"/>
    </row>
    <row r="5298" spans="1:10" ht="13.5" customHeight="1">
      <c r="A5298" s="16"/>
      <c r="B5298" s="16"/>
      <c r="C5298" s="17"/>
      <c r="D5298" s="17"/>
      <c r="E5298" s="17"/>
      <c r="F5298" s="17"/>
      <c r="G5298" s="17"/>
      <c r="H5298" s="249"/>
      <c r="I5298" s="250"/>
      <c r="J5298" s="251"/>
    </row>
    <row r="5299" spans="1:10" ht="13.5" customHeight="1">
      <c r="A5299" s="16"/>
      <c r="B5299" s="16"/>
      <c r="C5299" s="17"/>
      <c r="D5299" s="17"/>
      <c r="E5299" s="17"/>
      <c r="F5299" s="17"/>
      <c r="G5299" s="17"/>
      <c r="H5299" s="249"/>
      <c r="I5299" s="250"/>
      <c r="J5299" s="251"/>
    </row>
    <row r="5300" spans="1:10" ht="13.5" customHeight="1">
      <c r="A5300" s="16"/>
      <c r="B5300" s="16"/>
      <c r="C5300" s="17"/>
      <c r="D5300" s="17"/>
      <c r="E5300" s="17"/>
      <c r="F5300" s="17"/>
      <c r="G5300" s="17"/>
      <c r="H5300" s="249"/>
      <c r="I5300" s="250"/>
      <c r="J5300" s="251"/>
    </row>
    <row r="5301" spans="1:10" ht="13.5" customHeight="1">
      <c r="A5301" s="16"/>
      <c r="B5301" s="16"/>
      <c r="C5301" s="17"/>
      <c r="D5301" s="17"/>
      <c r="E5301" s="17"/>
      <c r="F5301" s="17"/>
      <c r="G5301" s="17"/>
      <c r="H5301" s="249"/>
      <c r="I5301" s="250"/>
      <c r="J5301" s="251"/>
    </row>
    <row r="5302" spans="1:10" ht="13.5" customHeight="1">
      <c r="A5302" s="16"/>
      <c r="B5302" s="16"/>
      <c r="C5302" s="17"/>
      <c r="D5302" s="17"/>
      <c r="E5302" s="17"/>
      <c r="F5302" s="17"/>
      <c r="G5302" s="17"/>
      <c r="H5302" s="249"/>
      <c r="I5302" s="250"/>
      <c r="J5302" s="251"/>
    </row>
    <row r="5303" spans="1:10" ht="13.5" customHeight="1">
      <c r="A5303" s="16"/>
      <c r="B5303" s="16"/>
      <c r="C5303" s="17"/>
      <c r="D5303" s="17"/>
      <c r="E5303" s="17"/>
      <c r="F5303" s="17"/>
      <c r="G5303" s="17"/>
      <c r="H5303" s="249"/>
      <c r="I5303" s="250"/>
      <c r="J5303" s="251"/>
    </row>
    <row r="5304" spans="1:10" ht="13.5" customHeight="1">
      <c r="A5304" s="16"/>
      <c r="B5304" s="16"/>
      <c r="C5304" s="17"/>
      <c r="D5304" s="17"/>
      <c r="E5304" s="17"/>
      <c r="F5304" s="17"/>
      <c r="G5304" s="17"/>
      <c r="H5304" s="249"/>
      <c r="I5304" s="250"/>
      <c r="J5304" s="251"/>
    </row>
    <row r="5305" spans="1:10" ht="13.5" customHeight="1">
      <c r="A5305" s="16"/>
      <c r="B5305" s="16"/>
      <c r="C5305" s="17"/>
      <c r="D5305" s="17"/>
      <c r="E5305" s="17"/>
      <c r="F5305" s="17"/>
      <c r="G5305" s="17"/>
      <c r="H5305" s="249"/>
      <c r="I5305" s="250"/>
      <c r="J5305" s="251"/>
    </row>
    <row r="5306" spans="1:10" ht="13.5" customHeight="1">
      <c r="A5306" s="16"/>
      <c r="B5306" s="16"/>
      <c r="C5306" s="17"/>
      <c r="D5306" s="17"/>
      <c r="E5306" s="17"/>
      <c r="F5306" s="17"/>
      <c r="G5306" s="17"/>
      <c r="H5306" s="249"/>
      <c r="I5306" s="250"/>
      <c r="J5306" s="251"/>
    </row>
    <row r="5307" spans="1:10" ht="13.5" customHeight="1">
      <c r="A5307" s="16"/>
      <c r="B5307" s="16"/>
      <c r="C5307" s="17"/>
      <c r="D5307" s="17"/>
      <c r="E5307" s="17"/>
      <c r="F5307" s="17"/>
      <c r="G5307" s="17"/>
      <c r="H5307" s="249"/>
      <c r="I5307" s="250"/>
      <c r="J5307" s="251"/>
    </row>
    <row r="5308" spans="1:10" ht="13.5" customHeight="1">
      <c r="A5308" s="16"/>
      <c r="B5308" s="16"/>
      <c r="C5308" s="17"/>
      <c r="D5308" s="17"/>
      <c r="E5308" s="17"/>
      <c r="F5308" s="17"/>
      <c r="G5308" s="17"/>
      <c r="H5308" s="249"/>
      <c r="I5308" s="250"/>
      <c r="J5308" s="251"/>
    </row>
    <row r="5309" spans="1:10" ht="13.5" customHeight="1">
      <c r="A5309" s="16"/>
      <c r="B5309" s="16"/>
      <c r="C5309" s="17"/>
      <c r="D5309" s="17"/>
      <c r="E5309" s="17"/>
      <c r="F5309" s="17"/>
      <c r="G5309" s="17"/>
      <c r="H5309" s="249"/>
      <c r="I5309" s="250"/>
      <c r="J5309" s="251"/>
    </row>
    <row r="5310" spans="1:10" ht="13.5" customHeight="1">
      <c r="A5310" s="16"/>
      <c r="B5310" s="16"/>
      <c r="C5310" s="17"/>
      <c r="D5310" s="17"/>
      <c r="E5310" s="17"/>
      <c r="F5310" s="17"/>
      <c r="G5310" s="17"/>
      <c r="H5310" s="249"/>
      <c r="I5310" s="250"/>
      <c r="J5310" s="251"/>
    </row>
    <row r="5311" spans="1:10" ht="13.5" customHeight="1">
      <c r="A5311" s="16"/>
      <c r="B5311" s="16"/>
      <c r="C5311" s="17"/>
      <c r="D5311" s="17"/>
      <c r="E5311" s="17"/>
      <c r="F5311" s="17"/>
      <c r="G5311" s="17"/>
      <c r="H5311" s="249"/>
      <c r="I5311" s="250"/>
      <c r="J5311" s="251"/>
    </row>
    <row r="5312" spans="1:10" ht="13.5" customHeight="1">
      <c r="A5312" s="16"/>
      <c r="B5312" s="16"/>
      <c r="C5312" s="17"/>
      <c r="D5312" s="17"/>
      <c r="E5312" s="17"/>
      <c r="F5312" s="17"/>
      <c r="G5312" s="17"/>
      <c r="H5312" s="249"/>
      <c r="I5312" s="250"/>
      <c r="J5312" s="251"/>
    </row>
    <row r="5313" spans="1:10" ht="13.5" customHeight="1">
      <c r="A5313" s="16"/>
      <c r="B5313" s="16"/>
      <c r="C5313" s="17"/>
      <c r="D5313" s="17"/>
      <c r="E5313" s="17"/>
      <c r="F5313" s="17"/>
      <c r="G5313" s="17"/>
      <c r="H5313" s="249"/>
      <c r="I5313" s="250"/>
      <c r="J5313" s="251"/>
    </row>
    <row r="5314" spans="1:10" ht="13.5" customHeight="1">
      <c r="A5314" s="16"/>
      <c r="B5314" s="16"/>
      <c r="C5314" s="17"/>
      <c r="D5314" s="17"/>
      <c r="E5314" s="17"/>
      <c r="F5314" s="17"/>
      <c r="G5314" s="17"/>
      <c r="H5314" s="249"/>
      <c r="I5314" s="250"/>
      <c r="J5314" s="251"/>
    </row>
    <row r="5315" spans="1:10" ht="13.5" customHeight="1">
      <c r="A5315" s="16"/>
      <c r="B5315" s="16"/>
      <c r="C5315" s="17"/>
      <c r="D5315" s="17"/>
      <c r="E5315" s="17"/>
      <c r="F5315" s="17"/>
      <c r="G5315" s="17"/>
      <c r="H5315" s="249"/>
      <c r="I5315" s="250"/>
      <c r="J5315" s="251"/>
    </row>
    <row r="5316" spans="1:10" ht="13.5" customHeight="1">
      <c r="A5316" s="16"/>
      <c r="B5316" s="16"/>
      <c r="C5316" s="17"/>
      <c r="D5316" s="17"/>
      <c r="E5316" s="17"/>
      <c r="F5316" s="17"/>
      <c r="G5316" s="17"/>
      <c r="H5316" s="249"/>
      <c r="I5316" s="250"/>
      <c r="J5316" s="251"/>
    </row>
    <row r="5317" spans="1:10" ht="13.5" customHeight="1">
      <c r="A5317" s="16"/>
      <c r="B5317" s="16"/>
      <c r="C5317" s="17"/>
      <c r="D5317" s="17"/>
      <c r="E5317" s="17"/>
      <c r="F5317" s="17"/>
      <c r="G5317" s="17"/>
      <c r="H5317" s="249"/>
      <c r="I5317" s="250"/>
      <c r="J5317" s="251"/>
    </row>
    <row r="5318" spans="1:10" ht="13.5" customHeight="1">
      <c r="A5318" s="16"/>
      <c r="B5318" s="16"/>
      <c r="C5318" s="17"/>
      <c r="D5318" s="17"/>
      <c r="E5318" s="17"/>
      <c r="F5318" s="17"/>
      <c r="G5318" s="17"/>
      <c r="H5318" s="249"/>
      <c r="I5318" s="250"/>
      <c r="J5318" s="251"/>
    </row>
    <row r="5319" spans="1:10" ht="13.5" customHeight="1">
      <c r="A5319" s="16"/>
      <c r="B5319" s="16"/>
      <c r="C5319" s="17"/>
      <c r="D5319" s="17"/>
      <c r="E5319" s="17"/>
      <c r="F5319" s="17"/>
      <c r="G5319" s="17"/>
      <c r="H5319" s="249"/>
      <c r="I5319" s="250"/>
      <c r="J5319" s="251"/>
    </row>
    <row r="5320" spans="1:10" ht="13.5" customHeight="1">
      <c r="A5320" s="16"/>
      <c r="B5320" s="16"/>
      <c r="C5320" s="17"/>
      <c r="D5320" s="17"/>
      <c r="E5320" s="17"/>
      <c r="F5320" s="17"/>
      <c r="G5320" s="17"/>
      <c r="H5320" s="249"/>
      <c r="I5320" s="250"/>
      <c r="J5320" s="251"/>
    </row>
    <row r="5321" spans="1:10" ht="13.5" customHeight="1">
      <c r="A5321" s="16"/>
      <c r="B5321" s="16"/>
      <c r="C5321" s="17"/>
      <c r="D5321" s="17"/>
      <c r="E5321" s="17"/>
      <c r="F5321" s="17"/>
      <c r="G5321" s="17"/>
      <c r="H5321" s="249"/>
      <c r="I5321" s="250"/>
      <c r="J5321" s="251"/>
    </row>
    <row r="5322" spans="1:10" ht="13.5" customHeight="1">
      <c r="A5322" s="16"/>
      <c r="B5322" s="16"/>
      <c r="C5322" s="17"/>
      <c r="D5322" s="17"/>
      <c r="E5322" s="17"/>
      <c r="F5322" s="17"/>
      <c r="G5322" s="17"/>
      <c r="H5322" s="249"/>
      <c r="I5322" s="250"/>
      <c r="J5322" s="251"/>
    </row>
    <row r="5323" spans="1:10" ht="13.5" customHeight="1">
      <c r="A5323" s="16"/>
      <c r="B5323" s="16"/>
      <c r="C5323" s="17"/>
      <c r="D5323" s="17"/>
      <c r="E5323" s="17"/>
      <c r="F5323" s="17"/>
      <c r="G5323" s="17"/>
      <c r="H5323" s="249"/>
      <c r="I5323" s="250"/>
      <c r="J5323" s="251"/>
    </row>
    <row r="5324" spans="1:10" ht="13.5" customHeight="1">
      <c r="A5324" s="16"/>
      <c r="B5324" s="16"/>
      <c r="C5324" s="17"/>
      <c r="D5324" s="17"/>
      <c r="E5324" s="17"/>
      <c r="F5324" s="17"/>
      <c r="G5324" s="17"/>
      <c r="H5324" s="249"/>
      <c r="I5324" s="250"/>
      <c r="J5324" s="251"/>
    </row>
    <row r="5325" spans="1:10" ht="13.5" customHeight="1">
      <c r="A5325" s="16"/>
      <c r="B5325" s="16"/>
      <c r="C5325" s="17"/>
      <c r="D5325" s="17"/>
      <c r="E5325" s="17"/>
      <c r="F5325" s="17"/>
      <c r="G5325" s="17"/>
      <c r="H5325" s="249"/>
      <c r="I5325" s="250"/>
      <c r="J5325" s="251"/>
    </row>
    <row r="5326" spans="1:10" ht="13.5" customHeight="1">
      <c r="A5326" s="16"/>
      <c r="B5326" s="16"/>
      <c r="C5326" s="17"/>
      <c r="D5326" s="17"/>
      <c r="E5326" s="17"/>
      <c r="F5326" s="17"/>
      <c r="G5326" s="17"/>
      <c r="H5326" s="249"/>
      <c r="I5326" s="250"/>
      <c r="J5326" s="251"/>
    </row>
    <row r="5327" spans="1:10" ht="13.5" customHeight="1">
      <c r="A5327" s="16"/>
      <c r="B5327" s="16"/>
      <c r="C5327" s="17"/>
      <c r="D5327" s="17"/>
      <c r="E5327" s="17"/>
      <c r="F5327" s="17"/>
      <c r="G5327" s="17"/>
      <c r="H5327" s="249"/>
      <c r="I5327" s="250"/>
      <c r="J5327" s="251"/>
    </row>
    <row r="5328" spans="1:10" ht="13.5" customHeight="1">
      <c r="A5328" s="16"/>
      <c r="B5328" s="16"/>
      <c r="C5328" s="17"/>
      <c r="D5328" s="17"/>
      <c r="E5328" s="17"/>
      <c r="F5328" s="17"/>
      <c r="G5328" s="17"/>
      <c r="H5328" s="249"/>
      <c r="I5328" s="250"/>
      <c r="J5328" s="251"/>
    </row>
    <row r="5329" spans="1:10" ht="13.5" customHeight="1">
      <c r="A5329" s="16"/>
      <c r="B5329" s="16"/>
      <c r="C5329" s="17"/>
      <c r="D5329" s="17"/>
      <c r="E5329" s="17"/>
      <c r="F5329" s="17"/>
      <c r="G5329" s="17"/>
      <c r="H5329" s="249"/>
      <c r="I5329" s="250"/>
      <c r="J5329" s="251"/>
    </row>
    <row r="5330" spans="1:10" ht="13.5" customHeight="1">
      <c r="A5330" s="16"/>
      <c r="B5330" s="16"/>
      <c r="C5330" s="17"/>
      <c r="D5330" s="17"/>
      <c r="E5330" s="17"/>
      <c r="F5330" s="17"/>
      <c r="G5330" s="17"/>
      <c r="H5330" s="249"/>
      <c r="I5330" s="250"/>
      <c r="J5330" s="251"/>
    </row>
    <row r="5331" spans="1:10" ht="13.5" customHeight="1">
      <c r="A5331" s="16"/>
      <c r="B5331" s="16"/>
      <c r="C5331" s="17"/>
      <c r="D5331" s="17"/>
      <c r="E5331" s="17"/>
      <c r="F5331" s="17"/>
      <c r="G5331" s="17"/>
      <c r="H5331" s="249"/>
      <c r="I5331" s="250"/>
      <c r="J5331" s="251"/>
    </row>
    <row r="5332" spans="1:10" ht="13.5" customHeight="1">
      <c r="A5332" s="16"/>
      <c r="B5332" s="16"/>
      <c r="C5332" s="17"/>
      <c r="D5332" s="17"/>
      <c r="E5332" s="17"/>
      <c r="F5332" s="17"/>
      <c r="G5332" s="17"/>
      <c r="H5332" s="249"/>
      <c r="I5332" s="250"/>
      <c r="J5332" s="251"/>
    </row>
    <row r="5333" spans="1:10" ht="13.5" customHeight="1">
      <c r="A5333" s="16"/>
      <c r="B5333" s="16"/>
      <c r="C5333" s="17"/>
      <c r="D5333" s="17"/>
      <c r="E5333" s="17"/>
      <c r="F5333" s="17"/>
      <c r="G5333" s="17"/>
      <c r="H5333" s="249"/>
      <c r="I5333" s="250"/>
      <c r="J5333" s="251"/>
    </row>
    <row r="5334" spans="1:10" ht="13.5" customHeight="1">
      <c r="A5334" s="16"/>
      <c r="B5334" s="16"/>
      <c r="C5334" s="17"/>
      <c r="D5334" s="17"/>
      <c r="E5334" s="17"/>
      <c r="F5334" s="17"/>
      <c r="G5334" s="17"/>
      <c r="H5334" s="249"/>
      <c r="I5334" s="250"/>
      <c r="J5334" s="251"/>
    </row>
    <row r="5335" spans="1:10" ht="13.5" customHeight="1">
      <c r="A5335" s="16"/>
      <c r="B5335" s="16"/>
      <c r="C5335" s="17"/>
      <c r="D5335" s="17"/>
      <c r="E5335" s="17"/>
      <c r="F5335" s="17"/>
      <c r="G5335" s="17"/>
      <c r="H5335" s="249"/>
      <c r="I5335" s="250"/>
      <c r="J5335" s="251"/>
    </row>
    <row r="5336" spans="1:10" ht="13.5" customHeight="1">
      <c r="A5336" s="16"/>
      <c r="B5336" s="16"/>
      <c r="C5336" s="17"/>
      <c r="D5336" s="17"/>
      <c r="E5336" s="17"/>
      <c r="F5336" s="17"/>
      <c r="G5336" s="17"/>
      <c r="H5336" s="249"/>
      <c r="I5336" s="250"/>
      <c r="J5336" s="251"/>
    </row>
    <row r="5337" spans="1:10" ht="13.5" customHeight="1">
      <c r="A5337" s="16"/>
      <c r="B5337" s="16"/>
      <c r="C5337" s="17"/>
      <c r="D5337" s="17"/>
      <c r="E5337" s="17"/>
      <c r="F5337" s="17"/>
      <c r="G5337" s="17"/>
      <c r="H5337" s="249"/>
      <c r="I5337" s="250"/>
      <c r="J5337" s="251"/>
    </row>
    <row r="5338" spans="1:10" ht="13.5" customHeight="1">
      <c r="A5338" s="16"/>
      <c r="B5338" s="16"/>
      <c r="C5338" s="17"/>
      <c r="D5338" s="17"/>
      <c r="E5338" s="17"/>
      <c r="F5338" s="17"/>
      <c r="G5338" s="17"/>
      <c r="H5338" s="249"/>
      <c r="I5338" s="250"/>
      <c r="J5338" s="251"/>
    </row>
    <row r="5339" spans="1:10" ht="13.5" customHeight="1">
      <c r="A5339" s="16"/>
      <c r="B5339" s="16"/>
      <c r="C5339" s="17"/>
      <c r="D5339" s="17"/>
      <c r="E5339" s="17"/>
      <c r="F5339" s="17"/>
      <c r="G5339" s="17"/>
      <c r="H5339" s="249"/>
      <c r="I5339" s="250"/>
      <c r="J5339" s="251"/>
    </row>
    <row r="5340" spans="1:10" ht="13.5" customHeight="1">
      <c r="A5340" s="16"/>
      <c r="B5340" s="16"/>
      <c r="C5340" s="17"/>
      <c r="D5340" s="17"/>
      <c r="E5340" s="17"/>
      <c r="F5340" s="17"/>
      <c r="G5340" s="17"/>
      <c r="H5340" s="249"/>
      <c r="I5340" s="250"/>
      <c r="J5340" s="251"/>
    </row>
    <row r="5341" spans="1:10" ht="13.5" customHeight="1">
      <c r="A5341" s="16"/>
      <c r="B5341" s="16"/>
      <c r="C5341" s="17"/>
      <c r="D5341" s="17"/>
      <c r="E5341" s="17"/>
      <c r="F5341" s="17"/>
      <c r="G5341" s="17"/>
      <c r="H5341" s="249"/>
      <c r="I5341" s="250"/>
      <c r="J5341" s="251"/>
    </row>
    <row r="5342" spans="1:10" ht="13.5" customHeight="1">
      <c r="A5342" s="16"/>
      <c r="B5342" s="16"/>
      <c r="C5342" s="17"/>
      <c r="D5342" s="17"/>
      <c r="E5342" s="17"/>
      <c r="F5342" s="17"/>
      <c r="G5342" s="17"/>
      <c r="H5342" s="249"/>
      <c r="I5342" s="250"/>
      <c r="J5342" s="251"/>
    </row>
    <row r="5343" spans="1:10" ht="13.5" customHeight="1">
      <c r="A5343" s="16"/>
      <c r="B5343" s="16"/>
      <c r="C5343" s="17"/>
      <c r="D5343" s="17"/>
      <c r="E5343" s="17"/>
      <c r="F5343" s="17"/>
      <c r="G5343" s="17"/>
      <c r="H5343" s="249"/>
      <c r="I5343" s="250"/>
      <c r="J5343" s="251"/>
    </row>
    <row r="5344" spans="1:10" ht="13.5" customHeight="1">
      <c r="A5344" s="16"/>
      <c r="B5344" s="16"/>
      <c r="C5344" s="17"/>
      <c r="D5344" s="17"/>
      <c r="E5344" s="17"/>
      <c r="F5344" s="17"/>
      <c r="G5344" s="17"/>
      <c r="H5344" s="249"/>
      <c r="I5344" s="250"/>
      <c r="J5344" s="251"/>
    </row>
    <row r="5345" spans="1:10" ht="13.5" customHeight="1">
      <c r="A5345" s="16"/>
      <c r="B5345" s="16"/>
      <c r="C5345" s="17"/>
      <c r="D5345" s="17"/>
      <c r="E5345" s="17"/>
      <c r="F5345" s="17"/>
      <c r="G5345" s="17"/>
      <c r="H5345" s="249"/>
      <c r="I5345" s="250"/>
      <c r="J5345" s="251"/>
    </row>
    <row r="5346" spans="1:10" ht="13.5" customHeight="1">
      <c r="A5346" s="16"/>
      <c r="B5346" s="16"/>
      <c r="C5346" s="17"/>
      <c r="D5346" s="17"/>
      <c r="E5346" s="17"/>
      <c r="F5346" s="17"/>
      <c r="G5346" s="17"/>
      <c r="H5346" s="249"/>
      <c r="I5346" s="250"/>
      <c r="J5346" s="251"/>
    </row>
    <row r="5347" spans="1:10" ht="13.5" customHeight="1">
      <c r="A5347" s="16"/>
      <c r="B5347" s="16"/>
      <c r="C5347" s="17"/>
      <c r="D5347" s="17"/>
      <c r="E5347" s="17"/>
      <c r="F5347" s="17"/>
      <c r="G5347" s="17"/>
      <c r="H5347" s="249"/>
      <c r="I5347" s="250"/>
      <c r="J5347" s="251"/>
    </row>
    <row r="5348" spans="1:10" ht="13.5" customHeight="1">
      <c r="A5348" s="16"/>
      <c r="B5348" s="16"/>
      <c r="C5348" s="17"/>
      <c r="D5348" s="17"/>
      <c r="E5348" s="17"/>
      <c r="F5348" s="17"/>
      <c r="G5348" s="17"/>
      <c r="H5348" s="249"/>
      <c r="I5348" s="250"/>
      <c r="J5348" s="251"/>
    </row>
    <row r="5349" spans="1:10" ht="13.5" customHeight="1">
      <c r="A5349" s="16"/>
      <c r="B5349" s="16"/>
      <c r="C5349" s="17"/>
      <c r="D5349" s="17"/>
      <c r="E5349" s="17"/>
      <c r="F5349" s="17"/>
      <c r="G5349" s="17"/>
      <c r="H5349" s="249"/>
      <c r="I5349" s="250"/>
      <c r="J5349" s="251"/>
    </row>
    <row r="5350" spans="1:10" ht="13.5" customHeight="1">
      <c r="A5350" s="16"/>
      <c r="B5350" s="16"/>
      <c r="C5350" s="17"/>
      <c r="D5350" s="17"/>
      <c r="E5350" s="17"/>
      <c r="F5350" s="17"/>
      <c r="G5350" s="17"/>
      <c r="H5350" s="249"/>
      <c r="I5350" s="250"/>
      <c r="J5350" s="251"/>
    </row>
    <row r="5351" spans="1:10" ht="13.5" customHeight="1">
      <c r="A5351" s="16"/>
      <c r="B5351" s="16"/>
      <c r="C5351" s="17"/>
      <c r="D5351" s="17"/>
      <c r="E5351" s="17"/>
      <c r="F5351" s="17"/>
      <c r="G5351" s="17"/>
      <c r="H5351" s="249"/>
      <c r="I5351" s="250"/>
      <c r="J5351" s="251"/>
    </row>
    <row r="5352" spans="1:10" ht="13.5" customHeight="1">
      <c r="A5352" s="16"/>
      <c r="B5352" s="16"/>
      <c r="C5352" s="17"/>
      <c r="D5352" s="17"/>
      <c r="E5352" s="17"/>
      <c r="F5352" s="17"/>
      <c r="G5352" s="17"/>
      <c r="H5352" s="249"/>
      <c r="I5352" s="250"/>
      <c r="J5352" s="251"/>
    </row>
    <row r="5353" spans="1:10" ht="13.5" customHeight="1">
      <c r="A5353" s="16"/>
      <c r="B5353" s="16"/>
      <c r="C5353" s="17"/>
      <c r="D5353" s="17"/>
      <c r="E5353" s="17"/>
      <c r="F5353" s="17"/>
      <c r="G5353" s="17"/>
      <c r="H5353" s="249"/>
      <c r="I5353" s="250"/>
      <c r="J5353" s="251"/>
    </row>
    <row r="5354" spans="1:10" ht="13.5" customHeight="1">
      <c r="A5354" s="16"/>
      <c r="B5354" s="16"/>
      <c r="C5354" s="17"/>
      <c r="D5354" s="17"/>
      <c r="E5354" s="17"/>
      <c r="F5354" s="17"/>
      <c r="G5354" s="17"/>
      <c r="H5354" s="249"/>
      <c r="I5354" s="250"/>
      <c r="J5354" s="251"/>
    </row>
    <row r="5355" spans="1:10" ht="13.5" customHeight="1">
      <c r="A5355" s="16"/>
      <c r="B5355" s="16"/>
      <c r="C5355" s="17"/>
      <c r="D5355" s="17"/>
      <c r="E5355" s="17"/>
      <c r="F5355" s="17"/>
      <c r="G5355" s="17"/>
      <c r="H5355" s="249"/>
      <c r="I5355" s="250"/>
      <c r="J5355" s="251"/>
    </row>
    <row r="5356" spans="1:10" ht="13.5" customHeight="1">
      <c r="A5356" s="16"/>
      <c r="B5356" s="16"/>
      <c r="C5356" s="17"/>
      <c r="D5356" s="17"/>
      <c r="E5356" s="17"/>
      <c r="F5356" s="17"/>
      <c r="G5356" s="17"/>
      <c r="H5356" s="249"/>
      <c r="I5356" s="250"/>
      <c r="J5356" s="251"/>
    </row>
    <row r="5357" spans="1:10" ht="13.5" customHeight="1">
      <c r="A5357" s="16"/>
      <c r="B5357" s="16"/>
      <c r="C5357" s="17"/>
      <c r="D5357" s="17"/>
      <c r="E5357" s="17"/>
      <c r="F5357" s="17"/>
      <c r="G5357" s="17"/>
      <c r="H5357" s="249"/>
      <c r="I5357" s="250"/>
      <c r="J5357" s="251"/>
    </row>
    <row r="5358" spans="1:10" ht="13.5" customHeight="1">
      <c r="A5358" s="16"/>
      <c r="B5358" s="16"/>
      <c r="C5358" s="17"/>
      <c r="D5358" s="17"/>
      <c r="E5358" s="17"/>
      <c r="F5358" s="17"/>
      <c r="G5358" s="17"/>
      <c r="H5358" s="249"/>
      <c r="I5358" s="250"/>
      <c r="J5358" s="251"/>
    </row>
    <row r="5359" spans="1:10" ht="13.5" customHeight="1">
      <c r="A5359" s="16"/>
      <c r="B5359" s="16"/>
      <c r="C5359" s="17"/>
      <c r="D5359" s="17"/>
      <c r="E5359" s="17"/>
      <c r="F5359" s="17"/>
      <c r="G5359" s="17"/>
      <c r="H5359" s="249"/>
      <c r="I5359" s="250"/>
      <c r="J5359" s="251"/>
    </row>
    <row r="5360" spans="1:10" ht="13.5" customHeight="1">
      <c r="A5360" s="16"/>
      <c r="B5360" s="16"/>
      <c r="C5360" s="17"/>
      <c r="D5360" s="17"/>
      <c r="E5360" s="17"/>
      <c r="F5360" s="17"/>
      <c r="G5360" s="17"/>
      <c r="H5360" s="249"/>
      <c r="I5360" s="250"/>
      <c r="J5360" s="251"/>
    </row>
    <row r="5361" spans="1:10" ht="13.5" customHeight="1">
      <c r="A5361" s="16"/>
      <c r="B5361" s="16"/>
      <c r="C5361" s="17"/>
      <c r="D5361" s="17"/>
      <c r="E5361" s="17"/>
      <c r="F5361" s="17"/>
      <c r="G5361" s="17"/>
      <c r="H5361" s="249"/>
      <c r="I5361" s="250"/>
      <c r="J5361" s="251"/>
    </row>
    <row r="5362" spans="1:10" ht="13.5" customHeight="1">
      <c r="A5362" s="16"/>
      <c r="B5362" s="16"/>
      <c r="C5362" s="17"/>
      <c r="D5362" s="17"/>
      <c r="E5362" s="17"/>
      <c r="F5362" s="17"/>
      <c r="G5362" s="17"/>
      <c r="H5362" s="249"/>
      <c r="I5362" s="250"/>
      <c r="J5362" s="251"/>
    </row>
    <row r="5363" spans="1:10" ht="13.5" customHeight="1">
      <c r="A5363" s="16"/>
      <c r="B5363" s="16"/>
      <c r="C5363" s="17"/>
      <c r="D5363" s="17"/>
      <c r="E5363" s="17"/>
      <c r="F5363" s="17"/>
      <c r="G5363" s="17"/>
      <c r="H5363" s="249"/>
      <c r="I5363" s="250"/>
      <c r="J5363" s="251"/>
    </row>
    <row r="5364" spans="1:10" ht="13.5" customHeight="1">
      <c r="A5364" s="16"/>
      <c r="B5364" s="16"/>
      <c r="C5364" s="17"/>
      <c r="D5364" s="17"/>
      <c r="E5364" s="17"/>
      <c r="F5364" s="17"/>
      <c r="G5364" s="17"/>
      <c r="H5364" s="249"/>
      <c r="I5364" s="250"/>
      <c r="J5364" s="251"/>
    </row>
    <row r="5365" spans="1:10" ht="13.5" customHeight="1">
      <c r="A5365" s="16"/>
      <c r="B5365" s="16"/>
      <c r="C5365" s="17"/>
      <c r="D5365" s="17"/>
      <c r="E5365" s="17"/>
      <c r="F5365" s="17"/>
      <c r="G5365" s="17"/>
      <c r="H5365" s="249"/>
      <c r="I5365" s="250"/>
      <c r="J5365" s="251"/>
    </row>
    <row r="5366" spans="1:10" ht="13.5" customHeight="1">
      <c r="A5366" s="16"/>
      <c r="B5366" s="16"/>
      <c r="C5366" s="17"/>
      <c r="D5366" s="17"/>
      <c r="E5366" s="17"/>
      <c r="F5366" s="17"/>
      <c r="G5366" s="17"/>
      <c r="H5366" s="249"/>
      <c r="I5366" s="250"/>
      <c r="J5366" s="251"/>
    </row>
    <row r="5367" spans="1:10" ht="13.5" customHeight="1">
      <c r="A5367" s="16"/>
      <c r="B5367" s="16"/>
      <c r="C5367" s="17"/>
      <c r="D5367" s="17"/>
      <c r="E5367" s="17"/>
      <c r="F5367" s="17"/>
      <c r="G5367" s="17"/>
      <c r="H5367" s="249"/>
      <c r="I5367" s="250"/>
      <c r="J5367" s="251"/>
    </row>
    <row r="5368" spans="1:10" ht="13.5" customHeight="1">
      <c r="A5368" s="16"/>
      <c r="B5368" s="16"/>
      <c r="C5368" s="17"/>
      <c r="D5368" s="17"/>
      <c r="E5368" s="17"/>
      <c r="F5368" s="17"/>
      <c r="G5368" s="17"/>
      <c r="H5368" s="249"/>
      <c r="I5368" s="250"/>
      <c r="J5368" s="251"/>
    </row>
    <row r="5369" spans="1:10" ht="13.5" customHeight="1">
      <c r="A5369" s="16"/>
      <c r="B5369" s="16"/>
      <c r="C5369" s="17"/>
      <c r="D5369" s="17"/>
      <c r="E5369" s="17"/>
      <c r="F5369" s="17"/>
      <c r="G5369" s="17"/>
      <c r="H5369" s="249"/>
      <c r="I5369" s="250"/>
      <c r="J5369" s="251"/>
    </row>
    <row r="5370" spans="1:10" ht="13.5" customHeight="1">
      <c r="A5370" s="16"/>
      <c r="B5370" s="16"/>
      <c r="C5370" s="17"/>
      <c r="D5370" s="17"/>
      <c r="E5370" s="17"/>
      <c r="F5370" s="17"/>
      <c r="G5370" s="17"/>
      <c r="H5370" s="249"/>
      <c r="I5370" s="250"/>
      <c r="J5370" s="251"/>
    </row>
    <row r="5371" spans="1:10" ht="13.5" customHeight="1">
      <c r="A5371" s="16"/>
      <c r="B5371" s="16"/>
      <c r="C5371" s="17"/>
      <c r="D5371" s="17"/>
      <c r="E5371" s="17"/>
      <c r="F5371" s="17"/>
      <c r="G5371" s="17"/>
      <c r="H5371" s="249"/>
      <c r="I5371" s="250"/>
      <c r="J5371" s="251"/>
    </row>
    <row r="5372" spans="1:10" ht="13.5" customHeight="1">
      <c r="A5372" s="16"/>
      <c r="B5372" s="16"/>
      <c r="C5372" s="17"/>
      <c r="D5372" s="17"/>
      <c r="E5372" s="17"/>
      <c r="F5372" s="17"/>
      <c r="G5372" s="17"/>
      <c r="H5372" s="249"/>
      <c r="I5372" s="250"/>
      <c r="J5372" s="251"/>
    </row>
    <row r="5373" spans="1:10" ht="13.5" customHeight="1">
      <c r="A5373" s="16"/>
      <c r="B5373" s="16"/>
      <c r="C5373" s="17"/>
      <c r="D5373" s="17"/>
      <c r="E5373" s="17"/>
      <c r="F5373" s="17"/>
      <c r="G5373" s="17"/>
      <c r="H5373" s="249"/>
      <c r="I5373" s="250"/>
      <c r="J5373" s="251"/>
    </row>
    <row r="5374" spans="1:10" ht="13.5" customHeight="1">
      <c r="A5374" s="16"/>
      <c r="B5374" s="16"/>
      <c r="C5374" s="17"/>
      <c r="D5374" s="17"/>
      <c r="E5374" s="17"/>
      <c r="F5374" s="17"/>
      <c r="G5374" s="17"/>
      <c r="H5374" s="249"/>
      <c r="I5374" s="250"/>
      <c r="J5374" s="251"/>
    </row>
    <row r="5375" spans="1:10" ht="13.5" customHeight="1">
      <c r="A5375" s="16"/>
      <c r="B5375" s="16"/>
      <c r="C5375" s="17"/>
      <c r="D5375" s="17"/>
      <c r="E5375" s="17"/>
      <c r="F5375" s="17"/>
      <c r="G5375" s="17"/>
      <c r="H5375" s="249"/>
      <c r="I5375" s="250"/>
      <c r="J5375" s="251"/>
    </row>
    <row r="5376" spans="1:10" ht="13.5" customHeight="1">
      <c r="A5376" s="16"/>
      <c r="B5376" s="16"/>
      <c r="C5376" s="17"/>
      <c r="D5376" s="17"/>
      <c r="E5376" s="17"/>
      <c r="F5376" s="17"/>
      <c r="G5376" s="17"/>
      <c r="H5376" s="249"/>
      <c r="I5376" s="250"/>
      <c r="J5376" s="251"/>
    </row>
    <row r="5377" spans="1:10" ht="13.5" customHeight="1">
      <c r="A5377" s="16"/>
      <c r="B5377" s="16"/>
      <c r="C5377" s="17"/>
      <c r="D5377" s="17"/>
      <c r="E5377" s="17"/>
      <c r="F5377" s="17"/>
      <c r="G5377" s="17"/>
      <c r="H5377" s="249"/>
      <c r="I5377" s="250"/>
      <c r="J5377" s="251"/>
    </row>
    <row r="5378" spans="1:10" ht="13.5" customHeight="1">
      <c r="A5378" s="16"/>
      <c r="B5378" s="16"/>
      <c r="C5378" s="17"/>
      <c r="D5378" s="17"/>
      <c r="E5378" s="17"/>
      <c r="F5378" s="17"/>
      <c r="G5378" s="17"/>
      <c r="H5378" s="249"/>
      <c r="I5378" s="250"/>
      <c r="J5378" s="251"/>
    </row>
    <row r="5379" spans="1:10" ht="13.5" customHeight="1">
      <c r="A5379" s="16"/>
      <c r="B5379" s="16"/>
      <c r="C5379" s="17"/>
      <c r="D5379" s="17"/>
      <c r="E5379" s="17"/>
      <c r="F5379" s="17"/>
      <c r="G5379" s="17"/>
      <c r="H5379" s="249"/>
      <c r="I5379" s="250"/>
      <c r="J5379" s="251"/>
    </row>
    <row r="5380" spans="1:10" ht="13.5" customHeight="1">
      <c r="A5380" s="16"/>
      <c r="B5380" s="16"/>
      <c r="C5380" s="17"/>
      <c r="D5380" s="17"/>
      <c r="E5380" s="17"/>
      <c r="F5380" s="17"/>
      <c r="G5380" s="17"/>
      <c r="H5380" s="249"/>
      <c r="I5380" s="250"/>
      <c r="J5380" s="251"/>
    </row>
    <row r="5381" spans="1:10" ht="13.5" customHeight="1">
      <c r="A5381" s="16"/>
      <c r="B5381" s="16"/>
      <c r="C5381" s="17"/>
      <c r="D5381" s="17"/>
      <c r="E5381" s="17"/>
      <c r="F5381" s="17"/>
      <c r="G5381" s="17"/>
      <c r="H5381" s="249"/>
      <c r="I5381" s="250"/>
      <c r="J5381" s="251"/>
    </row>
    <row r="5382" spans="1:10" ht="13.5" customHeight="1">
      <c r="A5382" s="16"/>
      <c r="B5382" s="16"/>
      <c r="C5382" s="17"/>
      <c r="D5382" s="17"/>
      <c r="E5382" s="17"/>
      <c r="F5382" s="17"/>
      <c r="G5382" s="17"/>
      <c r="H5382" s="249"/>
      <c r="I5382" s="250"/>
      <c r="J5382" s="251"/>
    </row>
    <row r="5383" spans="1:10" ht="13.5" customHeight="1">
      <c r="A5383" s="16"/>
      <c r="B5383" s="16"/>
      <c r="C5383" s="17"/>
      <c r="D5383" s="17"/>
      <c r="E5383" s="17"/>
      <c r="F5383" s="17"/>
      <c r="G5383" s="17"/>
      <c r="H5383" s="249"/>
      <c r="I5383" s="250"/>
      <c r="J5383" s="251"/>
    </row>
    <row r="5384" spans="1:10" ht="13.5" customHeight="1">
      <c r="A5384" s="16"/>
      <c r="B5384" s="16"/>
      <c r="C5384" s="17"/>
      <c r="D5384" s="17"/>
      <c r="E5384" s="17"/>
      <c r="F5384" s="17"/>
      <c r="G5384" s="17"/>
      <c r="H5384" s="249"/>
      <c r="I5384" s="250"/>
      <c r="J5384" s="251"/>
    </row>
    <row r="5385" spans="1:10" ht="13.5" customHeight="1">
      <c r="A5385" s="16"/>
      <c r="B5385" s="16"/>
      <c r="C5385" s="17"/>
      <c r="D5385" s="17"/>
      <c r="E5385" s="17"/>
      <c r="F5385" s="17"/>
      <c r="G5385" s="17"/>
      <c r="H5385" s="249"/>
      <c r="I5385" s="250"/>
      <c r="J5385" s="251"/>
    </row>
    <row r="5386" spans="1:10" ht="13.5" customHeight="1">
      <c r="A5386" s="16"/>
      <c r="B5386" s="16"/>
      <c r="C5386" s="17"/>
      <c r="D5386" s="17"/>
      <c r="E5386" s="17"/>
      <c r="F5386" s="17"/>
      <c r="G5386" s="17"/>
      <c r="H5386" s="249"/>
      <c r="I5386" s="250"/>
      <c r="J5386" s="251"/>
    </row>
    <row r="5387" spans="1:10" ht="13.5" customHeight="1">
      <c r="A5387" s="16"/>
      <c r="B5387" s="16"/>
      <c r="C5387" s="17"/>
      <c r="D5387" s="17"/>
      <c r="E5387" s="17"/>
      <c r="F5387" s="17"/>
      <c r="G5387" s="17"/>
      <c r="H5387" s="249"/>
      <c r="I5387" s="250"/>
      <c r="J5387" s="251"/>
    </row>
    <row r="5388" spans="1:10" ht="13.5" customHeight="1">
      <c r="A5388" s="16"/>
      <c r="B5388" s="16"/>
      <c r="C5388" s="17"/>
      <c r="D5388" s="17"/>
      <c r="E5388" s="17"/>
      <c r="F5388" s="17"/>
      <c r="G5388" s="17"/>
      <c r="H5388" s="249"/>
      <c r="I5388" s="250"/>
      <c r="J5388" s="251"/>
    </row>
    <row r="5389" spans="1:10" ht="13.5" customHeight="1">
      <c r="A5389" s="16"/>
      <c r="B5389" s="16"/>
      <c r="C5389" s="17"/>
      <c r="D5389" s="17"/>
      <c r="E5389" s="17"/>
      <c r="F5389" s="17"/>
      <c r="G5389" s="17"/>
      <c r="H5389" s="249"/>
      <c r="I5389" s="250"/>
      <c r="J5389" s="251"/>
    </row>
    <row r="5390" spans="1:10" ht="13.5" customHeight="1">
      <c r="A5390" s="16"/>
      <c r="B5390" s="16"/>
      <c r="C5390" s="17"/>
      <c r="D5390" s="17"/>
      <c r="E5390" s="17"/>
      <c r="F5390" s="17"/>
      <c r="G5390" s="17"/>
      <c r="H5390" s="249"/>
      <c r="I5390" s="250"/>
      <c r="J5390" s="251"/>
    </row>
    <row r="5391" spans="1:10" ht="13.5" customHeight="1">
      <c r="A5391" s="16"/>
      <c r="B5391" s="16"/>
      <c r="C5391" s="17"/>
      <c r="D5391" s="17"/>
      <c r="E5391" s="17"/>
      <c r="F5391" s="17"/>
      <c r="G5391" s="17"/>
      <c r="H5391" s="249"/>
      <c r="I5391" s="250"/>
      <c r="J5391" s="251"/>
    </row>
    <row r="5392" spans="1:10" ht="13.5" customHeight="1">
      <c r="A5392" s="16"/>
      <c r="B5392" s="16"/>
      <c r="C5392" s="17"/>
      <c r="D5392" s="17"/>
      <c r="E5392" s="17"/>
      <c r="F5392" s="17"/>
      <c r="G5392" s="17"/>
      <c r="H5392" s="249"/>
      <c r="I5392" s="250"/>
      <c r="J5392" s="251"/>
    </row>
    <row r="5393" spans="1:10" ht="13.5" customHeight="1">
      <c r="A5393" s="16"/>
      <c r="B5393" s="16"/>
      <c r="C5393" s="17"/>
      <c r="D5393" s="17"/>
      <c r="E5393" s="17"/>
      <c r="F5393" s="17"/>
      <c r="G5393" s="17"/>
      <c r="H5393" s="249"/>
      <c r="I5393" s="250"/>
      <c r="J5393" s="251"/>
    </row>
    <row r="5394" spans="1:10" ht="13.5" customHeight="1">
      <c r="A5394" s="16"/>
      <c r="B5394" s="16"/>
      <c r="C5394" s="17"/>
      <c r="D5394" s="17"/>
      <c r="E5394" s="17"/>
      <c r="F5394" s="17"/>
      <c r="G5394" s="17"/>
      <c r="H5394" s="249"/>
      <c r="I5394" s="250"/>
      <c r="J5394" s="251"/>
    </row>
    <row r="5395" spans="1:10" ht="13.5" customHeight="1">
      <c r="A5395" s="16"/>
      <c r="B5395" s="16"/>
      <c r="C5395" s="17"/>
      <c r="D5395" s="17"/>
      <c r="E5395" s="17"/>
      <c r="F5395" s="17"/>
      <c r="G5395" s="17"/>
      <c r="H5395" s="249"/>
      <c r="I5395" s="250"/>
      <c r="J5395" s="251"/>
    </row>
    <row r="5396" spans="1:10" ht="13.5" customHeight="1">
      <c r="A5396" s="16"/>
      <c r="B5396" s="16"/>
      <c r="C5396" s="17"/>
      <c r="D5396" s="17"/>
      <c r="E5396" s="17"/>
      <c r="F5396" s="17"/>
      <c r="G5396" s="17"/>
      <c r="H5396" s="249"/>
      <c r="I5396" s="250"/>
      <c r="J5396" s="251"/>
    </row>
    <row r="5397" spans="1:10" ht="13.5" customHeight="1">
      <c r="A5397" s="16"/>
      <c r="B5397" s="16"/>
      <c r="C5397" s="17"/>
      <c r="D5397" s="17"/>
      <c r="E5397" s="17"/>
      <c r="F5397" s="17"/>
      <c r="G5397" s="17"/>
      <c r="H5397" s="249"/>
      <c r="I5397" s="250"/>
      <c r="J5397" s="251"/>
    </row>
    <row r="5398" spans="1:10" ht="13.5" customHeight="1">
      <c r="A5398" s="16"/>
      <c r="B5398" s="16"/>
      <c r="C5398" s="17"/>
      <c r="D5398" s="17"/>
      <c r="E5398" s="17"/>
      <c r="F5398" s="17"/>
      <c r="G5398" s="17"/>
      <c r="H5398" s="249"/>
      <c r="I5398" s="250"/>
      <c r="J5398" s="251"/>
    </row>
    <row r="5399" spans="1:10" ht="13.5" customHeight="1">
      <c r="A5399" s="16"/>
      <c r="B5399" s="16"/>
      <c r="C5399" s="17"/>
      <c r="D5399" s="17"/>
      <c r="E5399" s="17"/>
      <c r="F5399" s="17"/>
      <c r="G5399" s="17"/>
      <c r="H5399" s="249"/>
      <c r="I5399" s="250"/>
      <c r="J5399" s="251"/>
    </row>
    <row r="5400" spans="1:10" ht="13.5" customHeight="1">
      <c r="A5400" s="16"/>
      <c r="B5400" s="16"/>
      <c r="C5400" s="17"/>
      <c r="D5400" s="17"/>
      <c r="E5400" s="17"/>
      <c r="F5400" s="17"/>
      <c r="G5400" s="17"/>
      <c r="H5400" s="249"/>
      <c r="I5400" s="250"/>
      <c r="J5400" s="251"/>
    </row>
    <row r="5401" spans="1:10" ht="13.5" customHeight="1">
      <c r="A5401" s="16"/>
      <c r="B5401" s="16"/>
      <c r="C5401" s="17"/>
      <c r="D5401" s="17"/>
      <c r="E5401" s="17"/>
      <c r="F5401" s="17"/>
      <c r="G5401" s="17"/>
      <c r="H5401" s="249"/>
      <c r="I5401" s="250"/>
      <c r="J5401" s="251"/>
    </row>
    <row r="5402" spans="1:10" ht="13.5" customHeight="1">
      <c r="A5402" s="16"/>
      <c r="B5402" s="16"/>
      <c r="C5402" s="17"/>
      <c r="D5402" s="17"/>
      <c r="E5402" s="17"/>
      <c r="F5402" s="17"/>
      <c r="G5402" s="17"/>
      <c r="H5402" s="249"/>
      <c r="I5402" s="250"/>
      <c r="J5402" s="251"/>
    </row>
    <row r="5403" spans="1:10" ht="13.5" customHeight="1">
      <c r="A5403" s="16"/>
      <c r="B5403" s="16"/>
      <c r="C5403" s="17"/>
      <c r="D5403" s="17"/>
      <c r="E5403" s="17"/>
      <c r="F5403" s="17"/>
      <c r="G5403" s="17"/>
      <c r="H5403" s="249"/>
      <c r="I5403" s="250"/>
      <c r="J5403" s="251"/>
    </row>
    <row r="5404" spans="1:10" ht="13.5" customHeight="1">
      <c r="A5404" s="16"/>
      <c r="B5404" s="16"/>
      <c r="C5404" s="17"/>
      <c r="D5404" s="17"/>
      <c r="E5404" s="17"/>
      <c r="F5404" s="17"/>
      <c r="G5404" s="17"/>
      <c r="H5404" s="249"/>
      <c r="I5404" s="250"/>
      <c r="J5404" s="251"/>
    </row>
    <row r="5405" spans="1:10" ht="13.5" customHeight="1">
      <c r="A5405" s="16"/>
      <c r="B5405" s="16"/>
      <c r="C5405" s="17"/>
      <c r="D5405" s="17"/>
      <c r="E5405" s="17"/>
      <c r="F5405" s="17"/>
      <c r="G5405" s="17"/>
      <c r="H5405" s="249"/>
      <c r="I5405" s="250"/>
      <c r="J5405" s="251"/>
    </row>
    <row r="5406" spans="1:10" ht="13.5" customHeight="1">
      <c r="A5406" s="16"/>
      <c r="B5406" s="16"/>
      <c r="C5406" s="17"/>
      <c r="D5406" s="17"/>
      <c r="E5406" s="17"/>
      <c r="F5406" s="17"/>
      <c r="G5406" s="17"/>
      <c r="H5406" s="249"/>
      <c r="I5406" s="250"/>
      <c r="J5406" s="251"/>
    </row>
    <row r="5407" spans="1:10" ht="13.5" customHeight="1">
      <c r="A5407" s="16"/>
      <c r="B5407" s="16"/>
      <c r="C5407" s="17"/>
      <c r="D5407" s="17"/>
      <c r="E5407" s="17"/>
      <c r="F5407" s="17"/>
      <c r="G5407" s="17"/>
      <c r="H5407" s="249"/>
      <c r="I5407" s="250"/>
      <c r="J5407" s="251"/>
    </row>
    <row r="5408" spans="1:10" ht="13.5" customHeight="1">
      <c r="A5408" s="16"/>
      <c r="B5408" s="16"/>
      <c r="C5408" s="17"/>
      <c r="D5408" s="17"/>
      <c r="E5408" s="17"/>
      <c r="F5408" s="17"/>
      <c r="G5408" s="17"/>
      <c r="H5408" s="249"/>
      <c r="I5408" s="250"/>
      <c r="J5408" s="251"/>
    </row>
    <row r="5409" spans="1:10" ht="13.5" customHeight="1">
      <c r="A5409" s="16"/>
      <c r="B5409" s="16"/>
      <c r="C5409" s="17"/>
      <c r="D5409" s="17"/>
      <c r="E5409" s="17"/>
      <c r="F5409" s="17"/>
      <c r="G5409" s="17"/>
      <c r="H5409" s="249"/>
      <c r="I5409" s="250"/>
      <c r="J5409" s="251"/>
    </row>
    <row r="5410" spans="1:10" ht="13.5" customHeight="1">
      <c r="A5410" s="16"/>
      <c r="B5410" s="16"/>
      <c r="C5410" s="17"/>
      <c r="D5410" s="17"/>
      <c r="E5410" s="17"/>
      <c r="F5410" s="17"/>
      <c r="G5410" s="17"/>
      <c r="H5410" s="249"/>
      <c r="I5410" s="250"/>
      <c r="J5410" s="251"/>
    </row>
    <row r="5411" spans="1:10" ht="13.5" customHeight="1">
      <c r="A5411" s="16"/>
      <c r="B5411" s="16"/>
      <c r="C5411" s="17"/>
      <c r="D5411" s="17"/>
      <c r="E5411" s="17"/>
      <c r="F5411" s="17"/>
      <c r="G5411" s="17"/>
      <c r="H5411" s="249"/>
      <c r="I5411" s="250"/>
      <c r="J5411" s="251"/>
    </row>
    <row r="5412" spans="1:10" ht="13.5" customHeight="1">
      <c r="A5412" s="16"/>
      <c r="B5412" s="16"/>
      <c r="C5412" s="17"/>
      <c r="D5412" s="17"/>
      <c r="E5412" s="17"/>
      <c r="F5412" s="17"/>
      <c r="G5412" s="17"/>
      <c r="H5412" s="249"/>
      <c r="I5412" s="250"/>
      <c r="J5412" s="251"/>
    </row>
    <row r="5413" spans="1:10" ht="13.5" customHeight="1">
      <c r="A5413" s="16"/>
      <c r="B5413" s="16"/>
      <c r="C5413" s="17"/>
      <c r="D5413" s="17"/>
      <c r="E5413" s="17"/>
      <c r="F5413" s="17"/>
      <c r="G5413" s="17"/>
      <c r="H5413" s="249"/>
      <c r="I5413" s="250"/>
      <c r="J5413" s="251"/>
    </row>
    <row r="5414" spans="1:10" ht="13.5" customHeight="1">
      <c r="A5414" s="16"/>
      <c r="B5414" s="16"/>
      <c r="C5414" s="17"/>
      <c r="D5414" s="17"/>
      <c r="E5414" s="17"/>
      <c r="F5414" s="17"/>
      <c r="G5414" s="17"/>
      <c r="H5414" s="249"/>
      <c r="I5414" s="250"/>
      <c r="J5414" s="251"/>
    </row>
    <row r="5415" spans="1:10" ht="13.5" customHeight="1">
      <c r="A5415" s="16"/>
      <c r="B5415" s="16"/>
      <c r="C5415" s="17"/>
      <c r="D5415" s="17"/>
      <c r="E5415" s="17"/>
      <c r="F5415" s="17"/>
      <c r="G5415" s="17"/>
      <c r="H5415" s="249"/>
      <c r="I5415" s="250"/>
      <c r="J5415" s="251"/>
    </row>
    <row r="5416" spans="1:10" ht="13.5" customHeight="1">
      <c r="A5416" s="16"/>
      <c r="B5416" s="16"/>
      <c r="C5416" s="17"/>
      <c r="D5416" s="17"/>
      <c r="E5416" s="17"/>
      <c r="F5416" s="17"/>
      <c r="G5416" s="17"/>
      <c r="H5416" s="249"/>
      <c r="I5416" s="250"/>
      <c r="J5416" s="251"/>
    </row>
    <row r="5417" spans="1:10" ht="13.5" customHeight="1">
      <c r="A5417" s="16"/>
      <c r="B5417" s="16"/>
      <c r="C5417" s="17"/>
      <c r="D5417" s="17"/>
      <c r="E5417" s="17"/>
      <c r="F5417" s="17"/>
      <c r="G5417" s="17"/>
      <c r="H5417" s="249"/>
      <c r="I5417" s="250"/>
      <c r="J5417" s="251"/>
    </row>
    <row r="5418" spans="1:10" ht="13.5" customHeight="1">
      <c r="A5418" s="16"/>
      <c r="B5418" s="16"/>
      <c r="C5418" s="17"/>
      <c r="D5418" s="17"/>
      <c r="E5418" s="17"/>
      <c r="F5418" s="17"/>
      <c r="G5418" s="17"/>
      <c r="H5418" s="249"/>
      <c r="I5418" s="250"/>
      <c r="J5418" s="251"/>
    </row>
    <row r="5419" spans="1:10" ht="13.5" customHeight="1">
      <c r="A5419" s="16"/>
      <c r="B5419" s="16"/>
      <c r="C5419" s="17"/>
      <c r="D5419" s="17"/>
      <c r="E5419" s="17"/>
      <c r="F5419" s="17"/>
      <c r="G5419" s="17"/>
      <c r="H5419" s="249"/>
      <c r="I5419" s="250"/>
      <c r="J5419" s="251"/>
    </row>
    <row r="5420" spans="1:10" ht="13.5" customHeight="1">
      <c r="A5420" s="16"/>
      <c r="B5420" s="16"/>
      <c r="C5420" s="17"/>
      <c r="D5420" s="17"/>
      <c r="E5420" s="17"/>
      <c r="F5420" s="17"/>
      <c r="G5420" s="17"/>
      <c r="H5420" s="249"/>
      <c r="I5420" s="250"/>
      <c r="J5420" s="251"/>
    </row>
    <row r="5421" spans="1:10" ht="13.5" customHeight="1">
      <c r="A5421" s="16"/>
      <c r="B5421" s="16"/>
      <c r="C5421" s="17"/>
      <c r="D5421" s="17"/>
      <c r="E5421" s="17"/>
      <c r="F5421" s="17"/>
      <c r="G5421" s="17"/>
      <c r="H5421" s="249"/>
      <c r="I5421" s="250"/>
      <c r="J5421" s="251"/>
    </row>
    <row r="5422" spans="1:10" ht="13.5" customHeight="1">
      <c r="A5422" s="16"/>
      <c r="B5422" s="16"/>
      <c r="C5422" s="17"/>
      <c r="D5422" s="17"/>
      <c r="E5422" s="17"/>
      <c r="F5422" s="17"/>
      <c r="G5422" s="17"/>
      <c r="H5422" s="249"/>
      <c r="I5422" s="250"/>
      <c r="J5422" s="251"/>
    </row>
    <row r="5423" spans="1:10" ht="13.5" customHeight="1">
      <c r="A5423" s="16"/>
      <c r="B5423" s="16"/>
      <c r="C5423" s="17"/>
      <c r="D5423" s="17"/>
      <c r="E5423" s="17"/>
      <c r="F5423" s="17"/>
      <c r="G5423" s="17"/>
      <c r="H5423" s="249"/>
      <c r="I5423" s="250"/>
      <c r="J5423" s="251"/>
    </row>
    <row r="5424" spans="1:10" ht="13.5" customHeight="1">
      <c r="A5424" s="16"/>
      <c r="B5424" s="16"/>
      <c r="C5424" s="17"/>
      <c r="D5424" s="17"/>
      <c r="E5424" s="17"/>
      <c r="F5424" s="17"/>
      <c r="G5424" s="17"/>
      <c r="H5424" s="249"/>
      <c r="I5424" s="250"/>
      <c r="J5424" s="251"/>
    </row>
    <row r="5425" spans="1:10" ht="13.5" customHeight="1">
      <c r="A5425" s="16"/>
      <c r="B5425" s="16"/>
      <c r="C5425" s="17"/>
      <c r="D5425" s="17"/>
      <c r="E5425" s="17"/>
      <c r="F5425" s="17"/>
      <c r="G5425" s="17"/>
      <c r="H5425" s="249"/>
      <c r="I5425" s="250"/>
      <c r="J5425" s="251"/>
    </row>
    <row r="5426" spans="1:10" ht="13.5" customHeight="1">
      <c r="A5426" s="16"/>
      <c r="B5426" s="16"/>
      <c r="C5426" s="17"/>
      <c r="D5426" s="17"/>
      <c r="E5426" s="17"/>
      <c r="F5426" s="17"/>
      <c r="G5426" s="17"/>
      <c r="H5426" s="249"/>
      <c r="I5426" s="250"/>
      <c r="J5426" s="251"/>
    </row>
    <row r="5427" spans="1:10" ht="13.5" customHeight="1">
      <c r="A5427" s="16"/>
      <c r="B5427" s="16"/>
      <c r="C5427" s="17"/>
      <c r="D5427" s="17"/>
      <c r="E5427" s="17"/>
      <c r="F5427" s="17"/>
      <c r="G5427" s="17"/>
      <c r="H5427" s="249"/>
      <c r="I5427" s="250"/>
      <c r="J5427" s="251"/>
    </row>
    <row r="5428" spans="1:10" ht="13.5" customHeight="1">
      <c r="A5428" s="16"/>
      <c r="B5428" s="16"/>
      <c r="C5428" s="17"/>
      <c r="D5428" s="17"/>
      <c r="E5428" s="17"/>
      <c r="F5428" s="17"/>
      <c r="G5428" s="17"/>
      <c r="H5428" s="249"/>
      <c r="I5428" s="250"/>
      <c r="J5428" s="251"/>
    </row>
    <row r="5429" spans="1:10" ht="13.5" customHeight="1">
      <c r="A5429" s="16"/>
      <c r="B5429" s="16"/>
      <c r="C5429" s="17"/>
      <c r="D5429" s="17"/>
      <c r="E5429" s="17"/>
      <c r="F5429" s="17"/>
      <c r="G5429" s="17"/>
      <c r="H5429" s="249"/>
      <c r="I5429" s="250"/>
      <c r="J5429" s="251"/>
    </row>
    <row r="5430" spans="1:10" ht="13.5" customHeight="1">
      <c r="A5430" s="16"/>
      <c r="B5430" s="16"/>
      <c r="C5430" s="17"/>
      <c r="D5430" s="17"/>
      <c r="E5430" s="17"/>
      <c r="F5430" s="17"/>
      <c r="G5430" s="17"/>
      <c r="H5430" s="249"/>
      <c r="I5430" s="250"/>
      <c r="J5430" s="251"/>
    </row>
    <row r="5431" spans="1:10" ht="13.5" customHeight="1">
      <c r="A5431" s="16"/>
      <c r="B5431" s="16"/>
      <c r="C5431" s="17"/>
      <c r="D5431" s="17"/>
      <c r="E5431" s="17"/>
      <c r="F5431" s="17"/>
      <c r="G5431" s="17"/>
      <c r="H5431" s="249"/>
      <c r="I5431" s="250"/>
      <c r="J5431" s="251"/>
    </row>
    <row r="5432" spans="1:10" ht="13.5" customHeight="1">
      <c r="A5432" s="16"/>
      <c r="B5432" s="16"/>
      <c r="C5432" s="17"/>
      <c r="D5432" s="17"/>
      <c r="E5432" s="17"/>
      <c r="F5432" s="17"/>
      <c r="G5432" s="17"/>
      <c r="H5432" s="249"/>
      <c r="I5432" s="250"/>
      <c r="J5432" s="251"/>
    </row>
    <row r="5433" spans="1:10" ht="13.5" customHeight="1">
      <c r="A5433" s="16"/>
      <c r="B5433" s="16"/>
      <c r="C5433" s="17"/>
      <c r="D5433" s="17"/>
      <c r="E5433" s="17"/>
      <c r="F5433" s="17"/>
      <c r="G5433" s="17"/>
      <c r="H5433" s="249"/>
      <c r="I5433" s="250"/>
      <c r="J5433" s="251"/>
    </row>
    <row r="5434" spans="1:10" ht="13.5" customHeight="1">
      <c r="A5434" s="16"/>
      <c r="B5434" s="16"/>
      <c r="C5434" s="17"/>
      <c r="D5434" s="17"/>
      <c r="E5434" s="17"/>
      <c r="F5434" s="17"/>
      <c r="G5434" s="17"/>
      <c r="H5434" s="249"/>
      <c r="I5434" s="250"/>
      <c r="J5434" s="251"/>
    </row>
    <row r="5435" spans="1:10" ht="13.5" customHeight="1">
      <c r="A5435" s="16"/>
      <c r="B5435" s="16"/>
      <c r="C5435" s="17"/>
      <c r="D5435" s="17"/>
      <c r="E5435" s="17"/>
      <c r="F5435" s="17"/>
      <c r="G5435" s="17"/>
      <c r="H5435" s="249"/>
      <c r="I5435" s="250"/>
      <c r="J5435" s="251"/>
    </row>
    <row r="5436" spans="1:10" ht="13.5" customHeight="1">
      <c r="A5436" s="16"/>
      <c r="B5436" s="16"/>
      <c r="C5436" s="17"/>
      <c r="D5436" s="17"/>
      <c r="E5436" s="17"/>
      <c r="F5436" s="17"/>
      <c r="G5436" s="17"/>
      <c r="H5436" s="249"/>
      <c r="I5436" s="250"/>
      <c r="J5436" s="251"/>
    </row>
    <row r="5437" spans="1:10" ht="13.5" customHeight="1">
      <c r="A5437" s="16"/>
      <c r="B5437" s="16"/>
      <c r="C5437" s="17"/>
      <c r="D5437" s="17"/>
      <c r="E5437" s="17"/>
      <c r="F5437" s="17"/>
      <c r="G5437" s="17"/>
      <c r="H5437" s="249"/>
      <c r="I5437" s="250"/>
      <c r="J5437" s="251"/>
    </row>
    <row r="5438" spans="1:10" ht="13.5" customHeight="1">
      <c r="A5438" s="16"/>
      <c r="B5438" s="16"/>
      <c r="C5438" s="17"/>
      <c r="D5438" s="17"/>
      <c r="E5438" s="17"/>
      <c r="F5438" s="17"/>
      <c r="G5438" s="17"/>
      <c r="H5438" s="249"/>
      <c r="I5438" s="250"/>
      <c r="J5438" s="251"/>
    </row>
    <row r="5439" spans="1:10" ht="13.5" customHeight="1">
      <c r="A5439" s="16"/>
      <c r="B5439" s="16"/>
      <c r="C5439" s="17"/>
      <c r="D5439" s="17"/>
      <c r="E5439" s="17"/>
      <c r="F5439" s="17"/>
      <c r="G5439" s="17"/>
      <c r="H5439" s="249"/>
      <c r="I5439" s="250"/>
      <c r="J5439" s="251"/>
    </row>
    <row r="5440" spans="1:10" ht="13.5" customHeight="1">
      <c r="A5440" s="16"/>
      <c r="B5440" s="16"/>
      <c r="C5440" s="17"/>
      <c r="D5440" s="17"/>
      <c r="E5440" s="17"/>
      <c r="F5440" s="17"/>
      <c r="G5440" s="17"/>
      <c r="H5440" s="249"/>
      <c r="I5440" s="250"/>
      <c r="J5440" s="251"/>
    </row>
    <row r="5441" spans="1:10" ht="13.5" customHeight="1">
      <c r="A5441" s="16"/>
      <c r="B5441" s="16"/>
      <c r="C5441" s="17"/>
      <c r="D5441" s="17"/>
      <c r="E5441" s="17"/>
      <c r="F5441" s="17"/>
      <c r="G5441" s="17"/>
      <c r="H5441" s="249"/>
      <c r="I5441" s="250"/>
      <c r="J5441" s="251"/>
    </row>
    <row r="5442" spans="1:10" ht="13.5" customHeight="1">
      <c r="A5442" s="16"/>
      <c r="B5442" s="16"/>
      <c r="C5442" s="17"/>
      <c r="D5442" s="17"/>
      <c r="E5442" s="17"/>
      <c r="F5442" s="17"/>
      <c r="G5442" s="17"/>
      <c r="H5442" s="249"/>
      <c r="I5442" s="250"/>
      <c r="J5442" s="251"/>
    </row>
    <row r="5443" spans="1:10" ht="13.5" customHeight="1">
      <c r="A5443" s="16"/>
      <c r="B5443" s="16"/>
      <c r="C5443" s="17"/>
      <c r="D5443" s="17"/>
      <c r="E5443" s="17"/>
      <c r="F5443" s="17"/>
      <c r="G5443" s="17"/>
      <c r="H5443" s="249"/>
      <c r="I5443" s="250"/>
      <c r="J5443" s="251"/>
    </row>
    <row r="5444" spans="1:10" ht="13.5" customHeight="1">
      <c r="A5444" s="16"/>
      <c r="B5444" s="16"/>
      <c r="C5444" s="17"/>
      <c r="D5444" s="17"/>
      <c r="E5444" s="17"/>
      <c r="F5444" s="17"/>
      <c r="G5444" s="17"/>
      <c r="H5444" s="249"/>
      <c r="I5444" s="250"/>
      <c r="J5444" s="251"/>
    </row>
    <row r="5445" spans="1:10" ht="13.5" customHeight="1">
      <c r="A5445" s="16"/>
      <c r="B5445" s="16"/>
      <c r="C5445" s="17"/>
      <c r="D5445" s="17"/>
      <c r="E5445" s="17"/>
      <c r="F5445" s="17"/>
      <c r="G5445" s="17"/>
      <c r="H5445" s="249"/>
      <c r="I5445" s="250"/>
      <c r="J5445" s="251"/>
    </row>
    <row r="5446" spans="1:10" ht="13.5" customHeight="1">
      <c r="A5446" s="16"/>
      <c r="B5446" s="16"/>
      <c r="C5446" s="17"/>
      <c r="D5446" s="17"/>
      <c r="E5446" s="17"/>
      <c r="F5446" s="17"/>
      <c r="G5446" s="17"/>
      <c r="H5446" s="249"/>
      <c r="I5446" s="250"/>
      <c r="J5446" s="251"/>
    </row>
    <row r="5447" spans="1:10" ht="13.5" customHeight="1">
      <c r="A5447" s="16"/>
      <c r="B5447" s="16"/>
      <c r="C5447" s="17"/>
      <c r="D5447" s="17"/>
      <c r="E5447" s="17"/>
      <c r="F5447" s="17"/>
      <c r="G5447" s="17"/>
      <c r="H5447" s="249"/>
      <c r="I5447" s="250"/>
      <c r="J5447" s="251"/>
    </row>
    <row r="5448" spans="1:10" ht="13.5" customHeight="1">
      <c r="A5448" s="16"/>
      <c r="B5448" s="16"/>
      <c r="C5448" s="17"/>
      <c r="D5448" s="17"/>
      <c r="E5448" s="17"/>
      <c r="F5448" s="17"/>
      <c r="G5448" s="17"/>
      <c r="H5448" s="249"/>
      <c r="I5448" s="250"/>
      <c r="J5448" s="251"/>
    </row>
    <row r="5449" spans="1:10" ht="13.5" customHeight="1">
      <c r="A5449" s="16"/>
      <c r="B5449" s="16"/>
      <c r="C5449" s="17"/>
      <c r="D5449" s="17"/>
      <c r="E5449" s="17"/>
      <c r="F5449" s="17"/>
      <c r="G5449" s="17"/>
      <c r="H5449" s="249"/>
      <c r="I5449" s="250"/>
      <c r="J5449" s="251"/>
    </row>
    <row r="5450" spans="1:10" ht="13.5" customHeight="1">
      <c r="A5450" s="16"/>
      <c r="B5450" s="16"/>
      <c r="C5450" s="17"/>
      <c r="D5450" s="17"/>
      <c r="E5450" s="17"/>
      <c r="F5450" s="17"/>
      <c r="G5450" s="17"/>
      <c r="H5450" s="249"/>
      <c r="I5450" s="250"/>
      <c r="J5450" s="251"/>
    </row>
    <row r="5451" spans="1:10" ht="13.5" customHeight="1">
      <c r="A5451" s="16"/>
      <c r="B5451" s="16"/>
      <c r="C5451" s="17"/>
      <c r="D5451" s="17"/>
      <c r="E5451" s="17"/>
      <c r="F5451" s="17"/>
      <c r="G5451" s="17"/>
      <c r="H5451" s="249"/>
      <c r="I5451" s="250"/>
      <c r="J5451" s="251"/>
    </row>
    <row r="5452" spans="1:10" ht="13.5" customHeight="1">
      <c r="A5452" s="16"/>
      <c r="B5452" s="16"/>
      <c r="C5452" s="17"/>
      <c r="D5452" s="17"/>
      <c r="E5452" s="17"/>
      <c r="F5452" s="17"/>
      <c r="G5452" s="17"/>
      <c r="H5452" s="249"/>
      <c r="I5452" s="250"/>
      <c r="J5452" s="251"/>
    </row>
    <row r="5453" spans="1:10" ht="13.5" customHeight="1">
      <c r="A5453" s="16"/>
      <c r="B5453" s="16"/>
      <c r="C5453" s="17"/>
      <c r="D5453" s="17"/>
      <c r="E5453" s="17"/>
      <c r="F5453" s="17"/>
      <c r="G5453" s="17"/>
      <c r="H5453" s="249"/>
      <c r="I5453" s="250"/>
      <c r="J5453" s="251"/>
    </row>
    <row r="5454" spans="1:10" ht="13.5" customHeight="1">
      <c r="A5454" s="16"/>
      <c r="B5454" s="16"/>
      <c r="C5454" s="17"/>
      <c r="D5454" s="17"/>
      <c r="E5454" s="17"/>
      <c r="F5454" s="17"/>
      <c r="G5454" s="17"/>
      <c r="H5454" s="249"/>
      <c r="I5454" s="250"/>
      <c r="J5454" s="251"/>
    </row>
    <row r="5455" spans="1:10" ht="13.5" customHeight="1">
      <c r="A5455" s="16"/>
      <c r="B5455" s="16"/>
      <c r="C5455" s="17"/>
      <c r="D5455" s="17"/>
      <c r="E5455" s="17"/>
      <c r="F5455" s="17"/>
      <c r="G5455" s="17"/>
      <c r="H5455" s="249"/>
      <c r="I5455" s="250"/>
      <c r="J5455" s="251"/>
    </row>
    <row r="5456" spans="1:10" ht="13.5" customHeight="1">
      <c r="A5456" s="16"/>
      <c r="B5456" s="16"/>
      <c r="C5456" s="17"/>
      <c r="D5456" s="17"/>
      <c r="E5456" s="17"/>
      <c r="F5456" s="17"/>
      <c r="G5456" s="17"/>
      <c r="H5456" s="249"/>
      <c r="I5456" s="250"/>
      <c r="J5456" s="251"/>
    </row>
    <row r="5457" spans="1:10" ht="13.5" customHeight="1">
      <c r="A5457" s="16"/>
      <c r="B5457" s="16"/>
      <c r="C5457" s="17"/>
      <c r="D5457" s="17"/>
      <c r="E5457" s="17"/>
      <c r="F5457" s="17"/>
      <c r="G5457" s="17"/>
      <c r="H5457" s="249"/>
      <c r="I5457" s="250"/>
      <c r="J5457" s="251"/>
    </row>
    <row r="5458" spans="1:10" ht="13.5" customHeight="1">
      <c r="A5458" s="16"/>
      <c r="B5458" s="16"/>
      <c r="C5458" s="17"/>
      <c r="D5458" s="17"/>
      <c r="E5458" s="17"/>
      <c r="F5458" s="17"/>
      <c r="G5458" s="17"/>
      <c r="H5458" s="249"/>
      <c r="I5458" s="250"/>
      <c r="J5458" s="251"/>
    </row>
    <row r="5459" spans="1:10" ht="13.5" customHeight="1">
      <c r="A5459" s="16"/>
      <c r="B5459" s="16"/>
      <c r="C5459" s="17"/>
      <c r="D5459" s="17"/>
      <c r="E5459" s="17"/>
      <c r="F5459" s="17"/>
      <c r="G5459" s="17"/>
      <c r="H5459" s="249"/>
      <c r="I5459" s="250"/>
      <c r="J5459" s="251"/>
    </row>
    <row r="5460" spans="1:10" ht="13.5" customHeight="1">
      <c r="A5460" s="16"/>
      <c r="B5460" s="16"/>
      <c r="C5460" s="17"/>
      <c r="D5460" s="17"/>
      <c r="E5460" s="17"/>
      <c r="F5460" s="17"/>
      <c r="G5460" s="17"/>
      <c r="H5460" s="249"/>
      <c r="I5460" s="250"/>
      <c r="J5460" s="251"/>
    </row>
    <row r="5461" spans="1:10" ht="13.5" customHeight="1">
      <c r="A5461" s="16"/>
      <c r="B5461" s="16"/>
      <c r="C5461" s="17"/>
      <c r="D5461" s="17"/>
      <c r="E5461" s="17"/>
      <c r="F5461" s="17"/>
      <c r="G5461" s="17"/>
      <c r="H5461" s="249"/>
      <c r="I5461" s="250"/>
      <c r="J5461" s="251"/>
    </row>
    <row r="5462" spans="1:10" ht="13.5" customHeight="1">
      <c r="A5462" s="16"/>
      <c r="B5462" s="16"/>
      <c r="C5462" s="17"/>
      <c r="D5462" s="17"/>
      <c r="E5462" s="17"/>
      <c r="F5462" s="17"/>
      <c r="G5462" s="17"/>
      <c r="H5462" s="249"/>
      <c r="I5462" s="250"/>
      <c r="J5462" s="251"/>
    </row>
    <row r="5463" spans="1:10" ht="13.5" customHeight="1">
      <c r="A5463" s="16"/>
      <c r="B5463" s="16"/>
      <c r="C5463" s="17"/>
      <c r="D5463" s="17"/>
      <c r="E5463" s="17"/>
      <c r="F5463" s="17"/>
      <c r="G5463" s="17"/>
      <c r="H5463" s="249"/>
      <c r="I5463" s="250"/>
      <c r="J5463" s="251"/>
    </row>
    <row r="5464" spans="1:10" ht="13.5" customHeight="1">
      <c r="A5464" s="16"/>
      <c r="B5464" s="16"/>
      <c r="C5464" s="17"/>
      <c r="D5464" s="17"/>
      <c r="E5464" s="17"/>
      <c r="F5464" s="17"/>
      <c r="G5464" s="17"/>
      <c r="H5464" s="249"/>
      <c r="I5464" s="250"/>
      <c r="J5464" s="251"/>
    </row>
    <row r="5465" spans="1:10" ht="13.5" customHeight="1">
      <c r="A5465" s="16"/>
      <c r="B5465" s="16"/>
      <c r="C5465" s="17"/>
      <c r="D5465" s="17"/>
      <c r="E5465" s="17"/>
      <c r="F5465" s="17"/>
      <c r="G5465" s="17"/>
      <c r="H5465" s="249"/>
      <c r="I5465" s="250"/>
      <c r="J5465" s="251"/>
    </row>
    <row r="5466" spans="1:10" ht="13.5" customHeight="1">
      <c r="A5466" s="16"/>
      <c r="B5466" s="16"/>
      <c r="C5466" s="17"/>
      <c r="D5466" s="17"/>
      <c r="E5466" s="17"/>
      <c r="F5466" s="17"/>
      <c r="G5466" s="17"/>
      <c r="H5466" s="249"/>
      <c r="I5466" s="250"/>
      <c r="J5466" s="251"/>
    </row>
    <row r="5467" spans="1:10" ht="13.5" customHeight="1">
      <c r="A5467" s="16"/>
      <c r="B5467" s="16"/>
      <c r="C5467" s="17"/>
      <c r="D5467" s="17"/>
      <c r="E5467" s="17"/>
      <c r="F5467" s="17"/>
      <c r="G5467" s="17"/>
      <c r="H5467" s="249"/>
      <c r="I5467" s="250"/>
      <c r="J5467" s="251"/>
    </row>
    <row r="5468" spans="1:10" ht="13.5" customHeight="1">
      <c r="A5468" s="16"/>
      <c r="B5468" s="16"/>
      <c r="C5468" s="17"/>
      <c r="D5468" s="17"/>
      <c r="E5468" s="17"/>
      <c r="F5468" s="17"/>
      <c r="G5468" s="17"/>
      <c r="H5468" s="249"/>
      <c r="I5468" s="250"/>
      <c r="J5468" s="251"/>
    </row>
    <row r="5469" spans="1:10" ht="13.5" customHeight="1">
      <c r="A5469" s="16"/>
      <c r="B5469" s="16"/>
      <c r="C5469" s="17"/>
      <c r="D5469" s="17"/>
      <c r="E5469" s="17"/>
      <c r="F5469" s="17"/>
      <c r="G5469" s="17"/>
      <c r="H5469" s="249"/>
      <c r="I5469" s="250"/>
      <c r="J5469" s="251"/>
    </row>
    <row r="5470" spans="1:10" ht="13.5" customHeight="1">
      <c r="A5470" s="16"/>
      <c r="B5470" s="16"/>
      <c r="C5470" s="17"/>
      <c r="D5470" s="17"/>
      <c r="E5470" s="17"/>
      <c r="F5470" s="17"/>
      <c r="G5470" s="17"/>
      <c r="H5470" s="249"/>
      <c r="I5470" s="250"/>
      <c r="J5470" s="251"/>
    </row>
    <row r="5471" spans="1:10" ht="13.5" customHeight="1">
      <c r="A5471" s="16"/>
      <c r="B5471" s="16"/>
      <c r="C5471" s="17"/>
      <c r="D5471" s="17"/>
      <c r="E5471" s="17"/>
      <c r="F5471" s="17"/>
      <c r="G5471" s="17"/>
      <c r="H5471" s="249"/>
      <c r="I5471" s="250"/>
      <c r="J5471" s="251"/>
    </row>
    <row r="5472" spans="1:10" ht="13.5" customHeight="1">
      <c r="A5472" s="16"/>
      <c r="B5472" s="16"/>
      <c r="C5472" s="17"/>
      <c r="D5472" s="17"/>
      <c r="E5472" s="17"/>
      <c r="F5472" s="17"/>
      <c r="G5472" s="17"/>
      <c r="H5472" s="249"/>
      <c r="I5472" s="250"/>
      <c r="J5472" s="251"/>
    </row>
    <row r="5473" spans="1:10" ht="13.5" customHeight="1">
      <c r="A5473" s="16"/>
      <c r="B5473" s="16"/>
      <c r="C5473" s="17"/>
      <c r="D5473" s="17"/>
      <c r="E5473" s="17"/>
      <c r="F5473" s="17"/>
      <c r="G5473" s="17"/>
      <c r="H5473" s="249"/>
      <c r="I5473" s="250"/>
      <c r="J5473" s="251"/>
    </row>
    <row r="5474" spans="1:10" ht="13.5" customHeight="1">
      <c r="A5474" s="16"/>
      <c r="B5474" s="16"/>
      <c r="C5474" s="17"/>
      <c r="D5474" s="17"/>
      <c r="E5474" s="17"/>
      <c r="F5474" s="17"/>
      <c r="G5474" s="17"/>
      <c r="H5474" s="249"/>
      <c r="I5474" s="250"/>
      <c r="J5474" s="251"/>
    </row>
    <row r="5475" spans="1:10" ht="13.5" customHeight="1">
      <c r="A5475" s="16"/>
      <c r="B5475" s="16"/>
      <c r="C5475" s="17"/>
      <c r="D5475" s="17"/>
      <c r="E5475" s="17"/>
      <c r="F5475" s="17"/>
      <c r="G5475" s="17"/>
      <c r="H5475" s="249"/>
      <c r="I5475" s="250"/>
      <c r="J5475" s="251"/>
    </row>
    <row r="5476" spans="1:10" ht="13.5" customHeight="1">
      <c r="A5476" s="16"/>
      <c r="B5476" s="16"/>
      <c r="C5476" s="17"/>
      <c r="D5476" s="17"/>
      <c r="E5476" s="17"/>
      <c r="F5476" s="17"/>
      <c r="G5476" s="17"/>
      <c r="H5476" s="249"/>
      <c r="I5476" s="250"/>
      <c r="J5476" s="251"/>
    </row>
    <row r="5477" spans="1:10" ht="13.5" customHeight="1">
      <c r="A5477" s="16"/>
      <c r="B5477" s="16"/>
      <c r="C5477" s="17"/>
      <c r="D5477" s="17"/>
      <c r="E5477" s="17"/>
      <c r="F5477" s="17"/>
      <c r="G5477" s="17"/>
      <c r="H5477" s="249"/>
      <c r="I5477" s="250"/>
      <c r="J5477" s="251"/>
    </row>
    <row r="5478" spans="1:10" ht="13.5" customHeight="1">
      <c r="A5478" s="16"/>
      <c r="B5478" s="16"/>
      <c r="C5478" s="17"/>
      <c r="D5478" s="17"/>
      <c r="E5478" s="17"/>
      <c r="F5478" s="17"/>
      <c r="G5478" s="17"/>
      <c r="H5478" s="249"/>
      <c r="I5478" s="250"/>
      <c r="J5478" s="251"/>
    </row>
    <row r="5479" spans="1:10" ht="13.5" customHeight="1">
      <c r="A5479" s="16"/>
      <c r="B5479" s="16"/>
      <c r="C5479" s="17"/>
      <c r="D5479" s="17"/>
      <c r="E5479" s="17"/>
      <c r="F5479" s="17"/>
      <c r="G5479" s="17"/>
      <c r="H5479" s="249"/>
      <c r="I5479" s="250"/>
      <c r="J5479" s="251"/>
    </row>
    <row r="5480" spans="1:10" ht="13.5" customHeight="1">
      <c r="A5480" s="16"/>
      <c r="B5480" s="16"/>
      <c r="C5480" s="17"/>
      <c r="D5480" s="17"/>
      <c r="E5480" s="17"/>
      <c r="F5480" s="17"/>
      <c r="G5480" s="17"/>
      <c r="H5480" s="249"/>
      <c r="I5480" s="250"/>
      <c r="J5480" s="251"/>
    </row>
    <row r="5481" spans="1:10" ht="13.5" customHeight="1">
      <c r="A5481" s="16"/>
      <c r="B5481" s="16"/>
      <c r="C5481" s="17"/>
      <c r="D5481" s="17"/>
      <c r="E5481" s="17"/>
      <c r="F5481" s="17"/>
      <c r="G5481" s="17"/>
      <c r="H5481" s="249"/>
      <c r="I5481" s="250"/>
      <c r="J5481" s="251"/>
    </row>
    <row r="5482" spans="1:10" ht="13.5" customHeight="1">
      <c r="A5482" s="16"/>
      <c r="B5482" s="16"/>
      <c r="C5482" s="17"/>
      <c r="D5482" s="17"/>
      <c r="E5482" s="17"/>
      <c r="F5482" s="17"/>
      <c r="G5482" s="17"/>
      <c r="H5482" s="249"/>
      <c r="I5482" s="250"/>
      <c r="J5482" s="251"/>
    </row>
    <row r="5483" spans="1:10" ht="13.5" customHeight="1">
      <c r="A5483" s="16"/>
      <c r="B5483" s="16"/>
      <c r="C5483" s="17"/>
      <c r="D5483" s="17"/>
      <c r="E5483" s="17"/>
      <c r="F5483" s="17"/>
      <c r="G5483" s="17"/>
      <c r="H5483" s="249"/>
      <c r="I5483" s="250"/>
      <c r="J5483" s="251"/>
    </row>
    <row r="5484" spans="1:10" ht="13.5" customHeight="1">
      <c r="A5484" s="16"/>
      <c r="B5484" s="16"/>
      <c r="C5484" s="17"/>
      <c r="D5484" s="17"/>
      <c r="E5484" s="17"/>
      <c r="F5484" s="17"/>
      <c r="G5484" s="17"/>
      <c r="H5484" s="249"/>
      <c r="I5484" s="250"/>
      <c r="J5484" s="251"/>
    </row>
    <row r="5485" spans="1:10" ht="13.5" customHeight="1">
      <c r="A5485" s="16"/>
      <c r="B5485" s="16"/>
      <c r="C5485" s="17"/>
      <c r="D5485" s="17"/>
      <c r="E5485" s="17"/>
      <c r="F5485" s="17"/>
      <c r="G5485" s="17"/>
      <c r="H5485" s="249"/>
      <c r="I5485" s="250"/>
      <c r="J5485" s="251"/>
    </row>
    <row r="5486" spans="1:10" ht="13.5" customHeight="1">
      <c r="A5486" s="16"/>
      <c r="B5486" s="16"/>
      <c r="C5486" s="17"/>
      <c r="D5486" s="17"/>
      <c r="E5486" s="17"/>
      <c r="F5486" s="17"/>
      <c r="G5486" s="17"/>
      <c r="H5486" s="249"/>
      <c r="I5486" s="250"/>
      <c r="J5486" s="251"/>
    </row>
    <row r="5487" spans="1:10" ht="13.5" customHeight="1">
      <c r="A5487" s="16"/>
      <c r="B5487" s="16"/>
      <c r="C5487" s="17"/>
      <c r="D5487" s="17"/>
      <c r="E5487" s="17"/>
      <c r="F5487" s="17"/>
      <c r="G5487" s="17"/>
      <c r="H5487" s="249"/>
      <c r="I5487" s="250"/>
      <c r="J5487" s="251"/>
    </row>
    <row r="5488" spans="1:10" ht="13.5" customHeight="1">
      <c r="A5488" s="16"/>
      <c r="B5488" s="16"/>
      <c r="C5488" s="17"/>
      <c r="D5488" s="17"/>
      <c r="E5488" s="17"/>
      <c r="F5488" s="17"/>
      <c r="G5488" s="17"/>
      <c r="H5488" s="249"/>
      <c r="I5488" s="250"/>
      <c r="J5488" s="251"/>
    </row>
    <row r="5489" spans="1:10" ht="13.5" customHeight="1">
      <c r="A5489" s="16"/>
      <c r="B5489" s="16"/>
      <c r="C5489" s="17"/>
      <c r="D5489" s="17"/>
      <c r="E5489" s="17"/>
      <c r="F5489" s="17"/>
      <c r="G5489" s="17"/>
      <c r="H5489" s="249"/>
      <c r="I5489" s="250"/>
      <c r="J5489" s="251"/>
    </row>
    <row r="5490" spans="1:10" ht="13.5" customHeight="1">
      <c r="A5490" s="16"/>
      <c r="B5490" s="16"/>
      <c r="C5490" s="17"/>
      <c r="D5490" s="17"/>
      <c r="E5490" s="17"/>
      <c r="F5490" s="17"/>
      <c r="G5490" s="17"/>
      <c r="H5490" s="249"/>
      <c r="I5490" s="250"/>
      <c r="J5490" s="251"/>
    </row>
    <row r="5491" spans="1:10" ht="13.5" customHeight="1">
      <c r="A5491" s="16"/>
      <c r="B5491" s="16"/>
      <c r="C5491" s="17"/>
      <c r="D5491" s="17"/>
      <c r="E5491" s="17"/>
      <c r="F5491" s="17"/>
      <c r="G5491" s="17"/>
      <c r="H5491" s="249"/>
      <c r="I5491" s="250"/>
      <c r="J5491" s="251"/>
    </row>
    <row r="5492" spans="1:10" ht="13.5" customHeight="1">
      <c r="A5492" s="16"/>
      <c r="B5492" s="16"/>
      <c r="C5492" s="17"/>
      <c r="D5492" s="17"/>
      <c r="E5492" s="17"/>
      <c r="F5492" s="17"/>
      <c r="G5492" s="17"/>
      <c r="H5492" s="249"/>
      <c r="I5492" s="250"/>
      <c r="J5492" s="251"/>
    </row>
    <row r="5493" spans="1:10" ht="13.5" customHeight="1">
      <c r="A5493" s="16"/>
      <c r="B5493" s="16"/>
      <c r="C5493" s="17"/>
      <c r="D5493" s="17"/>
      <c r="E5493" s="17"/>
      <c r="F5493" s="17"/>
      <c r="G5493" s="17"/>
      <c r="H5493" s="249"/>
      <c r="I5493" s="250"/>
      <c r="J5493" s="251"/>
    </row>
    <row r="5494" spans="1:10" ht="13.5" customHeight="1">
      <c r="A5494" s="16"/>
      <c r="B5494" s="16"/>
      <c r="C5494" s="17"/>
      <c r="D5494" s="17"/>
      <c r="E5494" s="17"/>
      <c r="F5494" s="17"/>
      <c r="G5494" s="17"/>
      <c r="H5494" s="249"/>
      <c r="I5494" s="250"/>
      <c r="J5494" s="251"/>
    </row>
    <row r="5495" spans="1:10" ht="13.5" customHeight="1">
      <c r="A5495" s="16"/>
      <c r="B5495" s="16"/>
      <c r="C5495" s="17"/>
      <c r="D5495" s="17"/>
      <c r="E5495" s="17"/>
      <c r="F5495" s="17"/>
      <c r="G5495" s="17"/>
      <c r="H5495" s="249"/>
      <c r="I5495" s="250"/>
      <c r="J5495" s="251"/>
    </row>
    <row r="5496" spans="1:10" ht="13.5" customHeight="1">
      <c r="A5496" s="16"/>
      <c r="B5496" s="16"/>
      <c r="C5496" s="17"/>
      <c r="D5496" s="17"/>
      <c r="E5496" s="17"/>
      <c r="F5496" s="17"/>
      <c r="G5496" s="17"/>
      <c r="H5496" s="249"/>
      <c r="I5496" s="250"/>
      <c r="J5496" s="251"/>
    </row>
    <row r="5497" spans="1:10" ht="13.5" customHeight="1">
      <c r="A5497" s="16"/>
      <c r="B5497" s="16"/>
      <c r="C5497" s="17"/>
      <c r="D5497" s="17"/>
      <c r="E5497" s="17"/>
      <c r="F5497" s="17"/>
      <c r="G5497" s="17"/>
      <c r="H5497" s="249"/>
      <c r="I5497" s="250"/>
      <c r="J5497" s="251"/>
    </row>
    <row r="5498" spans="1:10" ht="13.5" customHeight="1">
      <c r="A5498" s="16"/>
      <c r="B5498" s="16"/>
      <c r="C5498" s="17"/>
      <c r="D5498" s="17"/>
      <c r="E5498" s="17"/>
      <c r="F5498" s="17"/>
      <c r="G5498" s="17"/>
      <c r="H5498" s="249"/>
      <c r="I5498" s="250"/>
      <c r="J5498" s="251"/>
    </row>
    <row r="5499" spans="1:10" ht="13.5" customHeight="1">
      <c r="A5499" s="16"/>
      <c r="B5499" s="16"/>
      <c r="C5499" s="17"/>
      <c r="D5499" s="17"/>
      <c r="E5499" s="17"/>
      <c r="F5499" s="17"/>
      <c r="G5499" s="17"/>
      <c r="H5499" s="249"/>
      <c r="I5499" s="250"/>
      <c r="J5499" s="251"/>
    </row>
    <row r="5500" spans="1:10" ht="13.5" customHeight="1">
      <c r="A5500" s="16"/>
      <c r="B5500" s="16"/>
      <c r="C5500" s="17"/>
      <c r="D5500" s="17"/>
      <c r="E5500" s="17"/>
      <c r="F5500" s="17"/>
      <c r="G5500" s="17"/>
      <c r="H5500" s="249"/>
      <c r="I5500" s="250"/>
      <c r="J5500" s="251"/>
    </row>
    <row r="5501" spans="1:10" ht="13.5" customHeight="1">
      <c r="A5501" s="16"/>
      <c r="B5501" s="16"/>
      <c r="C5501" s="17"/>
      <c r="D5501" s="17"/>
      <c r="E5501" s="17"/>
      <c r="F5501" s="17"/>
      <c r="G5501" s="17"/>
      <c r="H5501" s="249"/>
      <c r="I5501" s="250"/>
      <c r="J5501" s="251"/>
    </row>
    <row r="5502" spans="1:10" ht="13.5" customHeight="1">
      <c r="A5502" s="16"/>
      <c r="B5502" s="16"/>
      <c r="C5502" s="17"/>
      <c r="D5502" s="17"/>
      <c r="E5502" s="17"/>
      <c r="F5502" s="17"/>
      <c r="G5502" s="17"/>
      <c r="H5502" s="249"/>
      <c r="I5502" s="250"/>
      <c r="J5502" s="251"/>
    </row>
    <row r="5503" spans="1:10" ht="13.5" customHeight="1">
      <c r="A5503" s="16"/>
      <c r="B5503" s="16"/>
      <c r="C5503" s="17"/>
      <c r="D5503" s="17"/>
      <c r="E5503" s="17"/>
      <c r="F5503" s="17"/>
      <c r="G5503" s="17"/>
      <c r="H5503" s="249"/>
      <c r="I5503" s="250"/>
      <c r="J5503" s="251"/>
    </row>
    <row r="5504" spans="1:10" ht="13.5" customHeight="1">
      <c r="A5504" s="16"/>
      <c r="B5504" s="16"/>
      <c r="C5504" s="17"/>
      <c r="D5504" s="17"/>
      <c r="E5504" s="17"/>
      <c r="F5504" s="17"/>
      <c r="G5504" s="17"/>
      <c r="H5504" s="249"/>
      <c r="I5504" s="250"/>
      <c r="J5504" s="251"/>
    </row>
    <row r="5505" spans="1:10" ht="13.5" customHeight="1">
      <c r="A5505" s="16"/>
      <c r="B5505" s="16"/>
      <c r="C5505" s="17"/>
      <c r="D5505" s="17"/>
      <c r="E5505" s="17"/>
      <c r="F5505" s="17"/>
      <c r="G5505" s="17"/>
      <c r="H5505" s="249"/>
      <c r="I5505" s="250"/>
      <c r="J5505" s="251"/>
    </row>
    <row r="5506" spans="1:10" ht="13.5" customHeight="1">
      <c r="A5506" s="16"/>
      <c r="B5506" s="16"/>
      <c r="C5506" s="17"/>
      <c r="D5506" s="17"/>
      <c r="E5506" s="17"/>
      <c r="F5506" s="17"/>
      <c r="G5506" s="17"/>
      <c r="H5506" s="249"/>
      <c r="I5506" s="250"/>
      <c r="J5506" s="251"/>
    </row>
    <row r="5507" spans="1:10" ht="13.5" customHeight="1">
      <c r="A5507" s="16"/>
      <c r="B5507" s="16"/>
      <c r="C5507" s="17"/>
      <c r="D5507" s="17"/>
      <c r="E5507" s="17"/>
      <c r="F5507" s="17"/>
      <c r="G5507" s="17"/>
      <c r="H5507" s="249"/>
      <c r="I5507" s="250"/>
      <c r="J5507" s="251"/>
    </row>
    <row r="5508" spans="1:10" ht="13.5" customHeight="1">
      <c r="A5508" s="16"/>
      <c r="B5508" s="16"/>
      <c r="C5508" s="17"/>
      <c r="D5508" s="17"/>
      <c r="E5508" s="17"/>
      <c r="F5508" s="17"/>
      <c r="G5508" s="17"/>
      <c r="H5508" s="249"/>
      <c r="I5508" s="250"/>
      <c r="J5508" s="251"/>
    </row>
    <row r="5509" spans="1:10" ht="13.5" customHeight="1">
      <c r="A5509" s="16"/>
      <c r="B5509" s="16"/>
      <c r="C5509" s="17"/>
      <c r="D5509" s="17"/>
      <c r="E5509" s="17"/>
      <c r="F5509" s="17"/>
      <c r="G5509" s="17"/>
      <c r="H5509" s="249"/>
      <c r="I5509" s="250"/>
      <c r="J5509" s="251"/>
    </row>
    <row r="5510" spans="1:10" ht="13.5" customHeight="1">
      <c r="A5510" s="16"/>
      <c r="B5510" s="16"/>
      <c r="C5510" s="17"/>
      <c r="D5510" s="17"/>
      <c r="E5510" s="17"/>
      <c r="F5510" s="17"/>
      <c r="G5510" s="17"/>
      <c r="H5510" s="249"/>
      <c r="I5510" s="250"/>
      <c r="J5510" s="251"/>
    </row>
    <row r="5511" spans="1:10" ht="13.5" customHeight="1">
      <c r="A5511" s="16"/>
      <c r="B5511" s="16"/>
      <c r="C5511" s="17"/>
      <c r="D5511" s="17"/>
      <c r="E5511" s="17"/>
      <c r="F5511" s="17"/>
      <c r="G5511" s="17"/>
      <c r="H5511" s="249"/>
      <c r="I5511" s="250"/>
      <c r="J5511" s="251"/>
    </row>
    <row r="5512" spans="1:10" ht="13.5" customHeight="1">
      <c r="A5512" s="16"/>
      <c r="B5512" s="16"/>
      <c r="C5512" s="17"/>
      <c r="D5512" s="17"/>
      <c r="E5512" s="17"/>
      <c r="F5512" s="17"/>
      <c r="G5512" s="17"/>
      <c r="H5512" s="249"/>
      <c r="I5512" s="250"/>
      <c r="J5512" s="251"/>
    </row>
    <row r="5513" spans="1:10" ht="13.5" customHeight="1">
      <c r="A5513" s="16"/>
      <c r="B5513" s="16"/>
      <c r="C5513" s="17"/>
      <c r="D5513" s="17"/>
      <c r="E5513" s="17"/>
      <c r="F5513" s="17"/>
      <c r="G5513" s="17"/>
      <c r="H5513" s="249"/>
      <c r="I5513" s="250"/>
      <c r="J5513" s="251"/>
    </row>
    <row r="5514" spans="1:10" ht="13.5" customHeight="1">
      <c r="A5514" s="16"/>
      <c r="B5514" s="16"/>
      <c r="C5514" s="17"/>
      <c r="D5514" s="17"/>
      <c r="E5514" s="17"/>
      <c r="F5514" s="17"/>
      <c r="G5514" s="17"/>
      <c r="H5514" s="249"/>
      <c r="I5514" s="250"/>
      <c r="J5514" s="251"/>
    </row>
    <row r="5515" spans="1:10" ht="13.5" customHeight="1">
      <c r="A5515" s="16"/>
      <c r="B5515" s="16"/>
      <c r="C5515" s="17"/>
      <c r="D5515" s="17"/>
      <c r="E5515" s="17"/>
      <c r="F5515" s="17"/>
      <c r="G5515" s="17"/>
      <c r="H5515" s="249"/>
      <c r="I5515" s="250"/>
      <c r="J5515" s="251"/>
    </row>
    <row r="5516" spans="1:10" ht="13.5" customHeight="1">
      <c r="A5516" s="16"/>
      <c r="B5516" s="16"/>
      <c r="C5516" s="17"/>
      <c r="D5516" s="17"/>
      <c r="E5516" s="17"/>
      <c r="F5516" s="17"/>
      <c r="G5516" s="17"/>
      <c r="H5516" s="249"/>
      <c r="I5516" s="250"/>
      <c r="J5516" s="251"/>
    </row>
    <row r="5517" spans="1:10" ht="13.5" customHeight="1">
      <c r="A5517" s="16"/>
      <c r="B5517" s="16"/>
      <c r="C5517" s="17"/>
      <c r="D5517" s="17"/>
      <c r="E5517" s="17"/>
      <c r="F5517" s="17"/>
      <c r="G5517" s="17"/>
      <c r="H5517" s="249"/>
      <c r="I5517" s="250"/>
      <c r="J5517" s="251"/>
    </row>
    <row r="5518" spans="1:10" ht="13.5" customHeight="1">
      <c r="A5518" s="16"/>
      <c r="B5518" s="16"/>
      <c r="C5518" s="17"/>
      <c r="D5518" s="17"/>
      <c r="E5518" s="17"/>
      <c r="F5518" s="17"/>
      <c r="G5518" s="17"/>
      <c r="H5518" s="249"/>
      <c r="I5518" s="250"/>
      <c r="J5518" s="251"/>
    </row>
    <row r="5519" spans="1:10" ht="13.5" customHeight="1">
      <c r="A5519" s="16"/>
      <c r="B5519" s="16"/>
      <c r="C5519" s="17"/>
      <c r="D5519" s="17"/>
      <c r="E5519" s="17"/>
      <c r="F5519" s="17"/>
      <c r="G5519" s="17"/>
      <c r="H5519" s="249"/>
      <c r="I5519" s="250"/>
      <c r="J5519" s="251"/>
    </row>
    <row r="5520" spans="1:10" ht="13.5" customHeight="1">
      <c r="A5520" s="16"/>
      <c r="B5520" s="16"/>
      <c r="C5520" s="17"/>
      <c r="D5520" s="17"/>
      <c r="E5520" s="17"/>
      <c r="F5520" s="17"/>
      <c r="G5520" s="17"/>
      <c r="H5520" s="249"/>
      <c r="I5520" s="250"/>
      <c r="J5520" s="251"/>
    </row>
    <row r="5521" spans="1:10" ht="13.5" customHeight="1">
      <c r="A5521" s="16"/>
      <c r="B5521" s="16"/>
      <c r="C5521" s="17"/>
      <c r="D5521" s="17"/>
      <c r="E5521" s="17"/>
      <c r="F5521" s="17"/>
      <c r="G5521" s="17"/>
      <c r="H5521" s="249"/>
      <c r="I5521" s="250"/>
      <c r="J5521" s="251"/>
    </row>
    <row r="5522" spans="1:10" ht="13.5" customHeight="1">
      <c r="A5522" s="16"/>
      <c r="B5522" s="16"/>
      <c r="C5522" s="17"/>
      <c r="D5522" s="17"/>
      <c r="E5522" s="17"/>
      <c r="F5522" s="17"/>
      <c r="G5522" s="17"/>
      <c r="H5522" s="249"/>
      <c r="I5522" s="250"/>
      <c r="J5522" s="251"/>
    </row>
    <row r="5523" spans="1:10" ht="13.5" customHeight="1">
      <c r="A5523" s="16"/>
      <c r="B5523" s="16"/>
      <c r="C5523" s="17"/>
      <c r="D5523" s="17"/>
      <c r="E5523" s="17"/>
      <c r="F5523" s="17"/>
      <c r="G5523" s="17"/>
      <c r="H5523" s="249"/>
      <c r="I5523" s="250"/>
      <c r="J5523" s="251"/>
    </row>
    <row r="5524" spans="1:10" ht="13.5" customHeight="1">
      <c r="A5524" s="16"/>
      <c r="B5524" s="16"/>
      <c r="C5524" s="17"/>
      <c r="D5524" s="17"/>
      <c r="E5524" s="17"/>
      <c r="F5524" s="17"/>
      <c r="G5524" s="17"/>
      <c r="H5524" s="249"/>
      <c r="I5524" s="250"/>
      <c r="J5524" s="251"/>
    </row>
    <row r="5525" spans="1:10" ht="13.5" customHeight="1">
      <c r="A5525" s="16"/>
      <c r="B5525" s="16"/>
      <c r="C5525" s="17"/>
      <c r="D5525" s="17"/>
      <c r="E5525" s="17"/>
      <c r="F5525" s="17"/>
      <c r="G5525" s="17"/>
      <c r="H5525" s="249"/>
      <c r="I5525" s="250"/>
      <c r="J5525" s="251"/>
    </row>
    <row r="5526" spans="1:10" ht="13.5" customHeight="1">
      <c r="A5526" s="16"/>
      <c r="B5526" s="16"/>
      <c r="C5526" s="17"/>
      <c r="D5526" s="17"/>
      <c r="E5526" s="17"/>
      <c r="F5526" s="17"/>
      <c r="G5526" s="17"/>
      <c r="H5526" s="249"/>
      <c r="I5526" s="250"/>
      <c r="J5526" s="251"/>
    </row>
    <row r="5527" spans="1:10" ht="13.5" customHeight="1">
      <c r="A5527" s="16"/>
      <c r="B5527" s="16"/>
      <c r="C5527" s="17"/>
      <c r="D5527" s="17"/>
      <c r="E5527" s="17"/>
      <c r="F5527" s="17"/>
      <c r="G5527" s="17"/>
      <c r="H5527" s="249"/>
      <c r="I5527" s="250"/>
      <c r="J5527" s="251"/>
    </row>
    <row r="5528" spans="1:10" ht="13.5" customHeight="1">
      <c r="A5528" s="16"/>
      <c r="B5528" s="16"/>
      <c r="C5528" s="17"/>
      <c r="D5528" s="17"/>
      <c r="E5528" s="17"/>
      <c r="F5528" s="17"/>
      <c r="G5528" s="17"/>
      <c r="H5528" s="249"/>
      <c r="I5528" s="250"/>
      <c r="J5528" s="251"/>
    </row>
    <row r="5529" spans="1:10" ht="13.5" customHeight="1">
      <c r="A5529" s="16"/>
      <c r="B5529" s="16"/>
      <c r="C5529" s="17"/>
      <c r="D5529" s="17"/>
      <c r="E5529" s="17"/>
      <c r="F5529" s="17"/>
      <c r="G5529" s="17"/>
      <c r="H5529" s="249"/>
      <c r="I5529" s="250"/>
      <c r="J5529" s="251"/>
    </row>
    <row r="5530" spans="1:10" ht="13.5" customHeight="1">
      <c r="A5530" s="16"/>
      <c r="B5530" s="16"/>
      <c r="C5530" s="17"/>
      <c r="D5530" s="17"/>
      <c r="E5530" s="17"/>
      <c r="F5530" s="17"/>
      <c r="G5530" s="17"/>
      <c r="H5530" s="249"/>
      <c r="I5530" s="250"/>
      <c r="J5530" s="251"/>
    </row>
    <row r="5531" spans="1:10" ht="13.5" customHeight="1">
      <c r="A5531" s="16"/>
      <c r="B5531" s="16"/>
      <c r="C5531" s="17"/>
      <c r="D5531" s="17"/>
      <c r="E5531" s="17"/>
      <c r="F5531" s="17"/>
      <c r="G5531" s="17"/>
      <c r="H5531" s="249"/>
      <c r="I5531" s="250"/>
      <c r="J5531" s="251"/>
    </row>
    <row r="5532" spans="1:10" ht="13.5" customHeight="1">
      <c r="A5532" s="16"/>
      <c r="B5532" s="16"/>
      <c r="C5532" s="17"/>
      <c r="D5532" s="17"/>
      <c r="E5532" s="17"/>
      <c r="F5532" s="17"/>
      <c r="G5532" s="17"/>
      <c r="H5532" s="249"/>
      <c r="I5532" s="250"/>
      <c r="J5532" s="251"/>
    </row>
    <row r="5533" spans="1:10" ht="13.5" customHeight="1">
      <c r="A5533" s="16"/>
      <c r="B5533" s="16"/>
      <c r="C5533" s="17"/>
      <c r="D5533" s="17"/>
      <c r="E5533" s="17"/>
      <c r="F5533" s="17"/>
      <c r="G5533" s="17"/>
      <c r="H5533" s="249"/>
      <c r="I5533" s="250"/>
      <c r="J5533" s="251"/>
    </row>
    <row r="5534" spans="1:10" ht="13.5" customHeight="1">
      <c r="A5534" s="16"/>
      <c r="B5534" s="16"/>
      <c r="C5534" s="17"/>
      <c r="D5534" s="17"/>
      <c r="E5534" s="17"/>
      <c r="F5534" s="17"/>
      <c r="G5534" s="17"/>
      <c r="H5534" s="249"/>
      <c r="I5534" s="250"/>
      <c r="J5534" s="251"/>
    </row>
    <row r="5535" spans="1:10" ht="13.5" customHeight="1">
      <c r="A5535" s="16"/>
      <c r="B5535" s="16"/>
      <c r="C5535" s="17"/>
      <c r="D5535" s="17"/>
      <c r="E5535" s="17"/>
      <c r="F5535" s="17"/>
      <c r="G5535" s="17"/>
      <c r="H5535" s="249"/>
      <c r="I5535" s="250"/>
      <c r="J5535" s="251"/>
    </row>
    <row r="5536" spans="1:10" ht="13.5" customHeight="1">
      <c r="A5536" s="16"/>
      <c r="B5536" s="16"/>
      <c r="C5536" s="17"/>
      <c r="D5536" s="17"/>
      <c r="E5536" s="17"/>
      <c r="F5536" s="17"/>
      <c r="G5536" s="17"/>
      <c r="H5536" s="249"/>
      <c r="I5536" s="250"/>
      <c r="J5536" s="251"/>
    </row>
    <row r="5537" spans="1:10" ht="13.5" customHeight="1">
      <c r="A5537" s="16"/>
      <c r="B5537" s="16"/>
      <c r="C5537" s="17"/>
      <c r="D5537" s="17"/>
      <c r="E5537" s="17"/>
      <c r="F5537" s="17"/>
      <c r="G5537" s="17"/>
      <c r="H5537" s="249"/>
      <c r="I5537" s="250"/>
      <c r="J5537" s="251"/>
    </row>
    <row r="5538" spans="1:10" ht="13.5" customHeight="1">
      <c r="A5538" s="16"/>
      <c r="B5538" s="16"/>
      <c r="C5538" s="17"/>
      <c r="D5538" s="17"/>
      <c r="E5538" s="17"/>
      <c r="F5538" s="17"/>
      <c r="G5538" s="17"/>
      <c r="H5538" s="249"/>
      <c r="I5538" s="250"/>
      <c r="J5538" s="251"/>
    </row>
    <row r="5539" spans="1:10" ht="13.5" customHeight="1">
      <c r="A5539" s="16"/>
      <c r="B5539" s="16"/>
      <c r="C5539" s="17"/>
      <c r="D5539" s="17"/>
      <c r="E5539" s="17"/>
      <c r="F5539" s="17"/>
      <c r="G5539" s="17"/>
      <c r="H5539" s="249"/>
      <c r="I5539" s="250"/>
      <c r="J5539" s="251"/>
    </row>
    <row r="5540" spans="1:10" ht="13.5" customHeight="1">
      <c r="A5540" s="16"/>
      <c r="B5540" s="16"/>
      <c r="C5540" s="17"/>
      <c r="D5540" s="17"/>
      <c r="E5540" s="17"/>
      <c r="F5540" s="17"/>
      <c r="G5540" s="17"/>
      <c r="H5540" s="249"/>
      <c r="I5540" s="250"/>
      <c r="J5540" s="251"/>
    </row>
    <row r="5541" spans="1:10" ht="13.5" customHeight="1">
      <c r="A5541" s="16"/>
      <c r="B5541" s="16"/>
      <c r="C5541" s="17"/>
      <c r="D5541" s="17"/>
      <c r="E5541" s="17"/>
      <c r="F5541" s="17"/>
      <c r="G5541" s="17"/>
      <c r="H5541" s="249"/>
      <c r="I5541" s="250"/>
      <c r="J5541" s="251"/>
    </row>
    <row r="5542" spans="1:10" ht="13.5" customHeight="1">
      <c r="A5542" s="16"/>
      <c r="B5542" s="16"/>
      <c r="C5542" s="17"/>
      <c r="D5542" s="17"/>
      <c r="E5542" s="17"/>
      <c r="F5542" s="17"/>
      <c r="G5542" s="17"/>
      <c r="H5542" s="249"/>
      <c r="I5542" s="250"/>
      <c r="J5542" s="251"/>
    </row>
    <row r="5543" spans="1:10" ht="13.5" customHeight="1">
      <c r="A5543" s="16"/>
      <c r="B5543" s="16"/>
      <c r="C5543" s="17"/>
      <c r="D5543" s="17"/>
      <c r="E5543" s="17"/>
      <c r="F5543" s="17"/>
      <c r="G5543" s="17"/>
      <c r="H5543" s="249"/>
      <c r="I5543" s="250"/>
      <c r="J5543" s="251"/>
    </row>
    <row r="5544" spans="1:10" ht="13.5" customHeight="1">
      <c r="A5544" s="16"/>
      <c r="B5544" s="16"/>
      <c r="C5544" s="17"/>
      <c r="D5544" s="17"/>
      <c r="E5544" s="17"/>
      <c r="F5544" s="17"/>
      <c r="G5544" s="17"/>
      <c r="H5544" s="249"/>
      <c r="I5544" s="250"/>
      <c r="J5544" s="251"/>
    </row>
    <row r="5545" spans="1:10" ht="13.5" customHeight="1">
      <c r="A5545" s="16"/>
      <c r="B5545" s="16"/>
      <c r="C5545" s="17"/>
      <c r="D5545" s="17"/>
      <c r="E5545" s="17"/>
      <c r="F5545" s="17"/>
      <c r="G5545" s="17"/>
      <c r="H5545" s="249"/>
      <c r="I5545" s="250"/>
      <c r="J5545" s="251"/>
    </row>
    <row r="5546" spans="1:10" ht="13.5" customHeight="1">
      <c r="A5546" s="16"/>
      <c r="B5546" s="16"/>
      <c r="C5546" s="17"/>
      <c r="D5546" s="17"/>
      <c r="E5546" s="17"/>
      <c r="F5546" s="17"/>
      <c r="G5546" s="17"/>
      <c r="H5546" s="249"/>
      <c r="I5546" s="250"/>
      <c r="J5546" s="251"/>
    </row>
    <row r="5547" spans="1:10" ht="13.5" customHeight="1">
      <c r="A5547" s="16"/>
      <c r="B5547" s="16"/>
      <c r="C5547" s="17"/>
      <c r="D5547" s="17"/>
      <c r="E5547" s="17"/>
      <c r="F5547" s="17"/>
      <c r="G5547" s="17"/>
      <c r="H5547" s="249"/>
      <c r="I5547" s="250"/>
      <c r="J5547" s="251"/>
    </row>
    <row r="5548" spans="1:10" ht="13.5" customHeight="1">
      <c r="A5548" s="16"/>
      <c r="B5548" s="16"/>
      <c r="C5548" s="17"/>
      <c r="D5548" s="17"/>
      <c r="E5548" s="17"/>
      <c r="F5548" s="17"/>
      <c r="G5548" s="17"/>
      <c r="H5548" s="249"/>
      <c r="I5548" s="250"/>
      <c r="J5548" s="251"/>
    </row>
    <row r="5549" spans="1:10" ht="13.5" customHeight="1">
      <c r="A5549" s="16"/>
      <c r="B5549" s="16"/>
      <c r="C5549" s="17"/>
      <c r="D5549" s="17"/>
      <c r="E5549" s="17"/>
      <c r="F5549" s="17"/>
      <c r="G5549" s="17"/>
      <c r="H5549" s="249"/>
      <c r="I5549" s="250"/>
      <c r="J5549" s="251"/>
    </row>
    <row r="5550" spans="1:10" ht="13.5" customHeight="1">
      <c r="A5550" s="16"/>
      <c r="B5550" s="16"/>
      <c r="C5550" s="17"/>
      <c r="D5550" s="17"/>
      <c r="E5550" s="17"/>
      <c r="F5550" s="17"/>
      <c r="G5550" s="17"/>
      <c r="H5550" s="249"/>
      <c r="I5550" s="250"/>
      <c r="J5550" s="251"/>
    </row>
    <row r="5551" spans="1:10" ht="13.5" customHeight="1">
      <c r="A5551" s="16"/>
      <c r="B5551" s="16"/>
      <c r="C5551" s="17"/>
      <c r="D5551" s="17"/>
      <c r="E5551" s="17"/>
      <c r="F5551" s="17"/>
      <c r="G5551" s="17"/>
      <c r="H5551" s="249"/>
      <c r="I5551" s="250"/>
      <c r="J5551" s="251"/>
    </row>
    <row r="5552" spans="1:10" ht="13.5" customHeight="1">
      <c r="A5552" s="16"/>
      <c r="B5552" s="16"/>
      <c r="C5552" s="17"/>
      <c r="D5552" s="17"/>
      <c r="E5552" s="17"/>
      <c r="F5552" s="17"/>
      <c r="G5552" s="17"/>
      <c r="H5552" s="249"/>
      <c r="I5552" s="250"/>
      <c r="J5552" s="251"/>
    </row>
    <row r="5553" spans="1:10" ht="13.5" customHeight="1">
      <c r="A5553" s="16"/>
      <c r="B5553" s="16"/>
      <c r="C5553" s="17"/>
      <c r="D5553" s="17"/>
      <c r="E5553" s="17"/>
      <c r="F5553" s="17"/>
      <c r="G5553" s="17"/>
      <c r="H5553" s="249"/>
      <c r="I5553" s="250"/>
      <c r="J5553" s="251"/>
    </row>
    <row r="5554" spans="1:10" ht="13.5" customHeight="1">
      <c r="A5554" s="16"/>
      <c r="B5554" s="16"/>
      <c r="C5554" s="17"/>
      <c r="D5554" s="17"/>
      <c r="E5554" s="17"/>
      <c r="F5554" s="17"/>
      <c r="G5554" s="17"/>
      <c r="H5554" s="249"/>
      <c r="I5554" s="250"/>
      <c r="J5554" s="251"/>
    </row>
    <row r="5555" spans="1:10" ht="13.5" customHeight="1">
      <c r="A5555" s="16"/>
      <c r="B5555" s="16"/>
      <c r="C5555" s="17"/>
      <c r="D5555" s="17"/>
      <c r="E5555" s="17"/>
      <c r="F5555" s="17"/>
      <c r="G5555" s="17"/>
      <c r="H5555" s="249"/>
      <c r="I5555" s="250"/>
      <c r="J5555" s="251"/>
    </row>
    <row r="5556" spans="1:10" ht="13.5" customHeight="1">
      <c r="A5556" s="16"/>
      <c r="B5556" s="16"/>
      <c r="C5556" s="17"/>
      <c r="D5556" s="17"/>
      <c r="E5556" s="17"/>
      <c r="F5556" s="17"/>
      <c r="G5556" s="17"/>
      <c r="H5556" s="249"/>
      <c r="I5556" s="250"/>
      <c r="J5556" s="251"/>
    </row>
    <row r="5557" spans="1:10" ht="13.5" customHeight="1">
      <c r="A5557" s="16"/>
      <c r="B5557" s="16"/>
      <c r="C5557" s="17"/>
      <c r="D5557" s="17"/>
      <c r="E5557" s="17"/>
      <c r="F5557" s="17"/>
      <c r="G5557" s="17"/>
      <c r="H5557" s="249"/>
      <c r="I5557" s="250"/>
      <c r="J5557" s="251"/>
    </row>
    <row r="5558" spans="1:10" ht="13.5" customHeight="1">
      <c r="A5558" s="16"/>
      <c r="B5558" s="16"/>
      <c r="C5558" s="17"/>
      <c r="D5558" s="17"/>
      <c r="E5558" s="17"/>
      <c r="F5558" s="17"/>
      <c r="G5558" s="17"/>
      <c r="H5558" s="249"/>
      <c r="I5558" s="250"/>
      <c r="J5558" s="251"/>
    </row>
    <row r="5559" spans="1:10" ht="13.5" customHeight="1">
      <c r="A5559" s="16"/>
      <c r="B5559" s="16"/>
      <c r="C5559" s="17"/>
      <c r="D5559" s="17"/>
      <c r="E5559" s="17"/>
      <c r="F5559" s="17"/>
      <c r="G5559" s="17"/>
      <c r="H5559" s="249"/>
      <c r="I5559" s="250"/>
      <c r="J5559" s="251"/>
    </row>
    <row r="5560" spans="1:10" ht="13.5" customHeight="1">
      <c r="A5560" s="16"/>
      <c r="B5560" s="16"/>
      <c r="C5560" s="17"/>
      <c r="D5560" s="17"/>
      <c r="E5560" s="17"/>
      <c r="F5560" s="17"/>
      <c r="G5560" s="17"/>
      <c r="H5560" s="249"/>
      <c r="I5560" s="250"/>
      <c r="J5560" s="251"/>
    </row>
    <row r="5561" spans="1:10" ht="13.5" customHeight="1">
      <c r="A5561" s="16"/>
      <c r="B5561" s="16"/>
      <c r="C5561" s="17"/>
      <c r="D5561" s="17"/>
      <c r="E5561" s="17"/>
      <c r="F5561" s="17"/>
      <c r="G5561" s="17"/>
      <c r="H5561" s="249"/>
      <c r="I5561" s="250"/>
      <c r="J5561" s="251"/>
    </row>
    <row r="5562" spans="1:10" ht="13.5" customHeight="1">
      <c r="A5562" s="16"/>
      <c r="B5562" s="16"/>
      <c r="C5562" s="17"/>
      <c r="D5562" s="17"/>
      <c r="E5562" s="17"/>
      <c r="F5562" s="17"/>
      <c r="G5562" s="17"/>
      <c r="H5562" s="249"/>
      <c r="I5562" s="250"/>
      <c r="J5562" s="251"/>
    </row>
    <row r="5563" spans="1:10" ht="13.5" customHeight="1">
      <c r="A5563" s="16"/>
      <c r="B5563" s="16"/>
      <c r="C5563" s="17"/>
      <c r="D5563" s="17"/>
      <c r="E5563" s="17"/>
      <c r="F5563" s="17"/>
      <c r="G5563" s="17"/>
      <c r="H5563" s="249"/>
      <c r="I5563" s="250"/>
      <c r="J5563" s="251"/>
    </row>
    <row r="5564" spans="1:10" ht="13.5" customHeight="1">
      <c r="A5564" s="16"/>
      <c r="B5564" s="16"/>
      <c r="C5564" s="17"/>
      <c r="D5564" s="17"/>
      <c r="E5564" s="17"/>
      <c r="F5564" s="17"/>
      <c r="G5564" s="17"/>
      <c r="H5564" s="249"/>
      <c r="I5564" s="250"/>
      <c r="J5564" s="251"/>
    </row>
    <row r="5565" spans="1:10" ht="13.5" customHeight="1">
      <c r="A5565" s="16"/>
      <c r="B5565" s="16"/>
      <c r="C5565" s="17"/>
      <c r="D5565" s="17"/>
      <c r="E5565" s="17"/>
      <c r="F5565" s="17"/>
      <c r="G5565" s="17"/>
      <c r="H5565" s="249"/>
      <c r="I5565" s="250"/>
      <c r="J5565" s="251"/>
    </row>
    <row r="5566" spans="1:10" ht="13.5" customHeight="1">
      <c r="A5566" s="16"/>
      <c r="B5566" s="16"/>
      <c r="C5566" s="17"/>
      <c r="D5566" s="17"/>
      <c r="E5566" s="17"/>
      <c r="F5566" s="17"/>
      <c r="G5566" s="17"/>
      <c r="H5566" s="249"/>
      <c r="I5566" s="250"/>
      <c r="J5566" s="251"/>
    </row>
    <row r="5567" spans="1:10" ht="13.5" customHeight="1">
      <c r="A5567" s="16"/>
      <c r="B5567" s="16"/>
      <c r="C5567" s="17"/>
      <c r="D5567" s="17"/>
      <c r="E5567" s="17"/>
      <c r="F5567" s="17"/>
      <c r="G5567" s="17"/>
      <c r="H5567" s="249"/>
      <c r="I5567" s="250"/>
      <c r="J5567" s="251"/>
    </row>
    <row r="5568" spans="1:10" ht="13.5" customHeight="1">
      <c r="A5568" s="16"/>
      <c r="B5568" s="16"/>
      <c r="C5568" s="17"/>
      <c r="D5568" s="17"/>
      <c r="E5568" s="17"/>
      <c r="F5568" s="17"/>
      <c r="G5568" s="17"/>
      <c r="H5568" s="249"/>
      <c r="I5568" s="250"/>
      <c r="J5568" s="251"/>
    </row>
    <row r="5569" spans="1:10" ht="13.5" customHeight="1">
      <c r="A5569" s="16"/>
      <c r="B5569" s="16"/>
      <c r="C5569" s="17"/>
      <c r="D5569" s="17"/>
      <c r="E5569" s="17"/>
      <c r="F5569" s="17"/>
      <c r="G5569" s="17"/>
      <c r="H5569" s="249"/>
      <c r="I5569" s="250"/>
      <c r="J5569" s="251"/>
    </row>
    <row r="5570" spans="1:10" ht="13.5" customHeight="1">
      <c r="A5570" s="16"/>
      <c r="B5570" s="16"/>
      <c r="C5570" s="17"/>
      <c r="D5570" s="17"/>
      <c r="E5570" s="17"/>
      <c r="F5570" s="17"/>
      <c r="G5570" s="17"/>
      <c r="H5570" s="249"/>
      <c r="I5570" s="250"/>
      <c r="J5570" s="251"/>
    </row>
    <row r="5571" spans="1:10" ht="13.5" customHeight="1">
      <c r="A5571" s="16"/>
      <c r="B5571" s="16"/>
      <c r="C5571" s="17"/>
      <c r="D5571" s="17"/>
      <c r="E5571" s="17"/>
      <c r="F5571" s="17"/>
      <c r="G5571" s="17"/>
      <c r="H5571" s="249"/>
      <c r="I5571" s="250"/>
      <c r="J5571" s="251"/>
    </row>
    <row r="5572" spans="1:10" ht="13.5" customHeight="1">
      <c r="A5572" s="16"/>
      <c r="B5572" s="16"/>
      <c r="C5572" s="17"/>
      <c r="D5572" s="17"/>
      <c r="E5572" s="17"/>
      <c r="F5572" s="17"/>
      <c r="G5572" s="17"/>
      <c r="H5572" s="249"/>
      <c r="I5572" s="250"/>
      <c r="J5572" s="251"/>
    </row>
    <row r="5573" spans="1:10" ht="13.5" customHeight="1">
      <c r="A5573" s="16"/>
      <c r="B5573" s="16"/>
      <c r="C5573" s="17"/>
      <c r="D5573" s="17"/>
      <c r="E5573" s="17"/>
      <c r="F5573" s="17"/>
      <c r="G5573" s="17"/>
      <c r="H5573" s="249"/>
      <c r="I5573" s="250"/>
      <c r="J5573" s="251"/>
    </row>
    <row r="5574" spans="1:10" ht="13.5" customHeight="1">
      <c r="A5574" s="16"/>
      <c r="B5574" s="16"/>
      <c r="C5574" s="17"/>
      <c r="D5574" s="17"/>
      <c r="E5574" s="17"/>
      <c r="F5574" s="17"/>
      <c r="G5574" s="17"/>
      <c r="H5574" s="249"/>
      <c r="I5574" s="250"/>
      <c r="J5574" s="251"/>
    </row>
    <row r="5575" spans="1:10" ht="13.5" customHeight="1">
      <c r="A5575" s="16"/>
      <c r="B5575" s="16"/>
      <c r="C5575" s="17"/>
      <c r="D5575" s="17"/>
      <c r="E5575" s="17"/>
      <c r="F5575" s="17"/>
      <c r="G5575" s="17"/>
      <c r="H5575" s="249"/>
      <c r="I5575" s="250"/>
      <c r="J5575" s="251"/>
    </row>
    <row r="5576" spans="1:10" ht="13.5" customHeight="1">
      <c r="A5576" s="16"/>
      <c r="B5576" s="16"/>
      <c r="C5576" s="17"/>
      <c r="D5576" s="17"/>
      <c r="E5576" s="17"/>
      <c r="F5576" s="17"/>
      <c r="G5576" s="17"/>
      <c r="H5576" s="249"/>
      <c r="I5576" s="250"/>
      <c r="J5576" s="251"/>
    </row>
    <row r="5577" spans="1:10" ht="13.5" customHeight="1">
      <c r="A5577" s="16"/>
      <c r="B5577" s="16"/>
      <c r="C5577" s="17"/>
      <c r="D5577" s="17"/>
      <c r="E5577" s="17"/>
      <c r="F5577" s="17"/>
      <c r="G5577" s="17"/>
      <c r="H5577" s="249"/>
      <c r="I5577" s="250"/>
      <c r="J5577" s="251"/>
    </row>
    <row r="5578" spans="1:10" ht="13.5" customHeight="1">
      <c r="A5578" s="16"/>
      <c r="B5578" s="16"/>
      <c r="C5578" s="17"/>
      <c r="D5578" s="17"/>
      <c r="E5578" s="17"/>
      <c r="F5578" s="17"/>
      <c r="G5578" s="17"/>
      <c r="H5578" s="249"/>
      <c r="I5578" s="250"/>
      <c r="J5578" s="251"/>
    </row>
    <row r="5579" spans="1:10" ht="13.5" customHeight="1">
      <c r="A5579" s="16"/>
      <c r="B5579" s="16"/>
      <c r="C5579" s="17"/>
      <c r="D5579" s="17"/>
      <c r="E5579" s="17"/>
      <c r="F5579" s="17"/>
      <c r="G5579" s="17"/>
      <c r="H5579" s="249"/>
      <c r="I5579" s="250"/>
      <c r="J5579" s="251"/>
    </row>
    <row r="5580" spans="1:10" ht="13.5" customHeight="1">
      <c r="A5580" s="16"/>
      <c r="B5580" s="16"/>
      <c r="C5580" s="17"/>
      <c r="D5580" s="17"/>
      <c r="E5580" s="17"/>
      <c r="F5580" s="17"/>
      <c r="G5580" s="17"/>
      <c r="H5580" s="249"/>
      <c r="I5580" s="250"/>
      <c r="J5580" s="251"/>
    </row>
    <row r="5581" spans="1:10" ht="13.5" customHeight="1">
      <c r="A5581" s="16"/>
      <c r="B5581" s="16"/>
      <c r="C5581" s="17"/>
      <c r="D5581" s="17"/>
      <c r="E5581" s="17"/>
      <c r="F5581" s="17"/>
      <c r="G5581" s="17"/>
      <c r="H5581" s="249"/>
      <c r="I5581" s="250"/>
      <c r="J5581" s="251"/>
    </row>
    <row r="5582" spans="1:10" ht="13.5" customHeight="1">
      <c r="A5582" s="16"/>
      <c r="B5582" s="16"/>
      <c r="C5582" s="17"/>
      <c r="D5582" s="17"/>
      <c r="E5582" s="17"/>
      <c r="F5582" s="17"/>
      <c r="G5582" s="17"/>
      <c r="H5582" s="249"/>
      <c r="I5582" s="250"/>
      <c r="J5582" s="251"/>
    </row>
    <row r="5583" spans="1:10" ht="13.5" customHeight="1">
      <c r="A5583" s="16"/>
      <c r="B5583" s="16"/>
      <c r="C5583" s="17"/>
      <c r="D5583" s="17"/>
      <c r="E5583" s="17"/>
      <c r="F5583" s="17"/>
      <c r="G5583" s="17"/>
      <c r="H5583" s="249"/>
      <c r="I5583" s="250"/>
      <c r="J5583" s="251"/>
    </row>
    <row r="5584" spans="1:10" ht="13.5" customHeight="1">
      <c r="A5584" s="16"/>
      <c r="B5584" s="16"/>
      <c r="C5584" s="17"/>
      <c r="D5584" s="17"/>
      <c r="E5584" s="17"/>
      <c r="F5584" s="17"/>
      <c r="G5584" s="17"/>
      <c r="H5584" s="249"/>
      <c r="I5584" s="250"/>
      <c r="J5584" s="251"/>
    </row>
    <row r="5585" spans="1:10" ht="13.5" customHeight="1">
      <c r="A5585" s="16"/>
      <c r="B5585" s="16"/>
      <c r="C5585" s="17"/>
      <c r="D5585" s="17"/>
      <c r="E5585" s="17"/>
      <c r="F5585" s="17"/>
      <c r="G5585" s="17"/>
      <c r="H5585" s="249"/>
      <c r="I5585" s="250"/>
      <c r="J5585" s="251"/>
    </row>
    <row r="5586" spans="1:10" ht="13.5" customHeight="1">
      <c r="A5586" s="16"/>
      <c r="B5586" s="16"/>
      <c r="C5586" s="17"/>
      <c r="D5586" s="17"/>
      <c r="E5586" s="17"/>
      <c r="F5586" s="17"/>
      <c r="G5586" s="17"/>
      <c r="H5586" s="249"/>
      <c r="I5586" s="250"/>
      <c r="J5586" s="251"/>
    </row>
    <row r="5587" spans="1:10" ht="13.5" customHeight="1">
      <c r="A5587" s="16"/>
      <c r="B5587" s="16"/>
      <c r="C5587" s="17"/>
      <c r="D5587" s="17"/>
      <c r="E5587" s="17"/>
      <c r="F5587" s="17"/>
      <c r="G5587" s="17"/>
      <c r="H5587" s="249"/>
      <c r="I5587" s="250"/>
      <c r="J5587" s="251"/>
    </row>
    <row r="5588" spans="1:10" ht="13.5" customHeight="1">
      <c r="A5588" s="16"/>
      <c r="B5588" s="16"/>
      <c r="C5588" s="17"/>
      <c r="D5588" s="17"/>
      <c r="E5588" s="17"/>
      <c r="F5588" s="17"/>
      <c r="G5588" s="17"/>
      <c r="H5588" s="249"/>
      <c r="I5588" s="250"/>
      <c r="J5588" s="251"/>
    </row>
    <row r="5589" spans="1:10" ht="13.5" customHeight="1">
      <c r="A5589" s="16"/>
      <c r="B5589" s="16"/>
      <c r="C5589" s="17"/>
      <c r="D5589" s="17"/>
      <c r="E5589" s="17"/>
      <c r="F5589" s="17"/>
      <c r="G5589" s="17"/>
      <c r="H5589" s="249"/>
      <c r="I5589" s="250"/>
      <c r="J5589" s="251"/>
    </row>
    <row r="5590" spans="1:10" ht="13.5" customHeight="1">
      <c r="A5590" s="16"/>
      <c r="B5590" s="16"/>
      <c r="C5590" s="17"/>
      <c r="D5590" s="17"/>
      <c r="E5590" s="17"/>
      <c r="F5590" s="17"/>
      <c r="G5590" s="17"/>
      <c r="H5590" s="249"/>
      <c r="I5590" s="250"/>
      <c r="J5590" s="251"/>
    </row>
    <row r="5591" spans="1:10" ht="13.5" customHeight="1">
      <c r="A5591" s="16"/>
      <c r="B5591" s="16"/>
      <c r="C5591" s="17"/>
      <c r="D5591" s="17"/>
      <c r="E5591" s="17"/>
      <c r="F5591" s="17"/>
      <c r="G5591" s="17"/>
      <c r="H5591" s="249"/>
      <c r="I5591" s="250"/>
      <c r="J5591" s="251"/>
    </row>
    <row r="5592" spans="1:10" ht="13.5" customHeight="1">
      <c r="A5592" s="16"/>
      <c r="B5592" s="16"/>
      <c r="C5592" s="17"/>
      <c r="D5592" s="17"/>
      <c r="E5592" s="17"/>
      <c r="F5592" s="17"/>
      <c r="G5592" s="17"/>
      <c r="H5592" s="249"/>
      <c r="I5592" s="250"/>
      <c r="J5592" s="251"/>
    </row>
    <row r="5593" spans="1:10" ht="13.5" customHeight="1">
      <c r="A5593" s="16"/>
      <c r="B5593" s="16"/>
      <c r="C5593" s="17"/>
      <c r="D5593" s="17"/>
      <c r="E5593" s="17"/>
      <c r="F5593" s="17"/>
      <c r="G5593" s="17"/>
      <c r="H5593" s="249"/>
      <c r="I5593" s="250"/>
      <c r="J5593" s="251"/>
    </row>
    <row r="5594" spans="1:10" ht="13.5" customHeight="1">
      <c r="A5594" s="16"/>
      <c r="B5594" s="16"/>
      <c r="C5594" s="17"/>
      <c r="D5594" s="17"/>
      <c r="E5594" s="17"/>
      <c r="F5594" s="17"/>
      <c r="G5594" s="17"/>
      <c r="H5594" s="249"/>
      <c r="I5594" s="250"/>
      <c r="J5594" s="251"/>
    </row>
    <row r="5595" spans="1:10" ht="13.5" customHeight="1">
      <c r="A5595" s="16"/>
      <c r="B5595" s="16"/>
      <c r="C5595" s="17"/>
      <c r="D5595" s="17"/>
      <c r="E5595" s="17"/>
      <c r="F5595" s="17"/>
      <c r="G5595" s="17"/>
      <c r="H5595" s="249"/>
      <c r="I5595" s="250"/>
      <c r="J5595" s="251"/>
    </row>
    <row r="5596" spans="1:10" ht="13.5" customHeight="1">
      <c r="A5596" s="16"/>
      <c r="B5596" s="16"/>
      <c r="C5596" s="17"/>
      <c r="D5596" s="17"/>
      <c r="E5596" s="17"/>
      <c r="F5596" s="17"/>
      <c r="G5596" s="17"/>
      <c r="H5596" s="249"/>
      <c r="I5596" s="250"/>
      <c r="J5596" s="251"/>
    </row>
    <row r="5597" spans="1:10" ht="13.5" customHeight="1">
      <c r="A5597" s="16"/>
      <c r="B5597" s="16"/>
      <c r="C5597" s="17"/>
      <c r="D5597" s="17"/>
      <c r="E5597" s="17"/>
      <c r="F5597" s="17"/>
      <c r="G5597" s="17"/>
      <c r="H5597" s="249"/>
      <c r="I5597" s="250"/>
      <c r="J5597" s="251"/>
    </row>
    <row r="5598" spans="1:10" ht="13.5" customHeight="1">
      <c r="A5598" s="16"/>
      <c r="B5598" s="16"/>
      <c r="C5598" s="17"/>
      <c r="D5598" s="17"/>
      <c r="E5598" s="17"/>
      <c r="F5598" s="17"/>
      <c r="G5598" s="17"/>
      <c r="H5598" s="249"/>
      <c r="I5598" s="250"/>
      <c r="J5598" s="251"/>
    </row>
    <row r="5599" spans="1:10" ht="13.5" customHeight="1">
      <c r="A5599" s="16"/>
      <c r="B5599" s="16"/>
      <c r="C5599" s="17"/>
      <c r="D5599" s="17"/>
      <c r="E5599" s="17"/>
      <c r="F5599" s="17"/>
      <c r="G5599" s="17"/>
      <c r="H5599" s="249"/>
      <c r="I5599" s="250"/>
      <c r="J5599" s="251"/>
    </row>
    <row r="5600" spans="1:10" ht="13.5" customHeight="1">
      <c r="A5600" s="16"/>
      <c r="B5600" s="16"/>
      <c r="C5600" s="17"/>
      <c r="D5600" s="17"/>
      <c r="E5600" s="17"/>
      <c r="F5600" s="17"/>
      <c r="G5600" s="17"/>
      <c r="H5600" s="249"/>
      <c r="I5600" s="250"/>
      <c r="J5600" s="251"/>
    </row>
    <row r="5601" spans="1:10" ht="13.5" customHeight="1">
      <c r="A5601" s="16"/>
      <c r="B5601" s="16"/>
      <c r="C5601" s="17"/>
      <c r="D5601" s="17"/>
      <c r="E5601" s="17"/>
      <c r="F5601" s="17"/>
      <c r="G5601" s="17"/>
      <c r="H5601" s="249"/>
      <c r="I5601" s="250"/>
      <c r="J5601" s="251"/>
    </row>
    <row r="5602" spans="1:10" ht="13.5" customHeight="1">
      <c r="A5602" s="16"/>
      <c r="B5602" s="16"/>
      <c r="C5602" s="17"/>
      <c r="D5602" s="17"/>
      <c r="E5602" s="17"/>
      <c r="F5602" s="17"/>
      <c r="G5602" s="17"/>
      <c r="H5602" s="249"/>
      <c r="I5602" s="250"/>
      <c r="J5602" s="251"/>
    </row>
    <row r="5603" spans="1:10" ht="13.5" customHeight="1">
      <c r="A5603" s="16"/>
      <c r="B5603" s="16"/>
      <c r="C5603" s="17"/>
      <c r="D5603" s="17"/>
      <c r="E5603" s="17"/>
      <c r="F5603" s="17"/>
      <c r="G5603" s="17"/>
      <c r="H5603" s="249"/>
      <c r="I5603" s="250"/>
      <c r="J5603" s="251"/>
    </row>
    <row r="5604" spans="1:10" ht="13.5" customHeight="1">
      <c r="A5604" s="16"/>
      <c r="B5604" s="16"/>
      <c r="C5604" s="17"/>
      <c r="D5604" s="17"/>
      <c r="E5604" s="17"/>
      <c r="F5604" s="17"/>
      <c r="G5604" s="17"/>
      <c r="H5604" s="249"/>
      <c r="I5604" s="250"/>
      <c r="J5604" s="251"/>
    </row>
    <row r="5605" spans="1:10" ht="13.5" customHeight="1">
      <c r="A5605" s="16"/>
      <c r="B5605" s="16"/>
      <c r="C5605" s="17"/>
      <c r="D5605" s="17"/>
      <c r="E5605" s="17"/>
      <c r="F5605" s="17"/>
      <c r="G5605" s="17"/>
      <c r="H5605" s="249"/>
      <c r="I5605" s="250"/>
      <c r="J5605" s="251"/>
    </row>
    <row r="5606" spans="1:10" ht="13.5" customHeight="1">
      <c r="A5606" s="16"/>
      <c r="B5606" s="16"/>
      <c r="C5606" s="17"/>
      <c r="D5606" s="17"/>
      <c r="E5606" s="17"/>
      <c r="F5606" s="17"/>
      <c r="G5606" s="17"/>
      <c r="H5606" s="249"/>
      <c r="I5606" s="250"/>
      <c r="J5606" s="251"/>
    </row>
    <row r="5607" spans="1:10" ht="13.5" customHeight="1">
      <c r="A5607" s="16"/>
      <c r="B5607" s="16"/>
      <c r="C5607" s="17"/>
      <c r="D5607" s="17"/>
      <c r="E5607" s="17"/>
      <c r="F5607" s="17"/>
      <c r="G5607" s="17"/>
      <c r="H5607" s="249"/>
      <c r="I5607" s="250"/>
      <c r="J5607" s="251"/>
    </row>
    <row r="5608" spans="1:10" ht="13.5" customHeight="1">
      <c r="A5608" s="16"/>
      <c r="B5608" s="16"/>
      <c r="C5608" s="17"/>
      <c r="D5608" s="17"/>
      <c r="E5608" s="17"/>
      <c r="F5608" s="17"/>
      <c r="G5608" s="17"/>
      <c r="H5608" s="249"/>
      <c r="I5608" s="250"/>
      <c r="J5608" s="251"/>
    </row>
    <row r="5609" spans="1:10" ht="13.5" customHeight="1">
      <c r="A5609" s="16"/>
      <c r="B5609" s="16"/>
      <c r="C5609" s="17"/>
      <c r="D5609" s="17"/>
      <c r="E5609" s="17"/>
      <c r="F5609" s="17"/>
      <c r="G5609" s="17"/>
      <c r="H5609" s="249"/>
      <c r="I5609" s="250"/>
      <c r="J5609" s="251"/>
    </row>
    <row r="5610" spans="1:10" ht="13.5" customHeight="1">
      <c r="A5610" s="16"/>
      <c r="B5610" s="16"/>
      <c r="C5610" s="17"/>
      <c r="D5610" s="17"/>
      <c r="E5610" s="17"/>
      <c r="F5610" s="17"/>
      <c r="G5610" s="17"/>
      <c r="H5610" s="249"/>
      <c r="I5610" s="250"/>
      <c r="J5610" s="251"/>
    </row>
    <row r="5611" spans="1:10" ht="13.5" customHeight="1">
      <c r="A5611" s="16"/>
      <c r="B5611" s="16"/>
      <c r="C5611" s="17"/>
      <c r="D5611" s="17"/>
      <c r="E5611" s="17"/>
      <c r="F5611" s="17"/>
      <c r="G5611" s="17"/>
      <c r="H5611" s="249"/>
      <c r="I5611" s="250"/>
      <c r="J5611" s="251"/>
    </row>
    <row r="5612" spans="1:10" ht="13.5" customHeight="1">
      <c r="A5612" s="16"/>
      <c r="B5612" s="16"/>
      <c r="C5612" s="17"/>
      <c r="D5612" s="17"/>
      <c r="E5612" s="17"/>
      <c r="F5612" s="17"/>
      <c r="G5612" s="17"/>
      <c r="H5612" s="249"/>
      <c r="I5612" s="250"/>
      <c r="J5612" s="251"/>
    </row>
    <row r="5613" spans="1:10" ht="13.5" customHeight="1">
      <c r="A5613" s="16"/>
      <c r="B5613" s="16"/>
      <c r="C5613" s="17"/>
      <c r="D5613" s="17"/>
      <c r="E5613" s="17"/>
      <c r="F5613" s="17"/>
      <c r="G5613" s="17"/>
      <c r="H5613" s="249"/>
      <c r="I5613" s="250"/>
      <c r="J5613" s="251"/>
    </row>
    <row r="5614" spans="1:10" ht="13.5" customHeight="1">
      <c r="A5614" s="16"/>
      <c r="B5614" s="16"/>
      <c r="C5614" s="17"/>
      <c r="D5614" s="17"/>
      <c r="E5614" s="17"/>
      <c r="F5614" s="17"/>
      <c r="G5614" s="17"/>
      <c r="H5614" s="249"/>
      <c r="I5614" s="250"/>
      <c r="J5614" s="251"/>
    </row>
    <row r="5615" spans="1:10" ht="13.5" customHeight="1">
      <c r="A5615" s="16"/>
      <c r="B5615" s="16"/>
      <c r="C5615" s="17"/>
      <c r="D5615" s="17"/>
      <c r="E5615" s="17"/>
      <c r="F5615" s="17"/>
      <c r="G5615" s="17"/>
      <c r="H5615" s="249"/>
      <c r="I5615" s="250"/>
      <c r="J5615" s="251"/>
    </row>
    <row r="5616" spans="1:10" ht="13.5" customHeight="1">
      <c r="A5616" s="16"/>
      <c r="B5616" s="16"/>
      <c r="C5616" s="17"/>
      <c r="D5616" s="17"/>
      <c r="E5616" s="17"/>
      <c r="F5616" s="17"/>
      <c r="G5616" s="17"/>
      <c r="H5616" s="249"/>
      <c r="I5616" s="250"/>
      <c r="J5616" s="251"/>
    </row>
    <row r="5617" spans="1:10" ht="13.5" customHeight="1">
      <c r="A5617" s="16"/>
      <c r="B5617" s="16"/>
      <c r="C5617" s="17"/>
      <c r="D5617" s="17"/>
      <c r="E5617" s="17"/>
      <c r="F5617" s="17"/>
      <c r="G5617" s="17"/>
      <c r="H5617" s="249"/>
      <c r="I5617" s="250"/>
      <c r="J5617" s="251"/>
    </row>
    <row r="5618" spans="1:10" ht="13.5" customHeight="1">
      <c r="A5618" s="16"/>
      <c r="B5618" s="16"/>
      <c r="C5618" s="17"/>
      <c r="D5618" s="17"/>
      <c r="E5618" s="17"/>
      <c r="F5618" s="17"/>
      <c r="G5618" s="17"/>
      <c r="H5618" s="249"/>
      <c r="I5618" s="250"/>
      <c r="J5618" s="251"/>
    </row>
    <row r="5619" spans="1:10" ht="13.5" customHeight="1">
      <c r="A5619" s="16"/>
      <c r="B5619" s="16"/>
      <c r="C5619" s="17"/>
      <c r="D5619" s="17"/>
      <c r="E5619" s="17"/>
      <c r="F5619" s="17"/>
      <c r="G5619" s="17"/>
      <c r="H5619" s="249"/>
      <c r="I5619" s="250"/>
      <c r="J5619" s="251"/>
    </row>
    <row r="5620" spans="1:10" ht="13.5" customHeight="1">
      <c r="A5620" s="16"/>
      <c r="B5620" s="16"/>
      <c r="C5620" s="17"/>
      <c r="D5620" s="17"/>
      <c r="E5620" s="17"/>
      <c r="F5620" s="17"/>
      <c r="G5620" s="17"/>
      <c r="H5620" s="249"/>
      <c r="I5620" s="250"/>
      <c r="J5620" s="251"/>
    </row>
    <row r="5621" spans="1:10" ht="13.5" customHeight="1">
      <c r="A5621" s="16"/>
      <c r="B5621" s="16"/>
      <c r="C5621" s="17"/>
      <c r="D5621" s="17"/>
      <c r="E5621" s="17"/>
      <c r="F5621" s="17"/>
      <c r="G5621" s="17"/>
      <c r="H5621" s="249"/>
      <c r="I5621" s="250"/>
      <c r="J5621" s="251"/>
    </row>
    <row r="5622" spans="1:10" ht="13.5" customHeight="1">
      <c r="A5622" s="16"/>
      <c r="B5622" s="16"/>
      <c r="C5622" s="17"/>
      <c r="D5622" s="17"/>
      <c r="E5622" s="17"/>
      <c r="F5622" s="17"/>
      <c r="G5622" s="17"/>
      <c r="H5622" s="249"/>
      <c r="I5622" s="250"/>
      <c r="J5622" s="251"/>
    </row>
    <row r="5623" spans="1:10" ht="13.5" customHeight="1">
      <c r="A5623" s="16"/>
      <c r="B5623" s="16"/>
      <c r="C5623" s="17"/>
      <c r="D5623" s="17"/>
      <c r="E5623" s="17"/>
      <c r="F5623" s="17"/>
      <c r="G5623" s="17"/>
      <c r="H5623" s="249"/>
      <c r="I5623" s="250"/>
      <c r="J5623" s="251"/>
    </row>
    <row r="5624" spans="1:10" ht="13.5" customHeight="1">
      <c r="A5624" s="16"/>
      <c r="B5624" s="16"/>
      <c r="C5624" s="17"/>
      <c r="D5624" s="17"/>
      <c r="E5624" s="17"/>
      <c r="F5624" s="17"/>
      <c r="G5624" s="17"/>
      <c r="H5624" s="249"/>
      <c r="I5624" s="250"/>
      <c r="J5624" s="251"/>
    </row>
    <row r="5625" spans="1:10" ht="13.5" customHeight="1">
      <c r="A5625" s="16"/>
      <c r="B5625" s="16"/>
      <c r="C5625" s="17"/>
      <c r="D5625" s="17"/>
      <c r="E5625" s="17"/>
      <c r="F5625" s="17"/>
      <c r="G5625" s="17"/>
      <c r="H5625" s="249"/>
      <c r="I5625" s="250"/>
      <c r="J5625" s="251"/>
    </row>
    <row r="5626" spans="1:10" ht="13.5" customHeight="1">
      <c r="A5626" s="16"/>
      <c r="B5626" s="16"/>
      <c r="C5626" s="17"/>
      <c r="D5626" s="17"/>
      <c r="E5626" s="17"/>
      <c r="F5626" s="17"/>
      <c r="G5626" s="17"/>
      <c r="H5626" s="249"/>
      <c r="I5626" s="250"/>
      <c r="J5626" s="251"/>
    </row>
    <row r="5627" spans="1:10" ht="13.5" customHeight="1">
      <c r="A5627" s="16"/>
      <c r="B5627" s="16"/>
      <c r="C5627" s="17"/>
      <c r="D5627" s="17"/>
      <c r="E5627" s="17"/>
      <c r="F5627" s="17"/>
      <c r="G5627" s="17"/>
      <c r="H5627" s="249"/>
      <c r="I5627" s="250"/>
      <c r="J5627" s="251"/>
    </row>
    <row r="5628" spans="1:10" ht="13.5" customHeight="1">
      <c r="A5628" s="16"/>
      <c r="B5628" s="16"/>
      <c r="C5628" s="17"/>
      <c r="D5628" s="17"/>
      <c r="E5628" s="17"/>
      <c r="F5628" s="17"/>
      <c r="G5628" s="17"/>
      <c r="H5628" s="249"/>
      <c r="I5628" s="250"/>
      <c r="J5628" s="251"/>
    </row>
    <row r="5629" spans="1:10" ht="13.5" customHeight="1">
      <c r="A5629" s="16"/>
      <c r="B5629" s="16"/>
      <c r="C5629" s="17"/>
      <c r="D5629" s="17"/>
      <c r="E5629" s="17"/>
      <c r="F5629" s="17"/>
      <c r="G5629" s="17"/>
      <c r="H5629" s="249"/>
      <c r="I5629" s="250"/>
      <c r="J5629" s="251"/>
    </row>
    <row r="5630" spans="1:10" ht="13.5" customHeight="1">
      <c r="A5630" s="16"/>
      <c r="B5630" s="16"/>
      <c r="C5630" s="17"/>
      <c r="D5630" s="17"/>
      <c r="E5630" s="17"/>
      <c r="F5630" s="17"/>
      <c r="G5630" s="17"/>
      <c r="H5630" s="249"/>
      <c r="I5630" s="250"/>
      <c r="J5630" s="251"/>
    </row>
    <row r="5631" spans="1:10" ht="13.5" customHeight="1">
      <c r="A5631" s="16"/>
      <c r="B5631" s="16"/>
      <c r="C5631" s="17"/>
      <c r="D5631" s="17"/>
      <c r="E5631" s="17"/>
      <c r="F5631" s="17"/>
      <c r="G5631" s="17"/>
      <c r="H5631" s="249"/>
      <c r="I5631" s="250"/>
      <c r="J5631" s="251"/>
    </row>
    <row r="5632" spans="1:10" ht="13.5" customHeight="1">
      <c r="A5632" s="16"/>
      <c r="B5632" s="16"/>
      <c r="C5632" s="17"/>
      <c r="D5632" s="17"/>
      <c r="E5632" s="17"/>
      <c r="F5632" s="17"/>
      <c r="G5632" s="17"/>
      <c r="H5632" s="249"/>
      <c r="I5632" s="250"/>
      <c r="J5632" s="251"/>
    </row>
    <row r="5633" spans="1:10" ht="13.5" customHeight="1">
      <c r="A5633" s="16"/>
      <c r="B5633" s="16"/>
      <c r="C5633" s="17"/>
      <c r="D5633" s="17"/>
      <c r="E5633" s="17"/>
      <c r="F5633" s="17"/>
      <c r="G5633" s="17"/>
      <c r="H5633" s="249"/>
      <c r="I5633" s="250"/>
      <c r="J5633" s="251"/>
    </row>
    <row r="5634" spans="1:10" ht="13.5" customHeight="1">
      <c r="A5634" s="16"/>
      <c r="B5634" s="16"/>
      <c r="C5634" s="17"/>
      <c r="D5634" s="17"/>
      <c r="E5634" s="17"/>
      <c r="F5634" s="17"/>
      <c r="G5634" s="17"/>
      <c r="H5634" s="249"/>
      <c r="I5634" s="250"/>
      <c r="J5634" s="251"/>
    </row>
    <row r="5635" spans="1:10" ht="13.5" customHeight="1">
      <c r="A5635" s="16"/>
      <c r="B5635" s="16"/>
      <c r="C5635" s="17"/>
      <c r="D5635" s="17"/>
      <c r="E5635" s="17"/>
      <c r="F5635" s="17"/>
      <c r="G5635" s="17"/>
      <c r="H5635" s="249"/>
      <c r="I5635" s="250"/>
      <c r="J5635" s="251"/>
    </row>
    <row r="5636" spans="1:10" ht="13.5" customHeight="1">
      <c r="A5636" s="16"/>
      <c r="B5636" s="16"/>
      <c r="C5636" s="17"/>
      <c r="D5636" s="17"/>
      <c r="E5636" s="17"/>
      <c r="F5636" s="17"/>
      <c r="G5636" s="17"/>
      <c r="H5636" s="249"/>
      <c r="I5636" s="250"/>
      <c r="J5636" s="251"/>
    </row>
    <row r="5637" spans="1:10" ht="13.5" customHeight="1">
      <c r="A5637" s="16"/>
      <c r="B5637" s="16"/>
      <c r="C5637" s="17"/>
      <c r="D5637" s="17"/>
      <c r="E5637" s="17"/>
      <c r="F5637" s="17"/>
      <c r="G5637" s="17"/>
      <c r="H5637" s="249"/>
      <c r="I5637" s="250"/>
      <c r="J5637" s="251"/>
    </row>
    <row r="5638" spans="1:10" ht="13.5" customHeight="1">
      <c r="A5638" s="16"/>
      <c r="B5638" s="16"/>
      <c r="C5638" s="17"/>
      <c r="D5638" s="17"/>
      <c r="E5638" s="17"/>
      <c r="F5638" s="17"/>
      <c r="G5638" s="17"/>
      <c r="H5638" s="249"/>
      <c r="I5638" s="250"/>
      <c r="J5638" s="251"/>
    </row>
    <row r="5639" spans="1:10" ht="13.5" customHeight="1">
      <c r="A5639" s="16"/>
      <c r="B5639" s="16"/>
      <c r="C5639" s="17"/>
      <c r="D5639" s="17"/>
      <c r="E5639" s="17"/>
      <c r="F5639" s="17"/>
      <c r="G5639" s="17"/>
      <c r="H5639" s="249"/>
      <c r="I5639" s="250"/>
      <c r="J5639" s="251"/>
    </row>
    <row r="5640" spans="1:10" ht="13.5" customHeight="1">
      <c r="A5640" s="16"/>
      <c r="B5640" s="16"/>
      <c r="C5640" s="17"/>
      <c r="D5640" s="17"/>
      <c r="E5640" s="17"/>
      <c r="F5640" s="17"/>
      <c r="G5640" s="17"/>
      <c r="H5640" s="249"/>
      <c r="I5640" s="250"/>
      <c r="J5640" s="251"/>
    </row>
    <row r="5641" spans="1:10" ht="13.5" customHeight="1">
      <c r="A5641" s="16"/>
      <c r="B5641" s="16"/>
      <c r="C5641" s="17"/>
      <c r="D5641" s="17"/>
      <c r="E5641" s="17"/>
      <c r="F5641" s="17"/>
      <c r="G5641" s="17"/>
      <c r="H5641" s="249"/>
      <c r="I5641" s="250"/>
      <c r="J5641" s="251"/>
    </row>
    <row r="5642" spans="1:10" ht="13.5" customHeight="1">
      <c r="A5642" s="16"/>
      <c r="B5642" s="16"/>
      <c r="C5642" s="17"/>
      <c r="D5642" s="17"/>
      <c r="E5642" s="17"/>
      <c r="F5642" s="17"/>
      <c r="G5642" s="17"/>
      <c r="H5642" s="249"/>
      <c r="I5642" s="250"/>
      <c r="J5642" s="251"/>
    </row>
    <row r="5643" spans="1:10" ht="13.5" customHeight="1">
      <c r="A5643" s="16"/>
      <c r="B5643" s="16"/>
      <c r="C5643" s="17"/>
      <c r="D5643" s="17"/>
      <c r="E5643" s="17"/>
      <c r="F5643" s="17"/>
      <c r="G5643" s="17"/>
      <c r="H5643" s="249"/>
      <c r="I5643" s="250"/>
      <c r="J5643" s="251"/>
    </row>
    <row r="5644" spans="1:10" ht="13.5" customHeight="1">
      <c r="A5644" s="16"/>
      <c r="B5644" s="16"/>
      <c r="C5644" s="17"/>
      <c r="D5644" s="17"/>
      <c r="E5644" s="17"/>
      <c r="F5644" s="17"/>
      <c r="G5644" s="17"/>
      <c r="H5644" s="249"/>
      <c r="I5644" s="250"/>
      <c r="J5644" s="251"/>
    </row>
    <row r="5645" spans="1:10" ht="13.5" customHeight="1">
      <c r="A5645" s="16"/>
      <c r="B5645" s="16"/>
      <c r="C5645" s="17"/>
      <c r="D5645" s="17"/>
      <c r="E5645" s="17"/>
      <c r="F5645" s="17"/>
      <c r="G5645" s="17"/>
      <c r="H5645" s="249"/>
      <c r="I5645" s="250"/>
      <c r="J5645" s="251"/>
    </row>
    <row r="5646" spans="1:10" ht="13.5" customHeight="1">
      <c r="A5646" s="16"/>
      <c r="B5646" s="16"/>
      <c r="C5646" s="17"/>
      <c r="D5646" s="17"/>
      <c r="E5646" s="17"/>
      <c r="F5646" s="17"/>
      <c r="G5646" s="17"/>
      <c r="H5646" s="249"/>
      <c r="I5646" s="250"/>
      <c r="J5646" s="251"/>
    </row>
    <row r="5647" spans="1:10" ht="13.5" customHeight="1">
      <c r="A5647" s="16"/>
      <c r="B5647" s="16"/>
      <c r="C5647" s="17"/>
      <c r="D5647" s="17"/>
      <c r="E5647" s="17"/>
      <c r="F5647" s="17"/>
      <c r="G5647" s="17"/>
      <c r="H5647" s="249"/>
      <c r="I5647" s="250"/>
      <c r="J5647" s="251"/>
    </row>
    <row r="5648" spans="1:10" ht="13.5" customHeight="1">
      <c r="A5648" s="16"/>
      <c r="B5648" s="16"/>
      <c r="C5648" s="17"/>
      <c r="D5648" s="17"/>
      <c r="E5648" s="17"/>
      <c r="F5648" s="17"/>
      <c r="G5648" s="17"/>
      <c r="H5648" s="249"/>
      <c r="I5648" s="250"/>
      <c r="J5648" s="251"/>
    </row>
    <row r="5649" spans="1:10" ht="13.5" customHeight="1">
      <c r="A5649" s="16"/>
      <c r="B5649" s="16"/>
      <c r="C5649" s="17"/>
      <c r="D5649" s="17"/>
      <c r="E5649" s="17"/>
      <c r="F5649" s="17"/>
      <c r="G5649" s="17"/>
      <c r="H5649" s="249"/>
      <c r="I5649" s="250"/>
      <c r="J5649" s="251"/>
    </row>
    <row r="5650" spans="1:10" ht="13.5" customHeight="1">
      <c r="A5650" s="16"/>
      <c r="B5650" s="16"/>
      <c r="C5650" s="17"/>
      <c r="D5650" s="17"/>
      <c r="E5650" s="17"/>
      <c r="F5650" s="17"/>
      <c r="G5650" s="17"/>
      <c r="H5650" s="249"/>
      <c r="I5650" s="250"/>
      <c r="J5650" s="251"/>
    </row>
    <row r="5651" spans="1:10" ht="13.5" customHeight="1">
      <c r="A5651" s="16"/>
      <c r="B5651" s="16"/>
      <c r="C5651" s="17"/>
      <c r="D5651" s="17"/>
      <c r="E5651" s="17"/>
      <c r="F5651" s="17"/>
      <c r="G5651" s="17"/>
      <c r="H5651" s="249"/>
      <c r="I5651" s="250"/>
      <c r="J5651" s="251"/>
    </row>
    <row r="5652" spans="1:10" ht="13.5" customHeight="1">
      <c r="A5652" s="16"/>
      <c r="B5652" s="16"/>
      <c r="C5652" s="17"/>
      <c r="D5652" s="17"/>
      <c r="E5652" s="17"/>
      <c r="F5652" s="17"/>
      <c r="G5652" s="17"/>
      <c r="H5652" s="249"/>
      <c r="I5652" s="250"/>
      <c r="J5652" s="251"/>
    </row>
    <row r="5653" spans="1:10" ht="13.5" customHeight="1">
      <c r="A5653" s="16"/>
      <c r="B5653" s="16"/>
      <c r="C5653" s="17"/>
      <c r="D5653" s="17"/>
      <c r="E5653" s="17"/>
      <c r="F5653" s="17"/>
      <c r="G5653" s="17"/>
      <c r="H5653" s="249"/>
      <c r="I5653" s="250"/>
      <c r="J5653" s="251"/>
    </row>
    <row r="5654" spans="1:10" ht="13.5" customHeight="1">
      <c r="A5654" s="16"/>
      <c r="B5654" s="16"/>
      <c r="C5654" s="17"/>
      <c r="D5654" s="17"/>
      <c r="E5654" s="17"/>
      <c r="F5654" s="17"/>
      <c r="G5654" s="17"/>
      <c r="H5654" s="249"/>
      <c r="I5654" s="250"/>
      <c r="J5654" s="251"/>
    </row>
    <row r="5655" spans="1:10" ht="13.5" customHeight="1">
      <c r="A5655" s="16"/>
      <c r="B5655" s="16"/>
      <c r="C5655" s="17"/>
      <c r="D5655" s="17"/>
      <c r="E5655" s="17"/>
      <c r="F5655" s="17"/>
      <c r="G5655" s="17"/>
      <c r="H5655" s="249"/>
      <c r="I5655" s="250"/>
      <c r="J5655" s="251"/>
    </row>
    <row r="5656" spans="1:10" ht="13.5" customHeight="1">
      <c r="A5656" s="16"/>
      <c r="B5656" s="16"/>
      <c r="C5656" s="17"/>
      <c r="D5656" s="17"/>
      <c r="E5656" s="17"/>
      <c r="F5656" s="17"/>
      <c r="G5656" s="17"/>
      <c r="H5656" s="249"/>
      <c r="I5656" s="250"/>
      <c r="J5656" s="251"/>
    </row>
    <row r="5657" spans="1:10" ht="13.5" customHeight="1">
      <c r="A5657" s="16"/>
      <c r="B5657" s="16"/>
      <c r="C5657" s="17"/>
      <c r="D5657" s="17"/>
      <c r="E5657" s="17"/>
      <c r="F5657" s="17"/>
      <c r="G5657" s="17"/>
      <c r="H5657" s="249"/>
      <c r="I5657" s="250"/>
      <c r="J5657" s="251"/>
    </row>
    <row r="5658" spans="1:10" ht="13.5" customHeight="1">
      <c r="A5658" s="16"/>
      <c r="B5658" s="16"/>
      <c r="C5658" s="17"/>
      <c r="D5658" s="17"/>
      <c r="E5658" s="17"/>
      <c r="F5658" s="17"/>
      <c r="G5658" s="17"/>
      <c r="H5658" s="249"/>
      <c r="I5658" s="250"/>
      <c r="J5658" s="251"/>
    </row>
    <row r="5659" spans="1:10" ht="13.5" customHeight="1">
      <c r="A5659" s="16"/>
      <c r="B5659" s="16"/>
      <c r="C5659" s="17"/>
      <c r="D5659" s="17"/>
      <c r="E5659" s="17"/>
      <c r="F5659" s="17"/>
      <c r="G5659" s="17"/>
      <c r="H5659" s="249"/>
      <c r="I5659" s="250"/>
      <c r="J5659" s="251"/>
    </row>
    <row r="5660" spans="1:10" ht="13.5" customHeight="1">
      <c r="A5660" s="16"/>
      <c r="B5660" s="16"/>
      <c r="C5660" s="17"/>
      <c r="D5660" s="17"/>
      <c r="E5660" s="17"/>
      <c r="F5660" s="17"/>
      <c r="G5660" s="17"/>
      <c r="H5660" s="249"/>
      <c r="I5660" s="250"/>
      <c r="J5660" s="251"/>
    </row>
    <row r="5661" spans="1:10" ht="13.5" customHeight="1">
      <c r="A5661" s="16"/>
      <c r="B5661" s="16"/>
      <c r="C5661" s="17"/>
      <c r="D5661" s="17"/>
      <c r="E5661" s="17"/>
      <c r="F5661" s="17"/>
      <c r="G5661" s="17"/>
      <c r="H5661" s="249"/>
      <c r="I5661" s="250"/>
      <c r="J5661" s="251"/>
    </row>
    <row r="5662" spans="1:10" ht="13.5" customHeight="1">
      <c r="A5662" s="16"/>
      <c r="B5662" s="16"/>
      <c r="C5662" s="17"/>
      <c r="D5662" s="17"/>
      <c r="E5662" s="17"/>
      <c r="F5662" s="17"/>
      <c r="G5662" s="17"/>
      <c r="H5662" s="249"/>
      <c r="I5662" s="250"/>
      <c r="J5662" s="251"/>
    </row>
    <row r="5663" spans="1:10" ht="13.5" customHeight="1">
      <c r="A5663" s="16"/>
      <c r="B5663" s="16"/>
      <c r="C5663" s="17"/>
      <c r="D5663" s="17"/>
      <c r="E5663" s="17"/>
      <c r="F5663" s="17"/>
      <c r="G5663" s="17"/>
      <c r="H5663" s="249"/>
      <c r="I5663" s="250"/>
      <c r="J5663" s="251"/>
    </row>
    <row r="5664" spans="1:10" ht="13.5" customHeight="1">
      <c r="A5664" s="16"/>
      <c r="B5664" s="16"/>
      <c r="C5664" s="17"/>
      <c r="D5664" s="17"/>
      <c r="E5664" s="17"/>
      <c r="F5664" s="17"/>
      <c r="G5664" s="17"/>
      <c r="H5664" s="249"/>
      <c r="I5664" s="250"/>
      <c r="J5664" s="251"/>
    </row>
    <row r="5665" spans="1:10" ht="13.5" customHeight="1">
      <c r="A5665" s="16"/>
      <c r="B5665" s="16"/>
      <c r="C5665" s="17"/>
      <c r="D5665" s="17"/>
      <c r="E5665" s="17"/>
      <c r="F5665" s="17"/>
      <c r="G5665" s="17"/>
      <c r="H5665" s="249"/>
      <c r="I5665" s="250"/>
      <c r="J5665" s="251"/>
    </row>
    <row r="5666" spans="1:10" ht="13.5" customHeight="1">
      <c r="A5666" s="16"/>
      <c r="B5666" s="16"/>
      <c r="C5666" s="17"/>
      <c r="D5666" s="17"/>
      <c r="E5666" s="17"/>
      <c r="F5666" s="17"/>
      <c r="G5666" s="17"/>
      <c r="H5666" s="249"/>
      <c r="I5666" s="250"/>
      <c r="J5666" s="251"/>
    </row>
    <row r="5667" spans="1:10" ht="13.5" customHeight="1">
      <c r="A5667" s="16"/>
      <c r="B5667" s="16"/>
      <c r="C5667" s="17"/>
      <c r="D5667" s="17"/>
      <c r="E5667" s="17"/>
      <c r="F5667" s="17"/>
      <c r="G5667" s="17"/>
      <c r="H5667" s="249"/>
      <c r="I5667" s="250"/>
      <c r="J5667" s="251"/>
    </row>
    <row r="5668" spans="1:10" ht="13.5" customHeight="1">
      <c r="A5668" s="16"/>
      <c r="B5668" s="16"/>
      <c r="C5668" s="17"/>
      <c r="D5668" s="17"/>
      <c r="E5668" s="17"/>
      <c r="F5668" s="17"/>
      <c r="G5668" s="17"/>
      <c r="H5668" s="249"/>
      <c r="I5668" s="250"/>
      <c r="J5668" s="251"/>
    </row>
    <row r="5669" spans="1:10" ht="13.5" customHeight="1">
      <c r="A5669" s="16"/>
      <c r="B5669" s="16"/>
      <c r="C5669" s="17"/>
      <c r="D5669" s="17"/>
      <c r="E5669" s="17"/>
      <c r="F5669" s="17"/>
      <c r="G5669" s="17"/>
      <c r="H5669" s="249"/>
      <c r="I5669" s="250"/>
      <c r="J5669" s="251"/>
    </row>
    <row r="5670" spans="1:10" ht="13.5" customHeight="1">
      <c r="A5670" s="16"/>
      <c r="B5670" s="16"/>
      <c r="C5670" s="17"/>
      <c r="D5670" s="17"/>
      <c r="E5670" s="17"/>
      <c r="F5670" s="17"/>
      <c r="G5670" s="17"/>
      <c r="H5670" s="249"/>
      <c r="I5670" s="250"/>
      <c r="J5670" s="251"/>
    </row>
    <row r="5671" spans="1:10" ht="13.5" customHeight="1">
      <c r="A5671" s="16"/>
      <c r="B5671" s="16"/>
      <c r="C5671" s="17"/>
      <c r="D5671" s="17"/>
      <c r="E5671" s="17"/>
      <c r="F5671" s="17"/>
      <c r="G5671" s="17"/>
      <c r="H5671" s="249"/>
      <c r="I5671" s="250"/>
      <c r="J5671" s="251"/>
    </row>
    <row r="5672" spans="1:10" ht="13.5" customHeight="1">
      <c r="A5672" s="16"/>
      <c r="B5672" s="16"/>
      <c r="C5672" s="17"/>
      <c r="D5672" s="17"/>
      <c r="E5672" s="17"/>
      <c r="F5672" s="17"/>
      <c r="G5672" s="17"/>
      <c r="H5672" s="249"/>
      <c r="I5672" s="250"/>
      <c r="J5672" s="251"/>
    </row>
    <row r="5673" spans="1:10" ht="13.5" customHeight="1">
      <c r="A5673" s="16"/>
      <c r="B5673" s="16"/>
      <c r="C5673" s="17"/>
      <c r="D5673" s="17"/>
      <c r="E5673" s="17"/>
      <c r="F5673" s="17"/>
      <c r="G5673" s="17"/>
      <c r="H5673" s="249"/>
      <c r="I5673" s="250"/>
      <c r="J5673" s="251"/>
    </row>
    <row r="5674" spans="1:10" ht="13.5" customHeight="1">
      <c r="A5674" s="16"/>
      <c r="B5674" s="16"/>
      <c r="C5674" s="17"/>
      <c r="D5674" s="17"/>
      <c r="E5674" s="17"/>
      <c r="F5674" s="17"/>
      <c r="G5674" s="17"/>
      <c r="H5674" s="249"/>
      <c r="I5674" s="250"/>
      <c r="J5674" s="251"/>
    </row>
    <row r="5675" spans="1:10" ht="13.5" customHeight="1">
      <c r="A5675" s="16"/>
      <c r="B5675" s="16"/>
      <c r="C5675" s="17"/>
      <c r="D5675" s="17"/>
      <c r="E5675" s="17"/>
      <c r="F5675" s="17"/>
      <c r="G5675" s="17"/>
      <c r="H5675" s="249"/>
      <c r="I5675" s="250"/>
      <c r="J5675" s="251"/>
    </row>
    <row r="5676" spans="1:10" ht="13.5" customHeight="1">
      <c r="A5676" s="16"/>
      <c r="B5676" s="16"/>
      <c r="C5676" s="17"/>
      <c r="D5676" s="17"/>
      <c r="E5676" s="17"/>
      <c r="F5676" s="17"/>
      <c r="G5676" s="17"/>
      <c r="H5676" s="249"/>
      <c r="I5676" s="250"/>
      <c r="J5676" s="251"/>
    </row>
    <row r="5677" spans="1:10" ht="13.5" customHeight="1">
      <c r="A5677" s="16"/>
      <c r="B5677" s="16"/>
      <c r="C5677" s="17"/>
      <c r="D5677" s="17"/>
      <c r="E5677" s="17"/>
      <c r="F5677" s="17"/>
      <c r="G5677" s="17"/>
      <c r="H5677" s="249"/>
      <c r="I5677" s="250"/>
      <c r="J5677" s="251"/>
    </row>
    <row r="5678" spans="1:10" ht="13.5" customHeight="1">
      <c r="A5678" s="16"/>
      <c r="B5678" s="16"/>
      <c r="C5678" s="17"/>
      <c r="D5678" s="17"/>
      <c r="E5678" s="17"/>
      <c r="F5678" s="17"/>
      <c r="G5678" s="17"/>
      <c r="H5678" s="249"/>
      <c r="I5678" s="250"/>
      <c r="J5678" s="251"/>
    </row>
    <row r="5679" spans="1:10" ht="13.5" customHeight="1">
      <c r="A5679" s="16"/>
      <c r="B5679" s="16"/>
      <c r="C5679" s="17"/>
      <c r="D5679" s="17"/>
      <c r="E5679" s="17"/>
      <c r="F5679" s="17"/>
      <c r="G5679" s="17"/>
      <c r="H5679" s="249"/>
      <c r="I5679" s="250"/>
      <c r="J5679" s="251"/>
    </row>
    <row r="5680" spans="1:10" ht="13.5" customHeight="1">
      <c r="A5680" s="16"/>
      <c r="B5680" s="16"/>
      <c r="C5680" s="17"/>
      <c r="D5680" s="17"/>
      <c r="E5680" s="17"/>
      <c r="F5680" s="17"/>
      <c r="G5680" s="17"/>
      <c r="H5680" s="249"/>
      <c r="I5680" s="250"/>
      <c r="J5680" s="251"/>
    </row>
    <row r="5681" spans="1:10" ht="13.5" customHeight="1">
      <c r="A5681" s="16"/>
      <c r="B5681" s="16"/>
      <c r="C5681" s="17"/>
      <c r="D5681" s="17"/>
      <c r="E5681" s="17"/>
      <c r="F5681" s="17"/>
      <c r="G5681" s="17"/>
      <c r="H5681" s="249"/>
      <c r="I5681" s="250"/>
      <c r="J5681" s="251"/>
    </row>
    <row r="5682" spans="1:10" ht="13.5" customHeight="1">
      <c r="A5682" s="16"/>
      <c r="B5682" s="16"/>
      <c r="C5682" s="17"/>
      <c r="D5682" s="17"/>
      <c r="E5682" s="17"/>
      <c r="F5682" s="17"/>
      <c r="G5682" s="17"/>
      <c r="H5682" s="249"/>
      <c r="I5682" s="250"/>
      <c r="J5682" s="251"/>
    </row>
    <row r="5683" spans="1:10" ht="13.5" customHeight="1">
      <c r="A5683" s="16"/>
      <c r="B5683" s="16"/>
      <c r="C5683" s="17"/>
      <c r="D5683" s="17"/>
      <c r="E5683" s="17"/>
      <c r="F5683" s="17"/>
      <c r="G5683" s="17"/>
      <c r="H5683" s="249"/>
      <c r="I5683" s="250"/>
      <c r="J5683" s="251"/>
    </row>
    <row r="5684" spans="1:10" ht="13.5" customHeight="1">
      <c r="A5684" s="16"/>
      <c r="B5684" s="16"/>
      <c r="C5684" s="17"/>
      <c r="D5684" s="17"/>
      <c r="E5684" s="17"/>
      <c r="F5684" s="17"/>
      <c r="G5684" s="17"/>
      <c r="H5684" s="249"/>
      <c r="I5684" s="250"/>
      <c r="J5684" s="251"/>
    </row>
    <row r="5685" spans="1:10" ht="13.5" customHeight="1">
      <c r="A5685" s="16"/>
      <c r="B5685" s="16"/>
      <c r="C5685" s="17"/>
      <c r="D5685" s="17"/>
      <c r="E5685" s="17"/>
      <c r="F5685" s="17"/>
      <c r="G5685" s="17"/>
      <c r="H5685" s="249"/>
      <c r="I5685" s="250"/>
      <c r="J5685" s="251"/>
    </row>
    <row r="5686" spans="1:10" ht="13.5" customHeight="1">
      <c r="A5686" s="16"/>
      <c r="B5686" s="16"/>
      <c r="C5686" s="17"/>
      <c r="D5686" s="17"/>
      <c r="E5686" s="17"/>
      <c r="F5686" s="17"/>
      <c r="G5686" s="17"/>
      <c r="H5686" s="249"/>
      <c r="I5686" s="250"/>
      <c r="J5686" s="251"/>
    </row>
    <row r="5687" spans="1:10" ht="13.5" customHeight="1">
      <c r="A5687" s="16"/>
      <c r="B5687" s="16"/>
      <c r="C5687" s="17"/>
      <c r="D5687" s="17"/>
      <c r="E5687" s="17"/>
      <c r="F5687" s="17"/>
      <c r="G5687" s="17"/>
      <c r="H5687" s="249"/>
      <c r="I5687" s="250"/>
      <c r="J5687" s="251"/>
    </row>
    <row r="5688" spans="1:10" ht="13.5" customHeight="1">
      <c r="A5688" s="16"/>
      <c r="B5688" s="16"/>
      <c r="C5688" s="17"/>
      <c r="D5688" s="17"/>
      <c r="E5688" s="17"/>
      <c r="F5688" s="17"/>
      <c r="G5688" s="17"/>
      <c r="H5688" s="249"/>
      <c r="I5688" s="250"/>
      <c r="J5688" s="251"/>
    </row>
    <row r="5689" spans="1:10" ht="13.5" customHeight="1">
      <c r="A5689" s="16"/>
      <c r="B5689" s="16"/>
      <c r="C5689" s="17"/>
      <c r="D5689" s="17"/>
      <c r="E5689" s="17"/>
      <c r="F5689" s="17"/>
      <c r="G5689" s="17"/>
      <c r="H5689" s="249"/>
      <c r="I5689" s="250"/>
      <c r="J5689" s="251"/>
    </row>
    <row r="5690" spans="1:10" ht="13.5" customHeight="1">
      <c r="A5690" s="16"/>
      <c r="B5690" s="16"/>
      <c r="C5690" s="17"/>
      <c r="D5690" s="17"/>
      <c r="E5690" s="17"/>
      <c r="F5690" s="17"/>
      <c r="G5690" s="17"/>
      <c r="H5690" s="249"/>
      <c r="I5690" s="250"/>
      <c r="J5690" s="251"/>
    </row>
    <row r="5691" spans="1:10" ht="13.5" customHeight="1">
      <c r="A5691" s="16"/>
      <c r="B5691" s="16"/>
      <c r="C5691" s="17"/>
      <c r="D5691" s="17"/>
      <c r="E5691" s="17"/>
      <c r="F5691" s="17"/>
      <c r="G5691" s="17"/>
      <c r="H5691" s="249"/>
      <c r="I5691" s="250"/>
      <c r="J5691" s="251"/>
    </row>
    <row r="5692" spans="1:10" ht="13.5" customHeight="1">
      <c r="A5692" s="16"/>
      <c r="B5692" s="16"/>
      <c r="C5692" s="17"/>
      <c r="D5692" s="17"/>
      <c r="E5692" s="17"/>
      <c r="F5692" s="17"/>
      <c r="G5692" s="17"/>
      <c r="H5692" s="249"/>
      <c r="I5692" s="250"/>
      <c r="J5692" s="251"/>
    </row>
    <row r="5693" spans="1:10" ht="13.5" customHeight="1">
      <c r="A5693" s="16"/>
      <c r="B5693" s="16"/>
      <c r="C5693" s="17"/>
      <c r="D5693" s="17"/>
      <c r="E5693" s="17"/>
      <c r="F5693" s="17"/>
      <c r="G5693" s="17"/>
      <c r="H5693" s="249"/>
      <c r="I5693" s="250"/>
      <c r="J5693" s="251"/>
    </row>
    <row r="5694" spans="1:10" ht="13.5" customHeight="1">
      <c r="A5694" s="16"/>
      <c r="B5694" s="16"/>
      <c r="C5694" s="17"/>
      <c r="D5694" s="17"/>
      <c r="E5694" s="17"/>
      <c r="F5694" s="17"/>
      <c r="G5694" s="17"/>
      <c r="H5694" s="249"/>
      <c r="I5694" s="250"/>
      <c r="J5694" s="251"/>
    </row>
    <row r="5695" spans="1:10" ht="13.5" customHeight="1">
      <c r="A5695" s="16"/>
      <c r="B5695" s="16"/>
      <c r="C5695" s="17"/>
      <c r="D5695" s="17"/>
      <c r="E5695" s="17"/>
      <c r="F5695" s="17"/>
      <c r="G5695" s="17"/>
      <c r="H5695" s="249"/>
      <c r="I5695" s="250"/>
      <c r="J5695" s="251"/>
    </row>
    <row r="5696" spans="1:10" ht="13.5" customHeight="1">
      <c r="A5696" s="16"/>
      <c r="B5696" s="16"/>
      <c r="C5696" s="17"/>
      <c r="D5696" s="17"/>
      <c r="E5696" s="17"/>
      <c r="F5696" s="17"/>
      <c r="G5696" s="17"/>
      <c r="H5696" s="249"/>
      <c r="I5696" s="250"/>
      <c r="J5696" s="251"/>
    </row>
    <row r="5697" spans="1:10" ht="13.5" customHeight="1">
      <c r="A5697" s="16"/>
      <c r="B5697" s="16"/>
      <c r="C5697" s="17"/>
      <c r="D5697" s="17"/>
      <c r="E5697" s="17"/>
      <c r="F5697" s="17"/>
      <c r="G5697" s="17"/>
      <c r="H5697" s="249"/>
      <c r="I5697" s="250"/>
      <c r="J5697" s="251"/>
    </row>
    <row r="5698" spans="1:10" ht="13.5" customHeight="1">
      <c r="A5698" s="16"/>
      <c r="B5698" s="16"/>
      <c r="C5698" s="17"/>
      <c r="D5698" s="17"/>
      <c r="E5698" s="17"/>
      <c r="F5698" s="17"/>
      <c r="G5698" s="17"/>
      <c r="H5698" s="249"/>
      <c r="I5698" s="250"/>
      <c r="J5698" s="251"/>
    </row>
    <row r="5699" spans="1:10" ht="13.5" customHeight="1">
      <c r="A5699" s="16"/>
      <c r="B5699" s="16"/>
      <c r="C5699" s="17"/>
      <c r="D5699" s="17"/>
      <c r="E5699" s="17"/>
      <c r="F5699" s="17"/>
      <c r="G5699" s="17"/>
      <c r="H5699" s="249"/>
      <c r="I5699" s="250"/>
      <c r="J5699" s="251"/>
    </row>
    <row r="5700" spans="1:10" ht="13.5" customHeight="1">
      <c r="A5700" s="16"/>
      <c r="B5700" s="16"/>
      <c r="C5700" s="17"/>
      <c r="D5700" s="17"/>
      <c r="E5700" s="17"/>
      <c r="F5700" s="17"/>
      <c r="G5700" s="17"/>
      <c r="H5700" s="249"/>
      <c r="I5700" s="250"/>
      <c r="J5700" s="251"/>
    </row>
    <row r="5701" spans="1:10" ht="13.5" customHeight="1">
      <c r="A5701" s="16"/>
      <c r="B5701" s="16"/>
      <c r="C5701" s="17"/>
      <c r="D5701" s="17"/>
      <c r="E5701" s="17"/>
      <c r="F5701" s="17"/>
      <c r="G5701" s="17"/>
      <c r="H5701" s="249"/>
      <c r="I5701" s="250"/>
      <c r="J5701" s="251"/>
    </row>
    <row r="5702" spans="1:10" ht="13.5" customHeight="1">
      <c r="A5702" s="16"/>
      <c r="B5702" s="16"/>
      <c r="C5702" s="17"/>
      <c r="D5702" s="17"/>
      <c r="E5702" s="17"/>
      <c r="F5702" s="17"/>
      <c r="G5702" s="17"/>
      <c r="H5702" s="249"/>
      <c r="I5702" s="250"/>
      <c r="J5702" s="251"/>
    </row>
    <row r="5703" spans="1:10" ht="13.5" customHeight="1">
      <c r="A5703" s="16"/>
      <c r="B5703" s="16"/>
      <c r="C5703" s="17"/>
      <c r="D5703" s="17"/>
      <c r="E5703" s="17"/>
      <c r="F5703" s="17"/>
      <c r="G5703" s="17"/>
      <c r="H5703" s="249"/>
      <c r="I5703" s="250"/>
      <c r="J5703" s="251"/>
    </row>
    <row r="5704" spans="1:10" ht="13.5" customHeight="1">
      <c r="A5704" s="16"/>
      <c r="B5704" s="16"/>
      <c r="C5704" s="17"/>
      <c r="D5704" s="17"/>
      <c r="E5704" s="17"/>
      <c r="F5704" s="17"/>
      <c r="G5704" s="17"/>
      <c r="H5704" s="249"/>
      <c r="I5704" s="250"/>
      <c r="J5704" s="251"/>
    </row>
    <row r="5705" spans="1:10" ht="13.5" customHeight="1">
      <c r="A5705" s="16"/>
      <c r="B5705" s="16"/>
      <c r="C5705" s="17"/>
      <c r="D5705" s="17"/>
      <c r="E5705" s="17"/>
      <c r="F5705" s="17"/>
      <c r="G5705" s="17"/>
      <c r="H5705" s="249"/>
      <c r="I5705" s="250"/>
      <c r="J5705" s="251"/>
    </row>
    <row r="5706" spans="1:10" ht="13.5" customHeight="1">
      <c r="A5706" s="16"/>
      <c r="B5706" s="16"/>
      <c r="C5706" s="17"/>
      <c r="D5706" s="17"/>
      <c r="E5706" s="17"/>
      <c r="F5706" s="17"/>
      <c r="G5706" s="17"/>
      <c r="H5706" s="249"/>
      <c r="I5706" s="250"/>
      <c r="J5706" s="251"/>
    </row>
    <row r="5707" spans="1:10" ht="13.5" customHeight="1">
      <c r="A5707" s="16"/>
      <c r="B5707" s="16"/>
      <c r="C5707" s="17"/>
      <c r="D5707" s="17"/>
      <c r="E5707" s="17"/>
      <c r="F5707" s="17"/>
      <c r="G5707" s="17"/>
      <c r="H5707" s="249"/>
      <c r="I5707" s="250"/>
      <c r="J5707" s="251"/>
    </row>
    <row r="5708" spans="1:10" ht="13.5" customHeight="1">
      <c r="A5708" s="16"/>
      <c r="B5708" s="16"/>
      <c r="C5708" s="17"/>
      <c r="D5708" s="17"/>
      <c r="E5708" s="17"/>
      <c r="F5708" s="17"/>
      <c r="G5708" s="17"/>
      <c r="H5708" s="249"/>
      <c r="I5708" s="250"/>
      <c r="J5708" s="251"/>
    </row>
    <row r="5709" spans="1:10" ht="13.5" customHeight="1">
      <c r="A5709" s="16"/>
      <c r="B5709" s="16"/>
      <c r="C5709" s="17"/>
      <c r="D5709" s="17"/>
      <c r="E5709" s="17"/>
      <c r="F5709" s="17"/>
      <c r="G5709" s="17"/>
      <c r="H5709" s="249"/>
      <c r="I5709" s="250"/>
      <c r="J5709" s="251"/>
    </row>
    <row r="5710" spans="1:10" ht="13.5" customHeight="1">
      <c r="A5710" s="16"/>
      <c r="B5710" s="16"/>
      <c r="C5710" s="17"/>
      <c r="D5710" s="17"/>
      <c r="E5710" s="17"/>
      <c r="F5710" s="17"/>
      <c r="G5710" s="17"/>
      <c r="H5710" s="249"/>
      <c r="I5710" s="250"/>
      <c r="J5710" s="251"/>
    </row>
    <row r="5711" spans="1:10" ht="13.5" customHeight="1">
      <c r="A5711" s="16"/>
      <c r="B5711" s="16"/>
      <c r="C5711" s="17"/>
      <c r="D5711" s="17"/>
      <c r="E5711" s="17"/>
      <c r="F5711" s="17"/>
      <c r="G5711" s="17"/>
      <c r="H5711" s="249"/>
      <c r="I5711" s="250"/>
      <c r="J5711" s="251"/>
    </row>
    <row r="5712" spans="1:10" ht="13.5" customHeight="1">
      <c r="A5712" s="16"/>
      <c r="B5712" s="16"/>
      <c r="C5712" s="17"/>
      <c r="D5712" s="17"/>
      <c r="E5712" s="17"/>
      <c r="F5712" s="17"/>
      <c r="G5712" s="17"/>
      <c r="H5712" s="249"/>
      <c r="I5712" s="250"/>
      <c r="J5712" s="251"/>
    </row>
    <row r="5713" spans="1:10" ht="13.5" customHeight="1">
      <c r="A5713" s="16"/>
      <c r="B5713" s="16"/>
      <c r="C5713" s="17"/>
      <c r="D5713" s="17"/>
      <c r="E5713" s="17"/>
      <c r="F5713" s="17"/>
      <c r="G5713" s="17"/>
      <c r="H5713" s="249"/>
      <c r="I5713" s="250"/>
      <c r="J5713" s="251"/>
    </row>
    <row r="5714" spans="1:10" ht="13.5" customHeight="1">
      <c r="A5714" s="16"/>
      <c r="B5714" s="16"/>
      <c r="C5714" s="17"/>
      <c r="D5714" s="17"/>
      <c r="E5714" s="17"/>
      <c r="F5714" s="17"/>
      <c r="G5714" s="17"/>
      <c r="H5714" s="249"/>
      <c r="I5714" s="250"/>
      <c r="J5714" s="251"/>
    </row>
    <row r="5715" spans="1:10" ht="13.5" customHeight="1">
      <c r="A5715" s="16"/>
      <c r="B5715" s="16"/>
      <c r="C5715" s="17"/>
      <c r="D5715" s="17"/>
      <c r="E5715" s="17"/>
      <c r="F5715" s="17"/>
      <c r="G5715" s="17"/>
      <c r="H5715" s="249"/>
      <c r="I5715" s="250"/>
      <c r="J5715" s="251"/>
    </row>
    <row r="5716" spans="1:10" ht="13.5" customHeight="1">
      <c r="A5716" s="16"/>
      <c r="B5716" s="16"/>
      <c r="C5716" s="17"/>
      <c r="D5716" s="17"/>
      <c r="E5716" s="17"/>
      <c r="F5716" s="17"/>
      <c r="G5716" s="17"/>
      <c r="H5716" s="249"/>
      <c r="I5716" s="250"/>
      <c r="J5716" s="251"/>
    </row>
    <row r="5717" spans="1:10" ht="13.5" customHeight="1">
      <c r="A5717" s="16"/>
      <c r="B5717" s="16"/>
      <c r="C5717" s="17"/>
      <c r="D5717" s="17"/>
      <c r="E5717" s="17"/>
      <c r="F5717" s="17"/>
      <c r="G5717" s="17"/>
      <c r="H5717" s="249"/>
      <c r="I5717" s="250"/>
      <c r="J5717" s="251"/>
    </row>
    <row r="5718" spans="1:10" ht="13.5" customHeight="1">
      <c r="A5718" s="16"/>
      <c r="B5718" s="16"/>
      <c r="C5718" s="17"/>
      <c r="D5718" s="17"/>
      <c r="E5718" s="17"/>
      <c r="F5718" s="17"/>
      <c r="G5718" s="17"/>
      <c r="H5718" s="249"/>
      <c r="I5718" s="250"/>
      <c r="J5718" s="251"/>
    </row>
    <row r="5719" spans="1:10" ht="13.5" customHeight="1">
      <c r="A5719" s="16"/>
      <c r="B5719" s="16"/>
      <c r="C5719" s="17"/>
      <c r="D5719" s="17"/>
      <c r="E5719" s="17"/>
      <c r="F5719" s="17"/>
      <c r="G5719" s="17"/>
      <c r="H5719" s="249"/>
      <c r="I5719" s="250"/>
      <c r="J5719" s="251"/>
    </row>
    <row r="5720" spans="1:10" ht="13.5" customHeight="1">
      <c r="A5720" s="16"/>
      <c r="B5720" s="16"/>
      <c r="C5720" s="17"/>
      <c r="D5720" s="17"/>
      <c r="E5720" s="17"/>
      <c r="F5720" s="17"/>
      <c r="G5720" s="17"/>
      <c r="H5720" s="249"/>
      <c r="I5720" s="250"/>
      <c r="J5720" s="251"/>
    </row>
    <row r="5721" spans="1:10" ht="13.5" customHeight="1">
      <c r="A5721" s="16"/>
      <c r="B5721" s="16"/>
      <c r="C5721" s="17"/>
      <c r="D5721" s="17"/>
      <c r="E5721" s="17"/>
      <c r="F5721" s="17"/>
      <c r="G5721" s="17"/>
      <c r="H5721" s="249"/>
      <c r="I5721" s="250"/>
      <c r="J5721" s="251"/>
    </row>
    <row r="5722" spans="1:10" ht="13.5" customHeight="1">
      <c r="A5722" s="16"/>
      <c r="B5722" s="16"/>
      <c r="C5722" s="17"/>
      <c r="D5722" s="17"/>
      <c r="E5722" s="17"/>
      <c r="F5722" s="17"/>
      <c r="G5722" s="17"/>
      <c r="H5722" s="249"/>
      <c r="I5722" s="250"/>
      <c r="J5722" s="251"/>
    </row>
    <row r="5723" spans="1:10" ht="13.5" customHeight="1">
      <c r="A5723" s="16"/>
      <c r="B5723" s="16"/>
      <c r="C5723" s="17"/>
      <c r="D5723" s="17"/>
      <c r="E5723" s="17"/>
      <c r="F5723" s="17"/>
      <c r="G5723" s="17"/>
      <c r="H5723" s="249"/>
      <c r="I5723" s="250"/>
      <c r="J5723" s="251"/>
    </row>
    <row r="5724" spans="1:10" ht="13.5" customHeight="1">
      <c r="A5724" s="16"/>
      <c r="B5724" s="16"/>
      <c r="C5724" s="17"/>
      <c r="D5724" s="17"/>
      <c r="E5724" s="17"/>
      <c r="F5724" s="17"/>
      <c r="G5724" s="17"/>
      <c r="H5724" s="249"/>
      <c r="I5724" s="250"/>
      <c r="J5724" s="251"/>
    </row>
    <row r="5725" spans="1:10" ht="13.5" customHeight="1">
      <c r="A5725" s="16"/>
      <c r="B5725" s="16"/>
      <c r="C5725" s="17"/>
      <c r="D5725" s="17"/>
      <c r="E5725" s="17"/>
      <c r="F5725" s="17"/>
      <c r="G5725" s="17"/>
      <c r="H5725" s="249"/>
      <c r="I5725" s="250"/>
      <c r="J5725" s="251"/>
    </row>
    <row r="5726" spans="1:10" ht="13.5" customHeight="1">
      <c r="A5726" s="16"/>
      <c r="B5726" s="16"/>
      <c r="C5726" s="17"/>
      <c r="D5726" s="17"/>
      <c r="E5726" s="17"/>
      <c r="F5726" s="17"/>
      <c r="G5726" s="17"/>
      <c r="H5726" s="249"/>
      <c r="I5726" s="250"/>
      <c r="J5726" s="251"/>
    </row>
    <row r="5727" spans="1:10" ht="13.5" customHeight="1">
      <c r="A5727" s="16"/>
      <c r="B5727" s="16"/>
      <c r="C5727" s="17"/>
      <c r="D5727" s="17"/>
      <c r="E5727" s="17"/>
      <c r="F5727" s="17"/>
      <c r="G5727" s="17"/>
      <c r="H5727" s="249"/>
      <c r="I5727" s="250"/>
      <c r="J5727" s="251"/>
    </row>
    <row r="5728" spans="1:10" ht="13.5" customHeight="1">
      <c r="A5728" s="16"/>
      <c r="B5728" s="16"/>
      <c r="C5728" s="17"/>
      <c r="D5728" s="17"/>
      <c r="E5728" s="17"/>
      <c r="F5728" s="17"/>
      <c r="G5728" s="17"/>
      <c r="H5728" s="249"/>
      <c r="I5728" s="250"/>
      <c r="J5728" s="251"/>
    </row>
    <row r="5729" spans="1:10" ht="13.5" customHeight="1">
      <c r="A5729" s="16"/>
      <c r="B5729" s="16"/>
      <c r="C5729" s="17"/>
      <c r="D5729" s="17"/>
      <c r="E5729" s="17"/>
      <c r="F5729" s="17"/>
      <c r="G5729" s="17"/>
      <c r="H5729" s="249"/>
      <c r="I5729" s="250"/>
      <c r="J5729" s="251"/>
    </row>
    <row r="5730" spans="1:10" ht="13.5" customHeight="1">
      <c r="A5730" s="16"/>
      <c r="B5730" s="16"/>
      <c r="C5730" s="17"/>
      <c r="D5730" s="17"/>
      <c r="E5730" s="17"/>
      <c r="F5730" s="17"/>
      <c r="G5730" s="17"/>
      <c r="H5730" s="249"/>
      <c r="I5730" s="250"/>
      <c r="J5730" s="251"/>
    </row>
    <row r="5731" spans="1:10" ht="13.5" customHeight="1">
      <c r="A5731" s="16"/>
      <c r="B5731" s="16"/>
      <c r="C5731" s="17"/>
      <c r="D5731" s="17"/>
      <c r="E5731" s="17"/>
      <c r="F5731" s="17"/>
      <c r="G5731" s="17"/>
      <c r="H5731" s="249"/>
      <c r="I5731" s="250"/>
      <c r="J5731" s="251"/>
    </row>
    <row r="5732" spans="1:10" ht="13.5" customHeight="1">
      <c r="A5732" s="16"/>
      <c r="B5732" s="16"/>
      <c r="C5732" s="17"/>
      <c r="D5732" s="17"/>
      <c r="E5732" s="17"/>
      <c r="F5732" s="17"/>
      <c r="G5732" s="17"/>
      <c r="H5732" s="249"/>
      <c r="I5732" s="250"/>
      <c r="J5732" s="251"/>
    </row>
    <row r="5733" spans="1:10" ht="13.5" customHeight="1">
      <c r="A5733" s="16"/>
      <c r="B5733" s="16"/>
      <c r="C5733" s="17"/>
      <c r="D5733" s="17"/>
      <c r="E5733" s="17"/>
      <c r="F5733" s="17"/>
      <c r="G5733" s="17"/>
      <c r="H5733" s="249"/>
      <c r="I5733" s="250"/>
      <c r="J5733" s="251"/>
    </row>
    <row r="5734" spans="1:10" ht="13.5" customHeight="1">
      <c r="A5734" s="16"/>
      <c r="B5734" s="16"/>
      <c r="C5734" s="17"/>
      <c r="D5734" s="17"/>
      <c r="E5734" s="17"/>
      <c r="F5734" s="17"/>
      <c r="G5734" s="17"/>
      <c r="H5734" s="249"/>
      <c r="I5734" s="250"/>
      <c r="J5734" s="251"/>
    </row>
    <row r="5735" spans="1:10" ht="13.5" customHeight="1">
      <c r="A5735" s="16"/>
      <c r="B5735" s="16"/>
      <c r="C5735" s="17"/>
      <c r="D5735" s="17"/>
      <c r="E5735" s="17"/>
      <c r="F5735" s="17"/>
      <c r="G5735" s="17"/>
      <c r="H5735" s="249"/>
      <c r="I5735" s="250"/>
      <c r="J5735" s="251"/>
    </row>
    <row r="5736" spans="1:10" ht="13.5" customHeight="1">
      <c r="A5736" s="16"/>
      <c r="B5736" s="16"/>
      <c r="C5736" s="17"/>
      <c r="D5736" s="17"/>
      <c r="E5736" s="17"/>
      <c r="F5736" s="17"/>
      <c r="G5736" s="17"/>
      <c r="H5736" s="249"/>
      <c r="I5736" s="250"/>
      <c r="J5736" s="251"/>
    </row>
    <row r="5737" spans="1:10" ht="13.5" customHeight="1">
      <c r="A5737" s="16"/>
      <c r="B5737" s="16"/>
      <c r="C5737" s="17"/>
      <c r="D5737" s="17"/>
      <c r="E5737" s="17"/>
      <c r="F5737" s="17"/>
      <c r="G5737" s="17"/>
      <c r="H5737" s="249"/>
      <c r="I5737" s="250"/>
      <c r="J5737" s="251"/>
    </row>
    <row r="5738" spans="1:10" ht="13.5" customHeight="1">
      <c r="A5738" s="16"/>
      <c r="B5738" s="16"/>
      <c r="C5738" s="17"/>
      <c r="D5738" s="17"/>
      <c r="E5738" s="17"/>
      <c r="F5738" s="17"/>
      <c r="G5738" s="17"/>
      <c r="H5738" s="249"/>
      <c r="I5738" s="250"/>
      <c r="J5738" s="251"/>
    </row>
    <row r="5739" spans="1:10" ht="13.5" customHeight="1">
      <c r="A5739" s="16"/>
      <c r="B5739" s="16"/>
      <c r="C5739" s="17"/>
      <c r="D5739" s="17"/>
      <c r="E5739" s="17"/>
      <c r="F5739" s="17"/>
      <c r="G5739" s="17"/>
      <c r="H5739" s="249"/>
      <c r="I5739" s="250"/>
      <c r="J5739" s="251"/>
    </row>
    <row r="5740" spans="1:10" ht="13.5" customHeight="1">
      <c r="A5740" s="16"/>
      <c r="B5740" s="16"/>
      <c r="C5740" s="17"/>
      <c r="D5740" s="17"/>
      <c r="E5740" s="17"/>
      <c r="F5740" s="17"/>
      <c r="G5740" s="17"/>
      <c r="H5740" s="249"/>
      <c r="I5740" s="250"/>
      <c r="J5740" s="251"/>
    </row>
    <row r="5741" spans="1:10" ht="13.5" customHeight="1">
      <c r="A5741" s="16"/>
      <c r="B5741" s="16"/>
      <c r="C5741" s="17"/>
      <c r="D5741" s="17"/>
      <c r="E5741" s="17"/>
      <c r="F5741" s="17"/>
      <c r="G5741" s="17"/>
      <c r="H5741" s="249"/>
      <c r="I5741" s="250"/>
      <c r="J5741" s="251"/>
    </row>
    <row r="5742" spans="1:10" ht="13.5" customHeight="1">
      <c r="A5742" s="16"/>
      <c r="B5742" s="16"/>
      <c r="C5742" s="17"/>
      <c r="D5742" s="17"/>
      <c r="E5742" s="17"/>
      <c r="F5742" s="17"/>
      <c r="G5742" s="17"/>
      <c r="H5742" s="249"/>
      <c r="I5742" s="250"/>
      <c r="J5742" s="251"/>
    </row>
    <row r="5743" spans="1:10" ht="13.5" customHeight="1">
      <c r="A5743" s="16"/>
      <c r="B5743" s="16"/>
      <c r="C5743" s="17"/>
      <c r="D5743" s="17"/>
      <c r="E5743" s="17"/>
      <c r="F5743" s="17"/>
      <c r="G5743" s="17"/>
      <c r="H5743" s="249"/>
      <c r="I5743" s="250"/>
      <c r="J5743" s="251"/>
    </row>
    <row r="5744" spans="1:10" ht="13.5" customHeight="1">
      <c r="A5744" s="16"/>
      <c r="B5744" s="16"/>
      <c r="C5744" s="17"/>
      <c r="D5744" s="17"/>
      <c r="E5744" s="17"/>
      <c r="F5744" s="17"/>
      <c r="G5744" s="17"/>
      <c r="H5744" s="249"/>
      <c r="I5744" s="250"/>
      <c r="J5744" s="251"/>
    </row>
    <row r="5745" spans="1:10" ht="13.5" customHeight="1">
      <c r="A5745" s="16"/>
      <c r="B5745" s="16"/>
      <c r="C5745" s="17"/>
      <c r="D5745" s="17"/>
      <c r="E5745" s="17"/>
      <c r="F5745" s="17"/>
      <c r="G5745" s="17"/>
      <c r="H5745" s="249"/>
      <c r="I5745" s="250"/>
      <c r="J5745" s="251"/>
    </row>
    <row r="5746" spans="1:10" ht="13.5" customHeight="1">
      <c r="A5746" s="16"/>
      <c r="B5746" s="16"/>
      <c r="C5746" s="17"/>
      <c r="D5746" s="17"/>
      <c r="E5746" s="17"/>
      <c r="F5746" s="17"/>
      <c r="G5746" s="17"/>
      <c r="H5746" s="249"/>
      <c r="I5746" s="250"/>
      <c r="J5746" s="251"/>
    </row>
    <row r="5747" spans="1:10" ht="13.5" customHeight="1">
      <c r="A5747" s="16"/>
      <c r="B5747" s="16"/>
      <c r="C5747" s="17"/>
      <c r="D5747" s="17"/>
      <c r="E5747" s="17"/>
      <c r="F5747" s="17"/>
      <c r="G5747" s="17"/>
      <c r="H5747" s="249"/>
      <c r="I5747" s="250"/>
      <c r="J5747" s="251"/>
    </row>
    <row r="5748" spans="1:10" ht="13.5" customHeight="1">
      <c r="A5748" s="16"/>
      <c r="B5748" s="16"/>
      <c r="C5748" s="17"/>
      <c r="D5748" s="17"/>
      <c r="E5748" s="17"/>
      <c r="F5748" s="17"/>
      <c r="G5748" s="17"/>
      <c r="H5748" s="249"/>
      <c r="I5748" s="250"/>
      <c r="J5748" s="251"/>
    </row>
    <row r="5749" spans="1:10" ht="13.5" customHeight="1">
      <c r="A5749" s="16"/>
      <c r="B5749" s="16"/>
      <c r="C5749" s="17"/>
      <c r="D5749" s="17"/>
      <c r="E5749" s="17"/>
      <c r="F5749" s="17"/>
      <c r="G5749" s="17"/>
      <c r="H5749" s="249"/>
      <c r="I5749" s="250"/>
      <c r="J5749" s="251"/>
    </row>
    <row r="5750" spans="1:10" ht="13.5" customHeight="1">
      <c r="A5750" s="16"/>
      <c r="B5750" s="16"/>
      <c r="C5750" s="17"/>
      <c r="D5750" s="17"/>
      <c r="E5750" s="17"/>
      <c r="F5750" s="17"/>
      <c r="G5750" s="17"/>
      <c r="H5750" s="249"/>
      <c r="I5750" s="250"/>
      <c r="J5750" s="251"/>
    </row>
    <row r="5751" spans="1:10" ht="13.5" customHeight="1">
      <c r="A5751" s="16"/>
      <c r="B5751" s="16"/>
      <c r="C5751" s="17"/>
      <c r="D5751" s="17"/>
      <c r="E5751" s="17"/>
      <c r="F5751" s="17"/>
      <c r="G5751" s="17"/>
      <c r="H5751" s="249"/>
      <c r="I5751" s="250"/>
      <c r="J5751" s="251"/>
    </row>
    <row r="5752" spans="1:10" ht="13.5" customHeight="1">
      <c r="A5752" s="16"/>
      <c r="B5752" s="16"/>
      <c r="C5752" s="17"/>
      <c r="D5752" s="17"/>
      <c r="E5752" s="17"/>
      <c r="F5752" s="17"/>
      <c r="G5752" s="17"/>
      <c r="H5752" s="249"/>
      <c r="I5752" s="250"/>
      <c r="J5752" s="251"/>
    </row>
    <row r="5753" spans="1:10" ht="13.5" customHeight="1">
      <c r="A5753" s="16"/>
      <c r="B5753" s="16"/>
      <c r="C5753" s="17"/>
      <c r="D5753" s="17"/>
      <c r="E5753" s="17"/>
      <c r="F5753" s="17"/>
      <c r="G5753" s="17"/>
      <c r="H5753" s="249"/>
      <c r="I5753" s="250"/>
      <c r="J5753" s="251"/>
    </row>
    <row r="5754" spans="1:10" ht="13.5" customHeight="1">
      <c r="A5754" s="16"/>
      <c r="B5754" s="16"/>
      <c r="C5754" s="17"/>
      <c r="D5754" s="17"/>
      <c r="E5754" s="17"/>
      <c r="F5754" s="17"/>
      <c r="G5754" s="17"/>
      <c r="H5754" s="249"/>
      <c r="I5754" s="250"/>
      <c r="J5754" s="251"/>
    </row>
    <row r="5755" spans="1:10" ht="13.5" customHeight="1">
      <c r="A5755" s="16"/>
      <c r="B5755" s="16"/>
      <c r="C5755" s="17"/>
      <c r="D5755" s="17"/>
      <c r="E5755" s="17"/>
      <c r="F5755" s="17"/>
      <c r="G5755" s="17"/>
      <c r="H5755" s="249"/>
      <c r="I5755" s="250"/>
      <c r="J5755" s="251"/>
    </row>
    <row r="5756" spans="1:10" ht="13.5" customHeight="1">
      <c r="A5756" s="16"/>
      <c r="B5756" s="16"/>
      <c r="C5756" s="17"/>
      <c r="D5756" s="17"/>
      <c r="E5756" s="17"/>
      <c r="F5756" s="17"/>
      <c r="G5756" s="17"/>
      <c r="H5756" s="249"/>
      <c r="I5756" s="250"/>
      <c r="J5756" s="251"/>
    </row>
    <row r="5757" spans="1:10" ht="13.5" customHeight="1">
      <c r="A5757" s="16"/>
      <c r="B5757" s="16"/>
      <c r="C5757" s="17"/>
      <c r="D5757" s="17"/>
      <c r="E5757" s="17"/>
      <c r="F5757" s="17"/>
      <c r="G5757" s="17"/>
      <c r="H5757" s="249"/>
      <c r="I5757" s="250"/>
      <c r="J5757" s="251"/>
    </row>
    <row r="5758" spans="1:10" ht="13.5" customHeight="1">
      <c r="A5758" s="16"/>
      <c r="B5758" s="16"/>
      <c r="C5758" s="17"/>
      <c r="D5758" s="17"/>
      <c r="E5758" s="17"/>
      <c r="F5758" s="17"/>
      <c r="G5758" s="17"/>
      <c r="H5758" s="249"/>
      <c r="I5758" s="250"/>
      <c r="J5758" s="251"/>
    </row>
    <row r="5759" spans="1:10" ht="13.5" customHeight="1">
      <c r="A5759" s="16"/>
      <c r="B5759" s="16"/>
      <c r="C5759" s="17"/>
      <c r="D5759" s="17"/>
      <c r="E5759" s="17"/>
      <c r="F5759" s="17"/>
      <c r="G5759" s="17"/>
      <c r="H5759" s="249"/>
      <c r="I5759" s="250"/>
      <c r="J5759" s="251"/>
    </row>
    <row r="5760" spans="1:10" ht="13.5" customHeight="1">
      <c r="A5760" s="16"/>
      <c r="B5760" s="16"/>
      <c r="C5760" s="17"/>
      <c r="D5760" s="17"/>
      <c r="E5760" s="17"/>
      <c r="F5760" s="17"/>
      <c r="G5760" s="17"/>
      <c r="H5760" s="249"/>
      <c r="I5760" s="250"/>
      <c r="J5760" s="251"/>
    </row>
    <row r="5761" spans="1:10" ht="13.5" customHeight="1">
      <c r="A5761" s="16"/>
      <c r="B5761" s="16"/>
      <c r="C5761" s="17"/>
      <c r="D5761" s="17"/>
      <c r="E5761" s="17"/>
      <c r="F5761" s="17"/>
      <c r="G5761" s="17"/>
      <c r="H5761" s="249"/>
      <c r="I5761" s="250"/>
      <c r="J5761" s="251"/>
    </row>
    <row r="5762" spans="1:10" ht="13.5" customHeight="1">
      <c r="A5762" s="16"/>
      <c r="B5762" s="16"/>
      <c r="C5762" s="17"/>
      <c r="D5762" s="17"/>
      <c r="E5762" s="17"/>
      <c r="F5762" s="17"/>
      <c r="G5762" s="17"/>
      <c r="H5762" s="249"/>
      <c r="I5762" s="250"/>
      <c r="J5762" s="251"/>
    </row>
    <row r="5763" spans="1:10" ht="13.5" customHeight="1">
      <c r="A5763" s="16"/>
      <c r="B5763" s="16"/>
      <c r="C5763" s="17"/>
      <c r="D5763" s="17"/>
      <c r="E5763" s="17"/>
      <c r="F5763" s="17"/>
      <c r="G5763" s="17"/>
      <c r="H5763" s="249"/>
      <c r="I5763" s="250"/>
      <c r="J5763" s="251"/>
    </row>
    <row r="5764" spans="1:10" ht="13.5" customHeight="1">
      <c r="A5764" s="16"/>
      <c r="B5764" s="16"/>
      <c r="C5764" s="17"/>
      <c r="D5764" s="17"/>
      <c r="E5764" s="17"/>
      <c r="F5764" s="17"/>
      <c r="G5764" s="17"/>
      <c r="H5764" s="249"/>
      <c r="I5764" s="250"/>
      <c r="J5764" s="251"/>
    </row>
    <row r="5765" spans="1:10" ht="13.5" customHeight="1">
      <c r="A5765" s="16"/>
      <c r="B5765" s="16"/>
      <c r="C5765" s="17"/>
      <c r="D5765" s="17"/>
      <c r="E5765" s="17"/>
      <c r="F5765" s="17"/>
      <c r="G5765" s="17"/>
      <c r="H5765" s="249"/>
      <c r="I5765" s="250"/>
      <c r="J5765" s="251"/>
    </row>
    <row r="5766" spans="1:10" ht="13.5" customHeight="1">
      <c r="A5766" s="16"/>
      <c r="B5766" s="16"/>
      <c r="C5766" s="17"/>
      <c r="D5766" s="17"/>
      <c r="E5766" s="17"/>
      <c r="F5766" s="17"/>
      <c r="G5766" s="17"/>
      <c r="H5766" s="249"/>
      <c r="I5766" s="250"/>
      <c r="J5766" s="251"/>
    </row>
    <row r="5767" spans="1:10" ht="13.5" customHeight="1">
      <c r="A5767" s="16"/>
      <c r="B5767" s="16"/>
      <c r="C5767" s="17"/>
      <c r="D5767" s="17"/>
      <c r="E5767" s="17"/>
      <c r="F5767" s="17"/>
      <c r="G5767" s="17"/>
      <c r="H5767" s="249"/>
      <c r="I5767" s="250"/>
      <c r="J5767" s="251"/>
    </row>
    <row r="5768" spans="1:10" ht="13.5" customHeight="1">
      <c r="A5768" s="16"/>
      <c r="B5768" s="16"/>
      <c r="C5768" s="17"/>
      <c r="D5768" s="17"/>
      <c r="E5768" s="17"/>
      <c r="F5768" s="17"/>
      <c r="G5768" s="17"/>
      <c r="H5768" s="249"/>
      <c r="I5768" s="250"/>
      <c r="J5768" s="251"/>
    </row>
    <row r="5769" spans="1:10" ht="13.5" customHeight="1">
      <c r="A5769" s="16"/>
      <c r="B5769" s="16"/>
      <c r="C5769" s="17"/>
      <c r="D5769" s="17"/>
      <c r="E5769" s="17"/>
      <c r="F5769" s="17"/>
      <c r="G5769" s="17"/>
      <c r="H5769" s="249"/>
      <c r="I5769" s="250"/>
      <c r="J5769" s="251"/>
    </row>
    <row r="5770" spans="1:10" ht="13.5" customHeight="1">
      <c r="A5770" s="16"/>
      <c r="B5770" s="16"/>
      <c r="C5770" s="17"/>
      <c r="D5770" s="17"/>
      <c r="E5770" s="17"/>
      <c r="F5770" s="17"/>
      <c r="G5770" s="17"/>
      <c r="H5770" s="249"/>
      <c r="I5770" s="250"/>
      <c r="J5770" s="251"/>
    </row>
    <row r="5771" spans="1:10" ht="13.5" customHeight="1">
      <c r="A5771" s="16"/>
      <c r="B5771" s="16"/>
      <c r="C5771" s="17"/>
      <c r="D5771" s="17"/>
      <c r="E5771" s="17"/>
      <c r="F5771" s="17"/>
      <c r="G5771" s="17"/>
      <c r="H5771" s="249"/>
      <c r="I5771" s="250"/>
      <c r="J5771" s="251"/>
    </row>
    <row r="5772" spans="1:10" ht="13.5" customHeight="1">
      <c r="A5772" s="16"/>
      <c r="B5772" s="16"/>
      <c r="C5772" s="17"/>
      <c r="D5772" s="17"/>
      <c r="E5772" s="17"/>
      <c r="F5772" s="17"/>
      <c r="G5772" s="17"/>
      <c r="H5772" s="249"/>
      <c r="I5772" s="250"/>
      <c r="J5772" s="251"/>
    </row>
    <row r="5773" spans="1:10" ht="13.5" customHeight="1">
      <c r="A5773" s="16"/>
      <c r="B5773" s="16"/>
      <c r="C5773" s="17"/>
      <c r="D5773" s="17"/>
      <c r="E5773" s="17"/>
      <c r="F5773" s="17"/>
      <c r="G5773" s="17"/>
      <c r="H5773" s="249"/>
      <c r="I5773" s="250"/>
      <c r="J5773" s="251"/>
    </row>
    <row r="5774" spans="1:10" ht="13.5" customHeight="1">
      <c r="A5774" s="16"/>
      <c r="B5774" s="16"/>
      <c r="C5774" s="17"/>
      <c r="D5774" s="17"/>
      <c r="E5774" s="17"/>
      <c r="F5774" s="17"/>
      <c r="G5774" s="17"/>
      <c r="H5774" s="249"/>
      <c r="I5774" s="250"/>
      <c r="J5774" s="251"/>
    </row>
    <row r="5775" spans="1:10" ht="13.5" customHeight="1">
      <c r="A5775" s="16"/>
      <c r="B5775" s="16"/>
      <c r="C5775" s="17"/>
      <c r="D5775" s="17"/>
      <c r="E5775" s="17"/>
      <c r="F5775" s="17"/>
      <c r="G5775" s="17"/>
      <c r="H5775" s="249"/>
      <c r="I5775" s="250"/>
      <c r="J5775" s="251"/>
    </row>
    <row r="5776" spans="1:10" ht="13.5" customHeight="1">
      <c r="A5776" s="16"/>
      <c r="B5776" s="16"/>
      <c r="C5776" s="17"/>
      <c r="D5776" s="17"/>
      <c r="E5776" s="17"/>
      <c r="F5776" s="17"/>
      <c r="G5776" s="17"/>
      <c r="H5776" s="249"/>
      <c r="I5776" s="250"/>
      <c r="J5776" s="251"/>
    </row>
    <row r="5777" spans="1:10" ht="13.5" customHeight="1">
      <c r="A5777" s="16"/>
      <c r="B5777" s="16"/>
      <c r="C5777" s="17"/>
      <c r="D5777" s="17"/>
      <c r="E5777" s="17"/>
      <c r="F5777" s="17"/>
      <c r="G5777" s="17"/>
      <c r="H5777" s="249"/>
      <c r="I5777" s="250"/>
      <c r="J5777" s="251"/>
    </row>
    <row r="5778" spans="1:10" ht="13.5" customHeight="1">
      <c r="A5778" s="16"/>
      <c r="B5778" s="16"/>
      <c r="C5778" s="17"/>
      <c r="D5778" s="17"/>
      <c r="E5778" s="17"/>
      <c r="F5778" s="17"/>
      <c r="G5778" s="17"/>
      <c r="H5778" s="249"/>
      <c r="I5778" s="250"/>
      <c r="J5778" s="251"/>
    </row>
    <row r="5779" spans="1:10" ht="13.5" customHeight="1">
      <c r="A5779" s="16"/>
      <c r="B5779" s="16"/>
      <c r="C5779" s="17"/>
      <c r="D5779" s="17"/>
      <c r="E5779" s="17"/>
      <c r="F5779" s="17"/>
      <c r="G5779" s="17"/>
      <c r="H5779" s="249"/>
      <c r="I5779" s="250"/>
      <c r="J5779" s="251"/>
    </row>
    <row r="5780" spans="1:10" ht="13.5" customHeight="1">
      <c r="A5780" s="16"/>
      <c r="B5780" s="16"/>
      <c r="C5780" s="17"/>
      <c r="D5780" s="17"/>
      <c r="E5780" s="17"/>
      <c r="F5780" s="17"/>
      <c r="G5780" s="17"/>
      <c r="H5780" s="249"/>
      <c r="I5780" s="250"/>
      <c r="J5780" s="251"/>
    </row>
    <row r="5781" spans="1:10" ht="13.5" customHeight="1">
      <c r="A5781" s="16"/>
      <c r="B5781" s="16"/>
      <c r="C5781" s="17"/>
      <c r="D5781" s="17"/>
      <c r="E5781" s="17"/>
      <c r="F5781" s="17"/>
      <c r="G5781" s="17"/>
      <c r="H5781" s="249"/>
      <c r="I5781" s="250"/>
      <c r="J5781" s="251"/>
    </row>
    <row r="5782" spans="1:10" ht="13.5" customHeight="1">
      <c r="A5782" s="16"/>
      <c r="B5782" s="16"/>
      <c r="C5782" s="17"/>
      <c r="D5782" s="17"/>
      <c r="E5782" s="17"/>
      <c r="F5782" s="17"/>
      <c r="G5782" s="17"/>
      <c r="H5782" s="249"/>
      <c r="I5782" s="250"/>
      <c r="J5782" s="251"/>
    </row>
    <row r="5783" spans="1:10" ht="13.5" customHeight="1">
      <c r="A5783" s="16"/>
      <c r="B5783" s="16"/>
      <c r="C5783" s="17"/>
      <c r="D5783" s="17"/>
      <c r="E5783" s="17"/>
      <c r="F5783" s="17"/>
      <c r="G5783" s="17"/>
      <c r="H5783" s="249"/>
      <c r="I5783" s="250"/>
      <c r="J5783" s="251"/>
    </row>
    <row r="5784" spans="1:10" ht="13.5" customHeight="1">
      <c r="A5784" s="16"/>
      <c r="B5784" s="16"/>
      <c r="C5784" s="17"/>
      <c r="D5784" s="17"/>
      <c r="E5784" s="17"/>
      <c r="F5784" s="17"/>
      <c r="G5784" s="17"/>
      <c r="H5784" s="249"/>
      <c r="I5784" s="250"/>
      <c r="J5784" s="251"/>
    </row>
    <row r="5785" spans="1:10" ht="13.5" customHeight="1">
      <c r="A5785" s="16"/>
      <c r="B5785" s="16"/>
      <c r="C5785" s="17"/>
      <c r="D5785" s="17"/>
      <c r="E5785" s="17"/>
      <c r="F5785" s="17"/>
      <c r="G5785" s="17"/>
      <c r="H5785" s="249"/>
      <c r="I5785" s="250"/>
      <c r="J5785" s="251"/>
    </row>
    <row r="5786" spans="1:10" ht="13.5" customHeight="1">
      <c r="A5786" s="16"/>
      <c r="B5786" s="16"/>
      <c r="C5786" s="17"/>
      <c r="D5786" s="17"/>
      <c r="E5786" s="17"/>
      <c r="F5786" s="17"/>
      <c r="G5786" s="17"/>
      <c r="H5786" s="249"/>
      <c r="I5786" s="250"/>
      <c r="J5786" s="251"/>
    </row>
    <row r="5787" spans="1:10" ht="13.5" customHeight="1">
      <c r="A5787" s="16"/>
      <c r="B5787" s="16"/>
      <c r="C5787" s="17"/>
      <c r="D5787" s="17"/>
      <c r="E5787" s="17"/>
      <c r="F5787" s="17"/>
      <c r="G5787" s="17"/>
      <c r="H5787" s="249"/>
      <c r="I5787" s="250"/>
      <c r="J5787" s="251"/>
    </row>
    <row r="5788" spans="1:10" ht="13.5" customHeight="1">
      <c r="A5788" s="16"/>
      <c r="B5788" s="16"/>
      <c r="C5788" s="17"/>
      <c r="D5788" s="17"/>
      <c r="E5788" s="17"/>
      <c r="F5788" s="17"/>
      <c r="G5788" s="17"/>
      <c r="H5788" s="249"/>
      <c r="I5788" s="250"/>
      <c r="J5788" s="251"/>
    </row>
    <row r="5789" spans="1:10" ht="13.5" customHeight="1">
      <c r="A5789" s="16"/>
      <c r="B5789" s="16"/>
      <c r="C5789" s="17"/>
      <c r="D5789" s="17"/>
      <c r="E5789" s="17"/>
      <c r="F5789" s="17"/>
      <c r="G5789" s="17"/>
      <c r="H5789" s="249"/>
      <c r="I5789" s="250"/>
      <c r="J5789" s="251"/>
    </row>
    <row r="5790" spans="1:10" ht="13.5" customHeight="1">
      <c r="A5790" s="16"/>
      <c r="B5790" s="16"/>
      <c r="C5790" s="17"/>
      <c r="D5790" s="17"/>
      <c r="E5790" s="17"/>
      <c r="F5790" s="17"/>
      <c r="G5790" s="17"/>
      <c r="H5790" s="249"/>
      <c r="I5790" s="250"/>
      <c r="J5790" s="251"/>
    </row>
    <row r="5791" spans="1:10" ht="13.5" customHeight="1">
      <c r="A5791" s="16"/>
      <c r="B5791" s="16"/>
      <c r="C5791" s="17"/>
      <c r="D5791" s="17"/>
      <c r="E5791" s="17"/>
      <c r="F5791" s="17"/>
      <c r="G5791" s="17"/>
      <c r="H5791" s="249"/>
      <c r="I5791" s="250"/>
      <c r="J5791" s="251"/>
    </row>
    <row r="5792" spans="1:10" ht="13.5" customHeight="1">
      <c r="A5792" s="16"/>
      <c r="B5792" s="16"/>
      <c r="C5792" s="17"/>
      <c r="D5792" s="17"/>
      <c r="E5792" s="17"/>
      <c r="F5792" s="17"/>
      <c r="G5792" s="17"/>
      <c r="H5792" s="249"/>
      <c r="I5792" s="250"/>
      <c r="J5792" s="251"/>
    </row>
    <row r="5793" spans="1:10" ht="13.5" customHeight="1">
      <c r="A5793" s="16"/>
      <c r="B5793" s="16"/>
      <c r="C5793" s="17"/>
      <c r="D5793" s="17"/>
      <c r="E5793" s="17"/>
      <c r="F5793" s="17"/>
      <c r="G5793" s="17"/>
      <c r="H5793" s="249"/>
      <c r="I5793" s="250"/>
      <c r="J5793" s="251"/>
    </row>
    <row r="5794" spans="1:10" ht="13.5" customHeight="1">
      <c r="A5794" s="16"/>
      <c r="B5794" s="16"/>
      <c r="C5794" s="17"/>
      <c r="D5794" s="17"/>
      <c r="E5794" s="17"/>
      <c r="F5794" s="17"/>
      <c r="G5794" s="17"/>
      <c r="H5794" s="249"/>
      <c r="I5794" s="250"/>
      <c r="J5794" s="251"/>
    </row>
    <row r="5795" spans="1:10" ht="13.5" customHeight="1">
      <c r="A5795" s="16"/>
      <c r="B5795" s="16"/>
      <c r="C5795" s="17"/>
      <c r="D5795" s="17"/>
      <c r="E5795" s="17"/>
      <c r="F5795" s="17"/>
      <c r="G5795" s="17"/>
      <c r="H5795" s="249"/>
      <c r="I5795" s="250"/>
      <c r="J5795" s="251"/>
    </row>
    <row r="5796" spans="1:10" ht="13.5" customHeight="1">
      <c r="A5796" s="16"/>
      <c r="B5796" s="16"/>
      <c r="C5796" s="17"/>
      <c r="D5796" s="17"/>
      <c r="E5796" s="17"/>
      <c r="F5796" s="17"/>
      <c r="G5796" s="17"/>
      <c r="H5796" s="249"/>
      <c r="I5796" s="250"/>
      <c r="J5796" s="251"/>
    </row>
    <row r="5797" spans="1:10" ht="13.5" customHeight="1">
      <c r="A5797" s="16"/>
      <c r="B5797" s="16"/>
      <c r="C5797" s="17"/>
      <c r="D5797" s="17"/>
      <c r="E5797" s="17"/>
      <c r="F5797" s="17"/>
      <c r="G5797" s="17"/>
      <c r="H5797" s="249"/>
      <c r="I5797" s="250"/>
      <c r="J5797" s="251"/>
    </row>
    <row r="5798" spans="1:10" ht="13.5" customHeight="1">
      <c r="A5798" s="16"/>
      <c r="B5798" s="16"/>
      <c r="C5798" s="17"/>
      <c r="D5798" s="17"/>
      <c r="E5798" s="17"/>
      <c r="F5798" s="17"/>
      <c r="G5798" s="17"/>
      <c r="H5798" s="249"/>
      <c r="I5798" s="250"/>
      <c r="J5798" s="251"/>
    </row>
    <row r="5799" spans="1:10" ht="13.5" customHeight="1">
      <c r="A5799" s="16"/>
      <c r="B5799" s="16"/>
      <c r="C5799" s="17"/>
      <c r="D5799" s="17"/>
      <c r="E5799" s="17"/>
      <c r="F5799" s="17"/>
      <c r="G5799" s="17"/>
      <c r="H5799" s="249"/>
      <c r="I5799" s="250"/>
      <c r="J5799" s="251"/>
    </row>
    <row r="5800" spans="1:10" ht="13.5" customHeight="1">
      <c r="A5800" s="16"/>
      <c r="B5800" s="16"/>
      <c r="C5800" s="17"/>
      <c r="D5800" s="17"/>
      <c r="E5800" s="17"/>
      <c r="F5800" s="17"/>
      <c r="G5800" s="17"/>
      <c r="H5800" s="249"/>
      <c r="I5800" s="250"/>
      <c r="J5800" s="251"/>
    </row>
    <row r="5801" spans="1:10" ht="13.5" customHeight="1">
      <c r="A5801" s="16"/>
      <c r="B5801" s="16"/>
      <c r="C5801" s="17"/>
      <c r="D5801" s="17"/>
      <c r="E5801" s="17"/>
      <c r="F5801" s="17"/>
      <c r="G5801" s="17"/>
      <c r="H5801" s="249"/>
      <c r="I5801" s="250"/>
      <c r="J5801" s="251"/>
    </row>
    <row r="5802" spans="1:10" ht="13.5" customHeight="1">
      <c r="A5802" s="16"/>
      <c r="B5802" s="16"/>
      <c r="C5802" s="17"/>
      <c r="D5802" s="17"/>
      <c r="E5802" s="17"/>
      <c r="F5802" s="17"/>
      <c r="G5802" s="17"/>
      <c r="H5802" s="249"/>
      <c r="I5802" s="250"/>
      <c r="J5802" s="251"/>
    </row>
    <row r="5803" spans="1:10" ht="13.5" customHeight="1">
      <c r="A5803" s="16"/>
      <c r="B5803" s="16"/>
      <c r="C5803" s="17"/>
      <c r="D5803" s="17"/>
      <c r="E5803" s="17"/>
      <c r="F5803" s="17"/>
      <c r="G5803" s="17"/>
      <c r="H5803" s="249"/>
      <c r="I5803" s="250"/>
      <c r="J5803" s="251"/>
    </row>
    <row r="5804" spans="1:10" ht="13.5" customHeight="1">
      <c r="A5804" s="16"/>
      <c r="B5804" s="16"/>
      <c r="C5804" s="17"/>
      <c r="D5804" s="17"/>
      <c r="E5804" s="17"/>
      <c r="F5804" s="17"/>
      <c r="G5804" s="17"/>
      <c r="H5804" s="249"/>
      <c r="I5804" s="250"/>
      <c r="J5804" s="251"/>
    </row>
    <row r="5805" spans="1:10" ht="13.5" customHeight="1">
      <c r="A5805" s="16"/>
      <c r="B5805" s="16"/>
      <c r="C5805" s="17"/>
      <c r="D5805" s="17"/>
      <c r="E5805" s="17"/>
      <c r="F5805" s="17"/>
      <c r="G5805" s="17"/>
      <c r="H5805" s="249"/>
      <c r="I5805" s="250"/>
      <c r="J5805" s="251"/>
    </row>
    <row r="5806" spans="1:10" ht="13.5" customHeight="1">
      <c r="A5806" s="16"/>
      <c r="B5806" s="16"/>
      <c r="C5806" s="17"/>
      <c r="D5806" s="17"/>
      <c r="E5806" s="17"/>
      <c r="F5806" s="17"/>
      <c r="G5806" s="17"/>
      <c r="H5806" s="249"/>
      <c r="I5806" s="250"/>
      <c r="J5806" s="251"/>
    </row>
    <row r="5807" spans="1:10" ht="13.5" customHeight="1">
      <c r="A5807" s="16"/>
      <c r="B5807" s="16"/>
      <c r="C5807" s="17"/>
      <c r="D5807" s="17"/>
      <c r="E5807" s="17"/>
      <c r="F5807" s="17"/>
      <c r="G5807" s="17"/>
      <c r="H5807" s="249"/>
      <c r="I5807" s="250"/>
      <c r="J5807" s="251"/>
    </row>
    <row r="5808" spans="1:10" ht="13.5" customHeight="1">
      <c r="A5808" s="16"/>
      <c r="B5808" s="16"/>
      <c r="C5808" s="17"/>
      <c r="D5808" s="17"/>
      <c r="E5808" s="17"/>
      <c r="F5808" s="17"/>
      <c r="G5808" s="17"/>
      <c r="H5808" s="249"/>
      <c r="I5808" s="250"/>
      <c r="J5808" s="251"/>
    </row>
    <row r="5809" spans="1:10" ht="13.5" customHeight="1">
      <c r="A5809" s="16"/>
      <c r="B5809" s="16"/>
      <c r="C5809" s="17"/>
      <c r="D5809" s="17"/>
      <c r="E5809" s="17"/>
      <c r="F5809" s="17"/>
      <c r="G5809" s="17"/>
      <c r="H5809" s="249"/>
      <c r="I5809" s="250"/>
      <c r="J5809" s="251"/>
    </row>
    <row r="5810" spans="1:10" ht="13.5" customHeight="1">
      <c r="A5810" s="16"/>
      <c r="B5810" s="16"/>
      <c r="C5810" s="17"/>
      <c r="D5810" s="17"/>
      <c r="E5810" s="17"/>
      <c r="F5810" s="17"/>
      <c r="G5810" s="17"/>
      <c r="H5810" s="249"/>
      <c r="I5810" s="250"/>
      <c r="J5810" s="251"/>
    </row>
    <row r="5811" spans="1:10" ht="13.5" customHeight="1">
      <c r="A5811" s="16"/>
      <c r="B5811" s="16"/>
      <c r="C5811" s="17"/>
      <c r="D5811" s="17"/>
      <c r="E5811" s="17"/>
      <c r="F5811" s="17"/>
      <c r="G5811" s="17"/>
      <c r="H5811" s="249"/>
      <c r="I5811" s="250"/>
      <c r="J5811" s="251"/>
    </row>
    <row r="5812" spans="1:10" ht="13.5" customHeight="1">
      <c r="A5812" s="16"/>
      <c r="B5812" s="16"/>
      <c r="C5812" s="17"/>
      <c r="D5812" s="17"/>
      <c r="E5812" s="17"/>
      <c r="F5812" s="17"/>
      <c r="G5812" s="17"/>
      <c r="H5812" s="249"/>
      <c r="I5812" s="250"/>
      <c r="J5812" s="251"/>
    </row>
    <row r="5813" spans="1:10" ht="13.5" customHeight="1">
      <c r="A5813" s="16"/>
      <c r="B5813" s="16"/>
      <c r="C5813" s="17"/>
      <c r="D5813" s="17"/>
      <c r="E5813" s="17"/>
      <c r="F5813" s="17"/>
      <c r="G5813" s="17"/>
      <c r="H5813" s="249"/>
      <c r="I5813" s="250"/>
      <c r="J5813" s="251"/>
    </row>
    <row r="5814" spans="1:10" ht="13.5" customHeight="1">
      <c r="A5814" s="16"/>
      <c r="B5814" s="16"/>
      <c r="C5814" s="17"/>
      <c r="D5814" s="17"/>
      <c r="E5814" s="17"/>
      <c r="F5814" s="17"/>
      <c r="G5814" s="17"/>
      <c r="H5814" s="249"/>
      <c r="I5814" s="250"/>
      <c r="J5814" s="251"/>
    </row>
    <row r="5815" spans="1:10" ht="13.5" customHeight="1">
      <c r="A5815" s="16"/>
      <c r="B5815" s="16"/>
      <c r="C5815" s="17"/>
      <c r="D5815" s="17"/>
      <c r="E5815" s="17"/>
      <c r="F5815" s="17"/>
      <c r="G5815" s="17"/>
      <c r="H5815" s="249"/>
      <c r="I5815" s="250"/>
      <c r="J5815" s="251"/>
    </row>
    <row r="5816" spans="1:10" ht="13.5" customHeight="1">
      <c r="A5816" s="16"/>
      <c r="B5816" s="16"/>
      <c r="C5816" s="17"/>
      <c r="D5816" s="17"/>
      <c r="E5816" s="17"/>
      <c r="F5816" s="17"/>
      <c r="G5816" s="17"/>
      <c r="H5816" s="249"/>
      <c r="I5816" s="250"/>
      <c r="J5816" s="251"/>
    </row>
    <row r="5817" spans="1:10" ht="13.5" customHeight="1">
      <c r="A5817" s="16"/>
      <c r="B5817" s="16"/>
      <c r="C5817" s="17"/>
      <c r="D5817" s="17"/>
      <c r="E5817" s="17"/>
      <c r="F5817" s="17"/>
      <c r="G5817" s="17"/>
      <c r="H5817" s="249"/>
      <c r="I5817" s="250"/>
      <c r="J5817" s="251"/>
    </row>
    <row r="5818" spans="1:10" ht="13.5" customHeight="1">
      <c r="A5818" s="16"/>
      <c r="B5818" s="16"/>
      <c r="C5818" s="17"/>
      <c r="D5818" s="17"/>
      <c r="E5818" s="17"/>
      <c r="F5818" s="17"/>
      <c r="G5818" s="17"/>
      <c r="H5818" s="249"/>
      <c r="I5818" s="250"/>
      <c r="J5818" s="251"/>
    </row>
    <row r="5819" spans="1:10" ht="13.5" customHeight="1">
      <c r="A5819" s="16"/>
      <c r="B5819" s="16"/>
      <c r="C5819" s="17"/>
      <c r="D5819" s="17"/>
      <c r="E5819" s="17"/>
      <c r="F5819" s="17"/>
      <c r="G5819" s="17"/>
      <c r="H5819" s="249"/>
      <c r="I5819" s="250"/>
      <c r="J5819" s="251"/>
    </row>
    <row r="5820" spans="1:10" ht="13.5" customHeight="1">
      <c r="A5820" s="16"/>
      <c r="B5820" s="16"/>
      <c r="C5820" s="17"/>
      <c r="D5820" s="17"/>
      <c r="E5820" s="17"/>
      <c r="F5820" s="17"/>
      <c r="G5820" s="17"/>
      <c r="H5820" s="249"/>
      <c r="I5820" s="250"/>
      <c r="J5820" s="251"/>
    </row>
    <row r="5821" spans="1:10" ht="13.5" customHeight="1">
      <c r="A5821" s="16"/>
      <c r="B5821" s="16"/>
      <c r="C5821" s="17"/>
      <c r="D5821" s="17"/>
      <c r="E5821" s="17"/>
      <c r="F5821" s="17"/>
      <c r="G5821" s="17"/>
      <c r="H5821" s="249"/>
      <c r="I5821" s="250"/>
      <c r="J5821" s="251"/>
    </row>
    <row r="5822" spans="1:10" ht="13.5" customHeight="1">
      <c r="A5822" s="16"/>
      <c r="B5822" s="16"/>
      <c r="C5822" s="17"/>
      <c r="D5822" s="17"/>
      <c r="E5822" s="17"/>
      <c r="F5822" s="17"/>
      <c r="G5822" s="17"/>
      <c r="H5822" s="249"/>
      <c r="I5822" s="250"/>
      <c r="J5822" s="251"/>
    </row>
    <row r="5823" spans="1:10" ht="13.5" customHeight="1">
      <c r="A5823" s="16"/>
      <c r="B5823" s="16"/>
      <c r="C5823" s="17"/>
      <c r="D5823" s="17"/>
      <c r="E5823" s="17"/>
      <c r="F5823" s="17"/>
      <c r="G5823" s="17"/>
      <c r="H5823" s="249"/>
      <c r="I5823" s="250"/>
      <c r="J5823" s="251"/>
    </row>
    <row r="5824" spans="1:10" ht="13.5" customHeight="1">
      <c r="A5824" s="16"/>
      <c r="B5824" s="16"/>
      <c r="C5824" s="17"/>
      <c r="D5824" s="17"/>
      <c r="E5824" s="17"/>
      <c r="F5824" s="17"/>
      <c r="G5824" s="17"/>
      <c r="H5824" s="249"/>
      <c r="I5824" s="250"/>
      <c r="J5824" s="251"/>
    </row>
    <row r="5825" spans="1:10" ht="13.5" customHeight="1">
      <c r="A5825" s="16"/>
      <c r="B5825" s="16"/>
      <c r="C5825" s="17"/>
      <c r="D5825" s="17"/>
      <c r="E5825" s="17"/>
      <c r="F5825" s="17"/>
      <c r="G5825" s="17"/>
      <c r="H5825" s="249"/>
      <c r="I5825" s="250"/>
      <c r="J5825" s="251"/>
    </row>
    <row r="5826" spans="1:10" ht="13.5" customHeight="1">
      <c r="A5826" s="16"/>
      <c r="B5826" s="16"/>
      <c r="C5826" s="17"/>
      <c r="D5826" s="17"/>
      <c r="E5826" s="17"/>
      <c r="F5826" s="17"/>
      <c r="G5826" s="17"/>
      <c r="H5826" s="249"/>
      <c r="I5826" s="250"/>
      <c r="J5826" s="251"/>
    </row>
    <row r="5827" spans="1:10" ht="13.5" customHeight="1">
      <c r="A5827" s="16"/>
      <c r="B5827" s="16"/>
      <c r="C5827" s="17"/>
      <c r="D5827" s="17"/>
      <c r="E5827" s="17"/>
      <c r="F5827" s="17"/>
      <c r="G5827" s="17"/>
      <c r="H5827" s="249"/>
      <c r="I5827" s="250"/>
      <c r="J5827" s="251"/>
    </row>
    <row r="5828" spans="1:10" ht="13.5" customHeight="1">
      <c r="A5828" s="16"/>
      <c r="B5828" s="16"/>
      <c r="C5828" s="17"/>
      <c r="D5828" s="17"/>
      <c r="E5828" s="17"/>
      <c r="F5828" s="17"/>
      <c r="G5828" s="17"/>
      <c r="H5828" s="249"/>
      <c r="I5828" s="250"/>
      <c r="J5828" s="251"/>
    </row>
    <row r="5829" spans="1:10" ht="13.5" customHeight="1">
      <c r="A5829" s="16"/>
      <c r="B5829" s="16"/>
      <c r="C5829" s="17"/>
      <c r="D5829" s="17"/>
      <c r="E5829" s="17"/>
      <c r="F5829" s="17"/>
      <c r="G5829" s="17"/>
      <c r="H5829" s="249"/>
      <c r="I5829" s="250"/>
      <c r="J5829" s="251"/>
    </row>
    <row r="5830" spans="1:10" ht="13.5" customHeight="1">
      <c r="A5830" s="16"/>
      <c r="B5830" s="16"/>
      <c r="C5830" s="17"/>
      <c r="D5830" s="17"/>
      <c r="E5830" s="17"/>
      <c r="F5830" s="17"/>
      <c r="G5830" s="17"/>
      <c r="H5830" s="249"/>
      <c r="I5830" s="250"/>
      <c r="J5830" s="251"/>
    </row>
    <row r="5831" spans="1:10" ht="13.5" customHeight="1">
      <c r="A5831" s="16"/>
      <c r="B5831" s="16"/>
      <c r="C5831" s="17"/>
      <c r="D5831" s="17"/>
      <c r="E5831" s="17"/>
      <c r="F5831" s="17"/>
      <c r="G5831" s="17"/>
      <c r="H5831" s="249"/>
      <c r="I5831" s="250"/>
      <c r="J5831" s="251"/>
    </row>
    <row r="5832" spans="1:10" ht="13.5" customHeight="1">
      <c r="A5832" s="16"/>
      <c r="B5832" s="16"/>
      <c r="C5832" s="17"/>
      <c r="D5832" s="17"/>
      <c r="E5832" s="17"/>
      <c r="F5832" s="17"/>
      <c r="G5832" s="17"/>
      <c r="H5832" s="249"/>
      <c r="I5832" s="250"/>
      <c r="J5832" s="251"/>
    </row>
    <row r="5833" spans="1:10" ht="13.5" customHeight="1">
      <c r="A5833" s="16"/>
      <c r="B5833" s="16"/>
      <c r="C5833" s="17"/>
      <c r="D5833" s="17"/>
      <c r="E5833" s="17"/>
      <c r="F5833" s="17"/>
      <c r="G5833" s="17"/>
      <c r="H5833" s="249"/>
      <c r="I5833" s="250"/>
      <c r="J5833" s="251"/>
    </row>
    <row r="5834" spans="1:10" ht="13.5" customHeight="1">
      <c r="A5834" s="16"/>
      <c r="B5834" s="16"/>
      <c r="C5834" s="17"/>
      <c r="D5834" s="17"/>
      <c r="E5834" s="17"/>
      <c r="F5834" s="17"/>
      <c r="G5834" s="17"/>
      <c r="H5834" s="249"/>
      <c r="I5834" s="250"/>
      <c r="J5834" s="251"/>
    </row>
    <row r="5835" spans="1:10" ht="13.5" customHeight="1">
      <c r="A5835" s="16"/>
      <c r="B5835" s="16"/>
      <c r="C5835" s="17"/>
      <c r="D5835" s="17"/>
      <c r="E5835" s="17"/>
      <c r="F5835" s="17"/>
      <c r="G5835" s="17"/>
      <c r="H5835" s="249"/>
      <c r="I5835" s="250"/>
      <c r="J5835" s="251"/>
    </row>
    <row r="5836" spans="1:10" ht="13.5" customHeight="1">
      <c r="A5836" s="16"/>
      <c r="B5836" s="16"/>
      <c r="C5836" s="17"/>
      <c r="D5836" s="17"/>
      <c r="E5836" s="17"/>
      <c r="F5836" s="17"/>
      <c r="G5836" s="17"/>
      <c r="H5836" s="249"/>
      <c r="I5836" s="250"/>
      <c r="J5836" s="251"/>
    </row>
    <row r="5837" spans="1:10" ht="13.5" customHeight="1">
      <c r="A5837" s="16"/>
      <c r="B5837" s="16"/>
      <c r="C5837" s="17"/>
      <c r="D5837" s="17"/>
      <c r="E5837" s="17"/>
      <c r="F5837" s="17"/>
      <c r="G5837" s="17"/>
      <c r="H5837" s="249"/>
      <c r="I5837" s="250"/>
      <c r="J5837" s="251"/>
    </row>
    <row r="5838" spans="1:10" ht="13.5" customHeight="1">
      <c r="A5838" s="16"/>
      <c r="B5838" s="16"/>
      <c r="C5838" s="17"/>
      <c r="D5838" s="17"/>
      <c r="E5838" s="17"/>
      <c r="F5838" s="17"/>
      <c r="G5838" s="17"/>
      <c r="H5838" s="249"/>
      <c r="I5838" s="250"/>
      <c r="J5838" s="251"/>
    </row>
    <row r="5839" spans="1:10" ht="13.5" customHeight="1">
      <c r="A5839" s="16"/>
      <c r="B5839" s="16"/>
      <c r="C5839" s="17"/>
      <c r="D5839" s="17"/>
      <c r="E5839" s="17"/>
      <c r="F5839" s="17"/>
      <c r="G5839" s="17"/>
      <c r="H5839" s="249"/>
      <c r="I5839" s="250"/>
      <c r="J5839" s="251"/>
    </row>
    <row r="5840" spans="1:10" ht="13.5" customHeight="1">
      <c r="A5840" s="16"/>
      <c r="B5840" s="16"/>
      <c r="C5840" s="17"/>
      <c r="D5840" s="17"/>
      <c r="E5840" s="17"/>
      <c r="F5840" s="17"/>
      <c r="G5840" s="17"/>
      <c r="H5840" s="249"/>
      <c r="I5840" s="250"/>
      <c r="J5840" s="251"/>
    </row>
    <row r="5841" spans="1:10" ht="13.5" customHeight="1">
      <c r="A5841" s="16"/>
      <c r="B5841" s="16"/>
      <c r="C5841" s="17"/>
      <c r="D5841" s="17"/>
      <c r="E5841" s="17"/>
      <c r="F5841" s="17"/>
      <c r="G5841" s="17"/>
      <c r="H5841" s="249"/>
      <c r="I5841" s="250"/>
      <c r="J5841" s="251"/>
    </row>
    <row r="5842" spans="1:10" ht="13.5" customHeight="1">
      <c r="A5842" s="16"/>
      <c r="B5842" s="16"/>
      <c r="C5842" s="17"/>
      <c r="D5842" s="17"/>
      <c r="E5842" s="17"/>
      <c r="F5842" s="17"/>
      <c r="G5842" s="17"/>
      <c r="H5842" s="249"/>
      <c r="I5842" s="250"/>
      <c r="J5842" s="251"/>
    </row>
    <row r="5843" spans="1:10" ht="13.5" customHeight="1">
      <c r="A5843" s="16"/>
      <c r="B5843" s="16"/>
      <c r="C5843" s="17"/>
      <c r="D5843" s="17"/>
      <c r="E5843" s="17"/>
      <c r="F5843" s="17"/>
      <c r="G5843" s="17"/>
      <c r="H5843" s="249"/>
      <c r="I5843" s="250"/>
      <c r="J5843" s="251"/>
    </row>
    <row r="5844" spans="1:10" ht="13.5" customHeight="1">
      <c r="A5844" s="16"/>
      <c r="B5844" s="16"/>
      <c r="C5844" s="17"/>
      <c r="D5844" s="17"/>
      <c r="E5844" s="17"/>
      <c r="F5844" s="17"/>
      <c r="G5844" s="17"/>
      <c r="H5844" s="249"/>
      <c r="I5844" s="250"/>
      <c r="J5844" s="251"/>
    </row>
    <row r="5845" spans="1:10" ht="13.5" customHeight="1">
      <c r="A5845" s="16"/>
      <c r="B5845" s="16"/>
      <c r="C5845" s="17"/>
      <c r="D5845" s="17"/>
      <c r="E5845" s="17"/>
      <c r="F5845" s="17"/>
      <c r="G5845" s="17"/>
      <c r="H5845" s="249"/>
      <c r="I5845" s="250"/>
      <c r="J5845" s="251"/>
    </row>
    <row r="5846" spans="1:10" ht="13.5" customHeight="1">
      <c r="A5846" s="16"/>
      <c r="B5846" s="16"/>
      <c r="C5846" s="17"/>
      <c r="D5846" s="17"/>
      <c r="E5846" s="17"/>
      <c r="F5846" s="17"/>
      <c r="G5846" s="17"/>
      <c r="H5846" s="249"/>
      <c r="I5846" s="250"/>
      <c r="J5846" s="251"/>
    </row>
    <row r="5847" spans="1:10" ht="13.5" customHeight="1">
      <c r="A5847" s="16"/>
      <c r="B5847" s="16"/>
      <c r="C5847" s="17"/>
      <c r="D5847" s="17"/>
      <c r="E5847" s="17"/>
      <c r="F5847" s="17"/>
      <c r="G5847" s="17"/>
      <c r="H5847" s="249"/>
      <c r="I5847" s="250"/>
      <c r="J5847" s="251"/>
    </row>
    <row r="5848" spans="1:10" ht="13.5" customHeight="1">
      <c r="A5848" s="16"/>
      <c r="B5848" s="16"/>
      <c r="C5848" s="17"/>
      <c r="D5848" s="17"/>
      <c r="E5848" s="17"/>
      <c r="F5848" s="17"/>
      <c r="G5848" s="17"/>
      <c r="H5848" s="249"/>
      <c r="I5848" s="250"/>
      <c r="J5848" s="251"/>
    </row>
    <row r="5849" spans="1:10" ht="13.5" customHeight="1">
      <c r="A5849" s="16"/>
      <c r="B5849" s="16"/>
      <c r="C5849" s="17"/>
      <c r="D5849" s="17"/>
      <c r="E5849" s="17"/>
      <c r="F5849" s="17"/>
      <c r="G5849" s="17"/>
      <c r="H5849" s="249"/>
      <c r="I5849" s="250"/>
      <c r="J5849" s="251"/>
    </row>
    <row r="5850" spans="1:10" ht="13.5" customHeight="1">
      <c r="A5850" s="16"/>
      <c r="B5850" s="16"/>
      <c r="C5850" s="17"/>
      <c r="D5850" s="17"/>
      <c r="E5850" s="17"/>
      <c r="F5850" s="17"/>
      <c r="G5850" s="17"/>
      <c r="H5850" s="249"/>
      <c r="I5850" s="250"/>
      <c r="J5850" s="251"/>
    </row>
    <row r="5851" spans="1:10" ht="13.5" customHeight="1">
      <c r="A5851" s="16"/>
      <c r="B5851" s="16"/>
      <c r="C5851" s="17"/>
      <c r="D5851" s="17"/>
      <c r="E5851" s="17"/>
      <c r="F5851" s="17"/>
      <c r="G5851" s="17"/>
      <c r="H5851" s="249"/>
      <c r="I5851" s="250"/>
      <c r="J5851" s="251"/>
    </row>
    <row r="5852" spans="1:10" ht="13.5" customHeight="1">
      <c r="A5852" s="16"/>
      <c r="B5852" s="16"/>
      <c r="C5852" s="17"/>
      <c r="D5852" s="17"/>
      <c r="E5852" s="17"/>
      <c r="F5852" s="17"/>
      <c r="G5852" s="17"/>
      <c r="H5852" s="249"/>
      <c r="I5852" s="250"/>
      <c r="J5852" s="251"/>
    </row>
    <row r="5853" spans="1:10" ht="13.5" customHeight="1">
      <c r="A5853" s="16"/>
      <c r="B5853" s="16"/>
      <c r="C5853" s="17"/>
      <c r="D5853" s="17"/>
      <c r="E5853" s="17"/>
      <c r="F5853" s="17"/>
      <c r="G5853" s="17"/>
      <c r="H5853" s="249"/>
      <c r="I5853" s="250"/>
      <c r="J5853" s="251"/>
    </row>
    <row r="5854" spans="1:10" ht="13.5" customHeight="1">
      <c r="A5854" s="16"/>
      <c r="B5854" s="16"/>
      <c r="C5854" s="17"/>
      <c r="D5854" s="17"/>
      <c r="E5854" s="17"/>
      <c r="F5854" s="17"/>
      <c r="G5854" s="17"/>
      <c r="H5854" s="249"/>
      <c r="I5854" s="250"/>
      <c r="J5854" s="251"/>
    </row>
    <row r="5855" spans="1:10" ht="13.5" customHeight="1">
      <c r="A5855" s="16"/>
      <c r="B5855" s="16"/>
      <c r="C5855" s="17"/>
      <c r="D5855" s="17"/>
      <c r="E5855" s="17"/>
      <c r="F5855" s="17"/>
      <c r="G5855" s="17"/>
      <c r="H5855" s="249"/>
      <c r="I5855" s="250"/>
      <c r="J5855" s="251"/>
    </row>
    <row r="5856" spans="1:10" ht="13.5" customHeight="1">
      <c r="A5856" s="16"/>
      <c r="B5856" s="16"/>
      <c r="C5856" s="17"/>
      <c r="D5856" s="17"/>
      <c r="E5856" s="17"/>
      <c r="F5856" s="17"/>
      <c r="G5856" s="17"/>
      <c r="H5856" s="249"/>
      <c r="I5856" s="250"/>
      <c r="J5856" s="251"/>
    </row>
    <row r="5857" spans="1:10" ht="13.5" customHeight="1">
      <c r="A5857" s="16"/>
      <c r="B5857" s="16"/>
      <c r="C5857" s="17"/>
      <c r="D5857" s="17"/>
      <c r="E5857" s="17"/>
      <c r="F5857" s="17"/>
      <c r="G5857" s="17"/>
      <c r="H5857" s="249"/>
      <c r="I5857" s="250"/>
      <c r="J5857" s="251"/>
    </row>
    <row r="5858" spans="1:10" ht="13.5" customHeight="1">
      <c r="A5858" s="16"/>
      <c r="B5858" s="16"/>
      <c r="C5858" s="17"/>
      <c r="D5858" s="17"/>
      <c r="E5858" s="17"/>
      <c r="F5858" s="17"/>
      <c r="G5858" s="17"/>
      <c r="H5858" s="249"/>
      <c r="I5858" s="250"/>
      <c r="J5858" s="251"/>
    </row>
    <row r="5859" spans="1:10" ht="13.5" customHeight="1">
      <c r="A5859" s="16"/>
      <c r="B5859" s="16"/>
      <c r="C5859" s="17"/>
      <c r="D5859" s="17"/>
      <c r="E5859" s="17"/>
      <c r="F5859" s="17"/>
      <c r="G5859" s="17"/>
      <c r="H5859" s="249"/>
      <c r="I5859" s="250"/>
      <c r="J5859" s="251"/>
    </row>
    <row r="5860" spans="1:10" ht="13.5" customHeight="1">
      <c r="A5860" s="16"/>
      <c r="B5860" s="16"/>
      <c r="C5860" s="17"/>
      <c r="D5860" s="17"/>
      <c r="E5860" s="17"/>
      <c r="F5860" s="17"/>
      <c r="G5860" s="17"/>
      <c r="H5860" s="249"/>
      <c r="I5860" s="250"/>
      <c r="J5860" s="251"/>
    </row>
    <row r="5861" spans="1:10" ht="13.5" customHeight="1">
      <c r="A5861" s="16"/>
      <c r="B5861" s="16"/>
      <c r="C5861" s="17"/>
      <c r="D5861" s="17"/>
      <c r="E5861" s="17"/>
      <c r="F5861" s="17"/>
      <c r="G5861" s="17"/>
      <c r="H5861" s="249"/>
      <c r="I5861" s="250"/>
      <c r="J5861" s="251"/>
    </row>
    <row r="5862" spans="1:10" ht="13.5" customHeight="1">
      <c r="A5862" s="16"/>
      <c r="B5862" s="16"/>
      <c r="C5862" s="17"/>
      <c r="D5862" s="17"/>
      <c r="E5862" s="17"/>
      <c r="F5862" s="17"/>
      <c r="G5862" s="17"/>
      <c r="H5862" s="249"/>
      <c r="I5862" s="250"/>
      <c r="J5862" s="251"/>
    </row>
    <row r="5863" spans="1:10" ht="13.5" customHeight="1">
      <c r="A5863" s="16"/>
      <c r="B5863" s="16"/>
      <c r="C5863" s="17"/>
      <c r="D5863" s="17"/>
      <c r="E5863" s="17"/>
      <c r="F5863" s="17"/>
      <c r="G5863" s="17"/>
      <c r="H5863" s="249"/>
      <c r="I5863" s="250"/>
      <c r="J5863" s="251"/>
    </row>
    <row r="5864" spans="1:10" ht="13.5" customHeight="1">
      <c r="A5864" s="16"/>
      <c r="B5864" s="16"/>
      <c r="C5864" s="17"/>
      <c r="D5864" s="17"/>
      <c r="E5864" s="17"/>
      <c r="F5864" s="17"/>
      <c r="G5864" s="17"/>
      <c r="H5864" s="249"/>
      <c r="I5864" s="250"/>
      <c r="J5864" s="251"/>
    </row>
    <row r="5865" spans="1:10" ht="13.5" customHeight="1">
      <c r="A5865" s="16"/>
      <c r="B5865" s="16"/>
      <c r="C5865" s="17"/>
      <c r="D5865" s="17"/>
      <c r="E5865" s="17"/>
      <c r="F5865" s="17"/>
      <c r="G5865" s="17"/>
      <c r="H5865" s="249"/>
      <c r="I5865" s="250"/>
      <c r="J5865" s="251"/>
    </row>
    <row r="5866" spans="1:10" ht="13.5" customHeight="1">
      <c r="A5866" s="16"/>
      <c r="B5866" s="16"/>
      <c r="C5866" s="17"/>
      <c r="D5866" s="17"/>
      <c r="E5866" s="17"/>
      <c r="F5866" s="17"/>
      <c r="G5866" s="17"/>
      <c r="H5866" s="249"/>
      <c r="I5866" s="250"/>
      <c r="J5866" s="251"/>
    </row>
    <row r="5867" spans="1:10" ht="13.5" customHeight="1">
      <c r="A5867" s="16"/>
      <c r="B5867" s="16"/>
      <c r="C5867" s="17"/>
      <c r="D5867" s="17"/>
      <c r="E5867" s="17"/>
      <c r="F5867" s="17"/>
      <c r="G5867" s="17"/>
      <c r="H5867" s="249"/>
      <c r="I5867" s="250"/>
      <c r="J5867" s="251"/>
    </row>
    <row r="5868" spans="1:10" ht="13.5" customHeight="1">
      <c r="A5868" s="16"/>
      <c r="B5868" s="16"/>
      <c r="C5868" s="17"/>
      <c r="D5868" s="17"/>
      <c r="E5868" s="17"/>
      <c r="F5868" s="17"/>
      <c r="G5868" s="17"/>
      <c r="H5868" s="249"/>
      <c r="I5868" s="250"/>
      <c r="J5868" s="251"/>
    </row>
    <row r="5869" spans="1:10" ht="13.5" customHeight="1">
      <c r="A5869" s="16"/>
      <c r="B5869" s="16"/>
      <c r="C5869" s="17"/>
      <c r="D5869" s="17"/>
      <c r="E5869" s="17"/>
      <c r="F5869" s="17"/>
      <c r="G5869" s="17"/>
      <c r="H5869" s="249"/>
      <c r="I5869" s="250"/>
      <c r="J5869" s="251"/>
    </row>
    <row r="5870" spans="1:10" ht="13.5" customHeight="1">
      <c r="A5870" s="16"/>
      <c r="B5870" s="16"/>
      <c r="C5870" s="17"/>
      <c r="D5870" s="17"/>
      <c r="E5870" s="17"/>
      <c r="F5870" s="17"/>
      <c r="G5870" s="17"/>
      <c r="H5870" s="249"/>
      <c r="I5870" s="250"/>
      <c r="J5870" s="251"/>
    </row>
    <row r="5871" spans="1:10" ht="13.5" customHeight="1">
      <c r="A5871" s="16"/>
      <c r="B5871" s="16"/>
      <c r="C5871" s="17"/>
      <c r="D5871" s="17"/>
      <c r="E5871" s="17"/>
      <c r="F5871" s="17"/>
      <c r="G5871" s="17"/>
      <c r="H5871" s="249"/>
      <c r="I5871" s="250"/>
      <c r="J5871" s="251"/>
    </row>
    <row r="5872" spans="1:10" ht="13.5" customHeight="1">
      <c r="A5872" s="16"/>
      <c r="B5872" s="16"/>
      <c r="C5872" s="17"/>
      <c r="D5872" s="17"/>
      <c r="E5872" s="17"/>
      <c r="F5872" s="17"/>
      <c r="G5872" s="17"/>
      <c r="H5872" s="249"/>
      <c r="I5872" s="250"/>
      <c r="J5872" s="251"/>
    </row>
    <row r="5873" spans="1:10" ht="13.5" customHeight="1">
      <c r="A5873" s="16"/>
      <c r="B5873" s="16"/>
      <c r="C5873" s="17"/>
      <c r="D5873" s="17"/>
      <c r="E5873" s="17"/>
      <c r="F5873" s="17"/>
      <c r="G5873" s="17"/>
      <c r="H5873" s="249"/>
      <c r="I5873" s="250"/>
      <c r="J5873" s="251"/>
    </row>
    <row r="5874" spans="1:10" ht="13.5" customHeight="1">
      <c r="A5874" s="16"/>
      <c r="B5874" s="16"/>
      <c r="C5874" s="17"/>
      <c r="D5874" s="17"/>
      <c r="E5874" s="17"/>
      <c r="F5874" s="17"/>
      <c r="G5874" s="17"/>
      <c r="H5874" s="249"/>
      <c r="I5874" s="250"/>
      <c r="J5874" s="251"/>
    </row>
    <row r="5875" spans="1:10" ht="13.5" customHeight="1">
      <c r="A5875" s="16"/>
      <c r="B5875" s="16"/>
      <c r="C5875" s="17"/>
      <c r="D5875" s="17"/>
      <c r="E5875" s="17"/>
      <c r="F5875" s="17"/>
      <c r="G5875" s="17"/>
      <c r="H5875" s="249"/>
      <c r="I5875" s="250"/>
      <c r="J5875" s="251"/>
    </row>
    <row r="5876" spans="1:10" ht="13.5" customHeight="1">
      <c r="A5876" s="16"/>
      <c r="B5876" s="16"/>
      <c r="C5876" s="17"/>
      <c r="D5876" s="17"/>
      <c r="E5876" s="17"/>
      <c r="F5876" s="17"/>
      <c r="G5876" s="17"/>
      <c r="H5876" s="249"/>
      <c r="I5876" s="250"/>
      <c r="J5876" s="251"/>
    </row>
    <row r="5877" spans="1:10" ht="13.5" customHeight="1">
      <c r="A5877" s="16"/>
      <c r="B5877" s="16"/>
      <c r="C5877" s="17"/>
      <c r="D5877" s="17"/>
      <c r="E5877" s="17"/>
      <c r="F5877" s="17"/>
      <c r="G5877" s="17"/>
      <c r="H5877" s="249"/>
      <c r="I5877" s="250"/>
      <c r="J5877" s="251"/>
    </row>
    <row r="5878" spans="1:10" ht="13.5" customHeight="1">
      <c r="A5878" s="16"/>
      <c r="B5878" s="16"/>
      <c r="C5878" s="17"/>
      <c r="D5878" s="17"/>
      <c r="E5878" s="17"/>
      <c r="F5878" s="17"/>
      <c r="G5878" s="17"/>
      <c r="H5878" s="249"/>
      <c r="I5878" s="250"/>
      <c r="J5878" s="251"/>
    </row>
    <row r="5879" spans="1:10" ht="13.5" customHeight="1">
      <c r="A5879" s="16"/>
      <c r="B5879" s="16"/>
      <c r="C5879" s="17"/>
      <c r="D5879" s="17"/>
      <c r="E5879" s="17"/>
      <c r="F5879" s="17"/>
      <c r="G5879" s="17"/>
      <c r="H5879" s="249"/>
      <c r="I5879" s="250"/>
      <c r="J5879" s="251"/>
    </row>
    <row r="5880" spans="1:10" ht="13.5" customHeight="1">
      <c r="A5880" s="16"/>
      <c r="B5880" s="16"/>
      <c r="C5880" s="17"/>
      <c r="D5880" s="17"/>
      <c r="E5880" s="17"/>
      <c r="F5880" s="17"/>
      <c r="G5880" s="17"/>
      <c r="H5880" s="249"/>
      <c r="I5880" s="250"/>
      <c r="J5880" s="251"/>
    </row>
    <row r="5881" spans="1:10" ht="13.5" customHeight="1">
      <c r="A5881" s="16"/>
      <c r="B5881" s="16"/>
      <c r="C5881" s="17"/>
      <c r="D5881" s="17"/>
      <c r="E5881" s="17"/>
      <c r="F5881" s="17"/>
      <c r="G5881" s="17"/>
      <c r="H5881" s="249"/>
      <c r="I5881" s="250"/>
      <c r="J5881" s="251"/>
    </row>
    <row r="5882" spans="1:10" ht="13.5" customHeight="1">
      <c r="A5882" s="16"/>
      <c r="B5882" s="16"/>
      <c r="C5882" s="17"/>
      <c r="D5882" s="17"/>
      <c r="E5882" s="17"/>
      <c r="F5882" s="17"/>
      <c r="G5882" s="17"/>
      <c r="H5882" s="249"/>
      <c r="I5882" s="250"/>
      <c r="J5882" s="251"/>
    </row>
    <row r="5883" spans="1:10" ht="13.5" customHeight="1">
      <c r="A5883" s="16"/>
      <c r="B5883" s="16"/>
      <c r="C5883" s="17"/>
      <c r="D5883" s="17"/>
      <c r="E5883" s="17"/>
      <c r="F5883" s="17"/>
      <c r="G5883" s="17"/>
      <c r="H5883" s="249"/>
      <c r="I5883" s="250"/>
      <c r="J5883" s="251"/>
    </row>
    <row r="5884" spans="1:10" ht="13.5" customHeight="1">
      <c r="A5884" s="16"/>
      <c r="B5884" s="16"/>
      <c r="C5884" s="17"/>
      <c r="D5884" s="17"/>
      <c r="E5884" s="17"/>
      <c r="F5884" s="17"/>
      <c r="G5884" s="17"/>
      <c r="H5884" s="249"/>
      <c r="I5884" s="250"/>
      <c r="J5884" s="251"/>
    </row>
    <row r="5885" spans="1:10" ht="13.5" customHeight="1">
      <c r="A5885" s="16"/>
      <c r="B5885" s="16"/>
      <c r="C5885" s="17"/>
      <c r="D5885" s="17"/>
      <c r="E5885" s="17"/>
      <c r="F5885" s="17"/>
      <c r="G5885" s="17"/>
      <c r="H5885" s="249"/>
      <c r="I5885" s="250"/>
      <c r="J5885" s="251"/>
    </row>
    <row r="5886" spans="1:10" ht="13.5" customHeight="1">
      <c r="A5886" s="16"/>
      <c r="B5886" s="16"/>
      <c r="C5886" s="17"/>
      <c r="D5886" s="17"/>
      <c r="E5886" s="17"/>
      <c r="F5886" s="17"/>
      <c r="G5886" s="17"/>
      <c r="H5886" s="249"/>
      <c r="I5886" s="250"/>
      <c r="J5886" s="251"/>
    </row>
    <row r="5887" spans="1:10" ht="13.5" customHeight="1">
      <c r="A5887" s="16"/>
      <c r="B5887" s="16"/>
      <c r="C5887" s="17"/>
      <c r="D5887" s="17"/>
      <c r="E5887" s="17"/>
      <c r="F5887" s="17"/>
      <c r="G5887" s="17"/>
      <c r="H5887" s="249"/>
      <c r="I5887" s="250"/>
      <c r="J5887" s="251"/>
    </row>
    <row r="5888" spans="1:10" ht="13.5" customHeight="1">
      <c r="A5888" s="16"/>
      <c r="B5888" s="16"/>
      <c r="C5888" s="17"/>
      <c r="D5888" s="17"/>
      <c r="E5888" s="17"/>
      <c r="F5888" s="17"/>
      <c r="G5888" s="17"/>
      <c r="H5888" s="249"/>
      <c r="I5888" s="250"/>
      <c r="J5888" s="251"/>
    </row>
    <row r="5889" spans="1:10" ht="13.5" customHeight="1">
      <c r="A5889" s="16"/>
      <c r="B5889" s="16"/>
      <c r="C5889" s="17"/>
      <c r="D5889" s="17"/>
      <c r="E5889" s="17"/>
      <c r="F5889" s="17"/>
      <c r="G5889" s="17"/>
      <c r="H5889" s="249"/>
      <c r="I5889" s="250"/>
      <c r="J5889" s="251"/>
    </row>
    <row r="5890" spans="1:10" ht="13.5" customHeight="1">
      <c r="A5890" s="16"/>
      <c r="B5890" s="16"/>
      <c r="C5890" s="17"/>
      <c r="D5890" s="17"/>
      <c r="E5890" s="17"/>
      <c r="F5890" s="17"/>
      <c r="G5890" s="17"/>
      <c r="H5890" s="249"/>
      <c r="I5890" s="250"/>
      <c r="J5890" s="251"/>
    </row>
    <row r="5891" spans="1:10" ht="13.5" customHeight="1">
      <c r="A5891" s="16"/>
      <c r="B5891" s="16"/>
      <c r="C5891" s="17"/>
      <c r="D5891" s="17"/>
      <c r="E5891" s="17"/>
      <c r="F5891" s="17"/>
      <c r="G5891" s="17"/>
      <c r="H5891" s="249"/>
      <c r="I5891" s="250"/>
      <c r="J5891" s="251"/>
    </row>
    <row r="5892" spans="1:10" ht="13.5" customHeight="1">
      <c r="A5892" s="16"/>
      <c r="B5892" s="16"/>
      <c r="C5892" s="17"/>
      <c r="D5892" s="17"/>
      <c r="E5892" s="17"/>
      <c r="F5892" s="17"/>
      <c r="G5892" s="17"/>
      <c r="H5892" s="249"/>
      <c r="I5892" s="250"/>
      <c r="J5892" s="251"/>
    </row>
    <row r="5893" spans="1:10" ht="13.5" customHeight="1">
      <c r="A5893" s="16"/>
      <c r="B5893" s="16"/>
      <c r="C5893" s="17"/>
      <c r="D5893" s="17"/>
      <c r="E5893" s="17"/>
      <c r="F5893" s="17"/>
      <c r="G5893" s="17"/>
      <c r="H5893" s="249"/>
      <c r="I5893" s="250"/>
      <c r="J5893" s="251"/>
    </row>
    <row r="5894" spans="1:10" ht="13.5" customHeight="1">
      <c r="A5894" s="16"/>
      <c r="B5894" s="16"/>
      <c r="C5894" s="17"/>
      <c r="D5894" s="17"/>
      <c r="E5894" s="17"/>
      <c r="F5894" s="17"/>
      <c r="G5894" s="17"/>
      <c r="H5894" s="249"/>
      <c r="I5894" s="250"/>
      <c r="J5894" s="251"/>
    </row>
    <row r="5895" spans="1:10" ht="13.5" customHeight="1">
      <c r="A5895" s="16"/>
      <c r="B5895" s="16"/>
      <c r="C5895" s="17"/>
      <c r="D5895" s="17"/>
      <c r="E5895" s="17"/>
      <c r="F5895" s="17"/>
      <c r="G5895" s="17"/>
      <c r="H5895" s="249"/>
      <c r="I5895" s="250"/>
      <c r="J5895" s="251"/>
    </row>
    <row r="5896" spans="1:10" ht="13.5" customHeight="1">
      <c r="A5896" s="16"/>
      <c r="B5896" s="16"/>
      <c r="C5896" s="17"/>
      <c r="D5896" s="17"/>
      <c r="E5896" s="17"/>
      <c r="F5896" s="17"/>
      <c r="G5896" s="17"/>
      <c r="H5896" s="249"/>
      <c r="I5896" s="250"/>
      <c r="J5896" s="251"/>
    </row>
    <row r="5897" spans="1:10" ht="13.5" customHeight="1">
      <c r="A5897" s="16"/>
      <c r="B5897" s="16"/>
      <c r="C5897" s="17"/>
      <c r="D5897" s="17"/>
      <c r="E5897" s="17"/>
      <c r="F5897" s="17"/>
      <c r="G5897" s="17"/>
      <c r="H5897" s="249"/>
      <c r="I5897" s="250"/>
      <c r="J5897" s="251"/>
    </row>
    <row r="5898" spans="1:10" ht="13.5" customHeight="1">
      <c r="A5898" s="16"/>
      <c r="B5898" s="16"/>
      <c r="C5898" s="17"/>
      <c r="D5898" s="17"/>
      <c r="E5898" s="17"/>
      <c r="F5898" s="17"/>
      <c r="G5898" s="17"/>
      <c r="H5898" s="249"/>
      <c r="I5898" s="250"/>
      <c r="J5898" s="251"/>
    </row>
    <row r="5899" spans="1:10" ht="13.5" customHeight="1">
      <c r="A5899" s="16"/>
      <c r="B5899" s="16"/>
      <c r="C5899" s="17"/>
      <c r="D5899" s="17"/>
      <c r="E5899" s="17"/>
      <c r="F5899" s="17"/>
      <c r="G5899" s="17"/>
      <c r="H5899" s="249"/>
      <c r="I5899" s="250"/>
      <c r="J5899" s="251"/>
    </row>
    <row r="5900" spans="1:10" ht="13.5" customHeight="1">
      <c r="A5900" s="16"/>
      <c r="B5900" s="16"/>
      <c r="C5900" s="17"/>
      <c r="D5900" s="17"/>
      <c r="E5900" s="17"/>
      <c r="F5900" s="17"/>
      <c r="G5900" s="17"/>
      <c r="H5900" s="249"/>
      <c r="I5900" s="250"/>
      <c r="J5900" s="251"/>
    </row>
    <row r="5901" spans="1:10" ht="13.5" customHeight="1">
      <c r="A5901" s="16"/>
      <c r="B5901" s="16"/>
      <c r="C5901" s="17"/>
      <c r="D5901" s="17"/>
      <c r="E5901" s="17"/>
      <c r="F5901" s="17"/>
      <c r="G5901" s="17"/>
      <c r="H5901" s="249"/>
      <c r="I5901" s="250"/>
      <c r="J5901" s="251"/>
    </row>
    <row r="5902" spans="1:10" ht="13.5" customHeight="1">
      <c r="A5902" s="16"/>
      <c r="B5902" s="16"/>
      <c r="C5902" s="17"/>
      <c r="D5902" s="17"/>
      <c r="E5902" s="17"/>
      <c r="F5902" s="17"/>
      <c r="G5902" s="17"/>
      <c r="H5902" s="249"/>
      <c r="I5902" s="250"/>
      <c r="J5902" s="251"/>
    </row>
    <row r="5903" spans="1:10" ht="13.5" customHeight="1">
      <c r="A5903" s="16"/>
      <c r="B5903" s="16"/>
      <c r="C5903" s="17"/>
      <c r="D5903" s="17"/>
      <c r="E5903" s="17"/>
      <c r="F5903" s="17"/>
      <c r="G5903" s="17"/>
      <c r="H5903" s="249"/>
      <c r="I5903" s="250"/>
      <c r="J5903" s="251"/>
    </row>
    <row r="5904" spans="1:10" ht="13.5" customHeight="1">
      <c r="A5904" s="16"/>
      <c r="B5904" s="16"/>
      <c r="C5904" s="17"/>
      <c r="D5904" s="17"/>
      <c r="E5904" s="17"/>
      <c r="F5904" s="17"/>
      <c r="G5904" s="17"/>
      <c r="H5904" s="249"/>
      <c r="I5904" s="250"/>
      <c r="J5904" s="251"/>
    </row>
    <row r="5905" spans="1:10" ht="13.5" customHeight="1">
      <c r="A5905" s="16"/>
      <c r="B5905" s="16"/>
      <c r="C5905" s="17"/>
      <c r="D5905" s="17"/>
      <c r="E5905" s="17"/>
      <c r="F5905" s="17"/>
      <c r="G5905" s="17"/>
      <c r="H5905" s="249"/>
      <c r="I5905" s="250"/>
      <c r="J5905" s="251"/>
    </row>
    <row r="5906" spans="1:10" ht="13.5" customHeight="1">
      <c r="A5906" s="16"/>
      <c r="B5906" s="16"/>
      <c r="C5906" s="17"/>
      <c r="D5906" s="17"/>
      <c r="E5906" s="17"/>
      <c r="F5906" s="17"/>
      <c r="G5906" s="17"/>
      <c r="H5906" s="249"/>
      <c r="I5906" s="250"/>
      <c r="J5906" s="251"/>
    </row>
    <row r="5907" spans="1:10" ht="13.5" customHeight="1">
      <c r="A5907" s="16"/>
      <c r="B5907" s="16"/>
      <c r="C5907" s="17"/>
      <c r="D5907" s="17"/>
      <c r="E5907" s="17"/>
      <c r="F5907" s="17"/>
      <c r="G5907" s="17"/>
      <c r="H5907" s="249"/>
      <c r="I5907" s="250"/>
      <c r="J5907" s="251"/>
    </row>
    <row r="5908" spans="1:10" ht="13.5" customHeight="1">
      <c r="A5908" s="16"/>
      <c r="B5908" s="16"/>
      <c r="C5908" s="17"/>
      <c r="D5908" s="17"/>
      <c r="E5908" s="17"/>
      <c r="F5908" s="17"/>
      <c r="G5908" s="17"/>
      <c r="H5908" s="249"/>
      <c r="I5908" s="250"/>
      <c r="J5908" s="251"/>
    </row>
    <row r="5909" spans="1:10" ht="13.5" customHeight="1">
      <c r="A5909" s="16"/>
      <c r="B5909" s="16"/>
      <c r="C5909" s="17"/>
      <c r="D5909" s="17"/>
      <c r="E5909" s="17"/>
      <c r="F5909" s="17"/>
      <c r="G5909" s="17"/>
      <c r="H5909" s="249"/>
      <c r="I5909" s="250"/>
      <c r="J5909" s="251"/>
    </row>
    <row r="5910" spans="1:10" ht="13.5" customHeight="1">
      <c r="A5910" s="16"/>
      <c r="B5910" s="16"/>
      <c r="C5910" s="17"/>
      <c r="D5910" s="17"/>
      <c r="E5910" s="17"/>
      <c r="F5910" s="17"/>
      <c r="G5910" s="17"/>
      <c r="H5910" s="249"/>
      <c r="I5910" s="250"/>
      <c r="J5910" s="251"/>
    </row>
    <row r="5911" spans="1:10" ht="13.5" customHeight="1">
      <c r="A5911" s="16"/>
      <c r="B5911" s="16"/>
      <c r="C5911" s="17"/>
      <c r="D5911" s="17"/>
      <c r="E5911" s="17"/>
      <c r="F5911" s="17"/>
      <c r="G5911" s="17"/>
      <c r="H5911" s="249"/>
      <c r="I5911" s="250"/>
      <c r="J5911" s="251"/>
    </row>
    <row r="5912" spans="1:10" ht="13.5" customHeight="1">
      <c r="A5912" s="16"/>
      <c r="B5912" s="16"/>
      <c r="C5912" s="17"/>
      <c r="D5912" s="17"/>
      <c r="E5912" s="17"/>
      <c r="F5912" s="17"/>
      <c r="G5912" s="17"/>
      <c r="H5912" s="249"/>
      <c r="I5912" s="250"/>
      <c r="J5912" s="251"/>
    </row>
    <row r="5913" spans="1:10" ht="13.5" customHeight="1">
      <c r="A5913" s="16"/>
      <c r="B5913" s="16"/>
      <c r="C5913" s="17"/>
      <c r="D5913" s="17"/>
      <c r="E5913" s="17"/>
      <c r="F5913" s="17"/>
      <c r="G5913" s="17"/>
      <c r="H5913" s="249"/>
      <c r="I5913" s="250"/>
      <c r="J5913" s="251"/>
    </row>
    <row r="5914" spans="1:10" ht="13.5" customHeight="1">
      <c r="A5914" s="16"/>
      <c r="B5914" s="16"/>
      <c r="C5914" s="17"/>
      <c r="D5914" s="17"/>
      <c r="E5914" s="17"/>
      <c r="F5914" s="17"/>
      <c r="G5914" s="17"/>
      <c r="H5914" s="249"/>
      <c r="I5914" s="250"/>
      <c r="J5914" s="251"/>
    </row>
    <row r="5915" spans="1:10" ht="13.5" customHeight="1">
      <c r="A5915" s="16"/>
      <c r="B5915" s="16"/>
      <c r="C5915" s="17"/>
      <c r="D5915" s="17"/>
      <c r="E5915" s="17"/>
      <c r="F5915" s="17"/>
      <c r="G5915" s="17"/>
      <c r="H5915" s="249"/>
      <c r="I5915" s="250"/>
      <c r="J5915" s="251"/>
    </row>
    <row r="5916" spans="1:10" ht="13.5" customHeight="1">
      <c r="A5916" s="16"/>
      <c r="B5916" s="16"/>
      <c r="C5916" s="17"/>
      <c r="D5916" s="17"/>
      <c r="E5916" s="17"/>
      <c r="F5916" s="17"/>
      <c r="G5916" s="17"/>
      <c r="H5916" s="249"/>
      <c r="I5916" s="250"/>
      <c r="J5916" s="251"/>
    </row>
    <row r="5917" spans="1:10" ht="13.5" customHeight="1">
      <c r="A5917" s="16"/>
      <c r="B5917" s="16"/>
      <c r="C5917" s="17"/>
      <c r="D5917" s="17"/>
      <c r="E5917" s="17"/>
      <c r="F5917" s="17"/>
      <c r="G5917" s="17"/>
      <c r="H5917" s="249"/>
      <c r="I5917" s="250"/>
      <c r="J5917" s="251"/>
    </row>
    <row r="5918" spans="1:10" ht="13.5" customHeight="1">
      <c r="A5918" s="16"/>
      <c r="B5918" s="16"/>
      <c r="C5918" s="17"/>
      <c r="D5918" s="17"/>
      <c r="E5918" s="17"/>
      <c r="F5918" s="17"/>
      <c r="G5918" s="17"/>
      <c r="H5918" s="249"/>
      <c r="I5918" s="250"/>
      <c r="J5918" s="251"/>
    </row>
    <row r="5919" spans="1:10" ht="13.5" customHeight="1">
      <c r="A5919" s="16"/>
      <c r="B5919" s="16"/>
      <c r="C5919" s="17"/>
      <c r="D5919" s="17"/>
      <c r="E5919" s="17"/>
      <c r="F5919" s="17"/>
      <c r="G5919" s="17"/>
      <c r="H5919" s="249"/>
      <c r="I5919" s="250"/>
      <c r="J5919" s="251"/>
    </row>
    <row r="5920" spans="1:10" ht="13.5" customHeight="1">
      <c r="A5920" s="16"/>
      <c r="B5920" s="16"/>
      <c r="C5920" s="17"/>
      <c r="D5920" s="17"/>
      <c r="E5920" s="17"/>
      <c r="F5920" s="17"/>
      <c r="G5920" s="17"/>
      <c r="H5920" s="249"/>
      <c r="I5920" s="250"/>
      <c r="J5920" s="251"/>
    </row>
    <row r="5921" spans="1:10" ht="13.5" customHeight="1">
      <c r="A5921" s="16"/>
      <c r="B5921" s="16"/>
      <c r="C5921" s="17"/>
      <c r="D5921" s="17"/>
      <c r="E5921" s="17"/>
      <c r="F5921" s="17"/>
      <c r="G5921" s="17"/>
      <c r="H5921" s="249"/>
      <c r="I5921" s="250"/>
      <c r="J5921" s="251"/>
    </row>
    <row r="5922" spans="1:10" ht="13.5" customHeight="1">
      <c r="A5922" s="16"/>
      <c r="B5922" s="16"/>
      <c r="C5922" s="17"/>
      <c r="D5922" s="17"/>
      <c r="E5922" s="17"/>
      <c r="F5922" s="17"/>
      <c r="G5922" s="17"/>
      <c r="H5922" s="249"/>
      <c r="I5922" s="250"/>
      <c r="J5922" s="251"/>
    </row>
    <row r="5923" spans="1:10" ht="13.5" customHeight="1">
      <c r="A5923" s="16"/>
      <c r="B5923" s="16"/>
      <c r="C5923" s="17"/>
      <c r="D5923" s="17"/>
      <c r="E5923" s="17"/>
      <c r="F5923" s="17"/>
      <c r="G5923" s="17"/>
      <c r="H5923" s="249"/>
      <c r="I5923" s="250"/>
      <c r="J5923" s="251"/>
    </row>
    <row r="5924" spans="1:10" ht="13.5" customHeight="1">
      <c r="A5924" s="16"/>
      <c r="B5924" s="16"/>
      <c r="C5924" s="17"/>
      <c r="D5924" s="17"/>
      <c r="E5924" s="17"/>
      <c r="F5924" s="17"/>
      <c r="G5924" s="17"/>
      <c r="H5924" s="249"/>
      <c r="I5924" s="250"/>
      <c r="J5924" s="251"/>
    </row>
    <row r="5925" spans="1:10" ht="13.5" customHeight="1">
      <c r="A5925" s="16"/>
      <c r="B5925" s="16"/>
      <c r="C5925" s="17"/>
      <c r="D5925" s="17"/>
      <c r="E5925" s="17"/>
      <c r="F5925" s="17"/>
      <c r="G5925" s="17"/>
      <c r="H5925" s="249"/>
      <c r="I5925" s="250"/>
      <c r="J5925" s="251"/>
    </row>
    <row r="5926" spans="1:10" ht="13.5" customHeight="1">
      <c r="A5926" s="16"/>
      <c r="B5926" s="16"/>
      <c r="C5926" s="17"/>
      <c r="D5926" s="17"/>
      <c r="E5926" s="17"/>
      <c r="F5926" s="17"/>
      <c r="G5926" s="17"/>
      <c r="H5926" s="249"/>
      <c r="I5926" s="250"/>
      <c r="J5926" s="251"/>
    </row>
    <row r="5927" spans="1:10" ht="13.5" customHeight="1">
      <c r="A5927" s="16"/>
      <c r="B5927" s="16"/>
      <c r="C5927" s="17"/>
      <c r="D5927" s="17"/>
      <c r="E5927" s="17"/>
      <c r="F5927" s="17"/>
      <c r="G5927" s="17"/>
      <c r="H5927" s="249"/>
      <c r="I5927" s="250"/>
      <c r="J5927" s="251"/>
    </row>
    <row r="5928" spans="1:10" ht="13.5" customHeight="1">
      <c r="A5928" s="16"/>
      <c r="B5928" s="16"/>
      <c r="C5928" s="17"/>
      <c r="D5928" s="17"/>
      <c r="E5928" s="17"/>
      <c r="F5928" s="17"/>
      <c r="G5928" s="17"/>
      <c r="H5928" s="249"/>
      <c r="I5928" s="250"/>
      <c r="J5928" s="251"/>
    </row>
    <row r="5929" spans="1:10" ht="13.5" customHeight="1">
      <c r="A5929" s="16"/>
      <c r="B5929" s="16"/>
      <c r="C5929" s="17"/>
      <c r="D5929" s="17"/>
      <c r="E5929" s="17"/>
      <c r="F5929" s="17"/>
      <c r="G5929" s="17"/>
      <c r="H5929" s="249"/>
      <c r="I5929" s="250"/>
      <c r="J5929" s="251"/>
    </row>
    <row r="5930" spans="1:10" ht="13.5" customHeight="1">
      <c r="A5930" s="16"/>
      <c r="B5930" s="16"/>
      <c r="C5930" s="17"/>
      <c r="D5930" s="17"/>
      <c r="E5930" s="17"/>
      <c r="F5930" s="17"/>
      <c r="G5930" s="17"/>
      <c r="H5930" s="249"/>
      <c r="I5930" s="250"/>
      <c r="J5930" s="251"/>
    </row>
    <row r="5931" spans="1:10" ht="13.5" customHeight="1">
      <c r="A5931" s="16"/>
      <c r="B5931" s="16"/>
      <c r="C5931" s="17"/>
      <c r="D5931" s="17"/>
      <c r="E5931" s="17"/>
      <c r="F5931" s="17"/>
      <c r="G5931" s="17"/>
      <c r="H5931" s="249"/>
      <c r="I5931" s="250"/>
      <c r="J5931" s="251"/>
    </row>
    <row r="5932" spans="1:10" ht="13.5" customHeight="1">
      <c r="A5932" s="16"/>
      <c r="B5932" s="16"/>
      <c r="C5932" s="17"/>
      <c r="D5932" s="17"/>
      <c r="E5932" s="17"/>
      <c r="F5932" s="17"/>
      <c r="G5932" s="17"/>
      <c r="H5932" s="249"/>
      <c r="I5932" s="250"/>
      <c r="J5932" s="251"/>
    </row>
    <row r="5933" spans="1:10" ht="13.5" customHeight="1">
      <c r="A5933" s="16"/>
      <c r="B5933" s="16"/>
      <c r="C5933" s="17"/>
      <c r="D5933" s="17"/>
      <c r="E5933" s="17"/>
      <c r="F5933" s="17"/>
      <c r="G5933" s="17"/>
      <c r="H5933" s="249"/>
      <c r="I5933" s="250"/>
      <c r="J5933" s="251"/>
    </row>
    <row r="5934" spans="1:10" ht="13.5" customHeight="1">
      <c r="A5934" s="16"/>
      <c r="B5934" s="16"/>
      <c r="C5934" s="17"/>
      <c r="D5934" s="17"/>
      <c r="E5934" s="17"/>
      <c r="F5934" s="17"/>
      <c r="G5934" s="17"/>
      <c r="H5934" s="249"/>
      <c r="I5934" s="250"/>
      <c r="J5934" s="251"/>
    </row>
    <row r="5935" spans="1:10" ht="13.5" customHeight="1">
      <c r="A5935" s="16"/>
      <c r="B5935" s="16"/>
      <c r="C5935" s="17"/>
      <c r="D5935" s="17"/>
      <c r="E5935" s="17"/>
      <c r="F5935" s="17"/>
      <c r="G5935" s="17"/>
      <c r="H5935" s="249"/>
      <c r="I5935" s="250"/>
      <c r="J5935" s="251"/>
    </row>
    <row r="5936" spans="1:10" ht="13.5" customHeight="1">
      <c r="A5936" s="16"/>
      <c r="B5936" s="16"/>
      <c r="C5936" s="17"/>
      <c r="D5936" s="17"/>
      <c r="E5936" s="17"/>
      <c r="F5936" s="17"/>
      <c r="G5936" s="17"/>
      <c r="H5936" s="249"/>
      <c r="I5936" s="250"/>
      <c r="J5936" s="251"/>
    </row>
    <row r="5937" spans="1:10" ht="13.5" customHeight="1">
      <c r="A5937" s="16"/>
      <c r="B5937" s="16"/>
      <c r="C5937" s="17"/>
      <c r="D5937" s="17"/>
      <c r="E5937" s="17"/>
      <c r="F5937" s="17"/>
      <c r="G5937" s="17"/>
      <c r="H5937" s="249"/>
      <c r="I5937" s="250"/>
      <c r="J5937" s="251"/>
    </row>
    <row r="5938" spans="1:10" ht="13.5" customHeight="1">
      <c r="A5938" s="16"/>
      <c r="B5938" s="16"/>
      <c r="C5938" s="17"/>
      <c r="D5938" s="17"/>
      <c r="E5938" s="17"/>
      <c r="F5938" s="17"/>
      <c r="G5938" s="17"/>
      <c r="H5938" s="249"/>
      <c r="I5938" s="250"/>
      <c r="J5938" s="251"/>
    </row>
    <row r="5939" spans="1:10" ht="13.5" customHeight="1">
      <c r="A5939" s="16"/>
      <c r="B5939" s="16"/>
      <c r="C5939" s="17"/>
      <c r="D5939" s="17"/>
      <c r="E5939" s="17"/>
      <c r="F5939" s="17"/>
      <c r="G5939" s="17"/>
      <c r="H5939" s="249"/>
      <c r="I5939" s="250"/>
      <c r="J5939" s="251"/>
    </row>
    <row r="5940" spans="1:10" ht="13.5" customHeight="1">
      <c r="A5940" s="16"/>
      <c r="B5940" s="16"/>
      <c r="C5940" s="17"/>
      <c r="D5940" s="17"/>
      <c r="E5940" s="17"/>
      <c r="F5940" s="17"/>
      <c r="G5940" s="17"/>
      <c r="H5940" s="249"/>
      <c r="I5940" s="250"/>
      <c r="J5940" s="251"/>
    </row>
    <row r="5941" spans="1:10" ht="13.5" customHeight="1">
      <c r="A5941" s="16"/>
      <c r="B5941" s="16"/>
      <c r="C5941" s="17"/>
      <c r="D5941" s="17"/>
      <c r="E5941" s="17"/>
      <c r="F5941" s="17"/>
      <c r="G5941" s="17"/>
      <c r="H5941" s="249"/>
      <c r="I5941" s="250"/>
      <c r="J5941" s="251"/>
    </row>
    <row r="5942" spans="1:10" ht="13.5" customHeight="1">
      <c r="A5942" s="16"/>
      <c r="B5942" s="16"/>
      <c r="C5942" s="17"/>
      <c r="D5942" s="17"/>
      <c r="E5942" s="17"/>
      <c r="F5942" s="17"/>
      <c r="G5942" s="17"/>
      <c r="H5942" s="249"/>
      <c r="I5942" s="250"/>
      <c r="J5942" s="251"/>
    </row>
    <row r="5943" spans="1:10" ht="13.5" customHeight="1">
      <c r="A5943" s="16"/>
      <c r="B5943" s="16"/>
      <c r="C5943" s="17"/>
      <c r="D5943" s="17"/>
      <c r="E5943" s="17"/>
      <c r="F5943" s="17"/>
      <c r="G5943" s="17"/>
      <c r="H5943" s="249"/>
      <c r="I5943" s="250"/>
      <c r="J5943" s="251"/>
    </row>
    <row r="5944" spans="1:10" ht="13.5" customHeight="1">
      <c r="A5944" s="16"/>
      <c r="B5944" s="16"/>
      <c r="C5944" s="17"/>
      <c r="D5944" s="17"/>
      <c r="E5944" s="17"/>
      <c r="F5944" s="17"/>
      <c r="G5944" s="17"/>
      <c r="H5944" s="249"/>
      <c r="I5944" s="250"/>
      <c r="J5944" s="251"/>
    </row>
    <row r="5945" spans="1:10" ht="13.5" customHeight="1">
      <c r="A5945" s="16"/>
      <c r="B5945" s="16"/>
      <c r="C5945" s="17"/>
      <c r="D5945" s="17"/>
      <c r="E5945" s="17"/>
      <c r="F5945" s="17"/>
      <c r="G5945" s="17"/>
      <c r="H5945" s="249"/>
      <c r="I5945" s="250"/>
      <c r="J5945" s="251"/>
    </row>
    <row r="5946" spans="1:10" ht="13.5" customHeight="1">
      <c r="A5946" s="16"/>
      <c r="B5946" s="16"/>
      <c r="C5946" s="17"/>
      <c r="D5946" s="17"/>
      <c r="E5946" s="17"/>
      <c r="F5946" s="17"/>
      <c r="G5946" s="17"/>
      <c r="H5946" s="249"/>
      <c r="I5946" s="250"/>
      <c r="J5946" s="251"/>
    </row>
    <row r="5947" spans="1:10" ht="13.5" customHeight="1">
      <c r="A5947" s="16"/>
      <c r="B5947" s="16"/>
      <c r="C5947" s="17"/>
      <c r="D5947" s="17"/>
      <c r="E5947" s="17"/>
      <c r="F5947" s="17"/>
      <c r="G5947" s="17"/>
      <c r="H5947" s="249"/>
      <c r="I5947" s="250"/>
      <c r="J5947" s="251"/>
    </row>
    <row r="5948" spans="1:10" ht="13.5" customHeight="1">
      <c r="A5948" s="16"/>
      <c r="B5948" s="16"/>
      <c r="C5948" s="17"/>
      <c r="D5948" s="17"/>
      <c r="E5948" s="17"/>
      <c r="F5948" s="17"/>
      <c r="G5948" s="17"/>
      <c r="H5948" s="249"/>
      <c r="I5948" s="250"/>
      <c r="J5948" s="251"/>
    </row>
    <row r="5949" spans="1:10" ht="13.5" customHeight="1">
      <c r="A5949" s="16"/>
      <c r="B5949" s="16"/>
      <c r="C5949" s="17"/>
      <c r="D5949" s="17"/>
      <c r="E5949" s="17"/>
      <c r="F5949" s="17"/>
      <c r="G5949" s="17"/>
      <c r="H5949" s="249"/>
      <c r="I5949" s="250"/>
      <c r="J5949" s="251"/>
    </row>
    <row r="5950" spans="1:10" ht="13.5" customHeight="1">
      <c r="A5950" s="16"/>
      <c r="B5950" s="16"/>
      <c r="C5950" s="17"/>
      <c r="D5950" s="17"/>
      <c r="E5950" s="17"/>
      <c r="F5950" s="17"/>
      <c r="G5950" s="17"/>
      <c r="H5950" s="249"/>
      <c r="I5950" s="250"/>
      <c r="J5950" s="251"/>
    </row>
    <row r="5951" spans="1:10" ht="13.5" customHeight="1">
      <c r="A5951" s="16"/>
      <c r="B5951" s="16"/>
      <c r="C5951" s="17"/>
      <c r="D5951" s="17"/>
      <c r="E5951" s="17"/>
      <c r="F5951" s="17"/>
      <c r="G5951" s="17"/>
      <c r="H5951" s="249"/>
      <c r="I5951" s="250"/>
      <c r="J5951" s="251"/>
    </row>
    <row r="5952" spans="1:10" ht="13.5" customHeight="1">
      <c r="A5952" s="16"/>
      <c r="B5952" s="16"/>
      <c r="C5952" s="17"/>
      <c r="D5952" s="17"/>
      <c r="E5952" s="17"/>
      <c r="F5952" s="17"/>
      <c r="G5952" s="17"/>
      <c r="H5952" s="249"/>
      <c r="I5952" s="250"/>
      <c r="J5952" s="251"/>
    </row>
    <row r="5953" spans="1:10" ht="13.5" customHeight="1">
      <c r="A5953" s="16"/>
      <c r="B5953" s="16"/>
      <c r="C5953" s="17"/>
      <c r="D5953" s="17"/>
      <c r="E5953" s="17"/>
      <c r="F5953" s="17"/>
      <c r="G5953" s="17"/>
      <c r="H5953" s="249"/>
      <c r="I5953" s="250"/>
      <c r="J5953" s="251"/>
    </row>
    <row r="5954" spans="1:10" ht="13.5" customHeight="1">
      <c r="A5954" s="16"/>
      <c r="B5954" s="16"/>
      <c r="C5954" s="17"/>
      <c r="D5954" s="17"/>
      <c r="E5954" s="17"/>
      <c r="F5954" s="17"/>
      <c r="G5954" s="17"/>
      <c r="H5954" s="249"/>
      <c r="I5954" s="250"/>
      <c r="J5954" s="251"/>
    </row>
    <row r="5955" spans="1:10" ht="13.5" customHeight="1">
      <c r="A5955" s="16"/>
      <c r="B5955" s="16"/>
      <c r="C5955" s="17"/>
      <c r="D5955" s="17"/>
      <c r="E5955" s="17"/>
      <c r="F5955" s="17"/>
      <c r="G5955" s="17"/>
      <c r="H5955" s="249"/>
      <c r="I5955" s="250"/>
      <c r="J5955" s="251"/>
    </row>
    <row r="5956" spans="1:10" ht="13.5" customHeight="1">
      <c r="A5956" s="16"/>
      <c r="B5956" s="16"/>
      <c r="C5956" s="17"/>
      <c r="D5956" s="17"/>
      <c r="E5956" s="17"/>
      <c r="F5956" s="17"/>
      <c r="G5956" s="17"/>
      <c r="H5956" s="249"/>
      <c r="I5956" s="250"/>
      <c r="J5956" s="251"/>
    </row>
    <row r="5957" spans="1:10" ht="13.5" customHeight="1">
      <c r="A5957" s="16"/>
      <c r="B5957" s="16"/>
      <c r="C5957" s="17"/>
      <c r="D5957" s="17"/>
      <c r="E5957" s="17"/>
      <c r="F5957" s="17"/>
      <c r="G5957" s="17"/>
      <c r="H5957" s="249"/>
      <c r="I5957" s="250"/>
      <c r="J5957" s="251"/>
    </row>
    <row r="5958" spans="1:10" ht="13.5" customHeight="1">
      <c r="A5958" s="16"/>
      <c r="B5958" s="16"/>
      <c r="C5958" s="17"/>
      <c r="D5958" s="17"/>
      <c r="E5958" s="17"/>
      <c r="F5958" s="17"/>
      <c r="G5958" s="17"/>
      <c r="H5958" s="249"/>
      <c r="I5958" s="250"/>
      <c r="J5958" s="251"/>
    </row>
    <row r="5959" spans="1:10" ht="13.5" customHeight="1">
      <c r="A5959" s="16"/>
      <c r="B5959" s="16"/>
      <c r="C5959" s="17"/>
      <c r="D5959" s="17"/>
      <c r="E5959" s="17"/>
      <c r="F5959" s="17"/>
      <c r="G5959" s="17"/>
      <c r="H5959" s="249"/>
      <c r="I5959" s="250"/>
      <c r="J5959" s="251"/>
    </row>
    <row r="5960" spans="1:10" ht="13.5" customHeight="1">
      <c r="A5960" s="16"/>
      <c r="B5960" s="16"/>
      <c r="C5960" s="17"/>
      <c r="D5960" s="17"/>
      <c r="E5960" s="17"/>
      <c r="F5960" s="17"/>
      <c r="G5960" s="17"/>
      <c r="H5960" s="249"/>
      <c r="I5960" s="250"/>
      <c r="J5960" s="251"/>
    </row>
    <row r="5961" spans="1:10" ht="13.5" customHeight="1">
      <c r="A5961" s="16"/>
      <c r="B5961" s="16"/>
      <c r="C5961" s="17"/>
      <c r="D5961" s="17"/>
      <c r="E5961" s="17"/>
      <c r="F5961" s="17"/>
      <c r="G5961" s="17"/>
      <c r="H5961" s="249"/>
      <c r="I5961" s="250"/>
      <c r="J5961" s="251"/>
    </row>
    <row r="5962" spans="1:10" ht="13.5" customHeight="1">
      <c r="A5962" s="16"/>
      <c r="B5962" s="16"/>
      <c r="C5962" s="17"/>
      <c r="D5962" s="17"/>
      <c r="E5962" s="17"/>
      <c r="F5962" s="17"/>
      <c r="G5962" s="17"/>
      <c r="H5962" s="249"/>
      <c r="I5962" s="250"/>
      <c r="J5962" s="251"/>
    </row>
    <row r="5963" spans="1:10" ht="13.5" customHeight="1">
      <c r="A5963" s="16"/>
      <c r="B5963" s="16"/>
      <c r="C5963" s="17"/>
      <c r="D5963" s="17"/>
      <c r="E5963" s="17"/>
      <c r="F5963" s="17"/>
      <c r="G5963" s="17"/>
      <c r="H5963" s="249"/>
      <c r="I5963" s="250"/>
      <c r="J5963" s="251"/>
    </row>
    <row r="5964" spans="1:10" ht="13.5" customHeight="1">
      <c r="A5964" s="16"/>
      <c r="B5964" s="16"/>
      <c r="C5964" s="17"/>
      <c r="D5964" s="17"/>
      <c r="E5964" s="17"/>
      <c r="F5964" s="17"/>
      <c r="G5964" s="17"/>
      <c r="H5964" s="249"/>
      <c r="I5964" s="250"/>
      <c r="J5964" s="251"/>
    </row>
    <row r="5965" spans="1:10" ht="13.5" customHeight="1">
      <c r="A5965" s="16"/>
      <c r="B5965" s="16"/>
      <c r="C5965" s="17"/>
      <c r="D5965" s="17"/>
      <c r="E5965" s="17"/>
      <c r="F5965" s="17"/>
      <c r="G5965" s="17"/>
      <c r="H5965" s="249"/>
      <c r="I5965" s="250"/>
      <c r="J5965" s="251"/>
    </row>
    <row r="5966" spans="1:10" ht="13.5" customHeight="1">
      <c r="A5966" s="16"/>
      <c r="B5966" s="16"/>
      <c r="C5966" s="17"/>
      <c r="D5966" s="17"/>
      <c r="E5966" s="17"/>
      <c r="F5966" s="17"/>
      <c r="G5966" s="17"/>
      <c r="H5966" s="249"/>
      <c r="I5966" s="250"/>
      <c r="J5966" s="251"/>
    </row>
    <row r="5967" spans="1:10" ht="13.5" customHeight="1">
      <c r="A5967" s="16"/>
      <c r="B5967" s="16"/>
      <c r="C5967" s="17"/>
      <c r="D5967" s="17"/>
      <c r="E5967" s="17"/>
      <c r="F5967" s="17"/>
      <c r="G5967" s="17"/>
      <c r="H5967" s="249"/>
      <c r="I5967" s="250"/>
      <c r="J5967" s="251"/>
    </row>
    <row r="5968" spans="1:10" ht="13.5" customHeight="1">
      <c r="A5968" s="16"/>
      <c r="B5968" s="16"/>
      <c r="C5968" s="17"/>
      <c r="D5968" s="17"/>
      <c r="E5968" s="17"/>
      <c r="F5968" s="17"/>
      <c r="G5968" s="17"/>
      <c r="H5968" s="249"/>
      <c r="I5968" s="250"/>
      <c r="J5968" s="251"/>
    </row>
    <row r="5969" spans="1:10" ht="13.5" customHeight="1">
      <c r="A5969" s="16"/>
      <c r="B5969" s="16"/>
      <c r="C5969" s="17"/>
      <c r="D5969" s="17"/>
      <c r="E5969" s="17"/>
      <c r="F5969" s="17"/>
      <c r="G5969" s="17"/>
      <c r="H5969" s="249"/>
      <c r="I5969" s="250"/>
      <c r="J5969" s="251"/>
    </row>
    <row r="5970" spans="1:10" ht="13.5" customHeight="1">
      <c r="A5970" s="16"/>
      <c r="B5970" s="16"/>
      <c r="C5970" s="17"/>
      <c r="D5970" s="17"/>
      <c r="E5970" s="17"/>
      <c r="F5970" s="17"/>
      <c r="G5970" s="17"/>
      <c r="H5970" s="249"/>
      <c r="I5970" s="250"/>
      <c r="J5970" s="251"/>
    </row>
    <row r="5971" spans="1:10" ht="13.5" customHeight="1">
      <c r="A5971" s="16"/>
      <c r="B5971" s="16"/>
      <c r="C5971" s="17"/>
      <c r="D5971" s="17"/>
      <c r="E5971" s="17"/>
      <c r="F5971" s="17"/>
      <c r="G5971" s="17"/>
      <c r="H5971" s="249"/>
      <c r="I5971" s="250"/>
      <c r="J5971" s="251"/>
    </row>
    <row r="5972" spans="1:10" ht="13.5" customHeight="1">
      <c r="A5972" s="16"/>
      <c r="B5972" s="16"/>
      <c r="C5972" s="17"/>
      <c r="D5972" s="17"/>
      <c r="E5972" s="17"/>
      <c r="F5972" s="17"/>
      <c r="G5972" s="17"/>
      <c r="H5972" s="249"/>
      <c r="I5972" s="250"/>
      <c r="J5972" s="251"/>
    </row>
    <row r="5973" spans="1:10" ht="13.5" customHeight="1">
      <c r="A5973" s="16"/>
      <c r="B5973" s="16"/>
      <c r="C5973" s="17"/>
      <c r="D5973" s="17"/>
      <c r="E5973" s="17"/>
      <c r="F5973" s="17"/>
      <c r="G5973" s="17"/>
      <c r="H5973" s="249"/>
      <c r="I5973" s="250"/>
      <c r="J5973" s="251"/>
    </row>
    <row r="5974" spans="1:10" ht="13.5" customHeight="1">
      <c r="A5974" s="16"/>
      <c r="B5974" s="16"/>
      <c r="C5974" s="17"/>
      <c r="D5974" s="17"/>
      <c r="E5974" s="17"/>
      <c r="F5974" s="17"/>
      <c r="G5974" s="17"/>
      <c r="H5974" s="249"/>
      <c r="I5974" s="250"/>
      <c r="J5974" s="251"/>
    </row>
    <row r="5975" spans="1:10" ht="13.5" customHeight="1">
      <c r="A5975" s="16"/>
      <c r="B5975" s="16"/>
      <c r="C5975" s="17"/>
      <c r="D5975" s="17"/>
      <c r="E5975" s="17"/>
      <c r="F5975" s="17"/>
      <c r="G5975" s="17"/>
      <c r="H5975" s="249"/>
      <c r="I5975" s="250"/>
      <c r="J5975" s="251"/>
    </row>
    <row r="5976" spans="1:10" ht="13.5" customHeight="1">
      <c r="A5976" s="16"/>
      <c r="B5976" s="16"/>
      <c r="C5976" s="17"/>
      <c r="D5976" s="17"/>
      <c r="E5976" s="17"/>
      <c r="F5976" s="17"/>
      <c r="G5976" s="17"/>
      <c r="H5976" s="249"/>
      <c r="I5976" s="250"/>
      <c r="J5976" s="251"/>
    </row>
    <row r="5977" spans="1:10" ht="13.5" customHeight="1">
      <c r="A5977" s="16"/>
      <c r="B5977" s="16"/>
      <c r="C5977" s="17"/>
      <c r="D5977" s="17"/>
      <c r="E5977" s="17"/>
      <c r="F5977" s="17"/>
      <c r="G5977" s="17"/>
      <c r="H5977" s="249"/>
      <c r="I5977" s="250"/>
      <c r="J5977" s="251"/>
    </row>
    <row r="5978" spans="1:10" ht="13.5" customHeight="1">
      <c r="A5978" s="16"/>
      <c r="B5978" s="16"/>
      <c r="C5978" s="17"/>
      <c r="D5978" s="17"/>
      <c r="E5978" s="17"/>
      <c r="F5978" s="17"/>
      <c r="G5978" s="17"/>
      <c r="H5978" s="249"/>
      <c r="I5978" s="250"/>
      <c r="J5978" s="251"/>
    </row>
    <row r="5979" spans="1:10" ht="13.5" customHeight="1">
      <c r="A5979" s="16"/>
      <c r="B5979" s="16"/>
      <c r="C5979" s="17"/>
      <c r="D5979" s="17"/>
      <c r="E5979" s="17"/>
      <c r="F5979" s="17"/>
      <c r="G5979" s="17"/>
      <c r="H5979" s="249"/>
      <c r="I5979" s="250"/>
      <c r="J5979" s="251"/>
    </row>
    <row r="5980" spans="1:10" ht="13.5" customHeight="1">
      <c r="A5980" s="16"/>
      <c r="B5980" s="16"/>
      <c r="C5980" s="17"/>
      <c r="D5980" s="17"/>
      <c r="E5980" s="17"/>
      <c r="F5980" s="17"/>
      <c r="G5980" s="17"/>
      <c r="H5980" s="249"/>
      <c r="I5980" s="250"/>
      <c r="J5980" s="251"/>
    </row>
    <row r="5981" spans="1:10" ht="13.5" customHeight="1">
      <c r="A5981" s="16"/>
      <c r="B5981" s="16"/>
      <c r="C5981" s="17"/>
      <c r="D5981" s="17"/>
      <c r="E5981" s="17"/>
      <c r="F5981" s="17"/>
      <c r="G5981" s="17"/>
      <c r="H5981" s="249"/>
      <c r="I5981" s="250"/>
      <c r="J5981" s="251"/>
    </row>
    <row r="5982" spans="1:10" ht="13.5" customHeight="1">
      <c r="A5982" s="16"/>
      <c r="B5982" s="16"/>
      <c r="C5982" s="17"/>
      <c r="D5982" s="17"/>
      <c r="E5982" s="17"/>
      <c r="F5982" s="17"/>
      <c r="G5982" s="17"/>
      <c r="H5982" s="249"/>
      <c r="I5982" s="250"/>
      <c r="J5982" s="251"/>
    </row>
    <row r="5983" spans="1:10" ht="13.5" customHeight="1">
      <c r="A5983" s="16"/>
      <c r="B5983" s="16"/>
      <c r="C5983" s="17"/>
      <c r="D5983" s="17"/>
      <c r="E5983" s="17"/>
      <c r="F5983" s="17"/>
      <c r="G5983" s="17"/>
      <c r="H5983" s="249"/>
      <c r="I5983" s="250"/>
      <c r="J5983" s="251"/>
    </row>
    <row r="5984" spans="1:10" ht="13.5" customHeight="1">
      <c r="A5984" s="16"/>
      <c r="B5984" s="16"/>
      <c r="C5984" s="17"/>
      <c r="D5984" s="17"/>
      <c r="E5984" s="17"/>
      <c r="F5984" s="17"/>
      <c r="G5984" s="17"/>
      <c r="H5984" s="249"/>
      <c r="I5984" s="250"/>
      <c r="J5984" s="251"/>
    </row>
    <row r="5985" spans="1:10" ht="13.5" customHeight="1">
      <c r="A5985" s="16"/>
      <c r="B5985" s="16"/>
      <c r="C5985" s="17"/>
      <c r="D5985" s="17"/>
      <c r="E5985" s="17"/>
      <c r="F5985" s="17"/>
      <c r="G5985" s="17"/>
      <c r="H5985" s="249"/>
      <c r="I5985" s="250"/>
      <c r="J5985" s="251"/>
    </row>
    <row r="5986" spans="1:10" ht="13.5" customHeight="1">
      <c r="A5986" s="16"/>
      <c r="B5986" s="16"/>
      <c r="C5986" s="17"/>
      <c r="D5986" s="17"/>
      <c r="E5986" s="17"/>
      <c r="F5986" s="17"/>
      <c r="G5986" s="17"/>
      <c r="H5986" s="249"/>
      <c r="I5986" s="250"/>
      <c r="J5986" s="251"/>
    </row>
    <row r="5987" spans="1:10" ht="13.5" customHeight="1">
      <c r="A5987" s="16"/>
      <c r="B5987" s="16"/>
      <c r="C5987" s="17"/>
      <c r="D5987" s="17"/>
      <c r="E5987" s="17"/>
      <c r="F5987" s="17"/>
      <c r="G5987" s="17"/>
      <c r="H5987" s="249"/>
      <c r="I5987" s="250"/>
      <c r="J5987" s="251"/>
    </row>
    <row r="5988" spans="1:10" ht="13.5" customHeight="1">
      <c r="A5988" s="16"/>
      <c r="B5988" s="16"/>
      <c r="C5988" s="17"/>
      <c r="D5988" s="17"/>
      <c r="E5988" s="17"/>
      <c r="F5988" s="17"/>
      <c r="G5988" s="17"/>
      <c r="H5988" s="249"/>
      <c r="I5988" s="250"/>
      <c r="J5988" s="251"/>
    </row>
    <row r="5989" spans="1:10" ht="13.5" customHeight="1">
      <c r="A5989" s="16"/>
      <c r="B5989" s="16"/>
      <c r="C5989" s="17"/>
      <c r="D5989" s="17"/>
      <c r="E5989" s="17"/>
      <c r="F5989" s="17"/>
      <c r="G5989" s="17"/>
      <c r="H5989" s="249"/>
      <c r="I5989" s="250"/>
      <c r="J5989" s="251"/>
    </row>
    <row r="5990" spans="1:10" ht="13.5" customHeight="1">
      <c r="A5990" s="16"/>
      <c r="B5990" s="16"/>
      <c r="C5990" s="17"/>
      <c r="D5990" s="17"/>
      <c r="E5990" s="17"/>
      <c r="F5990" s="17"/>
      <c r="G5990" s="17"/>
      <c r="H5990" s="249"/>
      <c r="I5990" s="250"/>
      <c r="J5990" s="251"/>
    </row>
    <row r="5991" spans="1:10" ht="13.5" customHeight="1">
      <c r="A5991" s="16"/>
      <c r="B5991" s="16"/>
      <c r="C5991" s="17"/>
      <c r="D5991" s="17"/>
      <c r="E5991" s="17"/>
      <c r="F5991" s="17"/>
      <c r="G5991" s="17"/>
      <c r="H5991" s="249"/>
      <c r="I5991" s="250"/>
      <c r="J5991" s="251"/>
    </row>
    <row r="5992" spans="1:10" ht="13.5" customHeight="1">
      <c r="A5992" s="16"/>
      <c r="B5992" s="16"/>
      <c r="C5992" s="17"/>
      <c r="D5992" s="17"/>
      <c r="E5992" s="17"/>
      <c r="F5992" s="17"/>
      <c r="G5992" s="17"/>
      <c r="H5992" s="249"/>
      <c r="I5992" s="250"/>
      <c r="J5992" s="251"/>
    </row>
    <row r="5993" spans="1:10" ht="13.5" customHeight="1">
      <c r="A5993" s="16"/>
      <c r="B5993" s="16"/>
      <c r="C5993" s="17"/>
      <c r="D5993" s="17"/>
      <c r="E5993" s="17"/>
      <c r="F5993" s="17"/>
      <c r="G5993" s="17"/>
      <c r="H5993" s="249"/>
      <c r="I5993" s="250"/>
      <c r="J5993" s="251"/>
    </row>
    <row r="5994" spans="1:10" ht="13.5" customHeight="1">
      <c r="A5994" s="16"/>
      <c r="B5994" s="16"/>
      <c r="C5994" s="17"/>
      <c r="D5994" s="17"/>
      <c r="E5994" s="17"/>
      <c r="F5994" s="17"/>
      <c r="G5994" s="17"/>
      <c r="H5994" s="249"/>
      <c r="I5994" s="250"/>
      <c r="J5994" s="251"/>
    </row>
    <row r="5995" spans="1:10" ht="13.5" customHeight="1">
      <c r="A5995" s="16"/>
      <c r="B5995" s="16"/>
      <c r="C5995" s="17"/>
      <c r="D5995" s="17"/>
      <c r="E5995" s="17"/>
      <c r="F5995" s="17"/>
      <c r="G5995" s="17"/>
      <c r="H5995" s="249"/>
      <c r="I5995" s="250"/>
      <c r="J5995" s="251"/>
    </row>
    <row r="5996" spans="1:10" ht="13.5" customHeight="1">
      <c r="A5996" s="16"/>
      <c r="B5996" s="16"/>
      <c r="C5996" s="17"/>
      <c r="D5996" s="17"/>
      <c r="E5996" s="17"/>
      <c r="F5996" s="17"/>
      <c r="G5996" s="17"/>
      <c r="H5996" s="249"/>
      <c r="I5996" s="250"/>
      <c r="J5996" s="251"/>
    </row>
    <row r="5997" spans="1:10" ht="13.5" customHeight="1">
      <c r="A5997" s="16"/>
      <c r="B5997" s="16"/>
      <c r="C5997" s="17"/>
      <c r="D5997" s="17"/>
      <c r="E5997" s="17"/>
      <c r="F5997" s="17"/>
      <c r="G5997" s="17"/>
      <c r="H5997" s="249"/>
      <c r="I5997" s="250"/>
      <c r="J5997" s="251"/>
    </row>
    <row r="5998" spans="1:10" ht="13.5" customHeight="1">
      <c r="A5998" s="16"/>
      <c r="B5998" s="16"/>
      <c r="C5998" s="17"/>
      <c r="D5998" s="17"/>
      <c r="E5998" s="17"/>
      <c r="F5998" s="17"/>
      <c r="G5998" s="17"/>
      <c r="H5998" s="249"/>
      <c r="I5998" s="250"/>
      <c r="J5998" s="251"/>
    </row>
    <row r="5999" spans="1:10" ht="13.5" customHeight="1">
      <c r="A5999" s="16"/>
      <c r="B5999" s="16"/>
      <c r="C5999" s="17"/>
      <c r="D5999" s="17"/>
      <c r="E5999" s="17"/>
      <c r="F5999" s="17"/>
      <c r="G5999" s="17"/>
      <c r="H5999" s="249"/>
      <c r="I5999" s="250"/>
      <c r="J5999" s="251"/>
    </row>
    <row r="6000" spans="1:10" ht="13.5" customHeight="1">
      <c r="A6000" s="16"/>
      <c r="B6000" s="16"/>
      <c r="C6000" s="17"/>
      <c r="D6000" s="17"/>
      <c r="E6000" s="17"/>
      <c r="F6000" s="17"/>
      <c r="G6000" s="17"/>
      <c r="H6000" s="249"/>
      <c r="I6000" s="250"/>
      <c r="J6000" s="251"/>
    </row>
    <row r="6001" spans="1:10" ht="13.5" customHeight="1">
      <c r="A6001" s="16"/>
      <c r="B6001" s="16"/>
      <c r="C6001" s="17"/>
      <c r="D6001" s="17"/>
      <c r="E6001" s="17"/>
      <c r="F6001" s="17"/>
      <c r="G6001" s="17"/>
      <c r="H6001" s="249"/>
      <c r="I6001" s="250"/>
      <c r="J6001" s="251"/>
    </row>
    <row r="6002" spans="1:10" ht="13.5" customHeight="1">
      <c r="A6002" s="16"/>
      <c r="B6002" s="16"/>
      <c r="C6002" s="17"/>
      <c r="D6002" s="17"/>
      <c r="E6002" s="17"/>
      <c r="F6002" s="17"/>
      <c r="G6002" s="17"/>
      <c r="H6002" s="249"/>
      <c r="I6002" s="250"/>
      <c r="J6002" s="251"/>
    </row>
    <row r="6003" spans="1:10" ht="13.5" customHeight="1">
      <c r="A6003" s="16"/>
      <c r="B6003" s="16"/>
      <c r="C6003" s="17"/>
      <c r="D6003" s="17"/>
      <c r="E6003" s="17"/>
      <c r="F6003" s="17"/>
      <c r="G6003" s="17"/>
      <c r="H6003" s="249"/>
      <c r="I6003" s="250"/>
      <c r="J6003" s="251"/>
    </row>
    <row r="6004" spans="1:10" ht="13.5" customHeight="1">
      <c r="A6004" s="16"/>
      <c r="B6004" s="16"/>
      <c r="C6004" s="17"/>
      <c r="D6004" s="17"/>
      <c r="E6004" s="17"/>
      <c r="F6004" s="17"/>
      <c r="G6004" s="17"/>
      <c r="H6004" s="249"/>
      <c r="I6004" s="250"/>
      <c r="J6004" s="251"/>
    </row>
    <row r="6005" spans="1:10" ht="13.5" customHeight="1">
      <c r="A6005" s="16"/>
      <c r="B6005" s="16"/>
      <c r="C6005" s="17"/>
      <c r="D6005" s="17"/>
      <c r="E6005" s="17"/>
      <c r="F6005" s="17"/>
      <c r="G6005" s="17"/>
      <c r="H6005" s="249"/>
      <c r="I6005" s="250"/>
      <c r="J6005" s="251"/>
    </row>
    <row r="6006" spans="1:10" ht="13.5" customHeight="1">
      <c r="A6006" s="16"/>
      <c r="B6006" s="16"/>
      <c r="C6006" s="17"/>
      <c r="D6006" s="17"/>
      <c r="E6006" s="17"/>
      <c r="F6006" s="17"/>
      <c r="G6006" s="17"/>
      <c r="H6006" s="249"/>
      <c r="I6006" s="250"/>
      <c r="J6006" s="251"/>
    </row>
    <row r="6007" spans="1:10" ht="13.5" customHeight="1">
      <c r="A6007" s="16"/>
      <c r="B6007" s="16"/>
      <c r="C6007" s="17"/>
      <c r="D6007" s="17"/>
      <c r="E6007" s="17"/>
      <c r="F6007" s="17"/>
      <c r="G6007" s="17"/>
      <c r="H6007" s="249"/>
      <c r="I6007" s="250"/>
      <c r="J6007" s="251"/>
    </row>
    <row r="6008" spans="1:10" ht="13.5" customHeight="1">
      <c r="A6008" s="16"/>
      <c r="B6008" s="16"/>
      <c r="C6008" s="17"/>
      <c r="D6008" s="17"/>
      <c r="E6008" s="17"/>
      <c r="F6008" s="17"/>
      <c r="G6008" s="17"/>
      <c r="H6008" s="249"/>
      <c r="I6008" s="250"/>
      <c r="J6008" s="251"/>
    </row>
    <row r="6009" spans="1:10" ht="13.5" customHeight="1">
      <c r="A6009" s="16"/>
      <c r="B6009" s="16"/>
      <c r="C6009" s="17"/>
      <c r="D6009" s="17"/>
      <c r="E6009" s="17"/>
      <c r="F6009" s="17"/>
      <c r="G6009" s="17"/>
      <c r="H6009" s="249"/>
      <c r="I6009" s="250"/>
      <c r="J6009" s="251"/>
    </row>
    <row r="6010" spans="1:10" ht="13.5" customHeight="1">
      <c r="A6010" s="16"/>
      <c r="B6010" s="16"/>
      <c r="C6010" s="17"/>
      <c r="D6010" s="17"/>
      <c r="E6010" s="17"/>
      <c r="F6010" s="17"/>
      <c r="G6010" s="17"/>
      <c r="H6010" s="249"/>
      <c r="I6010" s="250"/>
      <c r="J6010" s="251"/>
    </row>
    <row r="6011" spans="1:10" ht="13.5" customHeight="1">
      <c r="A6011" s="16"/>
      <c r="B6011" s="16"/>
      <c r="C6011" s="17"/>
      <c r="D6011" s="17"/>
      <c r="E6011" s="17"/>
      <c r="F6011" s="17"/>
      <c r="G6011" s="17"/>
      <c r="H6011" s="249"/>
      <c r="I6011" s="250"/>
      <c r="J6011" s="251"/>
    </row>
    <row r="6012" spans="1:10" ht="13.5" customHeight="1">
      <c r="A6012" s="16"/>
      <c r="B6012" s="16"/>
      <c r="C6012" s="17"/>
      <c r="D6012" s="17"/>
      <c r="E6012" s="17"/>
      <c r="F6012" s="17"/>
      <c r="G6012" s="17"/>
      <c r="H6012" s="249"/>
      <c r="I6012" s="250"/>
      <c r="J6012" s="251"/>
    </row>
    <row r="6013" spans="1:10" ht="13.5" customHeight="1">
      <c r="A6013" s="16"/>
      <c r="B6013" s="16"/>
      <c r="C6013" s="17"/>
      <c r="D6013" s="17"/>
      <c r="E6013" s="17"/>
      <c r="F6013" s="17"/>
      <c r="G6013" s="17"/>
      <c r="H6013" s="249"/>
      <c r="I6013" s="250"/>
      <c r="J6013" s="251"/>
    </row>
    <row r="6014" spans="1:10" ht="13.5" customHeight="1">
      <c r="A6014" s="16"/>
      <c r="B6014" s="16"/>
      <c r="C6014" s="17"/>
      <c r="D6014" s="17"/>
      <c r="E6014" s="17"/>
      <c r="F6014" s="17"/>
      <c r="G6014" s="17"/>
      <c r="H6014" s="249"/>
      <c r="I6014" s="250"/>
      <c r="J6014" s="251"/>
    </row>
    <row r="6015" spans="1:10" ht="13.5" customHeight="1">
      <c r="A6015" s="16"/>
      <c r="B6015" s="16"/>
      <c r="C6015" s="17"/>
      <c r="D6015" s="17"/>
      <c r="E6015" s="17"/>
      <c r="F6015" s="17"/>
      <c r="G6015" s="17"/>
      <c r="H6015" s="249"/>
      <c r="I6015" s="250"/>
      <c r="J6015" s="251"/>
    </row>
    <row r="6016" spans="1:10" ht="13.5" customHeight="1">
      <c r="A6016" s="16"/>
      <c r="B6016" s="16"/>
      <c r="C6016" s="17"/>
      <c r="D6016" s="17"/>
      <c r="E6016" s="17"/>
      <c r="F6016" s="17"/>
      <c r="G6016" s="17"/>
      <c r="H6016" s="249"/>
      <c r="I6016" s="250"/>
      <c r="J6016" s="251"/>
    </row>
    <row r="6017" spans="1:10" ht="13.5" customHeight="1">
      <c r="A6017" s="16"/>
      <c r="B6017" s="16"/>
      <c r="C6017" s="17"/>
      <c r="D6017" s="17"/>
      <c r="E6017" s="17"/>
      <c r="F6017" s="17"/>
      <c r="G6017" s="17"/>
      <c r="H6017" s="249"/>
      <c r="I6017" s="250"/>
      <c r="J6017" s="251"/>
    </row>
    <row r="6018" spans="1:10" ht="13.5" customHeight="1">
      <c r="A6018" s="16"/>
      <c r="B6018" s="16"/>
      <c r="C6018" s="17"/>
      <c r="D6018" s="17"/>
      <c r="E6018" s="17"/>
      <c r="F6018" s="17"/>
      <c r="G6018" s="17"/>
      <c r="H6018" s="249"/>
      <c r="I6018" s="250"/>
      <c r="J6018" s="251"/>
    </row>
    <row r="6019" spans="1:10" ht="13.5" customHeight="1">
      <c r="A6019" s="16"/>
      <c r="B6019" s="16"/>
      <c r="C6019" s="17"/>
      <c r="D6019" s="17"/>
      <c r="E6019" s="17"/>
      <c r="F6019" s="17"/>
      <c r="G6019" s="17"/>
      <c r="H6019" s="249"/>
      <c r="I6019" s="250"/>
      <c r="J6019" s="251"/>
    </row>
    <row r="6020" spans="1:10" ht="13.5" customHeight="1">
      <c r="A6020" s="16"/>
      <c r="B6020" s="16"/>
      <c r="C6020" s="17"/>
      <c r="D6020" s="17"/>
      <c r="E6020" s="17"/>
      <c r="F6020" s="17"/>
      <c r="G6020" s="17"/>
      <c r="H6020" s="249"/>
      <c r="I6020" s="250"/>
      <c r="J6020" s="251"/>
    </row>
    <row r="6021" spans="1:10" ht="13.5" customHeight="1">
      <c r="A6021" s="16"/>
      <c r="B6021" s="16"/>
      <c r="C6021" s="17"/>
      <c r="D6021" s="17"/>
      <c r="E6021" s="17"/>
      <c r="F6021" s="17"/>
      <c r="G6021" s="17"/>
      <c r="H6021" s="249"/>
      <c r="I6021" s="250"/>
      <c r="J6021" s="251"/>
    </row>
    <row r="6022" spans="1:10" ht="13.5" customHeight="1">
      <c r="A6022" s="16"/>
      <c r="B6022" s="16"/>
      <c r="C6022" s="17"/>
      <c r="D6022" s="17"/>
      <c r="E6022" s="17"/>
      <c r="F6022" s="17"/>
      <c r="G6022" s="17"/>
      <c r="H6022" s="249"/>
      <c r="I6022" s="250"/>
      <c r="J6022" s="251"/>
    </row>
    <row r="6023" spans="1:10" ht="13.5" customHeight="1">
      <c r="A6023" s="16"/>
      <c r="B6023" s="16"/>
      <c r="C6023" s="17"/>
      <c r="D6023" s="17"/>
      <c r="E6023" s="17"/>
      <c r="F6023" s="17"/>
      <c r="G6023" s="17"/>
      <c r="H6023" s="249"/>
      <c r="I6023" s="250"/>
      <c r="J6023" s="251"/>
    </row>
    <row r="6024" spans="1:10" ht="13.5" customHeight="1">
      <c r="A6024" s="16"/>
      <c r="B6024" s="16"/>
      <c r="C6024" s="17"/>
      <c r="D6024" s="17"/>
      <c r="E6024" s="17"/>
      <c r="F6024" s="17"/>
      <c r="G6024" s="17"/>
      <c r="H6024" s="249"/>
      <c r="I6024" s="250"/>
      <c r="J6024" s="251"/>
    </row>
    <row r="6025" spans="1:10" ht="13.5" customHeight="1">
      <c r="A6025" s="16"/>
      <c r="B6025" s="16"/>
      <c r="C6025" s="17"/>
      <c r="D6025" s="17"/>
      <c r="E6025" s="17"/>
      <c r="F6025" s="17"/>
      <c r="G6025" s="17"/>
      <c r="H6025" s="249"/>
      <c r="I6025" s="250"/>
      <c r="J6025" s="251"/>
    </row>
    <row r="6026" spans="1:10" ht="13.5" customHeight="1">
      <c r="A6026" s="16"/>
      <c r="B6026" s="16"/>
      <c r="C6026" s="17"/>
      <c r="D6026" s="17"/>
      <c r="E6026" s="17"/>
      <c r="F6026" s="17"/>
      <c r="G6026" s="17"/>
      <c r="H6026" s="249"/>
      <c r="I6026" s="250"/>
      <c r="J6026" s="251"/>
    </row>
    <row r="6027" spans="1:10" ht="13.5" customHeight="1">
      <c r="A6027" s="16"/>
      <c r="B6027" s="16"/>
      <c r="C6027" s="17"/>
      <c r="D6027" s="17"/>
      <c r="E6027" s="17"/>
      <c r="F6027" s="17"/>
      <c r="G6027" s="17"/>
      <c r="H6027" s="249"/>
      <c r="I6027" s="250"/>
      <c r="J6027" s="251"/>
    </row>
    <row r="6028" spans="1:10" ht="13.5" customHeight="1">
      <c r="A6028" s="16"/>
      <c r="B6028" s="16"/>
      <c r="C6028" s="17"/>
      <c r="D6028" s="17"/>
      <c r="E6028" s="17"/>
      <c r="F6028" s="17"/>
      <c r="G6028" s="17"/>
      <c r="H6028" s="249"/>
      <c r="I6028" s="250"/>
      <c r="J6028" s="251"/>
    </row>
    <row r="6029" spans="1:10" ht="13.5" customHeight="1">
      <c r="A6029" s="16"/>
      <c r="B6029" s="16"/>
      <c r="C6029" s="17"/>
      <c r="D6029" s="17"/>
      <c r="E6029" s="17"/>
      <c r="F6029" s="17"/>
      <c r="G6029" s="17"/>
      <c r="H6029" s="249"/>
      <c r="I6029" s="250"/>
      <c r="J6029" s="251"/>
    </row>
    <row r="6030" spans="1:10" ht="13.5" customHeight="1">
      <c r="A6030" s="16"/>
      <c r="B6030" s="16"/>
      <c r="C6030" s="17"/>
      <c r="D6030" s="17"/>
      <c r="E6030" s="17"/>
      <c r="F6030" s="17"/>
      <c r="G6030" s="17"/>
      <c r="H6030" s="249"/>
      <c r="I6030" s="250"/>
      <c r="J6030" s="251"/>
    </row>
    <row r="6031" spans="1:10" ht="13.5" customHeight="1">
      <c r="A6031" s="16"/>
      <c r="B6031" s="16"/>
      <c r="C6031" s="17"/>
      <c r="D6031" s="17"/>
      <c r="E6031" s="17"/>
      <c r="F6031" s="17"/>
      <c r="G6031" s="17"/>
      <c r="H6031" s="249"/>
      <c r="I6031" s="250"/>
      <c r="J6031" s="251"/>
    </row>
    <row r="6032" spans="1:10" ht="13.5" customHeight="1">
      <c r="A6032" s="16"/>
      <c r="B6032" s="16"/>
      <c r="C6032" s="17"/>
      <c r="D6032" s="17"/>
      <c r="E6032" s="17"/>
      <c r="F6032" s="17"/>
      <c r="G6032" s="17"/>
      <c r="H6032" s="249"/>
      <c r="I6032" s="250"/>
      <c r="J6032" s="251"/>
    </row>
    <row r="6033" spans="1:10" ht="13.5" customHeight="1">
      <c r="A6033" s="16"/>
      <c r="B6033" s="16"/>
      <c r="C6033" s="17"/>
      <c r="D6033" s="17"/>
      <c r="E6033" s="17"/>
      <c r="F6033" s="17"/>
      <c r="G6033" s="17"/>
      <c r="H6033" s="249"/>
      <c r="I6033" s="250"/>
      <c r="J6033" s="251"/>
    </row>
    <row r="6034" spans="1:10" ht="13.5" customHeight="1">
      <c r="A6034" s="16"/>
      <c r="B6034" s="16"/>
      <c r="C6034" s="17"/>
      <c r="D6034" s="17"/>
      <c r="E6034" s="17"/>
      <c r="F6034" s="17"/>
      <c r="G6034" s="17"/>
      <c r="H6034" s="249"/>
      <c r="I6034" s="250"/>
      <c r="J6034" s="251"/>
    </row>
    <row r="6035" spans="1:10" ht="13.5" customHeight="1">
      <c r="A6035" s="16"/>
      <c r="B6035" s="16"/>
      <c r="C6035" s="17"/>
      <c r="D6035" s="17"/>
      <c r="E6035" s="17"/>
      <c r="F6035" s="17"/>
      <c r="G6035" s="17"/>
      <c r="H6035" s="249"/>
      <c r="I6035" s="250"/>
      <c r="J6035" s="251"/>
    </row>
    <row r="6036" spans="1:10" ht="13.5" customHeight="1">
      <c r="A6036" s="16"/>
      <c r="B6036" s="16"/>
      <c r="C6036" s="17"/>
      <c r="D6036" s="17"/>
      <c r="E6036" s="17"/>
      <c r="F6036" s="17"/>
      <c r="G6036" s="17"/>
      <c r="H6036" s="249"/>
      <c r="I6036" s="250"/>
      <c r="J6036" s="251"/>
    </row>
    <row r="6037" spans="1:10" ht="13.5" customHeight="1">
      <c r="A6037" s="16"/>
      <c r="B6037" s="16"/>
      <c r="C6037" s="17"/>
      <c r="D6037" s="17"/>
      <c r="E6037" s="17"/>
      <c r="F6037" s="17"/>
      <c r="G6037" s="17"/>
      <c r="H6037" s="249"/>
      <c r="I6037" s="250"/>
      <c r="J6037" s="251"/>
    </row>
    <row r="6038" spans="1:10" ht="13.5" customHeight="1">
      <c r="A6038" s="16"/>
      <c r="B6038" s="16"/>
      <c r="C6038" s="17"/>
      <c r="D6038" s="17"/>
      <c r="E6038" s="17"/>
      <c r="F6038" s="17"/>
      <c r="G6038" s="17"/>
      <c r="H6038" s="249"/>
      <c r="I6038" s="250"/>
      <c r="J6038" s="251"/>
    </row>
    <row r="6039" spans="1:10" ht="13.5" customHeight="1">
      <c r="A6039" s="16"/>
      <c r="B6039" s="16"/>
      <c r="C6039" s="17"/>
      <c r="D6039" s="17"/>
      <c r="E6039" s="17"/>
      <c r="F6039" s="17"/>
      <c r="G6039" s="17"/>
      <c r="H6039" s="249"/>
      <c r="I6039" s="250"/>
      <c r="J6039" s="251"/>
    </row>
    <row r="6040" spans="1:10" ht="13.5" customHeight="1">
      <c r="A6040" s="16"/>
      <c r="B6040" s="16"/>
      <c r="C6040" s="17"/>
      <c r="D6040" s="17"/>
      <c r="E6040" s="17"/>
      <c r="F6040" s="17"/>
      <c r="G6040" s="17"/>
      <c r="H6040" s="249"/>
      <c r="I6040" s="250"/>
      <c r="J6040" s="251"/>
    </row>
    <row r="6041" spans="1:10" ht="13.5" customHeight="1">
      <c r="A6041" s="16"/>
      <c r="B6041" s="16"/>
      <c r="C6041" s="17"/>
      <c r="D6041" s="17"/>
      <c r="E6041" s="17"/>
      <c r="F6041" s="17"/>
      <c r="G6041" s="17"/>
      <c r="H6041" s="249"/>
      <c r="I6041" s="250"/>
      <c r="J6041" s="251"/>
    </row>
    <row r="6042" spans="1:10" ht="13.5" customHeight="1">
      <c r="A6042" s="16"/>
      <c r="B6042" s="16"/>
      <c r="C6042" s="17"/>
      <c r="D6042" s="17"/>
      <c r="E6042" s="17"/>
      <c r="F6042" s="17"/>
      <c r="G6042" s="17"/>
      <c r="H6042" s="249"/>
      <c r="I6042" s="250"/>
      <c r="J6042" s="251"/>
    </row>
    <row r="6043" spans="1:10" ht="13.5" customHeight="1">
      <c r="A6043" s="16"/>
      <c r="B6043" s="16"/>
      <c r="C6043" s="17"/>
      <c r="D6043" s="17"/>
      <c r="E6043" s="17"/>
      <c r="F6043" s="17"/>
      <c r="G6043" s="17"/>
      <c r="H6043" s="249"/>
      <c r="I6043" s="250"/>
      <c r="J6043" s="251"/>
    </row>
    <row r="6044" spans="1:10" ht="13.5" customHeight="1">
      <c r="A6044" s="16"/>
      <c r="B6044" s="16"/>
      <c r="C6044" s="17"/>
      <c r="D6044" s="17"/>
      <c r="E6044" s="17"/>
      <c r="F6044" s="17"/>
      <c r="G6044" s="17"/>
      <c r="H6044" s="249"/>
      <c r="I6044" s="250"/>
      <c r="J6044" s="251"/>
    </row>
    <row r="6045" spans="1:10" ht="13.5" customHeight="1">
      <c r="A6045" s="16"/>
      <c r="B6045" s="16"/>
      <c r="C6045" s="17"/>
      <c r="D6045" s="17"/>
      <c r="E6045" s="17"/>
      <c r="F6045" s="17"/>
      <c r="G6045" s="17"/>
      <c r="H6045" s="249"/>
      <c r="I6045" s="250"/>
      <c r="J6045" s="251"/>
    </row>
    <row r="6046" spans="1:10" ht="13.5" customHeight="1">
      <c r="A6046" s="16"/>
      <c r="B6046" s="16"/>
      <c r="C6046" s="17"/>
      <c r="D6046" s="17"/>
      <c r="E6046" s="17"/>
      <c r="F6046" s="17"/>
      <c r="G6046" s="17"/>
      <c r="H6046" s="249"/>
      <c r="I6046" s="250"/>
      <c r="J6046" s="251"/>
    </row>
    <row r="6047" spans="1:10" ht="13.5" customHeight="1">
      <c r="A6047" s="16"/>
      <c r="B6047" s="16"/>
      <c r="C6047" s="17"/>
      <c r="D6047" s="17"/>
      <c r="E6047" s="17"/>
      <c r="F6047" s="17"/>
      <c r="G6047" s="17"/>
      <c r="H6047" s="249"/>
      <c r="I6047" s="250"/>
      <c r="J6047" s="251"/>
    </row>
    <row r="6048" spans="1:10" ht="13.5" customHeight="1">
      <c r="A6048" s="16"/>
      <c r="B6048" s="16"/>
      <c r="C6048" s="17"/>
      <c r="D6048" s="17"/>
      <c r="E6048" s="17"/>
      <c r="F6048" s="17"/>
      <c r="G6048" s="17"/>
      <c r="H6048" s="249"/>
      <c r="I6048" s="250"/>
      <c r="J6048" s="251"/>
    </row>
    <row r="6049" spans="1:10" ht="13.5" customHeight="1">
      <c r="A6049" s="16"/>
      <c r="B6049" s="16"/>
      <c r="C6049" s="17"/>
      <c r="D6049" s="17"/>
      <c r="E6049" s="17"/>
      <c r="F6049" s="17"/>
      <c r="G6049" s="17"/>
      <c r="H6049" s="249"/>
      <c r="I6049" s="250"/>
      <c r="J6049" s="251"/>
    </row>
    <row r="6050" spans="1:10" ht="13.5" customHeight="1">
      <c r="A6050" s="16"/>
      <c r="B6050" s="16"/>
      <c r="C6050" s="17"/>
      <c r="D6050" s="17"/>
      <c r="E6050" s="17"/>
      <c r="F6050" s="17"/>
      <c r="G6050" s="17"/>
      <c r="H6050" s="249"/>
      <c r="I6050" s="250"/>
      <c r="J6050" s="251"/>
    </row>
    <row r="6051" spans="1:10" ht="13.5" customHeight="1">
      <c r="A6051" s="16"/>
      <c r="B6051" s="16"/>
      <c r="C6051" s="17"/>
      <c r="D6051" s="17"/>
      <c r="E6051" s="17"/>
      <c r="F6051" s="17"/>
      <c r="G6051" s="17"/>
      <c r="H6051" s="249"/>
      <c r="I6051" s="250"/>
      <c r="J6051" s="251"/>
    </row>
    <row r="6052" spans="1:10" ht="13.5" customHeight="1">
      <c r="A6052" s="16"/>
      <c r="B6052" s="16"/>
      <c r="C6052" s="17"/>
      <c r="D6052" s="17"/>
      <c r="E6052" s="17"/>
      <c r="F6052" s="17"/>
      <c r="G6052" s="17"/>
      <c r="H6052" s="249"/>
      <c r="I6052" s="250"/>
      <c r="J6052" s="251"/>
    </row>
    <row r="6053" spans="1:10" ht="13.5" customHeight="1">
      <c r="A6053" s="16"/>
      <c r="B6053" s="16"/>
      <c r="C6053" s="17"/>
      <c r="D6053" s="17"/>
      <c r="E6053" s="17"/>
      <c r="F6053" s="17"/>
      <c r="G6053" s="17"/>
      <c r="H6053" s="249"/>
      <c r="I6053" s="250"/>
      <c r="J6053" s="251"/>
    </row>
    <row r="6054" spans="1:10" ht="13.5" customHeight="1">
      <c r="A6054" s="16"/>
      <c r="B6054" s="16"/>
      <c r="C6054" s="17"/>
      <c r="D6054" s="17"/>
      <c r="E6054" s="17"/>
      <c r="F6054" s="17"/>
      <c r="G6054" s="17"/>
      <c r="H6054" s="249"/>
      <c r="I6054" s="250"/>
      <c r="J6054" s="251"/>
    </row>
    <row r="6055" spans="1:10" ht="13.5" customHeight="1">
      <c r="A6055" s="16"/>
      <c r="B6055" s="16"/>
      <c r="C6055" s="17"/>
      <c r="D6055" s="17"/>
      <c r="E6055" s="17"/>
      <c r="F6055" s="17"/>
      <c r="G6055" s="17"/>
      <c r="H6055" s="249"/>
      <c r="I6055" s="250"/>
      <c r="J6055" s="251"/>
    </row>
    <row r="6056" spans="1:10" ht="13.5" customHeight="1">
      <c r="A6056" s="16"/>
      <c r="B6056" s="16"/>
      <c r="C6056" s="17"/>
      <c r="D6056" s="17"/>
      <c r="E6056" s="17"/>
      <c r="F6056" s="17"/>
      <c r="G6056" s="17"/>
      <c r="H6056" s="249"/>
      <c r="I6056" s="250"/>
      <c r="J6056" s="251"/>
    </row>
    <row r="6057" spans="1:10" ht="13.5" customHeight="1">
      <c r="A6057" s="16"/>
      <c r="B6057" s="16"/>
      <c r="C6057" s="17"/>
      <c r="D6057" s="17"/>
      <c r="E6057" s="17"/>
      <c r="F6057" s="17"/>
      <c r="G6057" s="17"/>
      <c r="H6057" s="249"/>
      <c r="I6057" s="250"/>
      <c r="J6057" s="251"/>
    </row>
    <row r="6058" spans="1:10" ht="13.5" customHeight="1">
      <c r="A6058" s="16"/>
      <c r="B6058" s="16"/>
      <c r="C6058" s="17"/>
      <c r="D6058" s="17"/>
      <c r="E6058" s="17"/>
      <c r="F6058" s="17"/>
      <c r="G6058" s="17"/>
      <c r="H6058" s="249"/>
      <c r="I6058" s="250"/>
      <c r="J6058" s="251"/>
    </row>
    <row r="6059" spans="1:10" ht="13.5" customHeight="1">
      <c r="A6059" s="16"/>
      <c r="B6059" s="16"/>
      <c r="C6059" s="17"/>
      <c r="D6059" s="17"/>
      <c r="E6059" s="17"/>
      <c r="F6059" s="17"/>
      <c r="G6059" s="17"/>
      <c r="H6059" s="249"/>
      <c r="I6059" s="250"/>
      <c r="J6059" s="251"/>
    </row>
    <row r="6060" spans="1:10" ht="13.5" customHeight="1">
      <c r="A6060" s="16"/>
      <c r="B6060" s="16"/>
      <c r="C6060" s="17"/>
      <c r="D6060" s="17"/>
      <c r="E6060" s="17"/>
      <c r="F6060" s="17"/>
      <c r="G6060" s="17"/>
      <c r="H6060" s="249"/>
      <c r="I6060" s="250"/>
      <c r="J6060" s="251"/>
    </row>
    <row r="6061" spans="1:10" ht="13.5" customHeight="1">
      <c r="A6061" s="16"/>
      <c r="B6061" s="16"/>
      <c r="C6061" s="17"/>
      <c r="D6061" s="17"/>
      <c r="E6061" s="17"/>
      <c r="F6061" s="17"/>
      <c r="G6061" s="17"/>
      <c r="H6061" s="249"/>
      <c r="I6061" s="250"/>
      <c r="J6061" s="251"/>
    </row>
    <row r="6062" spans="1:10" ht="13.5" customHeight="1">
      <c r="A6062" s="16"/>
      <c r="B6062" s="16"/>
      <c r="C6062" s="17"/>
      <c r="D6062" s="17"/>
      <c r="E6062" s="17"/>
      <c r="F6062" s="17"/>
      <c r="G6062" s="17"/>
      <c r="H6062" s="249"/>
      <c r="I6062" s="250"/>
      <c r="J6062" s="251"/>
    </row>
    <row r="6063" spans="1:10" ht="13.5" customHeight="1">
      <c r="A6063" s="16"/>
      <c r="B6063" s="16"/>
      <c r="C6063" s="17"/>
      <c r="D6063" s="17"/>
      <c r="E6063" s="17"/>
      <c r="F6063" s="17"/>
      <c r="G6063" s="17"/>
      <c r="H6063" s="249"/>
      <c r="I6063" s="250"/>
      <c r="J6063" s="251"/>
    </row>
    <row r="6064" spans="1:10" ht="13.5" customHeight="1">
      <c r="A6064" s="16"/>
      <c r="B6064" s="16"/>
      <c r="C6064" s="17"/>
      <c r="D6064" s="17"/>
      <c r="E6064" s="17"/>
      <c r="F6064" s="17"/>
      <c r="G6064" s="17"/>
      <c r="H6064" s="249"/>
      <c r="I6064" s="250"/>
      <c r="J6064" s="251"/>
    </row>
    <row r="6065" spans="1:10" ht="13.5" customHeight="1">
      <c r="A6065" s="16"/>
      <c r="B6065" s="16"/>
      <c r="C6065" s="17"/>
      <c r="D6065" s="17"/>
      <c r="E6065" s="17"/>
      <c r="F6065" s="17"/>
      <c r="G6065" s="17"/>
      <c r="H6065" s="249"/>
      <c r="I6065" s="250"/>
      <c r="J6065" s="251"/>
    </row>
    <row r="6066" spans="1:10" ht="13.5" customHeight="1">
      <c r="A6066" s="16"/>
      <c r="B6066" s="16"/>
      <c r="C6066" s="17"/>
      <c r="D6066" s="17"/>
      <c r="E6066" s="17"/>
      <c r="F6066" s="17"/>
      <c r="G6066" s="17"/>
      <c r="H6066" s="249"/>
      <c r="I6066" s="250"/>
      <c r="J6066" s="251"/>
    </row>
    <row r="6067" spans="1:10" ht="13.5" customHeight="1">
      <c r="A6067" s="16"/>
      <c r="B6067" s="16"/>
      <c r="C6067" s="17"/>
      <c r="D6067" s="17"/>
      <c r="E6067" s="17"/>
      <c r="F6067" s="17"/>
      <c r="G6067" s="17"/>
      <c r="H6067" s="249"/>
      <c r="I6067" s="250"/>
      <c r="J6067" s="251"/>
    </row>
    <row r="6068" spans="1:10" ht="13.5" customHeight="1">
      <c r="A6068" s="16"/>
      <c r="B6068" s="16"/>
      <c r="C6068" s="17"/>
      <c r="D6068" s="17"/>
      <c r="E6068" s="17"/>
      <c r="F6068" s="17"/>
      <c r="G6068" s="17"/>
      <c r="H6068" s="249"/>
      <c r="I6068" s="250"/>
      <c r="J6068" s="251"/>
    </row>
    <row r="6069" spans="1:10" ht="13.5" customHeight="1">
      <c r="A6069" s="16"/>
      <c r="B6069" s="16"/>
      <c r="C6069" s="17"/>
      <c r="D6069" s="17"/>
      <c r="E6069" s="17"/>
      <c r="F6069" s="17"/>
      <c r="G6069" s="17"/>
      <c r="H6069" s="249"/>
      <c r="I6069" s="250"/>
      <c r="J6069" s="251"/>
    </row>
    <row r="6070" spans="1:10" ht="13.5" customHeight="1">
      <c r="A6070" s="16"/>
      <c r="B6070" s="16"/>
      <c r="C6070" s="17"/>
      <c r="D6070" s="17"/>
      <c r="E6070" s="17"/>
      <c r="F6070" s="17"/>
      <c r="G6070" s="17"/>
      <c r="H6070" s="249"/>
      <c r="I6070" s="250"/>
      <c r="J6070" s="251"/>
    </row>
    <row r="6071" spans="1:10" ht="13.5" customHeight="1">
      <c r="A6071" s="16"/>
      <c r="B6071" s="16"/>
      <c r="C6071" s="17"/>
      <c r="D6071" s="17"/>
      <c r="E6071" s="17"/>
      <c r="F6071" s="17"/>
      <c r="G6071" s="17"/>
      <c r="H6071" s="249"/>
      <c r="I6071" s="250"/>
      <c r="J6071" s="251"/>
    </row>
    <row r="6072" spans="1:10" ht="13.5" customHeight="1">
      <c r="A6072" s="16"/>
      <c r="B6072" s="16"/>
      <c r="C6072" s="17"/>
      <c r="D6072" s="17"/>
      <c r="E6072" s="17"/>
      <c r="F6072" s="17"/>
      <c r="G6072" s="17"/>
      <c r="H6072" s="249"/>
      <c r="I6072" s="250"/>
      <c r="J6072" s="251"/>
    </row>
    <row r="6073" spans="1:10" ht="13.5" customHeight="1">
      <c r="A6073" s="16"/>
      <c r="B6073" s="16"/>
      <c r="C6073" s="17"/>
      <c r="D6073" s="17"/>
      <c r="E6073" s="17"/>
      <c r="F6073" s="17"/>
      <c r="G6073" s="17"/>
      <c r="H6073" s="249"/>
      <c r="I6073" s="250"/>
      <c r="J6073" s="251"/>
    </row>
    <row r="6074" spans="1:10" ht="13.5" customHeight="1">
      <c r="A6074" s="16"/>
      <c r="B6074" s="16"/>
      <c r="C6074" s="17"/>
      <c r="D6074" s="17"/>
      <c r="E6074" s="17"/>
      <c r="F6074" s="17"/>
      <c r="G6074" s="17"/>
      <c r="H6074" s="249"/>
      <c r="I6074" s="250"/>
      <c r="J6074" s="251"/>
    </row>
    <row r="6075" spans="1:10" ht="13.5" customHeight="1">
      <c r="A6075" s="16"/>
      <c r="B6075" s="16"/>
      <c r="C6075" s="17"/>
      <c r="D6075" s="17"/>
      <c r="E6075" s="17"/>
      <c r="F6075" s="17"/>
      <c r="G6075" s="17"/>
      <c r="H6075" s="249"/>
      <c r="I6075" s="250"/>
      <c r="J6075" s="251"/>
    </row>
    <row r="6076" spans="1:10" ht="13.5" customHeight="1">
      <c r="A6076" s="16"/>
      <c r="B6076" s="16"/>
      <c r="C6076" s="17"/>
      <c r="D6076" s="17"/>
      <c r="E6076" s="17"/>
      <c r="F6076" s="17"/>
      <c r="G6076" s="17"/>
      <c r="H6076" s="249"/>
      <c r="I6076" s="250"/>
      <c r="J6076" s="251"/>
    </row>
    <row r="6077" spans="1:10" ht="13.5" customHeight="1">
      <c r="A6077" s="16"/>
      <c r="B6077" s="16"/>
      <c r="C6077" s="17"/>
      <c r="D6077" s="17"/>
      <c r="E6077" s="17"/>
      <c r="F6077" s="17"/>
      <c r="G6077" s="17"/>
      <c r="H6077" s="249"/>
      <c r="I6077" s="250"/>
      <c r="J6077" s="251"/>
    </row>
    <row r="6078" spans="1:10" ht="13.5" customHeight="1">
      <c r="A6078" s="16"/>
      <c r="B6078" s="16"/>
      <c r="C6078" s="17"/>
      <c r="D6078" s="17"/>
      <c r="E6078" s="17"/>
      <c r="F6078" s="17"/>
      <c r="G6078" s="17"/>
      <c r="H6078" s="249"/>
      <c r="I6078" s="250"/>
      <c r="J6078" s="251"/>
    </row>
    <row r="6079" spans="1:10" ht="13.5" customHeight="1">
      <c r="A6079" s="16"/>
      <c r="B6079" s="16"/>
      <c r="C6079" s="17"/>
      <c r="D6079" s="17"/>
      <c r="E6079" s="17"/>
      <c r="F6079" s="17"/>
      <c r="G6079" s="17"/>
      <c r="H6079" s="249"/>
      <c r="I6079" s="250"/>
      <c r="J6079" s="251"/>
    </row>
    <row r="6080" spans="1:10" ht="13.5" customHeight="1">
      <c r="A6080" s="16"/>
      <c r="B6080" s="16"/>
      <c r="C6080" s="17"/>
      <c r="D6080" s="17"/>
      <c r="E6080" s="17"/>
      <c r="F6080" s="17"/>
      <c r="G6080" s="17"/>
      <c r="H6080" s="249"/>
      <c r="I6080" s="250"/>
      <c r="J6080" s="251"/>
    </row>
    <row r="6081" spans="1:10" ht="13.5" customHeight="1">
      <c r="A6081" s="16"/>
      <c r="B6081" s="16"/>
      <c r="C6081" s="17"/>
      <c r="D6081" s="17"/>
      <c r="E6081" s="17"/>
      <c r="F6081" s="17"/>
      <c r="G6081" s="17"/>
      <c r="H6081" s="249"/>
      <c r="I6081" s="250"/>
      <c r="J6081" s="251"/>
    </row>
    <row r="6082" spans="1:10" ht="13.5" customHeight="1">
      <c r="A6082" s="16"/>
      <c r="B6082" s="16"/>
      <c r="C6082" s="17"/>
      <c r="D6082" s="17"/>
      <c r="E6082" s="17"/>
      <c r="F6082" s="17"/>
      <c r="G6082" s="17"/>
      <c r="H6082" s="249"/>
      <c r="I6082" s="250"/>
      <c r="J6082" s="251"/>
    </row>
    <row r="6083" spans="1:10" ht="13.5" customHeight="1">
      <c r="A6083" s="16"/>
      <c r="B6083" s="16"/>
      <c r="C6083" s="17"/>
      <c r="D6083" s="17"/>
      <c r="E6083" s="17"/>
      <c r="F6083" s="17"/>
      <c r="G6083" s="17"/>
      <c r="H6083" s="249"/>
      <c r="I6083" s="250"/>
      <c r="J6083" s="251"/>
    </row>
    <row r="6084" spans="1:10" ht="13.5" customHeight="1">
      <c r="A6084" s="16"/>
      <c r="B6084" s="16"/>
      <c r="C6084" s="17"/>
      <c r="D6084" s="17"/>
      <c r="E6084" s="17"/>
      <c r="F6084" s="17"/>
      <c r="G6084" s="17"/>
      <c r="H6084" s="249"/>
      <c r="I6084" s="250"/>
      <c r="J6084" s="251"/>
    </row>
    <row r="6085" spans="1:10" ht="13.5" customHeight="1">
      <c r="A6085" s="16"/>
      <c r="B6085" s="16"/>
      <c r="C6085" s="17"/>
      <c r="D6085" s="17"/>
      <c r="E6085" s="17"/>
      <c r="F6085" s="17"/>
      <c r="G6085" s="17"/>
      <c r="H6085" s="249"/>
      <c r="I6085" s="250"/>
      <c r="J6085" s="251"/>
    </row>
    <row r="6086" spans="1:10" ht="13.5" customHeight="1">
      <c r="A6086" s="16"/>
      <c r="B6086" s="16"/>
      <c r="C6086" s="17"/>
      <c r="D6086" s="17"/>
      <c r="E6086" s="17"/>
      <c r="F6086" s="17"/>
      <c r="G6086" s="17"/>
      <c r="H6086" s="249"/>
      <c r="I6086" s="250"/>
      <c r="J6086" s="251"/>
    </row>
    <row r="6087" spans="1:10" ht="13.5" customHeight="1">
      <c r="A6087" s="16"/>
      <c r="B6087" s="16"/>
      <c r="C6087" s="17"/>
      <c r="D6087" s="17"/>
      <c r="E6087" s="17"/>
      <c r="F6087" s="17"/>
      <c r="G6087" s="17"/>
      <c r="H6087" s="249"/>
      <c r="I6087" s="250"/>
      <c r="J6087" s="251"/>
    </row>
    <row r="6088" spans="1:10" ht="13.5" customHeight="1">
      <c r="A6088" s="16"/>
      <c r="B6088" s="16"/>
      <c r="C6088" s="17"/>
      <c r="D6088" s="17"/>
      <c r="E6088" s="17"/>
      <c r="F6088" s="17"/>
      <c r="G6088" s="17"/>
      <c r="H6088" s="249"/>
      <c r="I6088" s="250"/>
      <c r="J6088" s="251"/>
    </row>
    <row r="6089" spans="1:10" ht="13.5" customHeight="1">
      <c r="A6089" s="16"/>
      <c r="B6089" s="16"/>
      <c r="C6089" s="17"/>
      <c r="D6089" s="17"/>
      <c r="E6089" s="17"/>
      <c r="F6089" s="17"/>
      <c r="G6089" s="17"/>
      <c r="H6089" s="249"/>
      <c r="I6089" s="250"/>
      <c r="J6089" s="251"/>
    </row>
    <row r="6090" spans="1:10" ht="13.5" customHeight="1">
      <c r="A6090" s="16"/>
      <c r="B6090" s="16"/>
      <c r="C6090" s="17"/>
      <c r="D6090" s="17"/>
      <c r="E6090" s="17"/>
      <c r="F6090" s="17"/>
      <c r="G6090" s="17"/>
      <c r="H6090" s="249"/>
      <c r="I6090" s="250"/>
      <c r="J6090" s="251"/>
    </row>
    <row r="6091" spans="1:10" ht="13.5" customHeight="1">
      <c r="A6091" s="16"/>
      <c r="B6091" s="16"/>
      <c r="C6091" s="17"/>
      <c r="D6091" s="17"/>
      <c r="E6091" s="17"/>
      <c r="F6091" s="17"/>
      <c r="G6091" s="17"/>
      <c r="H6091" s="249"/>
      <c r="I6091" s="250"/>
      <c r="J6091" s="251"/>
    </row>
    <row r="6092" spans="1:10" ht="13.5" customHeight="1">
      <c r="A6092" s="16"/>
      <c r="B6092" s="16"/>
      <c r="C6092" s="17"/>
      <c r="D6092" s="17"/>
      <c r="E6092" s="17"/>
      <c r="F6092" s="17"/>
      <c r="G6092" s="17"/>
      <c r="H6092" s="249"/>
      <c r="I6092" s="250"/>
      <c r="J6092" s="251"/>
    </row>
    <row r="6093" spans="1:10" ht="13.5" customHeight="1">
      <c r="A6093" s="16"/>
      <c r="B6093" s="16"/>
      <c r="C6093" s="17"/>
      <c r="D6093" s="17"/>
      <c r="E6093" s="17"/>
      <c r="F6093" s="17"/>
      <c r="G6093" s="17"/>
      <c r="H6093" s="249"/>
      <c r="I6093" s="250"/>
      <c r="J6093" s="251"/>
    </row>
    <row r="6094" spans="1:10" ht="13.5" customHeight="1">
      <c r="A6094" s="16"/>
      <c r="B6094" s="16"/>
      <c r="C6094" s="17"/>
      <c r="D6094" s="17"/>
      <c r="E6094" s="17"/>
      <c r="F6094" s="17"/>
      <c r="G6094" s="17"/>
      <c r="H6094" s="249"/>
      <c r="I6094" s="250"/>
      <c r="J6094" s="251"/>
    </row>
    <row r="6095" spans="1:10" ht="13.5" customHeight="1">
      <c r="A6095" s="16"/>
      <c r="B6095" s="16"/>
      <c r="C6095" s="17"/>
      <c r="D6095" s="17"/>
      <c r="E6095" s="17"/>
      <c r="F6095" s="17"/>
      <c r="G6095" s="17"/>
      <c r="H6095" s="249"/>
      <c r="I6095" s="250"/>
      <c r="J6095" s="251"/>
    </row>
    <row r="6096" spans="1:10" ht="13.5" customHeight="1">
      <c r="A6096" s="16"/>
      <c r="B6096" s="16"/>
      <c r="C6096" s="17"/>
      <c r="D6096" s="17"/>
      <c r="E6096" s="17"/>
      <c r="F6096" s="17"/>
      <c r="G6096" s="17"/>
      <c r="H6096" s="249"/>
      <c r="I6096" s="250"/>
      <c r="J6096" s="251"/>
    </row>
    <row r="6097" spans="1:10" ht="13.5" customHeight="1">
      <c r="A6097" s="16"/>
      <c r="B6097" s="16"/>
      <c r="C6097" s="17"/>
      <c r="D6097" s="17"/>
      <c r="E6097" s="17"/>
      <c r="F6097" s="17"/>
      <c r="G6097" s="17"/>
      <c r="H6097" s="249"/>
      <c r="I6097" s="250"/>
      <c r="J6097" s="251"/>
    </row>
    <row r="6098" spans="1:10" ht="13.5" customHeight="1">
      <c r="A6098" s="16"/>
      <c r="B6098" s="16"/>
      <c r="C6098" s="17"/>
      <c r="D6098" s="17"/>
      <c r="E6098" s="17"/>
      <c r="F6098" s="17"/>
      <c r="G6098" s="17"/>
      <c r="H6098" s="249"/>
      <c r="I6098" s="250"/>
      <c r="J6098" s="251"/>
    </row>
    <row r="6099" spans="1:10" ht="13.5" customHeight="1">
      <c r="A6099" s="16"/>
      <c r="B6099" s="16"/>
      <c r="C6099" s="17"/>
      <c r="D6099" s="17"/>
      <c r="E6099" s="17"/>
      <c r="F6099" s="17"/>
      <c r="G6099" s="17"/>
      <c r="H6099" s="249"/>
      <c r="I6099" s="250"/>
      <c r="J6099" s="251"/>
    </row>
    <row r="6100" spans="1:10" ht="13.5" customHeight="1">
      <c r="A6100" s="16"/>
      <c r="B6100" s="16"/>
      <c r="C6100" s="17"/>
      <c r="D6100" s="17"/>
      <c r="E6100" s="17"/>
      <c r="F6100" s="17"/>
      <c r="G6100" s="17"/>
      <c r="H6100" s="249"/>
      <c r="I6100" s="250"/>
      <c r="J6100" s="251"/>
    </row>
    <row r="6101" spans="1:10" ht="13.5" customHeight="1">
      <c r="A6101" s="16"/>
      <c r="B6101" s="16"/>
      <c r="C6101" s="17"/>
      <c r="D6101" s="17"/>
      <c r="E6101" s="17"/>
      <c r="F6101" s="17"/>
      <c r="G6101" s="17"/>
      <c r="H6101" s="249"/>
      <c r="I6101" s="250"/>
      <c r="J6101" s="251"/>
    </row>
    <row r="6102" spans="1:10" ht="13.5" customHeight="1">
      <c r="A6102" s="16"/>
      <c r="B6102" s="16"/>
      <c r="C6102" s="17"/>
      <c r="D6102" s="17"/>
      <c r="E6102" s="17"/>
      <c r="F6102" s="17"/>
      <c r="G6102" s="17"/>
      <c r="H6102" s="249"/>
      <c r="I6102" s="250"/>
      <c r="J6102" s="251"/>
    </row>
    <row r="6103" spans="1:10" ht="13.5" customHeight="1">
      <c r="A6103" s="16"/>
      <c r="B6103" s="16"/>
      <c r="C6103" s="17"/>
      <c r="D6103" s="17"/>
      <c r="E6103" s="17"/>
      <c r="F6103" s="17"/>
      <c r="G6103" s="17"/>
      <c r="H6103" s="249"/>
      <c r="I6103" s="250"/>
      <c r="J6103" s="251"/>
    </row>
    <row r="6104" spans="1:10" ht="13.5" customHeight="1">
      <c r="A6104" s="16"/>
      <c r="B6104" s="16"/>
      <c r="C6104" s="17"/>
      <c r="D6104" s="17"/>
      <c r="E6104" s="17"/>
      <c r="F6104" s="17"/>
      <c r="G6104" s="17"/>
      <c r="H6104" s="249"/>
      <c r="I6104" s="250"/>
      <c r="J6104" s="251"/>
    </row>
    <row r="6105" spans="1:10" ht="13.5" customHeight="1">
      <c r="A6105" s="16"/>
      <c r="B6105" s="16"/>
      <c r="C6105" s="17"/>
      <c r="D6105" s="17"/>
      <c r="E6105" s="17"/>
      <c r="F6105" s="17"/>
      <c r="G6105" s="17"/>
      <c r="H6105" s="249"/>
      <c r="I6105" s="250"/>
      <c r="J6105" s="251"/>
    </row>
    <row r="6106" spans="1:10" ht="13.5" customHeight="1">
      <c r="A6106" s="16"/>
      <c r="B6106" s="16"/>
      <c r="C6106" s="17"/>
      <c r="D6106" s="17"/>
      <c r="E6106" s="17"/>
      <c r="F6106" s="17"/>
      <c r="G6106" s="17"/>
      <c r="H6106" s="249"/>
      <c r="I6106" s="250"/>
      <c r="J6106" s="251"/>
    </row>
    <row r="6107" spans="1:10" ht="13.5" customHeight="1">
      <c r="A6107" s="16"/>
      <c r="B6107" s="16"/>
      <c r="C6107" s="17"/>
      <c r="D6107" s="17"/>
      <c r="E6107" s="17"/>
      <c r="F6107" s="17"/>
      <c r="G6107" s="17"/>
      <c r="H6107" s="249"/>
      <c r="I6107" s="250"/>
      <c r="J6107" s="251"/>
    </row>
    <row r="6108" spans="1:10" ht="13.5" customHeight="1">
      <c r="A6108" s="16"/>
      <c r="B6108" s="16"/>
      <c r="C6108" s="17"/>
      <c r="D6108" s="17"/>
      <c r="E6108" s="17"/>
      <c r="F6108" s="17"/>
      <c r="G6108" s="17"/>
      <c r="H6108" s="249"/>
      <c r="I6108" s="250"/>
      <c r="J6108" s="251"/>
    </row>
    <row r="6109" spans="1:10" ht="13.5" customHeight="1">
      <c r="A6109" s="16"/>
      <c r="B6109" s="16"/>
      <c r="C6109" s="17"/>
      <c r="D6109" s="17"/>
      <c r="E6109" s="17"/>
      <c r="F6109" s="17"/>
      <c r="G6109" s="17"/>
      <c r="H6109" s="249"/>
      <c r="I6109" s="250"/>
      <c r="J6109" s="251"/>
    </row>
    <row r="6110" spans="1:10" ht="13.5" customHeight="1">
      <c r="A6110" s="16"/>
      <c r="B6110" s="16"/>
      <c r="C6110" s="17"/>
      <c r="D6110" s="17"/>
      <c r="E6110" s="17"/>
      <c r="F6110" s="17"/>
      <c r="G6110" s="17"/>
      <c r="H6110" s="249"/>
      <c r="I6110" s="250"/>
      <c r="J6110" s="251"/>
    </row>
    <row r="6111" spans="1:10" ht="13.5" customHeight="1">
      <c r="A6111" s="16"/>
      <c r="B6111" s="16"/>
      <c r="C6111" s="17"/>
      <c r="D6111" s="17"/>
      <c r="E6111" s="17"/>
      <c r="F6111" s="17"/>
      <c r="G6111" s="17"/>
      <c r="H6111" s="249"/>
      <c r="I6111" s="250"/>
      <c r="J6111" s="251"/>
    </row>
    <row r="6112" spans="1:10" ht="13.5" customHeight="1">
      <c r="A6112" s="16"/>
      <c r="B6112" s="16"/>
      <c r="C6112" s="17"/>
      <c r="D6112" s="17"/>
      <c r="E6112" s="17"/>
      <c r="F6112" s="17"/>
      <c r="G6112" s="17"/>
      <c r="H6112" s="249"/>
      <c r="I6112" s="250"/>
      <c r="J6112" s="251"/>
    </row>
    <row r="6113" spans="1:10" ht="13.5" customHeight="1">
      <c r="A6113" s="16"/>
      <c r="B6113" s="16"/>
      <c r="C6113" s="17"/>
      <c r="D6113" s="17"/>
      <c r="E6113" s="17"/>
      <c r="F6113" s="17"/>
      <c r="G6113" s="17"/>
      <c r="H6113" s="249"/>
      <c r="I6113" s="250"/>
      <c r="J6113" s="251"/>
    </row>
    <row r="6114" spans="1:10" ht="13.5" customHeight="1">
      <c r="A6114" s="16"/>
      <c r="B6114" s="16"/>
      <c r="C6114" s="17"/>
      <c r="D6114" s="17"/>
      <c r="E6114" s="17"/>
      <c r="F6114" s="17"/>
      <c r="G6114" s="17"/>
      <c r="H6114" s="249"/>
      <c r="I6114" s="250"/>
      <c r="J6114" s="251"/>
    </row>
    <row r="6115" spans="1:10" ht="13.5" customHeight="1">
      <c r="A6115" s="16"/>
      <c r="B6115" s="16"/>
      <c r="C6115" s="17"/>
      <c r="D6115" s="17"/>
      <c r="E6115" s="17"/>
      <c r="F6115" s="17"/>
      <c r="G6115" s="17"/>
      <c r="H6115" s="249"/>
      <c r="I6115" s="250"/>
      <c r="J6115" s="251"/>
    </row>
    <row r="6116" spans="1:10" ht="13.5" customHeight="1">
      <c r="A6116" s="16"/>
      <c r="B6116" s="16"/>
      <c r="C6116" s="17"/>
      <c r="D6116" s="17"/>
      <c r="E6116" s="17"/>
      <c r="F6116" s="17"/>
      <c r="G6116" s="17"/>
      <c r="H6116" s="249"/>
      <c r="I6116" s="250"/>
      <c r="J6116" s="251"/>
    </row>
    <row r="6117" spans="1:10" ht="13.5" customHeight="1">
      <c r="A6117" s="16"/>
      <c r="B6117" s="16"/>
      <c r="C6117" s="17"/>
      <c r="D6117" s="17"/>
      <c r="E6117" s="17"/>
      <c r="F6117" s="17"/>
      <c r="G6117" s="17"/>
      <c r="H6117" s="249"/>
      <c r="I6117" s="250"/>
      <c r="J6117" s="251"/>
    </row>
    <row r="6118" spans="1:10" ht="13.5" customHeight="1">
      <c r="A6118" s="16"/>
      <c r="B6118" s="16"/>
      <c r="C6118" s="17"/>
      <c r="D6118" s="17"/>
      <c r="E6118" s="17"/>
      <c r="F6118" s="17"/>
      <c r="G6118" s="17"/>
      <c r="H6118" s="249"/>
      <c r="I6118" s="250"/>
      <c r="J6118" s="251"/>
    </row>
    <row r="6119" spans="1:10" ht="13.5" customHeight="1">
      <c r="A6119" s="16"/>
      <c r="B6119" s="16"/>
      <c r="C6119" s="17"/>
      <c r="D6119" s="17"/>
      <c r="E6119" s="17"/>
      <c r="F6119" s="17"/>
      <c r="G6119" s="17"/>
      <c r="H6119" s="249"/>
      <c r="I6119" s="250"/>
      <c r="J6119" s="251"/>
    </row>
    <row r="6120" spans="1:10" ht="13.5" customHeight="1">
      <c r="A6120" s="16"/>
      <c r="B6120" s="16"/>
      <c r="C6120" s="17"/>
      <c r="D6120" s="17"/>
      <c r="E6120" s="17"/>
      <c r="F6120" s="17"/>
      <c r="G6120" s="17"/>
      <c r="H6120" s="249"/>
      <c r="I6120" s="250"/>
      <c r="J6120" s="251"/>
    </row>
    <row r="6121" spans="1:10" ht="13.5" customHeight="1">
      <c r="A6121" s="16"/>
      <c r="B6121" s="16"/>
      <c r="C6121" s="17"/>
      <c r="D6121" s="17"/>
      <c r="E6121" s="17"/>
      <c r="F6121" s="17"/>
      <c r="G6121" s="17"/>
      <c r="H6121" s="249"/>
      <c r="I6121" s="250"/>
      <c r="J6121" s="251"/>
    </row>
    <row r="6122" spans="1:10" ht="13.5" customHeight="1">
      <c r="A6122" s="16"/>
      <c r="B6122" s="16"/>
      <c r="C6122" s="17"/>
      <c r="D6122" s="17"/>
      <c r="E6122" s="17"/>
      <c r="F6122" s="17"/>
      <c r="G6122" s="17"/>
      <c r="H6122" s="249"/>
      <c r="I6122" s="250"/>
      <c r="J6122" s="251"/>
    </row>
    <row r="6123" spans="1:10" ht="13.5" customHeight="1">
      <c r="A6123" s="16"/>
      <c r="B6123" s="16"/>
      <c r="C6123" s="17"/>
      <c r="D6123" s="17"/>
      <c r="E6123" s="17"/>
      <c r="F6123" s="17"/>
      <c r="G6123" s="17"/>
      <c r="H6123" s="249"/>
      <c r="I6123" s="250"/>
      <c r="J6123" s="251"/>
    </row>
    <row r="6124" spans="1:10" ht="13.5" customHeight="1">
      <c r="A6124" s="16"/>
      <c r="B6124" s="16"/>
      <c r="C6124" s="17"/>
      <c r="D6124" s="17"/>
      <c r="E6124" s="17"/>
      <c r="F6124" s="17"/>
      <c r="G6124" s="17"/>
      <c r="H6124" s="249"/>
      <c r="I6124" s="250"/>
      <c r="J6124" s="251"/>
    </row>
    <row r="6125" spans="1:10" ht="13.5" customHeight="1">
      <c r="A6125" s="16"/>
      <c r="B6125" s="16"/>
      <c r="C6125" s="17"/>
      <c r="D6125" s="17"/>
      <c r="E6125" s="17"/>
      <c r="F6125" s="17"/>
      <c r="G6125" s="17"/>
      <c r="H6125" s="249"/>
      <c r="I6125" s="250"/>
      <c r="J6125" s="251"/>
    </row>
    <row r="6126" spans="1:10" ht="13.5" customHeight="1">
      <c r="A6126" s="16"/>
      <c r="B6126" s="16"/>
      <c r="C6126" s="17"/>
      <c r="D6126" s="17"/>
      <c r="E6126" s="17"/>
      <c r="F6126" s="17"/>
      <c r="G6126" s="17"/>
      <c r="H6126" s="249"/>
      <c r="I6126" s="250"/>
      <c r="J6126" s="251"/>
    </row>
    <row r="6127" spans="1:10" ht="13.5" customHeight="1">
      <c r="A6127" s="16"/>
      <c r="B6127" s="16"/>
      <c r="C6127" s="17"/>
      <c r="D6127" s="17"/>
      <c r="E6127" s="17"/>
      <c r="F6127" s="17"/>
      <c r="G6127" s="17"/>
      <c r="H6127" s="249"/>
      <c r="I6127" s="250"/>
      <c r="J6127" s="251"/>
    </row>
    <row r="6128" spans="1:10" ht="13.5" customHeight="1">
      <c r="A6128" s="16"/>
      <c r="B6128" s="16"/>
      <c r="C6128" s="17"/>
      <c r="D6128" s="17"/>
      <c r="E6128" s="17"/>
      <c r="F6128" s="17"/>
      <c r="G6128" s="17"/>
      <c r="H6128" s="249"/>
      <c r="I6128" s="250"/>
      <c r="J6128" s="251"/>
    </row>
    <row r="6129" spans="1:10" ht="13.5" customHeight="1">
      <c r="A6129" s="16"/>
      <c r="B6129" s="16"/>
      <c r="C6129" s="17"/>
      <c r="D6129" s="17"/>
      <c r="E6129" s="17"/>
      <c r="F6129" s="17"/>
      <c r="G6129" s="17"/>
      <c r="H6129" s="249"/>
      <c r="I6129" s="250"/>
      <c r="J6129" s="251"/>
    </row>
    <row r="6130" spans="1:10" ht="13.5" customHeight="1">
      <c r="A6130" s="16"/>
      <c r="B6130" s="16"/>
      <c r="C6130" s="17"/>
      <c r="D6130" s="17"/>
      <c r="E6130" s="17"/>
      <c r="F6130" s="17"/>
      <c r="G6130" s="17"/>
      <c r="H6130" s="249"/>
      <c r="I6130" s="250"/>
      <c r="J6130" s="251"/>
    </row>
    <row r="6131" spans="1:10" ht="13.5" customHeight="1">
      <c r="A6131" s="16"/>
      <c r="B6131" s="16"/>
      <c r="C6131" s="17"/>
      <c r="D6131" s="17"/>
      <c r="E6131" s="17"/>
      <c r="F6131" s="17"/>
      <c r="G6131" s="17"/>
      <c r="H6131" s="249"/>
      <c r="I6131" s="250"/>
      <c r="J6131" s="251"/>
    </row>
    <row r="6132" spans="1:10" ht="13.5" customHeight="1">
      <c r="A6132" s="16"/>
      <c r="B6132" s="16"/>
      <c r="C6132" s="17"/>
      <c r="D6132" s="17"/>
      <c r="E6132" s="17"/>
      <c r="F6132" s="17"/>
      <c r="G6132" s="17"/>
      <c r="H6132" s="249"/>
      <c r="I6132" s="250"/>
      <c r="J6132" s="251"/>
    </row>
    <row r="6133" spans="1:10" ht="13.5" customHeight="1">
      <c r="A6133" s="16"/>
      <c r="B6133" s="16"/>
      <c r="C6133" s="17"/>
      <c r="D6133" s="17"/>
      <c r="E6133" s="17"/>
      <c r="F6133" s="17"/>
      <c r="G6133" s="17"/>
      <c r="H6133" s="249"/>
      <c r="I6133" s="250"/>
      <c r="J6133" s="251"/>
    </row>
    <row r="6134" spans="1:10" ht="13.5" customHeight="1">
      <c r="A6134" s="16"/>
      <c r="B6134" s="16"/>
      <c r="C6134" s="17"/>
      <c r="D6134" s="17"/>
      <c r="E6134" s="17"/>
      <c r="F6134" s="17"/>
      <c r="G6134" s="17"/>
      <c r="H6134" s="249"/>
      <c r="I6134" s="250"/>
      <c r="J6134" s="251"/>
    </row>
    <row r="6135" spans="1:10" ht="13.5" customHeight="1">
      <c r="A6135" s="16"/>
      <c r="B6135" s="16"/>
      <c r="C6135" s="17"/>
      <c r="D6135" s="17"/>
      <c r="E6135" s="17"/>
      <c r="F6135" s="17"/>
      <c r="G6135" s="17"/>
      <c r="H6135" s="249"/>
      <c r="I6135" s="250"/>
      <c r="J6135" s="251"/>
    </row>
    <row r="6136" spans="1:10" ht="13.5" customHeight="1">
      <c r="A6136" s="16"/>
      <c r="B6136" s="16"/>
      <c r="C6136" s="17"/>
      <c r="D6136" s="17"/>
      <c r="E6136" s="17"/>
      <c r="F6136" s="17"/>
      <c r="G6136" s="17"/>
      <c r="H6136" s="249"/>
      <c r="I6136" s="250"/>
      <c r="J6136" s="251"/>
    </row>
    <row r="6137" spans="1:10" ht="13.5" customHeight="1">
      <c r="A6137" s="16"/>
      <c r="B6137" s="16"/>
      <c r="C6137" s="17"/>
      <c r="D6137" s="17"/>
      <c r="E6137" s="17"/>
      <c r="F6137" s="17"/>
      <c r="G6137" s="17"/>
      <c r="H6137" s="249"/>
      <c r="I6137" s="250"/>
      <c r="J6137" s="251"/>
    </row>
    <row r="6138" spans="1:10" ht="13.5" customHeight="1">
      <c r="A6138" s="16"/>
      <c r="B6138" s="16"/>
      <c r="C6138" s="17"/>
      <c r="D6138" s="17"/>
      <c r="E6138" s="17"/>
      <c r="F6138" s="17"/>
      <c r="G6138" s="17"/>
      <c r="H6138" s="249"/>
      <c r="I6138" s="250"/>
      <c r="J6138" s="251"/>
    </row>
    <row r="6139" spans="1:10" ht="13.5" customHeight="1">
      <c r="A6139" s="16"/>
      <c r="B6139" s="16"/>
      <c r="C6139" s="17"/>
      <c r="D6139" s="17"/>
      <c r="E6139" s="17"/>
      <c r="F6139" s="17"/>
      <c r="G6139" s="17"/>
      <c r="H6139" s="249"/>
      <c r="I6139" s="250"/>
      <c r="J6139" s="251"/>
    </row>
    <row r="6140" spans="1:10" ht="13.5" customHeight="1">
      <c r="A6140" s="16"/>
      <c r="B6140" s="16"/>
      <c r="C6140" s="17"/>
      <c r="D6140" s="17"/>
      <c r="E6140" s="17"/>
      <c r="F6140" s="17"/>
      <c r="G6140" s="17"/>
      <c r="H6140" s="249"/>
      <c r="I6140" s="250"/>
      <c r="J6140" s="251"/>
    </row>
    <row r="6141" spans="1:10" ht="13.5" customHeight="1">
      <c r="A6141" s="16"/>
      <c r="B6141" s="16"/>
      <c r="C6141" s="17"/>
      <c r="D6141" s="17"/>
      <c r="E6141" s="17"/>
      <c r="F6141" s="17"/>
      <c r="G6141" s="17"/>
      <c r="H6141" s="249"/>
      <c r="I6141" s="250"/>
      <c r="J6141" s="251"/>
    </row>
    <row r="6142" spans="1:10" ht="13.5" customHeight="1">
      <c r="A6142" s="16"/>
      <c r="B6142" s="16"/>
      <c r="C6142" s="17"/>
      <c r="D6142" s="17"/>
      <c r="E6142" s="17"/>
      <c r="F6142" s="17"/>
      <c r="G6142" s="17"/>
      <c r="H6142" s="249"/>
      <c r="I6142" s="250"/>
      <c r="J6142" s="251"/>
    </row>
    <row r="6143" spans="1:10" ht="13.5" customHeight="1">
      <c r="A6143" s="16"/>
      <c r="B6143" s="16"/>
      <c r="C6143" s="17"/>
      <c r="D6143" s="17"/>
      <c r="E6143" s="17"/>
      <c r="F6143" s="17"/>
      <c r="G6143" s="17"/>
      <c r="H6143" s="249"/>
      <c r="I6143" s="250"/>
      <c r="J6143" s="251"/>
    </row>
    <row r="6144" spans="1:10" ht="13.5" customHeight="1">
      <c r="A6144" s="16"/>
      <c r="B6144" s="16"/>
      <c r="C6144" s="17"/>
      <c r="D6144" s="17"/>
      <c r="E6144" s="17"/>
      <c r="F6144" s="17"/>
      <c r="G6144" s="17"/>
      <c r="H6144" s="249"/>
      <c r="I6144" s="250"/>
      <c r="J6144" s="251"/>
    </row>
    <row r="6145" spans="1:10" ht="13.5" customHeight="1">
      <c r="A6145" s="16"/>
      <c r="B6145" s="16"/>
      <c r="C6145" s="17"/>
      <c r="D6145" s="17"/>
      <c r="E6145" s="17"/>
      <c r="F6145" s="17"/>
      <c r="G6145" s="17"/>
      <c r="H6145" s="249"/>
      <c r="I6145" s="250"/>
      <c r="J6145" s="251"/>
    </row>
    <row r="6146" spans="1:10" ht="13.5" customHeight="1">
      <c r="A6146" s="16"/>
      <c r="B6146" s="16"/>
      <c r="C6146" s="17"/>
      <c r="D6146" s="17"/>
      <c r="E6146" s="17"/>
      <c r="F6146" s="17"/>
      <c r="G6146" s="17"/>
      <c r="H6146" s="249"/>
      <c r="I6146" s="250"/>
      <c r="J6146" s="251"/>
    </row>
    <row r="6147" spans="1:10" ht="13.5" customHeight="1">
      <c r="A6147" s="16"/>
      <c r="B6147" s="16"/>
      <c r="C6147" s="17"/>
      <c r="D6147" s="17"/>
      <c r="E6147" s="17"/>
      <c r="F6147" s="17"/>
      <c r="G6147" s="17"/>
      <c r="H6147" s="249"/>
      <c r="I6147" s="250"/>
      <c r="J6147" s="251"/>
    </row>
    <row r="6148" spans="1:10" ht="13.5" customHeight="1">
      <c r="A6148" s="16"/>
      <c r="B6148" s="16"/>
      <c r="C6148" s="17"/>
      <c r="D6148" s="17"/>
      <c r="E6148" s="17"/>
      <c r="F6148" s="17"/>
      <c r="G6148" s="17"/>
      <c r="H6148" s="249"/>
      <c r="I6148" s="250"/>
      <c r="J6148" s="251"/>
    </row>
    <row r="6149" spans="1:10" ht="13.5" customHeight="1">
      <c r="A6149" s="16"/>
      <c r="B6149" s="16"/>
      <c r="C6149" s="17"/>
      <c r="D6149" s="17"/>
      <c r="E6149" s="17"/>
      <c r="F6149" s="17"/>
      <c r="G6149" s="17"/>
      <c r="H6149" s="249"/>
      <c r="I6149" s="250"/>
      <c r="J6149" s="251"/>
    </row>
    <row r="6150" spans="1:10" ht="13.5" customHeight="1">
      <c r="A6150" s="16"/>
      <c r="B6150" s="16"/>
      <c r="C6150" s="17"/>
      <c r="D6150" s="17"/>
      <c r="E6150" s="17"/>
      <c r="F6150" s="17"/>
      <c r="G6150" s="17"/>
      <c r="H6150" s="249"/>
      <c r="I6150" s="250"/>
      <c r="J6150" s="251"/>
    </row>
    <row r="6151" spans="1:10" ht="13.5" customHeight="1">
      <c r="A6151" s="16"/>
      <c r="B6151" s="16"/>
      <c r="C6151" s="17"/>
      <c r="D6151" s="17"/>
      <c r="E6151" s="17"/>
      <c r="F6151" s="17"/>
      <c r="G6151" s="17"/>
      <c r="H6151" s="249"/>
      <c r="I6151" s="250"/>
      <c r="J6151" s="251"/>
    </row>
    <row r="6152" spans="1:10" ht="13.5" customHeight="1">
      <c r="A6152" s="16"/>
      <c r="B6152" s="16"/>
      <c r="C6152" s="17"/>
      <c r="D6152" s="17"/>
      <c r="E6152" s="17"/>
      <c r="F6152" s="17"/>
      <c r="G6152" s="17"/>
      <c r="H6152" s="249"/>
      <c r="I6152" s="250"/>
      <c r="J6152" s="251"/>
    </row>
    <row r="6153" spans="1:10" ht="13.5" customHeight="1">
      <c r="A6153" s="16"/>
      <c r="B6153" s="16"/>
      <c r="C6153" s="17"/>
      <c r="D6153" s="17"/>
      <c r="E6153" s="17"/>
      <c r="F6153" s="17"/>
      <c r="G6153" s="17"/>
      <c r="H6153" s="249"/>
      <c r="I6153" s="250"/>
      <c r="J6153" s="251"/>
    </row>
    <row r="6154" spans="1:10" ht="13.5" customHeight="1">
      <c r="A6154" s="16"/>
      <c r="B6154" s="16"/>
      <c r="C6154" s="17"/>
      <c r="D6154" s="17"/>
      <c r="E6154" s="17"/>
      <c r="F6154" s="17"/>
      <c r="G6154" s="17"/>
      <c r="H6154" s="249"/>
      <c r="I6154" s="250"/>
      <c r="J6154" s="251"/>
    </row>
    <row r="6155" spans="1:10" ht="13.5" customHeight="1">
      <c r="A6155" s="16"/>
      <c r="B6155" s="16"/>
      <c r="C6155" s="17"/>
      <c r="D6155" s="17"/>
      <c r="E6155" s="17"/>
      <c r="F6155" s="17"/>
      <c r="G6155" s="17"/>
      <c r="H6155" s="249"/>
      <c r="I6155" s="250"/>
      <c r="J6155" s="251"/>
    </row>
    <row r="6156" spans="1:10" ht="13.5" customHeight="1">
      <c r="A6156" s="16"/>
      <c r="B6156" s="16"/>
      <c r="C6156" s="17"/>
      <c r="D6156" s="17"/>
      <c r="E6156" s="17"/>
      <c r="F6156" s="17"/>
      <c r="G6156" s="17"/>
      <c r="H6156" s="249"/>
      <c r="I6156" s="250"/>
      <c r="J6156" s="251"/>
    </row>
    <row r="6157" spans="1:10" ht="13.5" customHeight="1">
      <c r="A6157" s="16"/>
      <c r="B6157" s="16"/>
      <c r="C6157" s="17"/>
      <c r="D6157" s="17"/>
      <c r="E6157" s="17"/>
      <c r="F6157" s="17"/>
      <c r="G6157" s="17"/>
      <c r="H6157" s="249"/>
      <c r="I6157" s="250"/>
      <c r="J6157" s="251"/>
    </row>
    <row r="6158" spans="1:10" ht="13.5" customHeight="1">
      <c r="A6158" s="16"/>
      <c r="B6158" s="16"/>
      <c r="C6158" s="17"/>
      <c r="D6158" s="17"/>
      <c r="E6158" s="17"/>
      <c r="F6158" s="17"/>
      <c r="G6158" s="17"/>
      <c r="H6158" s="249"/>
      <c r="I6158" s="250"/>
      <c r="J6158" s="251"/>
    </row>
    <row r="6159" spans="1:10" ht="13.5" customHeight="1">
      <c r="A6159" s="16"/>
      <c r="B6159" s="16"/>
      <c r="C6159" s="17"/>
      <c r="D6159" s="17"/>
      <c r="E6159" s="17"/>
      <c r="F6159" s="17"/>
      <c r="G6159" s="17"/>
      <c r="H6159" s="249"/>
      <c r="I6159" s="250"/>
      <c r="J6159" s="251"/>
    </row>
    <row r="6160" spans="1:10" ht="13.5" customHeight="1">
      <c r="A6160" s="16"/>
      <c r="B6160" s="16"/>
      <c r="C6160" s="17"/>
      <c r="D6160" s="17"/>
      <c r="E6160" s="17"/>
      <c r="F6160" s="17"/>
      <c r="G6160" s="17"/>
      <c r="H6160" s="249"/>
      <c r="I6160" s="250"/>
      <c r="J6160" s="251"/>
    </row>
    <row r="6161" spans="1:10" ht="13.5" customHeight="1">
      <c r="A6161" s="16"/>
      <c r="B6161" s="16"/>
      <c r="C6161" s="17"/>
      <c r="D6161" s="17"/>
      <c r="E6161" s="17"/>
      <c r="F6161" s="17"/>
      <c r="G6161" s="17"/>
      <c r="H6161" s="249"/>
      <c r="I6161" s="250"/>
      <c r="J6161" s="251"/>
    </row>
    <row r="6162" spans="1:10" ht="13.5" customHeight="1">
      <c r="A6162" s="16"/>
      <c r="B6162" s="16"/>
      <c r="C6162" s="17"/>
      <c r="D6162" s="17"/>
      <c r="E6162" s="17"/>
      <c r="F6162" s="17"/>
      <c r="G6162" s="17"/>
      <c r="H6162" s="249"/>
      <c r="I6162" s="250"/>
      <c r="J6162" s="251"/>
    </row>
    <row r="6163" spans="1:10" ht="13.5" customHeight="1">
      <c r="A6163" s="16"/>
      <c r="B6163" s="16"/>
      <c r="C6163" s="17"/>
      <c r="D6163" s="17"/>
      <c r="E6163" s="17"/>
      <c r="F6163" s="17"/>
      <c r="G6163" s="17"/>
      <c r="H6163" s="249"/>
      <c r="I6163" s="250"/>
      <c r="J6163" s="251"/>
    </row>
    <row r="6164" spans="1:10" ht="13.5" customHeight="1">
      <c r="A6164" s="16"/>
      <c r="B6164" s="16"/>
      <c r="C6164" s="17"/>
      <c r="D6164" s="17"/>
      <c r="E6164" s="17"/>
      <c r="F6164" s="17"/>
      <c r="G6164" s="17"/>
      <c r="H6164" s="249"/>
      <c r="I6164" s="250"/>
      <c r="J6164" s="251"/>
    </row>
    <row r="6165" spans="1:10" ht="13.5" customHeight="1">
      <c r="A6165" s="16"/>
      <c r="B6165" s="16"/>
      <c r="C6165" s="17"/>
      <c r="D6165" s="17"/>
      <c r="E6165" s="17"/>
      <c r="F6165" s="17"/>
      <c r="G6165" s="17"/>
      <c r="H6165" s="249"/>
      <c r="I6165" s="250"/>
      <c r="J6165" s="251"/>
    </row>
    <row r="6166" spans="1:10" ht="13.5" customHeight="1">
      <c r="A6166" s="16"/>
      <c r="B6166" s="16"/>
      <c r="C6166" s="17"/>
      <c r="D6166" s="17"/>
      <c r="E6166" s="17"/>
      <c r="F6166" s="17"/>
      <c r="G6166" s="17"/>
      <c r="H6166" s="249"/>
      <c r="I6166" s="250"/>
      <c r="J6166" s="251"/>
    </row>
    <row r="6167" spans="1:10" ht="13.5" customHeight="1">
      <c r="A6167" s="16"/>
      <c r="B6167" s="16"/>
      <c r="C6167" s="17"/>
      <c r="D6167" s="17"/>
      <c r="E6167" s="17"/>
      <c r="F6167" s="17"/>
      <c r="G6167" s="17"/>
      <c r="H6167" s="249"/>
      <c r="I6167" s="250"/>
      <c r="J6167" s="251"/>
    </row>
    <row r="6168" spans="1:10" ht="13.5" customHeight="1">
      <c r="A6168" s="16"/>
      <c r="B6168" s="16"/>
      <c r="C6168" s="17"/>
      <c r="D6168" s="17"/>
      <c r="E6168" s="17"/>
      <c r="F6168" s="17"/>
      <c r="G6168" s="17"/>
      <c r="H6168" s="249"/>
      <c r="I6168" s="250"/>
      <c r="J6168" s="251"/>
    </row>
    <row r="6169" spans="1:10" ht="13.5" customHeight="1">
      <c r="A6169" s="16"/>
      <c r="B6169" s="16"/>
      <c r="C6169" s="17"/>
      <c r="D6169" s="17"/>
      <c r="E6169" s="17"/>
      <c r="F6169" s="17"/>
      <c r="G6169" s="17"/>
      <c r="H6169" s="249"/>
      <c r="I6169" s="250"/>
      <c r="J6169" s="251"/>
    </row>
    <row r="6170" spans="1:10" ht="13.5" customHeight="1">
      <c r="A6170" s="16"/>
      <c r="B6170" s="16"/>
      <c r="C6170" s="17"/>
      <c r="D6170" s="17"/>
      <c r="E6170" s="17"/>
      <c r="F6170" s="17"/>
      <c r="G6170" s="17"/>
      <c r="H6170" s="249"/>
      <c r="I6170" s="250"/>
      <c r="J6170" s="251"/>
    </row>
    <row r="6171" spans="1:10" ht="13.5" customHeight="1">
      <c r="A6171" s="16"/>
      <c r="B6171" s="16"/>
      <c r="C6171" s="17"/>
      <c r="D6171" s="17"/>
      <c r="E6171" s="17"/>
      <c r="F6171" s="17"/>
      <c r="G6171" s="17"/>
      <c r="H6171" s="249"/>
      <c r="I6171" s="250"/>
      <c r="J6171" s="251"/>
    </row>
    <row r="6172" spans="1:10" ht="13.5" customHeight="1">
      <c r="A6172" s="16"/>
      <c r="B6172" s="16"/>
      <c r="C6172" s="17"/>
      <c r="D6172" s="17"/>
      <c r="E6172" s="17"/>
      <c r="F6172" s="17"/>
      <c r="G6172" s="17"/>
      <c r="H6172" s="249"/>
      <c r="I6172" s="250"/>
      <c r="J6172" s="251"/>
    </row>
    <row r="6173" spans="1:10" ht="13.5" customHeight="1">
      <c r="A6173" s="16"/>
      <c r="B6173" s="16"/>
      <c r="C6173" s="17"/>
      <c r="D6173" s="17"/>
      <c r="E6173" s="17"/>
      <c r="F6173" s="17"/>
      <c r="G6173" s="17"/>
      <c r="H6173" s="249"/>
      <c r="I6173" s="250"/>
      <c r="J6173" s="251"/>
    </row>
    <row r="6174" spans="1:10" ht="13.5" customHeight="1">
      <c r="A6174" s="16"/>
      <c r="B6174" s="16"/>
      <c r="C6174" s="17"/>
      <c r="D6174" s="17"/>
      <c r="E6174" s="17"/>
      <c r="F6174" s="17"/>
      <c r="G6174" s="17"/>
      <c r="H6174" s="249"/>
      <c r="I6174" s="250"/>
      <c r="J6174" s="251"/>
    </row>
    <row r="6175" spans="1:10" ht="13.5" customHeight="1">
      <c r="A6175" s="16"/>
      <c r="B6175" s="16"/>
      <c r="C6175" s="17"/>
      <c r="D6175" s="17"/>
      <c r="E6175" s="17"/>
      <c r="F6175" s="17"/>
      <c r="G6175" s="17"/>
      <c r="H6175" s="249"/>
      <c r="I6175" s="250"/>
      <c r="J6175" s="251"/>
    </row>
    <row r="6176" spans="1:10" ht="13.5" customHeight="1">
      <c r="A6176" s="16"/>
      <c r="B6176" s="16"/>
      <c r="C6176" s="17"/>
      <c r="D6176" s="17"/>
      <c r="E6176" s="17"/>
      <c r="F6176" s="17"/>
      <c r="G6176" s="17"/>
      <c r="H6176" s="249"/>
      <c r="I6176" s="250"/>
      <c r="J6176" s="251"/>
    </row>
    <row r="6177" spans="1:10" ht="13.5" customHeight="1">
      <c r="A6177" s="16"/>
      <c r="B6177" s="16"/>
      <c r="C6177" s="17"/>
      <c r="D6177" s="17"/>
      <c r="E6177" s="17"/>
      <c r="F6177" s="17"/>
      <c r="G6177" s="17"/>
      <c r="H6177" s="249"/>
      <c r="I6177" s="250"/>
      <c r="J6177" s="251"/>
    </row>
    <row r="6178" spans="1:10" ht="13.5" customHeight="1">
      <c r="A6178" s="16"/>
      <c r="B6178" s="16"/>
      <c r="C6178" s="17"/>
      <c r="D6178" s="17"/>
      <c r="E6178" s="17"/>
      <c r="F6178" s="17"/>
      <c r="G6178" s="17"/>
      <c r="H6178" s="249"/>
      <c r="I6178" s="250"/>
      <c r="J6178" s="251"/>
    </row>
    <row r="6179" spans="1:10" ht="13.5" customHeight="1">
      <c r="A6179" s="16"/>
      <c r="B6179" s="16"/>
      <c r="C6179" s="17"/>
      <c r="D6179" s="17"/>
      <c r="E6179" s="17"/>
      <c r="F6179" s="17"/>
      <c r="G6179" s="17"/>
      <c r="H6179" s="249"/>
      <c r="I6179" s="250"/>
      <c r="J6179" s="251"/>
    </row>
    <row r="6180" spans="1:10" ht="13.5" customHeight="1">
      <c r="A6180" s="16"/>
      <c r="B6180" s="16"/>
      <c r="C6180" s="17"/>
      <c r="D6180" s="17"/>
      <c r="E6180" s="17"/>
      <c r="F6180" s="17"/>
      <c r="G6180" s="17"/>
      <c r="H6180" s="249"/>
      <c r="I6180" s="250"/>
      <c r="J6180" s="251"/>
    </row>
    <row r="6181" spans="1:10" ht="13.5" customHeight="1">
      <c r="A6181" s="16"/>
      <c r="B6181" s="16"/>
      <c r="C6181" s="17"/>
      <c r="D6181" s="17"/>
      <c r="E6181" s="17"/>
      <c r="F6181" s="17"/>
      <c r="G6181" s="17"/>
      <c r="H6181" s="249"/>
      <c r="I6181" s="250"/>
      <c r="J6181" s="251"/>
    </row>
    <row r="6182" spans="1:10" ht="13.5" customHeight="1">
      <c r="A6182" s="16"/>
      <c r="B6182" s="16"/>
      <c r="C6182" s="17"/>
      <c r="D6182" s="17"/>
      <c r="E6182" s="17"/>
      <c r="F6182" s="17"/>
      <c r="G6182" s="17"/>
      <c r="H6182" s="249"/>
      <c r="I6182" s="250"/>
      <c r="J6182" s="251"/>
    </row>
    <row r="6183" spans="1:10" ht="13.5" customHeight="1">
      <c r="A6183" s="16"/>
      <c r="B6183" s="16"/>
      <c r="C6183" s="17"/>
      <c r="D6183" s="17"/>
      <c r="E6183" s="17"/>
      <c r="F6183" s="17"/>
      <c r="G6183" s="17"/>
      <c r="H6183" s="249"/>
      <c r="I6183" s="250"/>
      <c r="J6183" s="251"/>
    </row>
    <row r="6184" spans="1:10" ht="13.5" customHeight="1">
      <c r="A6184" s="16"/>
      <c r="B6184" s="16"/>
      <c r="C6184" s="17"/>
      <c r="D6184" s="17"/>
      <c r="E6184" s="17"/>
      <c r="F6184" s="17"/>
      <c r="G6184" s="17"/>
      <c r="H6184" s="249"/>
      <c r="I6184" s="250"/>
      <c r="J6184" s="251"/>
    </row>
    <row r="6185" spans="1:10" ht="13.5" customHeight="1">
      <c r="A6185" s="16"/>
      <c r="B6185" s="16"/>
      <c r="C6185" s="17"/>
      <c r="D6185" s="17"/>
      <c r="E6185" s="17"/>
      <c r="F6185" s="17"/>
      <c r="G6185" s="17"/>
      <c r="H6185" s="249"/>
      <c r="I6185" s="250"/>
      <c r="J6185" s="251"/>
    </row>
    <row r="6186" spans="1:10" ht="13.5" customHeight="1">
      <c r="A6186" s="16"/>
      <c r="B6186" s="16"/>
      <c r="C6186" s="17"/>
      <c r="D6186" s="17"/>
      <c r="E6186" s="17"/>
      <c r="F6186" s="17"/>
      <c r="G6186" s="17"/>
      <c r="H6186" s="249"/>
      <c r="I6186" s="250"/>
      <c r="J6186" s="251"/>
    </row>
    <row r="6187" spans="1:10" ht="13.5" customHeight="1">
      <c r="A6187" s="16"/>
      <c r="B6187" s="16"/>
      <c r="C6187" s="17"/>
      <c r="D6187" s="17"/>
      <c r="E6187" s="17"/>
      <c r="F6187" s="17"/>
      <c r="G6187" s="17"/>
      <c r="H6187" s="249"/>
      <c r="I6187" s="250"/>
      <c r="J6187" s="251"/>
    </row>
    <row r="6188" spans="1:10" ht="13.5" customHeight="1">
      <c r="A6188" s="16"/>
      <c r="B6188" s="16"/>
      <c r="C6188" s="17"/>
      <c r="D6188" s="17"/>
      <c r="E6188" s="17"/>
      <c r="F6188" s="17"/>
      <c r="G6188" s="17"/>
      <c r="H6188" s="249"/>
      <c r="I6188" s="250"/>
      <c r="J6188" s="251"/>
    </row>
    <row r="6189" spans="1:10" ht="13.5" customHeight="1">
      <c r="A6189" s="16"/>
      <c r="B6189" s="16"/>
      <c r="C6189" s="17"/>
      <c r="D6189" s="17"/>
      <c r="E6189" s="17"/>
      <c r="F6189" s="17"/>
      <c r="G6189" s="17"/>
      <c r="H6189" s="249"/>
      <c r="I6189" s="250"/>
      <c r="J6189" s="251"/>
    </row>
    <row r="6190" spans="1:10" ht="13.5" customHeight="1">
      <c r="A6190" s="16"/>
      <c r="B6190" s="16"/>
      <c r="C6190" s="17"/>
      <c r="D6190" s="17"/>
      <c r="E6190" s="17"/>
      <c r="F6190" s="17"/>
      <c r="G6190" s="17"/>
      <c r="H6190" s="249"/>
      <c r="I6190" s="250"/>
      <c r="J6190" s="251"/>
    </row>
    <row r="6191" spans="1:10" ht="13.5" customHeight="1">
      <c r="A6191" s="16"/>
      <c r="B6191" s="16"/>
      <c r="C6191" s="17"/>
      <c r="D6191" s="17"/>
      <c r="E6191" s="17"/>
      <c r="F6191" s="17"/>
      <c r="G6191" s="17"/>
      <c r="H6191" s="249"/>
      <c r="I6191" s="250"/>
      <c r="J6191" s="251"/>
    </row>
    <row r="6192" spans="1:10" ht="13.5" customHeight="1">
      <c r="A6192" s="16"/>
      <c r="B6192" s="16"/>
      <c r="C6192" s="17"/>
      <c r="D6192" s="17"/>
      <c r="E6192" s="17"/>
      <c r="F6192" s="17"/>
      <c r="G6192" s="17"/>
      <c r="H6192" s="249"/>
      <c r="I6192" s="250"/>
      <c r="J6192" s="251"/>
    </row>
    <row r="6193" spans="1:10" ht="13.5" customHeight="1">
      <c r="A6193" s="16"/>
      <c r="B6193" s="16"/>
      <c r="C6193" s="17"/>
      <c r="D6193" s="17"/>
      <c r="E6193" s="17"/>
      <c r="F6193" s="17"/>
      <c r="G6193" s="17"/>
      <c r="H6193" s="249"/>
      <c r="I6193" s="250"/>
      <c r="J6193" s="251"/>
    </row>
    <row r="6194" spans="1:10" ht="13.5" customHeight="1">
      <c r="A6194" s="16"/>
      <c r="B6194" s="16"/>
      <c r="C6194" s="17"/>
      <c r="D6194" s="17"/>
      <c r="E6194" s="17"/>
      <c r="F6194" s="17"/>
      <c r="G6194" s="17"/>
      <c r="H6194" s="249"/>
      <c r="I6194" s="250"/>
      <c r="J6194" s="251"/>
    </row>
    <row r="6195" spans="1:10" ht="13.5" customHeight="1">
      <c r="A6195" s="16"/>
      <c r="B6195" s="16"/>
      <c r="C6195" s="17"/>
      <c r="D6195" s="17"/>
      <c r="E6195" s="17"/>
      <c r="F6195" s="17"/>
      <c r="G6195" s="17"/>
      <c r="H6195" s="249"/>
      <c r="I6195" s="250"/>
      <c r="J6195" s="251"/>
    </row>
    <row r="6196" spans="1:10" ht="13.5" customHeight="1">
      <c r="A6196" s="16"/>
      <c r="B6196" s="16"/>
      <c r="C6196" s="17"/>
      <c r="D6196" s="17"/>
      <c r="E6196" s="17"/>
      <c r="F6196" s="17"/>
      <c r="G6196" s="17"/>
      <c r="H6196" s="249"/>
      <c r="I6196" s="250"/>
      <c r="J6196" s="251"/>
    </row>
    <row r="6197" spans="1:10" ht="13.5" customHeight="1">
      <c r="A6197" s="16"/>
      <c r="B6197" s="16"/>
      <c r="C6197" s="17"/>
      <c r="D6197" s="17"/>
      <c r="E6197" s="17"/>
      <c r="F6197" s="17"/>
      <c r="G6197" s="17"/>
      <c r="H6197" s="249"/>
      <c r="I6197" s="250"/>
      <c r="J6197" s="251"/>
    </row>
    <row r="6198" spans="1:10" ht="13.5" customHeight="1">
      <c r="A6198" s="16"/>
      <c r="B6198" s="16"/>
      <c r="C6198" s="17"/>
      <c r="D6198" s="17"/>
      <c r="E6198" s="17"/>
      <c r="F6198" s="17"/>
      <c r="G6198" s="17"/>
      <c r="H6198" s="249"/>
      <c r="I6198" s="250"/>
      <c r="J6198" s="251"/>
    </row>
    <row r="6199" spans="1:10" ht="13.5" customHeight="1">
      <c r="A6199" s="16"/>
      <c r="B6199" s="16"/>
      <c r="C6199" s="17"/>
      <c r="D6199" s="17"/>
      <c r="E6199" s="17"/>
      <c r="F6199" s="17"/>
      <c r="G6199" s="17"/>
      <c r="H6199" s="249"/>
      <c r="I6199" s="250"/>
      <c r="J6199" s="251"/>
    </row>
    <row r="6200" spans="1:10" ht="13.5" customHeight="1">
      <c r="A6200" s="16"/>
      <c r="B6200" s="16"/>
      <c r="C6200" s="17"/>
      <c r="D6200" s="17"/>
      <c r="E6200" s="17"/>
      <c r="F6200" s="17"/>
      <c r="G6200" s="17"/>
      <c r="H6200" s="249"/>
      <c r="I6200" s="250"/>
      <c r="J6200" s="251"/>
    </row>
    <row r="6201" spans="1:10" ht="13.5" customHeight="1">
      <c r="A6201" s="16"/>
      <c r="B6201" s="16"/>
      <c r="C6201" s="17"/>
      <c r="D6201" s="17"/>
      <c r="E6201" s="17"/>
      <c r="F6201" s="17"/>
      <c r="G6201" s="17"/>
      <c r="H6201" s="249"/>
      <c r="I6201" s="250"/>
      <c r="J6201" s="251"/>
    </row>
    <row r="6202" spans="1:10" ht="13.5" customHeight="1">
      <c r="A6202" s="16"/>
      <c r="B6202" s="16"/>
      <c r="C6202" s="17"/>
      <c r="D6202" s="17"/>
      <c r="E6202" s="17"/>
      <c r="F6202" s="17"/>
      <c r="G6202" s="17"/>
      <c r="H6202" s="249"/>
      <c r="I6202" s="250"/>
      <c r="J6202" s="251"/>
    </row>
    <row r="6203" spans="1:10" ht="13.5" customHeight="1">
      <c r="A6203" s="16"/>
      <c r="B6203" s="16"/>
      <c r="C6203" s="17"/>
      <c r="D6203" s="17"/>
      <c r="E6203" s="17"/>
      <c r="F6203" s="17"/>
      <c r="G6203" s="17"/>
      <c r="H6203" s="249"/>
      <c r="I6203" s="250"/>
      <c r="J6203" s="251"/>
    </row>
    <row r="6204" spans="1:10" ht="13.5" customHeight="1">
      <c r="A6204" s="16"/>
      <c r="B6204" s="16"/>
      <c r="C6204" s="17"/>
      <c r="D6204" s="17"/>
      <c r="E6204" s="17"/>
      <c r="F6204" s="17"/>
      <c r="G6204" s="17"/>
      <c r="H6204" s="249"/>
      <c r="I6204" s="250"/>
      <c r="J6204" s="251"/>
    </row>
    <row r="6205" spans="1:10" ht="13.5" customHeight="1">
      <c r="A6205" s="16"/>
      <c r="B6205" s="16"/>
      <c r="C6205" s="17"/>
      <c r="D6205" s="17"/>
      <c r="E6205" s="17"/>
      <c r="F6205" s="17"/>
      <c r="G6205" s="17"/>
      <c r="H6205" s="249"/>
      <c r="I6205" s="250"/>
      <c r="J6205" s="251"/>
    </row>
    <row r="6206" spans="1:10" ht="13.5" customHeight="1">
      <c r="A6206" s="16"/>
      <c r="B6206" s="16"/>
      <c r="C6206" s="17"/>
      <c r="D6206" s="17"/>
      <c r="E6206" s="17"/>
      <c r="F6206" s="17"/>
      <c r="G6206" s="17"/>
      <c r="H6206" s="249"/>
      <c r="I6206" s="250"/>
      <c r="J6206" s="251"/>
    </row>
    <row r="6207" spans="1:10" ht="13.5" customHeight="1">
      <c r="A6207" s="16"/>
      <c r="B6207" s="16"/>
      <c r="C6207" s="17"/>
      <c r="D6207" s="17"/>
      <c r="E6207" s="17"/>
      <c r="F6207" s="17"/>
      <c r="G6207" s="17"/>
      <c r="H6207" s="249"/>
      <c r="I6207" s="250"/>
      <c r="J6207" s="251"/>
    </row>
    <row r="6208" spans="1:10" ht="13.5" customHeight="1">
      <c r="A6208" s="16"/>
      <c r="B6208" s="16"/>
      <c r="C6208" s="17"/>
      <c r="D6208" s="17"/>
      <c r="E6208" s="17"/>
      <c r="F6208" s="17"/>
      <c r="G6208" s="17"/>
      <c r="H6208" s="249"/>
      <c r="I6208" s="250"/>
      <c r="J6208" s="251"/>
    </row>
    <row r="6209" spans="1:10" ht="13.5" customHeight="1">
      <c r="A6209" s="16"/>
      <c r="B6209" s="16"/>
      <c r="C6209" s="17"/>
      <c r="D6209" s="17"/>
      <c r="E6209" s="17"/>
      <c r="F6209" s="17"/>
      <c r="G6209" s="17"/>
      <c r="H6209" s="249"/>
      <c r="I6209" s="250"/>
      <c r="J6209" s="251"/>
    </row>
    <row r="6210" spans="1:10" ht="13.5" customHeight="1">
      <c r="A6210" s="16"/>
      <c r="B6210" s="16"/>
      <c r="C6210" s="17"/>
      <c r="D6210" s="17"/>
      <c r="E6210" s="17"/>
      <c r="F6210" s="17"/>
      <c r="G6210" s="17"/>
      <c r="H6210" s="249"/>
      <c r="I6210" s="250"/>
      <c r="J6210" s="251"/>
    </row>
    <row r="6211" spans="1:10" ht="13.5" customHeight="1">
      <c r="A6211" s="16"/>
      <c r="B6211" s="16"/>
      <c r="C6211" s="17"/>
      <c r="D6211" s="17"/>
      <c r="E6211" s="17"/>
      <c r="F6211" s="17"/>
      <c r="G6211" s="17"/>
      <c r="H6211" s="249"/>
      <c r="I6211" s="250"/>
      <c r="J6211" s="251"/>
    </row>
    <row r="6212" spans="1:10" ht="13.5" customHeight="1">
      <c r="A6212" s="16"/>
      <c r="B6212" s="16"/>
      <c r="C6212" s="17"/>
      <c r="D6212" s="17"/>
      <c r="E6212" s="17"/>
      <c r="F6212" s="17"/>
      <c r="G6212" s="17"/>
      <c r="H6212" s="249"/>
      <c r="I6212" s="250"/>
      <c r="J6212" s="251"/>
    </row>
    <row r="6213" spans="1:10" ht="13.5" customHeight="1">
      <c r="A6213" s="16"/>
      <c r="B6213" s="16"/>
      <c r="C6213" s="17"/>
      <c r="D6213" s="17"/>
      <c r="E6213" s="17"/>
      <c r="F6213" s="17"/>
      <c r="G6213" s="17"/>
      <c r="H6213" s="249"/>
      <c r="I6213" s="250"/>
      <c r="J6213" s="251"/>
    </row>
    <row r="6214" spans="1:10" ht="13.5" customHeight="1">
      <c r="A6214" s="16"/>
      <c r="B6214" s="16"/>
      <c r="C6214" s="17"/>
      <c r="D6214" s="17"/>
      <c r="E6214" s="17"/>
      <c r="F6214" s="17"/>
      <c r="G6214" s="17"/>
      <c r="H6214" s="249"/>
      <c r="I6214" s="250"/>
      <c r="J6214" s="251"/>
    </row>
    <row r="6215" spans="1:10" ht="13.5" customHeight="1">
      <c r="A6215" s="16"/>
      <c r="B6215" s="16"/>
      <c r="C6215" s="17"/>
      <c r="D6215" s="17"/>
      <c r="E6215" s="17"/>
      <c r="F6215" s="17"/>
      <c r="G6215" s="17"/>
      <c r="H6215" s="249"/>
      <c r="I6215" s="250"/>
      <c r="J6215" s="251"/>
    </row>
    <row r="6216" spans="1:10" ht="13.5" customHeight="1">
      <c r="A6216" s="16"/>
      <c r="B6216" s="16"/>
      <c r="C6216" s="17"/>
      <c r="D6216" s="17"/>
      <c r="E6216" s="17"/>
      <c r="F6216" s="17"/>
      <c r="G6216" s="17"/>
      <c r="H6216" s="249"/>
      <c r="I6216" s="250"/>
      <c r="J6216" s="251"/>
    </row>
    <row r="6217" spans="1:10" ht="13.5" customHeight="1">
      <c r="A6217" s="16"/>
      <c r="B6217" s="16"/>
      <c r="C6217" s="17"/>
      <c r="D6217" s="17"/>
      <c r="E6217" s="17"/>
      <c r="F6217" s="17"/>
      <c r="G6217" s="17"/>
      <c r="H6217" s="249"/>
      <c r="I6217" s="250"/>
      <c r="J6217" s="251"/>
    </row>
    <row r="6218" spans="1:10" ht="13.5" customHeight="1">
      <c r="A6218" s="16"/>
      <c r="B6218" s="16"/>
      <c r="C6218" s="17"/>
      <c r="D6218" s="17"/>
      <c r="E6218" s="17"/>
      <c r="F6218" s="17"/>
      <c r="G6218" s="17"/>
      <c r="H6218" s="249"/>
      <c r="I6218" s="250"/>
      <c r="J6218" s="251"/>
    </row>
    <row r="6219" spans="1:10" ht="13.5" customHeight="1">
      <c r="A6219" s="16"/>
      <c r="B6219" s="16"/>
      <c r="C6219" s="17"/>
      <c r="D6219" s="17"/>
      <c r="E6219" s="17"/>
      <c r="F6219" s="17"/>
      <c r="G6219" s="17"/>
      <c r="H6219" s="249"/>
      <c r="I6219" s="250"/>
      <c r="J6219" s="251"/>
    </row>
    <row r="6220" spans="1:10" ht="13.5" customHeight="1">
      <c r="A6220" s="16"/>
      <c r="B6220" s="16"/>
      <c r="C6220" s="17"/>
      <c r="D6220" s="17"/>
      <c r="E6220" s="17"/>
      <c r="F6220" s="17"/>
      <c r="G6220" s="17"/>
      <c r="H6220" s="249"/>
      <c r="I6220" s="250"/>
      <c r="J6220" s="251"/>
    </row>
    <row r="6221" spans="1:10" ht="13.5" customHeight="1">
      <c r="A6221" s="16"/>
      <c r="B6221" s="16"/>
      <c r="C6221" s="17"/>
      <c r="D6221" s="17"/>
      <c r="E6221" s="17"/>
      <c r="F6221" s="17"/>
      <c r="G6221" s="17"/>
      <c r="H6221" s="249"/>
      <c r="I6221" s="250"/>
      <c r="J6221" s="251"/>
    </row>
    <row r="6222" spans="1:10" ht="13.5" customHeight="1">
      <c r="A6222" s="16"/>
      <c r="B6222" s="16"/>
      <c r="C6222" s="17"/>
      <c r="D6222" s="17"/>
      <c r="E6222" s="17"/>
      <c r="F6222" s="17"/>
      <c r="G6222" s="17"/>
      <c r="H6222" s="249"/>
      <c r="I6222" s="250"/>
      <c r="J6222" s="251"/>
    </row>
    <row r="6223" spans="1:10" ht="13.5" customHeight="1">
      <c r="A6223" s="16"/>
      <c r="B6223" s="16"/>
      <c r="C6223" s="17"/>
      <c r="D6223" s="17"/>
      <c r="E6223" s="17"/>
      <c r="F6223" s="17"/>
      <c r="G6223" s="17"/>
      <c r="H6223" s="249"/>
      <c r="I6223" s="250"/>
      <c r="J6223" s="251"/>
    </row>
    <row r="6224" spans="1:10" ht="13.5" customHeight="1">
      <c r="A6224" s="16"/>
      <c r="B6224" s="16"/>
      <c r="C6224" s="17"/>
      <c r="D6224" s="17"/>
      <c r="E6224" s="17"/>
      <c r="F6224" s="17"/>
      <c r="G6224" s="17"/>
      <c r="H6224" s="249"/>
      <c r="I6224" s="250"/>
      <c r="J6224" s="251"/>
    </row>
    <row r="6225" spans="1:10" ht="13.5" customHeight="1">
      <c r="A6225" s="16"/>
      <c r="B6225" s="16"/>
      <c r="C6225" s="17"/>
      <c r="D6225" s="17"/>
      <c r="E6225" s="17"/>
      <c r="F6225" s="17"/>
      <c r="G6225" s="17"/>
      <c r="H6225" s="249"/>
      <c r="I6225" s="250"/>
      <c r="J6225" s="251"/>
    </row>
    <row r="6226" spans="1:10" ht="13.5" customHeight="1">
      <c r="A6226" s="16"/>
      <c r="B6226" s="16"/>
      <c r="C6226" s="17"/>
      <c r="D6226" s="17"/>
      <c r="E6226" s="17"/>
      <c r="F6226" s="17"/>
      <c r="G6226" s="17"/>
      <c r="H6226" s="249"/>
      <c r="I6226" s="250"/>
      <c r="J6226" s="251"/>
    </row>
    <row r="6227" spans="1:10" ht="13.5" customHeight="1">
      <c r="A6227" s="16"/>
      <c r="B6227" s="16"/>
      <c r="C6227" s="17"/>
      <c r="D6227" s="17"/>
      <c r="E6227" s="17"/>
      <c r="F6227" s="17"/>
      <c r="G6227" s="17"/>
      <c r="H6227" s="249"/>
      <c r="I6227" s="250"/>
      <c r="J6227" s="251"/>
    </row>
    <row r="6228" spans="1:10" ht="13.5" customHeight="1">
      <c r="A6228" s="16"/>
      <c r="B6228" s="16"/>
      <c r="C6228" s="17"/>
      <c r="D6228" s="17"/>
      <c r="E6228" s="17"/>
      <c r="F6228" s="17"/>
      <c r="G6228" s="17"/>
      <c r="H6228" s="249"/>
      <c r="I6228" s="250"/>
      <c r="J6228" s="251"/>
    </row>
    <row r="6229" spans="1:10" ht="13.5" customHeight="1">
      <c r="A6229" s="16"/>
      <c r="B6229" s="16"/>
      <c r="C6229" s="17"/>
      <c r="D6229" s="17"/>
      <c r="E6229" s="17"/>
      <c r="F6229" s="17"/>
      <c r="G6229" s="17"/>
      <c r="H6229" s="249"/>
      <c r="I6229" s="250"/>
      <c r="J6229" s="251"/>
    </row>
    <row r="6230" spans="1:10" ht="13.5" customHeight="1">
      <c r="A6230" s="16"/>
      <c r="B6230" s="16"/>
      <c r="C6230" s="17"/>
      <c r="D6230" s="17"/>
      <c r="E6230" s="17"/>
      <c r="F6230" s="17"/>
      <c r="G6230" s="17"/>
      <c r="H6230" s="249"/>
      <c r="I6230" s="250"/>
      <c r="J6230" s="251"/>
    </row>
    <row r="6231" spans="1:10" ht="13.5" customHeight="1">
      <c r="A6231" s="16"/>
      <c r="B6231" s="16"/>
      <c r="C6231" s="17"/>
      <c r="D6231" s="17"/>
      <c r="E6231" s="17"/>
      <c r="F6231" s="17"/>
      <c r="G6231" s="17"/>
      <c r="H6231" s="249"/>
      <c r="I6231" s="250"/>
      <c r="J6231" s="251"/>
    </row>
    <row r="6232" spans="1:10" ht="13.5" customHeight="1">
      <c r="A6232" s="16"/>
      <c r="B6232" s="16"/>
      <c r="C6232" s="17"/>
      <c r="D6232" s="17"/>
      <c r="E6232" s="17"/>
      <c r="F6232" s="17"/>
      <c r="G6232" s="17"/>
      <c r="H6232" s="249"/>
      <c r="I6232" s="250"/>
      <c r="J6232" s="251"/>
    </row>
    <row r="6233" spans="1:10" ht="13.5" customHeight="1">
      <c r="A6233" s="16"/>
      <c r="B6233" s="16"/>
      <c r="C6233" s="17"/>
      <c r="D6233" s="17"/>
      <c r="E6233" s="17"/>
      <c r="F6233" s="17"/>
      <c r="G6233" s="17"/>
      <c r="H6233" s="249"/>
      <c r="I6233" s="250"/>
      <c r="J6233" s="251"/>
    </row>
    <row r="6234" spans="1:10" ht="13.5" customHeight="1">
      <c r="A6234" s="16"/>
      <c r="B6234" s="16"/>
      <c r="C6234" s="17"/>
      <c r="D6234" s="17"/>
      <c r="E6234" s="17"/>
      <c r="F6234" s="17"/>
      <c r="G6234" s="17"/>
      <c r="H6234" s="249"/>
      <c r="I6234" s="250"/>
      <c r="J6234" s="251"/>
    </row>
    <row r="6235" spans="1:10" ht="13.5" customHeight="1">
      <c r="A6235" s="16"/>
      <c r="B6235" s="16"/>
      <c r="C6235" s="17"/>
      <c r="D6235" s="17"/>
      <c r="E6235" s="17"/>
      <c r="F6235" s="17"/>
      <c r="G6235" s="17"/>
      <c r="H6235" s="249"/>
      <c r="I6235" s="250"/>
      <c r="J6235" s="251"/>
    </row>
    <row r="6236" spans="1:10" ht="13.5" customHeight="1">
      <c r="A6236" s="16"/>
      <c r="B6236" s="16"/>
      <c r="C6236" s="17"/>
      <c r="D6236" s="17"/>
      <c r="E6236" s="17"/>
      <c r="F6236" s="17"/>
      <c r="G6236" s="17"/>
      <c r="H6236" s="249"/>
      <c r="I6236" s="250"/>
      <c r="J6236" s="251"/>
    </row>
    <row r="6237" spans="1:10" ht="13.5" customHeight="1">
      <c r="A6237" s="16"/>
      <c r="B6237" s="16"/>
      <c r="C6237" s="17"/>
      <c r="D6237" s="17"/>
      <c r="E6237" s="17"/>
      <c r="F6237" s="17"/>
      <c r="G6237" s="17"/>
      <c r="H6237" s="249"/>
      <c r="I6237" s="250"/>
      <c r="J6237" s="251"/>
    </row>
    <row r="6238" spans="1:10" ht="13.5" customHeight="1">
      <c r="A6238" s="16"/>
      <c r="B6238" s="16"/>
      <c r="C6238" s="17"/>
      <c r="D6238" s="17"/>
      <c r="E6238" s="17"/>
      <c r="F6238" s="17"/>
      <c r="G6238" s="17"/>
      <c r="H6238" s="249"/>
      <c r="I6238" s="250"/>
      <c r="J6238" s="251"/>
    </row>
    <row r="6239" spans="1:10" ht="13.5" customHeight="1">
      <c r="A6239" s="16"/>
      <c r="B6239" s="16"/>
      <c r="C6239" s="17"/>
      <c r="D6239" s="17"/>
      <c r="E6239" s="17"/>
      <c r="F6239" s="17"/>
      <c r="G6239" s="17"/>
      <c r="H6239" s="249"/>
      <c r="I6239" s="250"/>
      <c r="J6239" s="251"/>
    </row>
    <row r="6240" spans="1:10" ht="13.5" customHeight="1">
      <c r="A6240" s="16"/>
      <c r="B6240" s="16"/>
      <c r="C6240" s="17"/>
      <c r="D6240" s="17"/>
      <c r="E6240" s="17"/>
      <c r="F6240" s="17"/>
      <c r="G6240" s="17"/>
      <c r="H6240" s="249"/>
      <c r="I6240" s="250"/>
      <c r="J6240" s="251"/>
    </row>
    <row r="6241" spans="1:10" ht="13.5" customHeight="1">
      <c r="A6241" s="16"/>
      <c r="B6241" s="16"/>
      <c r="C6241" s="17"/>
      <c r="D6241" s="17"/>
      <c r="E6241" s="17"/>
      <c r="F6241" s="17"/>
      <c r="G6241" s="17"/>
      <c r="H6241" s="249"/>
      <c r="I6241" s="250"/>
      <c r="J6241" s="251"/>
    </row>
    <row r="6242" spans="1:10" ht="13.5" customHeight="1">
      <c r="A6242" s="16"/>
      <c r="B6242" s="16"/>
      <c r="C6242" s="17"/>
      <c r="D6242" s="17"/>
      <c r="E6242" s="17"/>
      <c r="F6242" s="17"/>
      <c r="G6242" s="17"/>
      <c r="H6242" s="249"/>
      <c r="I6242" s="250"/>
      <c r="J6242" s="251"/>
    </row>
    <row r="6243" spans="1:10" ht="13.5" customHeight="1">
      <c r="A6243" s="16"/>
      <c r="B6243" s="16"/>
      <c r="C6243" s="17"/>
      <c r="D6243" s="17"/>
      <c r="E6243" s="17"/>
      <c r="F6243" s="17"/>
      <c r="G6243" s="17"/>
      <c r="H6243" s="249"/>
      <c r="I6243" s="250"/>
      <c r="J6243" s="251"/>
    </row>
    <row r="6244" spans="1:10" ht="13.5" customHeight="1">
      <c r="A6244" s="16"/>
      <c r="B6244" s="16"/>
      <c r="C6244" s="17"/>
      <c r="D6244" s="17"/>
      <c r="E6244" s="17"/>
      <c r="F6244" s="17"/>
      <c r="G6244" s="17"/>
      <c r="H6244" s="249"/>
      <c r="I6244" s="250"/>
      <c r="J6244" s="251"/>
    </row>
    <row r="6245" spans="1:10" ht="13.5" customHeight="1">
      <c r="A6245" s="16"/>
      <c r="B6245" s="16"/>
      <c r="C6245" s="17"/>
      <c r="D6245" s="17"/>
      <c r="E6245" s="17"/>
      <c r="F6245" s="17"/>
      <c r="G6245" s="17"/>
      <c r="H6245" s="249"/>
      <c r="I6245" s="250"/>
      <c r="J6245" s="251"/>
    </row>
    <row r="6246" spans="1:10" ht="13.5" customHeight="1">
      <c r="A6246" s="16"/>
      <c r="B6246" s="16"/>
      <c r="C6246" s="17"/>
      <c r="D6246" s="17"/>
      <c r="E6246" s="17"/>
      <c r="F6246" s="17"/>
      <c r="G6246" s="17"/>
      <c r="H6246" s="249"/>
      <c r="I6246" s="250"/>
      <c r="J6246" s="251"/>
    </row>
    <row r="6247" spans="1:10" ht="13.5" customHeight="1">
      <c r="A6247" s="16"/>
      <c r="B6247" s="16"/>
      <c r="C6247" s="17"/>
      <c r="D6247" s="17"/>
      <c r="E6247" s="17"/>
      <c r="F6247" s="17"/>
      <c r="G6247" s="17"/>
      <c r="H6247" s="249"/>
      <c r="I6247" s="250"/>
      <c r="J6247" s="251"/>
    </row>
    <row r="6248" spans="1:10" ht="13.5" customHeight="1">
      <c r="A6248" s="16"/>
      <c r="B6248" s="16"/>
      <c r="C6248" s="17"/>
      <c r="D6248" s="17"/>
      <c r="E6248" s="17"/>
      <c r="F6248" s="17"/>
      <c r="G6248" s="17"/>
      <c r="H6248" s="249"/>
      <c r="I6248" s="250"/>
      <c r="J6248" s="251"/>
    </row>
    <row r="6249" spans="1:10" ht="13.5" customHeight="1">
      <c r="A6249" s="16"/>
      <c r="B6249" s="16"/>
      <c r="C6249" s="17"/>
      <c r="D6249" s="17"/>
      <c r="E6249" s="17"/>
      <c r="F6249" s="17"/>
      <c r="G6249" s="17"/>
      <c r="H6249" s="249"/>
      <c r="I6249" s="250"/>
      <c r="J6249" s="251"/>
    </row>
    <row r="6250" spans="1:10" ht="13.5" customHeight="1">
      <c r="A6250" s="16"/>
      <c r="B6250" s="16"/>
      <c r="C6250" s="17"/>
      <c r="D6250" s="17"/>
      <c r="E6250" s="17"/>
      <c r="F6250" s="17"/>
      <c r="G6250" s="17"/>
      <c r="H6250" s="249"/>
      <c r="I6250" s="250"/>
      <c r="J6250" s="251"/>
    </row>
    <row r="6251" spans="1:10" ht="13.5" customHeight="1">
      <c r="A6251" s="16"/>
      <c r="B6251" s="16"/>
      <c r="C6251" s="17"/>
      <c r="D6251" s="17"/>
      <c r="E6251" s="17"/>
      <c r="F6251" s="17"/>
      <c r="G6251" s="17"/>
      <c r="H6251" s="249"/>
      <c r="I6251" s="250"/>
      <c r="J6251" s="251"/>
    </row>
    <row r="6252" spans="1:10" ht="13.5" customHeight="1">
      <c r="A6252" s="16"/>
      <c r="B6252" s="16"/>
      <c r="C6252" s="17"/>
      <c r="D6252" s="17"/>
      <c r="E6252" s="17"/>
      <c r="F6252" s="17"/>
      <c r="G6252" s="17"/>
      <c r="H6252" s="249"/>
      <c r="I6252" s="250"/>
      <c r="J6252" s="251"/>
    </row>
    <row r="6253" spans="1:10" ht="13.5" customHeight="1">
      <c r="A6253" s="16"/>
      <c r="B6253" s="16"/>
      <c r="C6253" s="17"/>
      <c r="D6253" s="17"/>
      <c r="E6253" s="17"/>
      <c r="F6253" s="17"/>
      <c r="G6253" s="17"/>
      <c r="H6253" s="249"/>
      <c r="I6253" s="250"/>
      <c r="J6253" s="251"/>
    </row>
    <row r="6254" spans="1:10" ht="13.5" customHeight="1">
      <c r="A6254" s="16"/>
      <c r="B6254" s="16"/>
      <c r="C6254" s="17"/>
      <c r="D6254" s="17"/>
      <c r="E6254" s="17"/>
      <c r="F6254" s="17"/>
      <c r="G6254" s="17"/>
      <c r="H6254" s="249"/>
      <c r="I6254" s="250"/>
      <c r="J6254" s="251"/>
    </row>
    <row r="6255" spans="1:10" ht="13.5" customHeight="1">
      <c r="A6255" s="16"/>
      <c r="B6255" s="16"/>
      <c r="C6255" s="17"/>
      <c r="D6255" s="17"/>
      <c r="E6255" s="17"/>
      <c r="F6255" s="17"/>
      <c r="G6255" s="17"/>
      <c r="H6255" s="249"/>
      <c r="I6255" s="250"/>
      <c r="J6255" s="251"/>
    </row>
    <row r="6256" spans="1:10" ht="13.5" customHeight="1">
      <c r="A6256" s="16"/>
      <c r="B6256" s="16"/>
      <c r="C6256" s="17"/>
      <c r="D6256" s="17"/>
      <c r="E6256" s="17"/>
      <c r="F6256" s="17"/>
      <c r="G6256" s="17"/>
      <c r="H6256" s="249"/>
      <c r="I6256" s="250"/>
      <c r="J6256" s="251"/>
    </row>
    <row r="6257" spans="1:10" ht="13.5" customHeight="1">
      <c r="A6257" s="16"/>
      <c r="B6257" s="16"/>
      <c r="C6257" s="17"/>
      <c r="D6257" s="17"/>
      <c r="E6257" s="17"/>
      <c r="F6257" s="17"/>
      <c r="G6257" s="17"/>
      <c r="H6257" s="249"/>
      <c r="I6257" s="250"/>
      <c r="J6257" s="251"/>
    </row>
    <row r="6258" spans="1:10" ht="13.5" customHeight="1">
      <c r="A6258" s="16"/>
      <c r="B6258" s="16"/>
      <c r="C6258" s="17"/>
      <c r="D6258" s="17"/>
      <c r="E6258" s="17"/>
      <c r="F6258" s="17"/>
      <c r="G6258" s="17"/>
      <c r="H6258" s="249"/>
      <c r="I6258" s="250"/>
      <c r="J6258" s="251"/>
    </row>
    <row r="6259" spans="1:10" ht="13.5" customHeight="1">
      <c r="A6259" s="16"/>
      <c r="B6259" s="16"/>
      <c r="C6259" s="17"/>
      <c r="D6259" s="17"/>
      <c r="E6259" s="17"/>
      <c r="F6259" s="17"/>
      <c r="G6259" s="17"/>
      <c r="H6259" s="249"/>
      <c r="I6259" s="250"/>
      <c r="J6259" s="251"/>
    </row>
    <row r="6260" spans="1:10" ht="13.5" customHeight="1">
      <c r="A6260" s="16"/>
      <c r="B6260" s="16"/>
      <c r="C6260" s="17"/>
      <c r="D6260" s="17"/>
      <c r="E6260" s="17"/>
      <c r="F6260" s="17"/>
      <c r="G6260" s="17"/>
      <c r="H6260" s="249"/>
      <c r="I6260" s="250"/>
      <c r="J6260" s="251"/>
    </row>
    <row r="6261" spans="1:10" ht="13.5" customHeight="1">
      <c r="A6261" s="16"/>
      <c r="B6261" s="16"/>
      <c r="C6261" s="17"/>
      <c r="D6261" s="17"/>
      <c r="E6261" s="17"/>
      <c r="F6261" s="17"/>
      <c r="G6261" s="17"/>
      <c r="H6261" s="249"/>
      <c r="I6261" s="250"/>
      <c r="J6261" s="251"/>
    </row>
    <row r="6262" spans="1:10" ht="13.5" customHeight="1">
      <c r="A6262" s="16"/>
      <c r="B6262" s="16"/>
      <c r="C6262" s="17"/>
      <c r="D6262" s="17"/>
      <c r="E6262" s="17"/>
      <c r="F6262" s="17"/>
      <c r="G6262" s="17"/>
      <c r="H6262" s="249"/>
      <c r="I6262" s="250"/>
      <c r="J6262" s="251"/>
    </row>
    <row r="6263" spans="1:10" ht="13.5" customHeight="1">
      <c r="A6263" s="16"/>
      <c r="B6263" s="16"/>
      <c r="C6263" s="17"/>
      <c r="D6263" s="17"/>
      <c r="E6263" s="17"/>
      <c r="F6263" s="17"/>
      <c r="G6263" s="17"/>
      <c r="H6263" s="249"/>
      <c r="I6263" s="250"/>
      <c r="J6263" s="251"/>
    </row>
    <row r="6264" spans="1:10" ht="13.5" customHeight="1">
      <c r="A6264" s="16"/>
      <c r="B6264" s="16"/>
      <c r="C6264" s="17"/>
      <c r="D6264" s="17"/>
      <c r="E6264" s="17"/>
      <c r="F6264" s="17"/>
      <c r="G6264" s="17"/>
      <c r="H6264" s="249"/>
      <c r="I6264" s="250"/>
      <c r="J6264" s="251"/>
    </row>
    <row r="6265" spans="1:10" ht="13.5" customHeight="1">
      <c r="A6265" s="16"/>
      <c r="B6265" s="16"/>
      <c r="C6265" s="17"/>
      <c r="D6265" s="17"/>
      <c r="E6265" s="17"/>
      <c r="F6265" s="17"/>
      <c r="G6265" s="17"/>
      <c r="H6265" s="249"/>
      <c r="I6265" s="250"/>
      <c r="J6265" s="251"/>
    </row>
    <row r="6266" spans="1:10" ht="13.5" customHeight="1">
      <c r="A6266" s="16"/>
      <c r="B6266" s="16"/>
      <c r="C6266" s="17"/>
      <c r="D6266" s="17"/>
      <c r="E6266" s="17"/>
      <c r="F6266" s="17"/>
      <c r="G6266" s="17"/>
      <c r="H6266" s="249"/>
      <c r="I6266" s="250"/>
      <c r="J6266" s="251"/>
    </row>
    <row r="6267" spans="1:10" ht="13.5" customHeight="1">
      <c r="A6267" s="16"/>
      <c r="B6267" s="16"/>
      <c r="C6267" s="17"/>
      <c r="D6267" s="17"/>
      <c r="E6267" s="17"/>
      <c r="F6267" s="17"/>
      <c r="G6267" s="17"/>
      <c r="H6267" s="249"/>
      <c r="I6267" s="250"/>
      <c r="J6267" s="251"/>
    </row>
    <row r="6268" spans="1:10" ht="13.5" customHeight="1">
      <c r="A6268" s="16"/>
      <c r="B6268" s="16"/>
      <c r="C6268" s="17"/>
      <c r="D6268" s="17"/>
      <c r="E6268" s="17"/>
      <c r="F6268" s="17"/>
      <c r="G6268" s="17"/>
      <c r="H6268" s="249"/>
      <c r="I6268" s="250"/>
      <c r="J6268" s="251"/>
    </row>
    <row r="6269" spans="1:10" ht="13.5" customHeight="1">
      <c r="A6269" s="16"/>
      <c r="B6269" s="16"/>
      <c r="C6269" s="17"/>
      <c r="D6269" s="17"/>
      <c r="E6269" s="17"/>
      <c r="F6269" s="17"/>
      <c r="G6269" s="17"/>
      <c r="H6269" s="249"/>
      <c r="I6269" s="250"/>
      <c r="J6269" s="251"/>
    </row>
    <row r="6270" spans="1:10" ht="13.5" customHeight="1">
      <c r="A6270" s="16"/>
      <c r="B6270" s="16"/>
      <c r="C6270" s="17"/>
      <c r="D6270" s="17"/>
      <c r="E6270" s="17"/>
      <c r="F6270" s="17"/>
      <c r="G6270" s="17"/>
      <c r="H6270" s="249"/>
      <c r="I6270" s="250"/>
      <c r="J6270" s="251"/>
    </row>
    <row r="6271" spans="1:10" ht="13.5" customHeight="1">
      <c r="A6271" s="16"/>
      <c r="B6271" s="16"/>
      <c r="C6271" s="17"/>
      <c r="D6271" s="17"/>
      <c r="E6271" s="17"/>
      <c r="F6271" s="17"/>
      <c r="G6271" s="17"/>
      <c r="H6271" s="249"/>
      <c r="I6271" s="250"/>
      <c r="J6271" s="251"/>
    </row>
    <row r="6272" spans="1:10" ht="13.5" customHeight="1">
      <c r="A6272" s="16"/>
      <c r="B6272" s="16"/>
      <c r="C6272" s="17"/>
      <c r="D6272" s="17"/>
      <c r="E6272" s="17"/>
      <c r="F6272" s="17"/>
      <c r="G6272" s="17"/>
      <c r="H6272" s="249"/>
      <c r="I6272" s="250"/>
      <c r="J6272" s="251"/>
    </row>
    <row r="6273" spans="1:10" ht="13.5" customHeight="1">
      <c r="A6273" s="16"/>
      <c r="B6273" s="16"/>
      <c r="C6273" s="17"/>
      <c r="D6273" s="17"/>
      <c r="E6273" s="17"/>
      <c r="F6273" s="17"/>
      <c r="G6273" s="17"/>
      <c r="H6273" s="249"/>
      <c r="I6273" s="250"/>
      <c r="J6273" s="251"/>
    </row>
    <row r="6274" spans="1:10" ht="13.5" customHeight="1">
      <c r="A6274" s="16"/>
      <c r="B6274" s="16"/>
      <c r="C6274" s="17"/>
      <c r="D6274" s="17"/>
      <c r="E6274" s="17"/>
      <c r="F6274" s="17"/>
      <c r="G6274" s="17"/>
      <c r="H6274" s="249"/>
      <c r="I6274" s="250"/>
      <c r="J6274" s="251"/>
    </row>
    <row r="6275" spans="1:10" ht="13.5" customHeight="1">
      <c r="A6275" s="16"/>
      <c r="B6275" s="16"/>
      <c r="C6275" s="17"/>
      <c r="D6275" s="17"/>
      <c r="E6275" s="17"/>
      <c r="F6275" s="17"/>
      <c r="G6275" s="17"/>
      <c r="H6275" s="249"/>
      <c r="I6275" s="250"/>
      <c r="J6275" s="251"/>
    </row>
    <row r="6276" spans="1:10" ht="13.5" customHeight="1">
      <c r="A6276" s="16"/>
      <c r="B6276" s="16"/>
      <c r="C6276" s="17"/>
      <c r="D6276" s="17"/>
      <c r="E6276" s="17"/>
      <c r="F6276" s="17"/>
      <c r="G6276" s="17"/>
      <c r="H6276" s="249"/>
      <c r="I6276" s="250"/>
      <c r="J6276" s="251"/>
    </row>
    <row r="6277" spans="1:10" ht="13.5" customHeight="1">
      <c r="A6277" s="16"/>
      <c r="B6277" s="16"/>
      <c r="C6277" s="17"/>
      <c r="D6277" s="17"/>
      <c r="E6277" s="17"/>
      <c r="F6277" s="17"/>
      <c r="G6277" s="17"/>
      <c r="H6277" s="249"/>
      <c r="I6277" s="250"/>
      <c r="J6277" s="251"/>
    </row>
    <row r="6278" spans="1:10" ht="13.5" customHeight="1">
      <c r="A6278" s="16"/>
      <c r="B6278" s="16"/>
      <c r="C6278" s="17"/>
      <c r="D6278" s="17"/>
      <c r="E6278" s="17"/>
      <c r="F6278" s="17"/>
      <c r="G6278" s="17"/>
      <c r="H6278" s="249"/>
      <c r="I6278" s="250"/>
      <c r="J6278" s="251"/>
    </row>
    <row r="6279" spans="1:10" ht="13.5" customHeight="1">
      <c r="A6279" s="16"/>
      <c r="B6279" s="16"/>
      <c r="C6279" s="17"/>
      <c r="D6279" s="17"/>
      <c r="E6279" s="17"/>
      <c r="F6279" s="17"/>
      <c r="G6279" s="17"/>
      <c r="H6279" s="249"/>
      <c r="I6279" s="250"/>
      <c r="J6279" s="251"/>
    </row>
    <row r="6280" spans="1:10" ht="13.5" customHeight="1">
      <c r="A6280" s="16"/>
      <c r="B6280" s="16"/>
      <c r="C6280" s="17"/>
      <c r="D6280" s="17"/>
      <c r="E6280" s="17"/>
      <c r="F6280" s="17"/>
      <c r="G6280" s="17"/>
      <c r="H6280" s="249"/>
      <c r="I6280" s="250"/>
      <c r="J6280" s="251"/>
    </row>
    <row r="6281" spans="1:10" ht="13.5" customHeight="1">
      <c r="A6281" s="16"/>
      <c r="B6281" s="16"/>
      <c r="C6281" s="17"/>
      <c r="D6281" s="17"/>
      <c r="E6281" s="17"/>
      <c r="F6281" s="17"/>
      <c r="G6281" s="17"/>
      <c r="H6281" s="249"/>
      <c r="I6281" s="250"/>
      <c r="J6281" s="251"/>
    </row>
    <row r="6282" spans="1:10" ht="13.5" customHeight="1">
      <c r="A6282" s="16"/>
      <c r="B6282" s="16"/>
      <c r="C6282" s="17"/>
      <c r="D6282" s="17"/>
      <c r="E6282" s="17"/>
      <c r="F6282" s="17"/>
      <c r="G6282" s="17"/>
      <c r="H6282" s="249"/>
      <c r="I6282" s="250"/>
      <c r="J6282" s="251"/>
    </row>
    <row r="6283" spans="1:10" ht="13.5" customHeight="1">
      <c r="A6283" s="16"/>
      <c r="B6283" s="16"/>
      <c r="C6283" s="17"/>
      <c r="D6283" s="17"/>
      <c r="E6283" s="17"/>
      <c r="F6283" s="17"/>
      <c r="G6283" s="17"/>
      <c r="H6283" s="249"/>
      <c r="I6283" s="250"/>
      <c r="J6283" s="251"/>
    </row>
    <row r="6284" spans="1:10" ht="13.5" customHeight="1">
      <c r="A6284" s="16"/>
      <c r="B6284" s="16"/>
      <c r="C6284" s="17"/>
      <c r="D6284" s="17"/>
      <c r="E6284" s="17"/>
      <c r="F6284" s="17"/>
      <c r="G6284" s="17"/>
      <c r="H6284" s="249"/>
      <c r="I6284" s="250"/>
      <c r="J6284" s="251"/>
    </row>
    <row r="6285" spans="1:10" ht="13.5" customHeight="1">
      <c r="A6285" s="16"/>
      <c r="B6285" s="16"/>
      <c r="C6285" s="17"/>
      <c r="D6285" s="17"/>
      <c r="E6285" s="17"/>
      <c r="F6285" s="17"/>
      <c r="G6285" s="17"/>
      <c r="H6285" s="249"/>
      <c r="I6285" s="250"/>
      <c r="J6285" s="251"/>
    </row>
    <row r="6286" spans="1:10" ht="13.5" customHeight="1">
      <c r="A6286" s="16"/>
      <c r="B6286" s="16"/>
      <c r="C6286" s="17"/>
      <c r="D6286" s="17"/>
      <c r="E6286" s="17"/>
      <c r="F6286" s="17"/>
      <c r="G6286" s="17"/>
      <c r="H6286" s="249"/>
      <c r="I6286" s="250"/>
      <c r="J6286" s="251"/>
    </row>
    <row r="6287" spans="1:10" ht="13.5" customHeight="1">
      <c r="A6287" s="16"/>
      <c r="B6287" s="16"/>
      <c r="C6287" s="17"/>
      <c r="D6287" s="17"/>
      <c r="E6287" s="17"/>
      <c r="F6287" s="17"/>
      <c r="G6287" s="17"/>
      <c r="H6287" s="249"/>
      <c r="I6287" s="250"/>
      <c r="J6287" s="251"/>
    </row>
    <row r="6288" spans="1:10" ht="13.5" customHeight="1">
      <c r="A6288" s="16"/>
      <c r="B6288" s="16"/>
      <c r="C6288" s="17"/>
      <c r="D6288" s="17"/>
      <c r="E6288" s="17"/>
      <c r="F6288" s="17"/>
      <c r="G6288" s="17"/>
      <c r="H6288" s="249"/>
      <c r="I6288" s="250"/>
      <c r="J6288" s="251"/>
    </row>
    <row r="6289" spans="1:10" ht="13.5" customHeight="1">
      <c r="A6289" s="16"/>
      <c r="B6289" s="16"/>
      <c r="C6289" s="17"/>
      <c r="D6289" s="17"/>
      <c r="E6289" s="17"/>
      <c r="F6289" s="17"/>
      <c r="G6289" s="17"/>
      <c r="H6289" s="249"/>
      <c r="I6289" s="250"/>
      <c r="J6289" s="251"/>
    </row>
    <row r="6290" spans="1:10" ht="13.5" customHeight="1">
      <c r="A6290" s="16"/>
      <c r="B6290" s="16"/>
      <c r="C6290" s="17"/>
      <c r="D6290" s="17"/>
      <c r="E6290" s="17"/>
      <c r="F6290" s="17"/>
      <c r="G6290" s="17"/>
      <c r="H6290" s="249"/>
      <c r="I6290" s="250"/>
      <c r="J6290" s="251"/>
    </row>
    <row r="6291" spans="1:10" ht="13.5" customHeight="1">
      <c r="A6291" s="16"/>
      <c r="B6291" s="16"/>
      <c r="C6291" s="17"/>
      <c r="D6291" s="17"/>
      <c r="E6291" s="17"/>
      <c r="F6291" s="17"/>
      <c r="G6291" s="17"/>
      <c r="H6291" s="249"/>
      <c r="I6291" s="250"/>
      <c r="J6291" s="251"/>
    </row>
    <row r="6292" spans="1:10" ht="13.5" customHeight="1">
      <c r="A6292" s="16"/>
      <c r="B6292" s="16"/>
      <c r="C6292" s="17"/>
      <c r="D6292" s="17"/>
      <c r="E6292" s="17"/>
      <c r="F6292" s="17"/>
      <c r="G6292" s="17"/>
      <c r="H6292" s="249"/>
      <c r="I6292" s="250"/>
      <c r="J6292" s="251"/>
    </row>
    <row r="6293" spans="1:10" ht="13.5" customHeight="1">
      <c r="A6293" s="16"/>
      <c r="B6293" s="16"/>
      <c r="C6293" s="17"/>
      <c r="D6293" s="17"/>
      <c r="E6293" s="17"/>
      <c r="F6293" s="17"/>
      <c r="G6293" s="17"/>
      <c r="H6293" s="249"/>
      <c r="I6293" s="250"/>
      <c r="J6293" s="251"/>
    </row>
    <row r="6294" spans="1:10" ht="13.5" customHeight="1">
      <c r="A6294" s="16"/>
      <c r="B6294" s="16"/>
      <c r="C6294" s="17"/>
      <c r="D6294" s="17"/>
      <c r="E6294" s="17"/>
      <c r="F6294" s="17"/>
      <c r="G6294" s="17"/>
      <c r="H6294" s="249"/>
      <c r="I6294" s="250"/>
      <c r="J6294" s="251"/>
    </row>
    <row r="6295" spans="1:10" ht="13.5" customHeight="1">
      <c r="A6295" s="16"/>
      <c r="B6295" s="16"/>
      <c r="C6295" s="17"/>
      <c r="D6295" s="17"/>
      <c r="E6295" s="17"/>
      <c r="F6295" s="17"/>
      <c r="G6295" s="17"/>
      <c r="H6295" s="249"/>
      <c r="I6295" s="250"/>
      <c r="J6295" s="251"/>
    </row>
    <row r="6296" spans="1:10" ht="13.5" customHeight="1">
      <c r="A6296" s="16"/>
      <c r="B6296" s="16"/>
      <c r="C6296" s="17"/>
      <c r="D6296" s="17"/>
      <c r="E6296" s="17"/>
      <c r="F6296" s="17"/>
      <c r="G6296" s="17"/>
      <c r="H6296" s="249"/>
      <c r="I6296" s="250"/>
      <c r="J6296" s="251"/>
    </row>
    <row r="6297" spans="1:10" ht="13.5" customHeight="1">
      <c r="A6297" s="16"/>
      <c r="B6297" s="16"/>
      <c r="C6297" s="17"/>
      <c r="D6297" s="17"/>
      <c r="E6297" s="17"/>
      <c r="F6297" s="17"/>
      <c r="G6297" s="17"/>
      <c r="H6297" s="249"/>
      <c r="I6297" s="250"/>
      <c r="J6297" s="251"/>
    </row>
    <row r="6298" spans="1:10" ht="13.5" customHeight="1">
      <c r="A6298" s="16"/>
      <c r="B6298" s="16"/>
      <c r="C6298" s="17"/>
      <c r="D6298" s="17"/>
      <c r="E6298" s="17"/>
      <c r="F6298" s="17"/>
      <c r="G6298" s="17"/>
      <c r="H6298" s="249"/>
      <c r="I6298" s="250"/>
      <c r="J6298" s="251"/>
    </row>
    <row r="6299" spans="1:10" ht="13.5" customHeight="1">
      <c r="A6299" s="16"/>
      <c r="B6299" s="16"/>
      <c r="C6299" s="17"/>
      <c r="D6299" s="17"/>
      <c r="E6299" s="17"/>
      <c r="F6299" s="17"/>
      <c r="G6299" s="17"/>
      <c r="H6299" s="249"/>
      <c r="I6299" s="250"/>
      <c r="J6299" s="251"/>
    </row>
    <row r="6300" spans="1:10" ht="13.5" customHeight="1">
      <c r="A6300" s="16"/>
      <c r="B6300" s="16"/>
      <c r="C6300" s="17"/>
      <c r="D6300" s="17"/>
      <c r="E6300" s="17"/>
      <c r="F6300" s="17"/>
      <c r="G6300" s="17"/>
      <c r="H6300" s="249"/>
      <c r="I6300" s="250"/>
      <c r="J6300" s="251"/>
    </row>
    <row r="6301" spans="1:10" ht="13.5" customHeight="1">
      <c r="A6301" s="16"/>
      <c r="B6301" s="16"/>
      <c r="C6301" s="17"/>
      <c r="D6301" s="17"/>
      <c r="E6301" s="17"/>
      <c r="F6301" s="17"/>
      <c r="G6301" s="17"/>
      <c r="H6301" s="249"/>
      <c r="I6301" s="250"/>
      <c r="J6301" s="251"/>
    </row>
    <row r="6302" spans="1:10" ht="13.5" customHeight="1">
      <c r="A6302" s="16"/>
      <c r="B6302" s="16"/>
      <c r="C6302" s="17"/>
      <c r="D6302" s="17"/>
      <c r="E6302" s="17"/>
      <c r="F6302" s="17"/>
      <c r="G6302" s="17"/>
      <c r="H6302" s="249"/>
      <c r="I6302" s="250"/>
      <c r="J6302" s="251"/>
    </row>
    <row r="6303" spans="1:10" ht="13.5" customHeight="1">
      <c r="A6303" s="16"/>
      <c r="B6303" s="16"/>
      <c r="C6303" s="17"/>
      <c r="D6303" s="17"/>
      <c r="E6303" s="17"/>
      <c r="F6303" s="17"/>
      <c r="G6303" s="17"/>
      <c r="H6303" s="249"/>
      <c r="I6303" s="250"/>
      <c r="J6303" s="251"/>
    </row>
    <row r="6304" spans="1:10" ht="13.5" customHeight="1">
      <c r="A6304" s="16"/>
      <c r="B6304" s="16"/>
      <c r="C6304" s="17"/>
      <c r="D6304" s="17"/>
      <c r="E6304" s="17"/>
      <c r="F6304" s="17"/>
      <c r="G6304" s="17"/>
      <c r="H6304" s="249"/>
      <c r="I6304" s="250"/>
      <c r="J6304" s="251"/>
    </row>
    <row r="6305" spans="1:10" ht="13.5" customHeight="1">
      <c r="A6305" s="16"/>
      <c r="B6305" s="16"/>
      <c r="C6305" s="17"/>
      <c r="D6305" s="17"/>
      <c r="E6305" s="17"/>
      <c r="F6305" s="17"/>
      <c r="G6305" s="17"/>
      <c r="H6305" s="249"/>
      <c r="I6305" s="250"/>
      <c r="J6305" s="251"/>
    </row>
    <row r="6306" spans="1:10" ht="13.5" customHeight="1">
      <c r="A6306" s="16"/>
      <c r="B6306" s="16"/>
      <c r="C6306" s="17"/>
      <c r="D6306" s="17"/>
      <c r="E6306" s="17"/>
      <c r="F6306" s="17"/>
      <c r="G6306" s="17"/>
      <c r="H6306" s="249"/>
      <c r="I6306" s="250"/>
      <c r="J6306" s="251"/>
    </row>
    <row r="6307" spans="1:10" ht="13.5" customHeight="1">
      <c r="A6307" s="16"/>
      <c r="B6307" s="16"/>
      <c r="C6307" s="17"/>
      <c r="D6307" s="17"/>
      <c r="E6307" s="17"/>
      <c r="F6307" s="17"/>
      <c r="G6307" s="17"/>
      <c r="H6307" s="249"/>
      <c r="I6307" s="250"/>
      <c r="J6307" s="251"/>
    </row>
    <row r="6308" spans="1:10" ht="13.5" customHeight="1">
      <c r="A6308" s="16"/>
      <c r="B6308" s="16"/>
      <c r="C6308" s="17"/>
      <c r="D6308" s="17"/>
      <c r="E6308" s="17"/>
      <c r="F6308" s="17"/>
      <c r="G6308" s="17"/>
      <c r="H6308" s="249"/>
      <c r="I6308" s="250"/>
      <c r="J6308" s="251"/>
    </row>
    <row r="6309" spans="1:10" ht="13.5" customHeight="1">
      <c r="A6309" s="16"/>
      <c r="B6309" s="16"/>
      <c r="C6309" s="17"/>
      <c r="D6309" s="17"/>
      <c r="E6309" s="17"/>
      <c r="F6309" s="17"/>
      <c r="G6309" s="17"/>
      <c r="H6309" s="249"/>
      <c r="I6309" s="250"/>
      <c r="J6309" s="251"/>
    </row>
    <row r="6310" spans="1:10" ht="13.5" customHeight="1">
      <c r="A6310" s="16"/>
      <c r="B6310" s="16"/>
      <c r="C6310" s="17"/>
      <c r="D6310" s="17"/>
      <c r="E6310" s="17"/>
      <c r="F6310" s="17"/>
      <c r="G6310" s="17"/>
      <c r="H6310" s="249"/>
      <c r="I6310" s="250"/>
      <c r="J6310" s="251"/>
    </row>
    <row r="6311" spans="1:10" ht="13.5" customHeight="1">
      <c r="A6311" s="16"/>
      <c r="B6311" s="16"/>
      <c r="C6311" s="17"/>
      <c r="D6311" s="17"/>
      <c r="E6311" s="17"/>
      <c r="F6311" s="17"/>
      <c r="G6311" s="17"/>
      <c r="H6311" s="249"/>
      <c r="I6311" s="250"/>
      <c r="J6311" s="251"/>
    </row>
    <row r="6312" spans="1:10" ht="13.5" customHeight="1">
      <c r="A6312" s="16"/>
      <c r="B6312" s="16"/>
      <c r="C6312" s="17"/>
      <c r="D6312" s="17"/>
      <c r="E6312" s="17"/>
      <c r="F6312" s="17"/>
      <c r="G6312" s="17"/>
      <c r="H6312" s="249"/>
      <c r="I6312" s="250"/>
      <c r="J6312" s="251"/>
    </row>
    <row r="6313" spans="1:10" ht="13.5" customHeight="1">
      <c r="A6313" s="16"/>
      <c r="B6313" s="16"/>
      <c r="C6313" s="17"/>
      <c r="D6313" s="17"/>
      <c r="E6313" s="17"/>
      <c r="F6313" s="17"/>
      <c r="G6313" s="17"/>
      <c r="H6313" s="249"/>
      <c r="I6313" s="250"/>
      <c r="J6313" s="251"/>
    </row>
    <row r="6314" spans="1:10" ht="13.5" customHeight="1">
      <c r="A6314" s="16"/>
      <c r="B6314" s="16"/>
      <c r="C6314" s="17"/>
      <c r="D6314" s="17"/>
      <c r="E6314" s="17"/>
      <c r="F6314" s="17"/>
      <c r="G6314" s="17"/>
      <c r="H6314" s="249"/>
      <c r="I6314" s="250"/>
      <c r="J6314" s="251"/>
    </row>
    <row r="6315" spans="1:10" ht="13.5" customHeight="1">
      <c r="A6315" s="16"/>
      <c r="B6315" s="16"/>
      <c r="C6315" s="17"/>
      <c r="D6315" s="17"/>
      <c r="E6315" s="17"/>
      <c r="F6315" s="17"/>
      <c r="G6315" s="17"/>
      <c r="H6315" s="249"/>
      <c r="I6315" s="250"/>
      <c r="J6315" s="251"/>
    </row>
    <row r="6316" spans="1:10" ht="13.5" customHeight="1">
      <c r="A6316" s="16"/>
      <c r="B6316" s="16"/>
      <c r="C6316" s="17"/>
      <c r="D6316" s="17"/>
      <c r="E6316" s="17"/>
      <c r="F6316" s="17"/>
      <c r="G6316" s="17"/>
      <c r="H6316" s="249"/>
      <c r="I6316" s="250"/>
      <c r="J6316" s="251"/>
    </row>
    <row r="6317" spans="1:10" ht="13.5" customHeight="1">
      <c r="A6317" s="16"/>
      <c r="B6317" s="16"/>
      <c r="C6317" s="17"/>
      <c r="D6317" s="17"/>
      <c r="E6317" s="17"/>
      <c r="F6317" s="17"/>
      <c r="G6317" s="17"/>
      <c r="H6317" s="249"/>
      <c r="I6317" s="250"/>
      <c r="J6317" s="251"/>
    </row>
    <row r="6318" spans="1:10" ht="13.5" customHeight="1">
      <c r="A6318" s="16"/>
      <c r="B6318" s="16"/>
      <c r="C6318" s="17"/>
      <c r="D6318" s="17"/>
      <c r="E6318" s="17"/>
      <c r="F6318" s="17"/>
      <c r="G6318" s="17"/>
      <c r="H6318" s="249"/>
      <c r="I6318" s="250"/>
      <c r="J6318" s="251"/>
    </row>
    <row r="6319" spans="1:10" ht="13.5" customHeight="1">
      <c r="A6319" s="16"/>
      <c r="B6319" s="16"/>
      <c r="C6319" s="17"/>
      <c r="D6319" s="17"/>
      <c r="E6319" s="17"/>
      <c r="F6319" s="17"/>
      <c r="G6319" s="17"/>
      <c r="H6319" s="249"/>
      <c r="I6319" s="250"/>
      <c r="J6319" s="251"/>
    </row>
    <row r="6320" spans="1:10" ht="13.5" customHeight="1">
      <c r="A6320" s="16"/>
      <c r="B6320" s="16"/>
      <c r="C6320" s="17"/>
      <c r="D6320" s="17"/>
      <c r="E6320" s="17"/>
      <c r="F6320" s="17"/>
      <c r="G6320" s="17"/>
      <c r="H6320" s="249"/>
      <c r="I6320" s="250"/>
      <c r="J6320" s="251"/>
    </row>
    <row r="6321" spans="1:10" ht="13.5" customHeight="1">
      <c r="A6321" s="16"/>
      <c r="B6321" s="16"/>
      <c r="C6321" s="17"/>
      <c r="D6321" s="17"/>
      <c r="E6321" s="17"/>
      <c r="F6321" s="17"/>
      <c r="G6321" s="17"/>
      <c r="H6321" s="249"/>
      <c r="I6321" s="250"/>
      <c r="J6321" s="251"/>
    </row>
    <row r="6322" spans="1:10" ht="13.5" customHeight="1">
      <c r="A6322" s="16"/>
      <c r="B6322" s="16"/>
      <c r="C6322" s="17"/>
      <c r="D6322" s="17"/>
      <c r="E6322" s="17"/>
      <c r="F6322" s="17"/>
      <c r="G6322" s="17"/>
      <c r="H6322" s="249"/>
      <c r="I6322" s="250"/>
      <c r="J6322" s="251"/>
    </row>
    <row r="6323" spans="1:10" ht="13.5" customHeight="1">
      <c r="A6323" s="16"/>
      <c r="B6323" s="16"/>
      <c r="C6323" s="17"/>
      <c r="D6323" s="17"/>
      <c r="E6323" s="17"/>
      <c r="F6323" s="17"/>
      <c r="G6323" s="17"/>
      <c r="H6323" s="249"/>
      <c r="I6323" s="250"/>
      <c r="J6323" s="251"/>
    </row>
    <row r="6324" spans="1:10" ht="13.5" customHeight="1">
      <c r="A6324" s="16"/>
      <c r="B6324" s="16"/>
      <c r="C6324" s="17"/>
      <c r="D6324" s="17"/>
      <c r="E6324" s="17"/>
      <c r="F6324" s="17"/>
      <c r="G6324" s="17"/>
      <c r="H6324" s="249"/>
      <c r="I6324" s="250"/>
      <c r="J6324" s="251"/>
    </row>
    <row r="6325" spans="1:10" ht="13.5" customHeight="1">
      <c r="A6325" s="16"/>
      <c r="B6325" s="16"/>
      <c r="C6325" s="17"/>
      <c r="D6325" s="17"/>
      <c r="E6325" s="17"/>
      <c r="F6325" s="17"/>
      <c r="G6325" s="17"/>
      <c r="H6325" s="249"/>
      <c r="I6325" s="250"/>
      <c r="J6325" s="251"/>
    </row>
    <row r="6326" spans="1:10" ht="13.5" customHeight="1">
      <c r="A6326" s="16"/>
      <c r="B6326" s="16"/>
      <c r="C6326" s="17"/>
      <c r="D6326" s="17"/>
      <c r="E6326" s="17"/>
      <c r="F6326" s="17"/>
      <c r="G6326" s="17"/>
      <c r="H6326" s="249"/>
      <c r="I6326" s="250"/>
      <c r="J6326" s="251"/>
    </row>
    <row r="6327" spans="1:10" ht="13.5" customHeight="1">
      <c r="A6327" s="16"/>
      <c r="B6327" s="16"/>
      <c r="C6327" s="17"/>
      <c r="D6327" s="17"/>
      <c r="E6327" s="17"/>
      <c r="F6327" s="17"/>
      <c r="G6327" s="17"/>
      <c r="H6327" s="249"/>
      <c r="I6327" s="250"/>
      <c r="J6327" s="251"/>
    </row>
    <row r="6328" spans="1:10" ht="13.5" customHeight="1">
      <c r="A6328" s="16"/>
      <c r="B6328" s="16"/>
      <c r="C6328" s="17"/>
      <c r="D6328" s="17"/>
      <c r="E6328" s="17"/>
      <c r="F6328" s="17"/>
      <c r="G6328" s="17"/>
      <c r="H6328" s="249"/>
      <c r="I6328" s="250"/>
      <c r="J6328" s="251"/>
    </row>
    <row r="6329" spans="1:10" ht="13.5" customHeight="1">
      <c r="A6329" s="16"/>
      <c r="B6329" s="16"/>
      <c r="C6329" s="17"/>
      <c r="D6329" s="17"/>
      <c r="E6329" s="17"/>
      <c r="F6329" s="17"/>
      <c r="G6329" s="17"/>
      <c r="H6329" s="249"/>
      <c r="I6329" s="250"/>
      <c r="J6329" s="251"/>
    </row>
    <row r="6330" spans="1:10" ht="13.5" customHeight="1">
      <c r="A6330" s="16"/>
      <c r="B6330" s="16"/>
      <c r="C6330" s="17"/>
      <c r="D6330" s="17"/>
      <c r="E6330" s="17"/>
      <c r="F6330" s="17"/>
      <c r="G6330" s="17"/>
      <c r="H6330" s="249"/>
      <c r="I6330" s="250"/>
      <c r="J6330" s="251"/>
    </row>
    <row r="6331" spans="1:10" ht="13.5" customHeight="1">
      <c r="A6331" s="16"/>
      <c r="B6331" s="16"/>
      <c r="C6331" s="17"/>
      <c r="D6331" s="17"/>
      <c r="E6331" s="17"/>
      <c r="F6331" s="17"/>
      <c r="G6331" s="17"/>
      <c r="H6331" s="249"/>
      <c r="I6331" s="250"/>
      <c r="J6331" s="251"/>
    </row>
    <row r="6332" spans="1:10" ht="13.5" customHeight="1">
      <c r="A6332" s="16"/>
      <c r="B6332" s="16"/>
      <c r="C6332" s="17"/>
      <c r="D6332" s="17"/>
      <c r="E6332" s="17"/>
      <c r="F6332" s="17"/>
      <c r="G6332" s="17"/>
      <c r="H6332" s="249"/>
      <c r="I6332" s="250"/>
      <c r="J6332" s="251"/>
    </row>
    <row r="6333" spans="1:10" ht="13.5" customHeight="1">
      <c r="A6333" s="16"/>
      <c r="B6333" s="16"/>
      <c r="C6333" s="17"/>
      <c r="D6333" s="17"/>
      <c r="E6333" s="17"/>
      <c r="F6333" s="17"/>
      <c r="G6333" s="17"/>
      <c r="H6333" s="249"/>
      <c r="I6333" s="250"/>
      <c r="J6333" s="251"/>
    </row>
    <row r="6334" spans="1:10" ht="13.5" customHeight="1">
      <c r="A6334" s="16"/>
      <c r="B6334" s="16"/>
      <c r="C6334" s="17"/>
      <c r="D6334" s="17"/>
      <c r="E6334" s="17"/>
      <c r="F6334" s="17"/>
      <c r="G6334" s="17"/>
      <c r="H6334" s="249"/>
      <c r="I6334" s="250"/>
      <c r="J6334" s="251"/>
    </row>
    <row r="6335" spans="1:10" ht="13.5" customHeight="1">
      <c r="A6335" s="16"/>
      <c r="B6335" s="16"/>
      <c r="C6335" s="17"/>
      <c r="D6335" s="17"/>
      <c r="E6335" s="17"/>
      <c r="F6335" s="17"/>
      <c r="G6335" s="17"/>
      <c r="H6335" s="249"/>
      <c r="I6335" s="250"/>
      <c r="J6335" s="251"/>
    </row>
    <row r="6336" spans="1:10" ht="13.5" customHeight="1">
      <c r="A6336" s="16"/>
      <c r="B6336" s="16"/>
      <c r="C6336" s="17"/>
      <c r="D6336" s="17"/>
      <c r="E6336" s="17"/>
      <c r="F6336" s="17"/>
      <c r="G6336" s="17"/>
      <c r="H6336" s="249"/>
      <c r="I6336" s="250"/>
      <c r="J6336" s="251"/>
    </row>
    <row r="6337" spans="1:10" ht="13.5" customHeight="1">
      <c r="A6337" s="16"/>
      <c r="B6337" s="16"/>
      <c r="C6337" s="17"/>
      <c r="D6337" s="17"/>
      <c r="E6337" s="17"/>
      <c r="F6337" s="17"/>
      <c r="G6337" s="17"/>
      <c r="H6337" s="249"/>
      <c r="I6337" s="250"/>
      <c r="J6337" s="251"/>
    </row>
    <row r="6338" spans="1:10" ht="13.5" customHeight="1">
      <c r="A6338" s="16"/>
      <c r="B6338" s="16"/>
      <c r="C6338" s="17"/>
      <c r="D6338" s="17"/>
      <c r="E6338" s="17"/>
      <c r="F6338" s="17"/>
      <c r="G6338" s="17"/>
      <c r="H6338" s="249"/>
      <c r="I6338" s="250"/>
      <c r="J6338" s="251"/>
    </row>
    <row r="6339" spans="1:10" ht="13.5" customHeight="1">
      <c r="A6339" s="16"/>
      <c r="B6339" s="16"/>
      <c r="C6339" s="17"/>
      <c r="D6339" s="17"/>
      <c r="E6339" s="17"/>
      <c r="F6339" s="17"/>
      <c r="G6339" s="17"/>
      <c r="H6339" s="249"/>
      <c r="I6339" s="250"/>
      <c r="J6339" s="251"/>
    </row>
    <row r="6340" spans="1:10" ht="13.5" customHeight="1">
      <c r="A6340" s="16"/>
      <c r="B6340" s="16"/>
      <c r="C6340" s="17"/>
      <c r="D6340" s="17"/>
      <c r="E6340" s="17"/>
      <c r="F6340" s="17"/>
      <c r="G6340" s="17"/>
      <c r="H6340" s="249"/>
      <c r="I6340" s="250"/>
      <c r="J6340" s="251"/>
    </row>
    <row r="6341" spans="1:10" ht="13.5" customHeight="1">
      <c r="A6341" s="16"/>
      <c r="B6341" s="16"/>
      <c r="C6341" s="17"/>
      <c r="D6341" s="17"/>
      <c r="E6341" s="17"/>
      <c r="F6341" s="17"/>
      <c r="G6341" s="17"/>
      <c r="H6341" s="249"/>
      <c r="I6341" s="250"/>
      <c r="J6341" s="251"/>
    </row>
    <row r="6342" spans="1:10" ht="13.5" customHeight="1">
      <c r="A6342" s="16"/>
      <c r="B6342" s="16"/>
      <c r="C6342" s="17"/>
      <c r="D6342" s="17"/>
      <c r="E6342" s="17"/>
      <c r="F6342" s="17"/>
      <c r="G6342" s="17"/>
      <c r="H6342" s="249"/>
      <c r="I6342" s="250"/>
      <c r="J6342" s="251"/>
    </row>
    <row r="6343" spans="1:10" ht="13.5" customHeight="1">
      <c r="A6343" s="16"/>
      <c r="B6343" s="16"/>
      <c r="C6343" s="17"/>
      <c r="D6343" s="17"/>
      <c r="E6343" s="17"/>
      <c r="F6343" s="17"/>
      <c r="G6343" s="17"/>
      <c r="H6343" s="249"/>
      <c r="I6343" s="250"/>
      <c r="J6343" s="251"/>
    </row>
    <row r="6344" spans="1:10" ht="13.5" customHeight="1">
      <c r="A6344" s="16"/>
      <c r="B6344" s="16"/>
      <c r="C6344" s="17"/>
      <c r="D6344" s="17"/>
      <c r="E6344" s="17"/>
      <c r="F6344" s="17"/>
      <c r="G6344" s="17"/>
      <c r="H6344" s="249"/>
      <c r="I6344" s="250"/>
      <c r="J6344" s="251"/>
    </row>
    <row r="6345" spans="1:10" ht="13.5" customHeight="1">
      <c r="A6345" s="16"/>
      <c r="B6345" s="16"/>
      <c r="C6345" s="17"/>
      <c r="D6345" s="17"/>
      <c r="E6345" s="17"/>
      <c r="F6345" s="17"/>
      <c r="G6345" s="17"/>
      <c r="H6345" s="249"/>
      <c r="I6345" s="250"/>
      <c r="J6345" s="251"/>
    </row>
    <row r="6346" spans="1:10" ht="13.5" customHeight="1">
      <c r="A6346" s="16"/>
      <c r="B6346" s="16"/>
      <c r="C6346" s="17"/>
      <c r="D6346" s="17"/>
      <c r="E6346" s="17"/>
      <c r="F6346" s="17"/>
      <c r="G6346" s="17"/>
      <c r="H6346" s="249"/>
      <c r="I6346" s="250"/>
      <c r="J6346" s="251"/>
    </row>
    <row r="6347" spans="1:10" ht="13.5" customHeight="1">
      <c r="A6347" s="16"/>
      <c r="B6347" s="16"/>
      <c r="C6347" s="17"/>
      <c r="D6347" s="17"/>
      <c r="E6347" s="17"/>
      <c r="F6347" s="17"/>
      <c r="G6347" s="17"/>
      <c r="H6347" s="249"/>
      <c r="I6347" s="250"/>
      <c r="J6347" s="251"/>
    </row>
    <row r="6348" spans="1:10" ht="13.5" customHeight="1">
      <c r="A6348" s="16"/>
      <c r="B6348" s="16"/>
      <c r="C6348" s="17"/>
      <c r="D6348" s="17"/>
      <c r="E6348" s="17"/>
      <c r="F6348" s="17"/>
      <c r="G6348" s="17"/>
      <c r="H6348" s="249"/>
      <c r="I6348" s="250"/>
      <c r="J6348" s="251"/>
    </row>
    <row r="6349" spans="1:10" ht="13.5" customHeight="1">
      <c r="A6349" s="16"/>
      <c r="B6349" s="16"/>
      <c r="C6349" s="17"/>
      <c r="D6349" s="17"/>
      <c r="E6349" s="17"/>
      <c r="F6349" s="17"/>
      <c r="G6349" s="17"/>
      <c r="H6349" s="249"/>
      <c r="I6349" s="250"/>
      <c r="J6349" s="251"/>
    </row>
    <row r="6350" spans="1:10" ht="13.5" customHeight="1">
      <c r="A6350" s="16"/>
      <c r="B6350" s="16"/>
      <c r="C6350" s="17"/>
      <c r="D6350" s="17"/>
      <c r="E6350" s="17"/>
      <c r="F6350" s="17"/>
      <c r="G6350" s="17"/>
      <c r="H6350" s="249"/>
      <c r="I6350" s="250"/>
      <c r="J6350" s="251"/>
    </row>
    <row r="6351" spans="1:10" ht="13.5" customHeight="1">
      <c r="A6351" s="16"/>
      <c r="B6351" s="16"/>
      <c r="C6351" s="17"/>
      <c r="D6351" s="17"/>
      <c r="E6351" s="17"/>
      <c r="F6351" s="17"/>
      <c r="G6351" s="17"/>
      <c r="H6351" s="249"/>
      <c r="I6351" s="250"/>
      <c r="J6351" s="251"/>
    </row>
    <row r="6352" spans="1:10" ht="13.5" customHeight="1">
      <c r="A6352" s="16"/>
      <c r="B6352" s="16"/>
      <c r="C6352" s="17"/>
      <c r="D6352" s="17"/>
      <c r="E6352" s="17"/>
      <c r="F6352" s="17"/>
      <c r="G6352" s="17"/>
      <c r="H6352" s="249"/>
      <c r="I6352" s="250"/>
      <c r="J6352" s="251"/>
    </row>
    <row r="6353" spans="1:10" ht="13.5" customHeight="1">
      <c r="A6353" s="16"/>
      <c r="B6353" s="16"/>
      <c r="C6353" s="17"/>
      <c r="D6353" s="17"/>
      <c r="E6353" s="17"/>
      <c r="F6353" s="17"/>
      <c r="G6353" s="17"/>
      <c r="H6353" s="249"/>
      <c r="I6353" s="250"/>
      <c r="J6353" s="251"/>
    </row>
    <row r="6354" spans="1:10" ht="13.5" customHeight="1">
      <c r="A6354" s="16"/>
      <c r="B6354" s="16"/>
      <c r="C6354" s="17"/>
      <c r="D6354" s="17"/>
      <c r="E6354" s="17"/>
      <c r="F6354" s="17"/>
      <c r="G6354" s="17"/>
      <c r="H6354" s="249"/>
      <c r="I6354" s="250"/>
      <c r="J6354" s="251"/>
    </row>
    <row r="6355" spans="1:10" ht="13.5" customHeight="1">
      <c r="A6355" s="16"/>
      <c r="B6355" s="16"/>
      <c r="C6355" s="17"/>
      <c r="D6355" s="17"/>
      <c r="E6355" s="17"/>
      <c r="F6355" s="17"/>
      <c r="G6355" s="17"/>
      <c r="H6355" s="249"/>
      <c r="I6355" s="250"/>
      <c r="J6355" s="251"/>
    </row>
    <row r="6356" spans="1:10" ht="13.5" customHeight="1">
      <c r="A6356" s="16"/>
      <c r="B6356" s="16"/>
      <c r="C6356" s="17"/>
      <c r="D6356" s="17"/>
      <c r="E6356" s="17"/>
      <c r="F6356" s="17"/>
      <c r="G6356" s="17"/>
      <c r="H6356" s="249"/>
      <c r="I6356" s="250"/>
      <c r="J6356" s="251"/>
    </row>
    <row r="6357" spans="1:10" ht="13.5" customHeight="1">
      <c r="A6357" s="16"/>
      <c r="B6357" s="16"/>
      <c r="C6357" s="17"/>
      <c r="D6357" s="17"/>
      <c r="E6357" s="17"/>
      <c r="F6357" s="17"/>
      <c r="G6357" s="17"/>
      <c r="H6357" s="249"/>
      <c r="I6357" s="250"/>
      <c r="J6357" s="251"/>
    </row>
    <row r="6358" spans="1:10" ht="13.5" customHeight="1">
      <c r="A6358" s="16"/>
      <c r="B6358" s="16"/>
      <c r="C6358" s="17"/>
      <c r="D6358" s="17"/>
      <c r="E6358" s="17"/>
      <c r="F6358" s="17"/>
      <c r="G6358" s="17"/>
      <c r="H6358" s="249"/>
      <c r="I6358" s="250"/>
      <c r="J6358" s="251"/>
    </row>
    <row r="6359" spans="1:10" ht="13.5" customHeight="1">
      <c r="A6359" s="16"/>
      <c r="B6359" s="16"/>
      <c r="C6359" s="17"/>
      <c r="D6359" s="17"/>
      <c r="E6359" s="17"/>
      <c r="F6359" s="17"/>
      <c r="G6359" s="17"/>
      <c r="H6359" s="249"/>
      <c r="I6359" s="250"/>
      <c r="J6359" s="251"/>
    </row>
    <row r="6360" spans="1:10" ht="13.5" customHeight="1">
      <c r="A6360" s="16"/>
      <c r="B6360" s="16"/>
      <c r="C6360" s="17"/>
      <c r="D6360" s="17"/>
      <c r="E6360" s="17"/>
      <c r="F6360" s="17"/>
      <c r="G6360" s="17"/>
      <c r="H6360" s="249"/>
      <c r="I6360" s="250"/>
      <c r="J6360" s="251"/>
    </row>
    <row r="6361" spans="1:10" ht="13.5" customHeight="1">
      <c r="A6361" s="16"/>
      <c r="B6361" s="16"/>
      <c r="C6361" s="17"/>
      <c r="D6361" s="17"/>
      <c r="E6361" s="17"/>
      <c r="F6361" s="17"/>
      <c r="G6361" s="17"/>
      <c r="H6361" s="249"/>
      <c r="I6361" s="250"/>
      <c r="J6361" s="251"/>
    </row>
    <row r="6362" spans="1:10" ht="13.5" customHeight="1">
      <c r="A6362" s="16"/>
      <c r="B6362" s="16"/>
      <c r="C6362" s="17"/>
      <c r="D6362" s="17"/>
      <c r="E6362" s="17"/>
      <c r="F6362" s="17"/>
      <c r="G6362" s="17"/>
      <c r="H6362" s="249"/>
      <c r="I6362" s="250"/>
      <c r="J6362" s="251"/>
    </row>
    <row r="6363" spans="1:10" ht="13.5" customHeight="1">
      <c r="A6363" s="16"/>
      <c r="B6363" s="16"/>
      <c r="C6363" s="17"/>
      <c r="D6363" s="17"/>
      <c r="E6363" s="17"/>
      <c r="F6363" s="17"/>
      <c r="G6363" s="17"/>
      <c r="H6363" s="249"/>
      <c r="I6363" s="250"/>
      <c r="J6363" s="251"/>
    </row>
    <row r="6364" spans="1:10" ht="13.5" customHeight="1">
      <c r="A6364" s="16"/>
      <c r="B6364" s="16"/>
      <c r="C6364" s="17"/>
      <c r="D6364" s="17"/>
      <c r="E6364" s="17"/>
      <c r="F6364" s="17"/>
      <c r="G6364" s="17"/>
      <c r="H6364" s="249"/>
      <c r="I6364" s="250"/>
      <c r="J6364" s="251"/>
    </row>
    <row r="6365" spans="1:10" ht="13.5" customHeight="1">
      <c r="A6365" s="16"/>
      <c r="B6365" s="16"/>
      <c r="C6365" s="17"/>
      <c r="D6365" s="17"/>
      <c r="E6365" s="17"/>
      <c r="F6365" s="17"/>
      <c r="G6365" s="17"/>
      <c r="H6365" s="249"/>
      <c r="I6365" s="250"/>
      <c r="J6365" s="251"/>
    </row>
    <row r="6366" spans="1:10" ht="13.5" customHeight="1">
      <c r="A6366" s="16"/>
      <c r="B6366" s="16"/>
      <c r="C6366" s="17"/>
      <c r="D6366" s="17"/>
      <c r="E6366" s="17"/>
      <c r="F6366" s="17"/>
      <c r="G6366" s="17"/>
      <c r="H6366" s="249"/>
      <c r="I6366" s="250"/>
      <c r="J6366" s="251"/>
    </row>
    <row r="6367" spans="1:10" ht="13.5" customHeight="1">
      <c r="A6367" s="16"/>
      <c r="B6367" s="16"/>
      <c r="C6367" s="17"/>
      <c r="D6367" s="17"/>
      <c r="E6367" s="17"/>
      <c r="F6367" s="17"/>
      <c r="G6367" s="17"/>
      <c r="H6367" s="249"/>
      <c r="I6367" s="250"/>
      <c r="J6367" s="251"/>
    </row>
    <row r="6368" spans="1:10" ht="13.5" customHeight="1">
      <c r="A6368" s="16"/>
      <c r="B6368" s="16"/>
      <c r="C6368" s="17"/>
      <c r="D6368" s="17"/>
      <c r="E6368" s="17"/>
      <c r="F6368" s="17"/>
      <c r="G6368" s="17"/>
      <c r="H6368" s="249"/>
      <c r="I6368" s="250"/>
      <c r="J6368" s="251"/>
    </row>
    <row r="6369" spans="1:10" ht="13.5" customHeight="1">
      <c r="A6369" s="16"/>
      <c r="B6369" s="16"/>
      <c r="C6369" s="17"/>
      <c r="D6369" s="17"/>
      <c r="E6369" s="17"/>
      <c r="F6369" s="17"/>
      <c r="G6369" s="17"/>
      <c r="H6369" s="249"/>
      <c r="I6369" s="250"/>
      <c r="J6369" s="251"/>
    </row>
    <row r="6370" spans="1:10" ht="13.5" customHeight="1">
      <c r="A6370" s="16"/>
      <c r="B6370" s="16"/>
      <c r="C6370" s="17"/>
      <c r="D6370" s="17"/>
      <c r="E6370" s="17"/>
      <c r="F6370" s="17"/>
      <c r="G6370" s="17"/>
      <c r="H6370" s="249"/>
      <c r="I6370" s="250"/>
      <c r="J6370" s="251"/>
    </row>
    <row r="6371" spans="1:10" ht="13.5" customHeight="1">
      <c r="A6371" s="16"/>
      <c r="B6371" s="16"/>
      <c r="C6371" s="17"/>
      <c r="D6371" s="17"/>
      <c r="E6371" s="17"/>
      <c r="F6371" s="17"/>
      <c r="G6371" s="17"/>
      <c r="H6371" s="249"/>
      <c r="I6371" s="250"/>
      <c r="J6371" s="251"/>
    </row>
    <row r="6372" spans="1:10" ht="13.5" customHeight="1">
      <c r="A6372" s="16"/>
      <c r="B6372" s="16"/>
      <c r="C6372" s="17"/>
      <c r="D6372" s="17"/>
      <c r="E6372" s="17"/>
      <c r="F6372" s="17"/>
      <c r="G6372" s="17"/>
      <c r="H6372" s="249"/>
      <c r="I6372" s="250"/>
      <c r="J6372" s="251"/>
    </row>
    <row r="6373" spans="1:10" ht="13.5" customHeight="1">
      <c r="A6373" s="16"/>
      <c r="B6373" s="16"/>
      <c r="C6373" s="17"/>
      <c r="D6373" s="17"/>
      <c r="E6373" s="17"/>
      <c r="F6373" s="17"/>
      <c r="G6373" s="17"/>
      <c r="H6373" s="249"/>
      <c r="I6373" s="250"/>
      <c r="J6373" s="251"/>
    </row>
    <row r="6374" spans="1:10" ht="13.5" customHeight="1">
      <c r="A6374" s="16"/>
      <c r="B6374" s="16"/>
      <c r="C6374" s="17"/>
      <c r="D6374" s="17"/>
      <c r="E6374" s="17"/>
      <c r="F6374" s="17"/>
      <c r="G6374" s="17"/>
      <c r="H6374" s="249"/>
      <c r="I6374" s="250"/>
      <c r="J6374" s="251"/>
    </row>
    <row r="6375" spans="1:10" ht="13.5" customHeight="1">
      <c r="A6375" s="16"/>
      <c r="B6375" s="16"/>
      <c r="C6375" s="17"/>
      <c r="D6375" s="17"/>
      <c r="E6375" s="17"/>
      <c r="F6375" s="17"/>
      <c r="G6375" s="17"/>
      <c r="H6375" s="249"/>
      <c r="I6375" s="250"/>
      <c r="J6375" s="251"/>
    </row>
    <row r="6376" spans="1:10" ht="13.5" customHeight="1">
      <c r="A6376" s="16"/>
      <c r="B6376" s="16"/>
      <c r="C6376" s="17"/>
      <c r="D6376" s="17"/>
      <c r="E6376" s="17"/>
      <c r="F6376" s="17"/>
      <c r="G6376" s="17"/>
      <c r="H6376" s="249"/>
      <c r="I6376" s="250"/>
      <c r="J6376" s="251"/>
    </row>
    <row r="6377" spans="1:10" ht="13.5" customHeight="1">
      <c r="A6377" s="16"/>
      <c r="B6377" s="16"/>
      <c r="C6377" s="17"/>
      <c r="D6377" s="17"/>
      <c r="E6377" s="17"/>
      <c r="F6377" s="17"/>
      <c r="G6377" s="17"/>
      <c r="H6377" s="249"/>
      <c r="I6377" s="250"/>
      <c r="J6377" s="251"/>
    </row>
    <row r="6378" spans="1:10" ht="13.5" customHeight="1">
      <c r="A6378" s="16"/>
      <c r="B6378" s="16"/>
      <c r="C6378" s="17"/>
      <c r="D6378" s="17"/>
      <c r="E6378" s="17"/>
      <c r="F6378" s="17"/>
      <c r="G6378" s="17"/>
      <c r="H6378" s="249"/>
      <c r="I6378" s="250"/>
      <c r="J6378" s="251"/>
    </row>
    <row r="6379" spans="1:10" ht="13.5" customHeight="1">
      <c r="A6379" s="16"/>
      <c r="B6379" s="16"/>
      <c r="C6379" s="17"/>
      <c r="D6379" s="17"/>
      <c r="E6379" s="17"/>
      <c r="F6379" s="17"/>
      <c r="G6379" s="17"/>
      <c r="H6379" s="249"/>
      <c r="I6379" s="250"/>
      <c r="J6379" s="251"/>
    </row>
    <row r="6380" spans="1:10" ht="13.5" customHeight="1">
      <c r="A6380" s="16"/>
      <c r="B6380" s="16"/>
      <c r="C6380" s="17"/>
      <c r="D6380" s="17"/>
      <c r="E6380" s="17"/>
      <c r="F6380" s="17"/>
      <c r="G6380" s="17"/>
      <c r="H6380" s="249"/>
      <c r="I6380" s="250"/>
      <c r="J6380" s="251"/>
    </row>
    <row r="6381" spans="1:10" ht="13.5" customHeight="1">
      <c r="A6381" s="16"/>
      <c r="B6381" s="16"/>
      <c r="C6381" s="17"/>
      <c r="D6381" s="17"/>
      <c r="E6381" s="17"/>
      <c r="F6381" s="17"/>
      <c r="G6381" s="17"/>
      <c r="H6381" s="249"/>
      <c r="I6381" s="250"/>
      <c r="J6381" s="251"/>
    </row>
    <row r="6382" spans="1:10" ht="13.5" customHeight="1">
      <c r="A6382" s="16"/>
      <c r="B6382" s="16"/>
      <c r="C6382" s="17"/>
      <c r="D6382" s="17"/>
      <c r="E6382" s="17"/>
      <c r="F6382" s="17"/>
      <c r="G6382" s="17"/>
      <c r="H6382" s="249"/>
      <c r="I6382" s="250"/>
      <c r="J6382" s="251"/>
    </row>
    <row r="6383" spans="1:10" ht="13.5" customHeight="1">
      <c r="A6383" s="16"/>
      <c r="B6383" s="16"/>
      <c r="C6383" s="17"/>
      <c r="D6383" s="17"/>
      <c r="E6383" s="17"/>
      <c r="F6383" s="17"/>
      <c r="G6383" s="17"/>
      <c r="H6383" s="249"/>
      <c r="I6383" s="250"/>
      <c r="J6383" s="251"/>
    </row>
    <row r="6384" spans="1:10" ht="13.5" customHeight="1">
      <c r="A6384" s="16"/>
      <c r="B6384" s="16"/>
      <c r="C6384" s="17"/>
      <c r="D6384" s="17"/>
      <c r="E6384" s="17"/>
      <c r="F6384" s="17"/>
      <c r="G6384" s="17"/>
      <c r="H6384" s="249"/>
      <c r="I6384" s="250"/>
      <c r="J6384" s="251"/>
    </row>
    <row r="6385" spans="1:10" ht="13.5" customHeight="1">
      <c r="A6385" s="16"/>
      <c r="B6385" s="16"/>
      <c r="C6385" s="17"/>
      <c r="D6385" s="17"/>
      <c r="E6385" s="17"/>
      <c r="F6385" s="17"/>
      <c r="G6385" s="17"/>
      <c r="H6385" s="249"/>
      <c r="I6385" s="250"/>
      <c r="J6385" s="251"/>
    </row>
    <row r="6386" spans="1:10" ht="13.5" customHeight="1">
      <c r="A6386" s="16"/>
      <c r="B6386" s="16"/>
      <c r="C6386" s="17"/>
      <c r="D6386" s="17"/>
      <c r="E6386" s="17"/>
      <c r="F6386" s="17"/>
      <c r="G6386" s="17"/>
      <c r="H6386" s="249"/>
      <c r="I6386" s="250"/>
      <c r="J6386" s="251"/>
    </row>
    <row r="6387" spans="1:10" ht="13.5" customHeight="1">
      <c r="A6387" s="16"/>
      <c r="B6387" s="16"/>
      <c r="C6387" s="17"/>
      <c r="D6387" s="17"/>
      <c r="E6387" s="17"/>
      <c r="F6387" s="17"/>
      <c r="G6387" s="17"/>
      <c r="H6387" s="249"/>
      <c r="I6387" s="250"/>
      <c r="J6387" s="251"/>
    </row>
    <row r="6388" spans="1:10" ht="13.5" customHeight="1">
      <c r="A6388" s="16"/>
      <c r="B6388" s="16"/>
      <c r="C6388" s="17"/>
      <c r="D6388" s="17"/>
      <c r="E6388" s="17"/>
      <c r="F6388" s="17"/>
      <c r="G6388" s="17"/>
      <c r="H6388" s="249"/>
      <c r="I6388" s="250"/>
      <c r="J6388" s="251"/>
    </row>
    <row r="6389" spans="1:10" ht="13.5" customHeight="1">
      <c r="A6389" s="16"/>
      <c r="B6389" s="16"/>
      <c r="C6389" s="17"/>
      <c r="D6389" s="17"/>
      <c r="E6389" s="17"/>
      <c r="F6389" s="17"/>
      <c r="G6389" s="17"/>
      <c r="H6389" s="249"/>
      <c r="I6389" s="250"/>
      <c r="J6389" s="251"/>
    </row>
    <row r="6390" spans="1:10" ht="13.5" customHeight="1">
      <c r="A6390" s="16"/>
      <c r="B6390" s="16"/>
      <c r="C6390" s="17"/>
      <c r="D6390" s="17"/>
      <c r="E6390" s="17"/>
      <c r="F6390" s="17"/>
      <c r="G6390" s="17"/>
      <c r="H6390" s="249"/>
      <c r="I6390" s="250"/>
      <c r="J6390" s="251"/>
    </row>
    <row r="6391" spans="1:10" ht="13.5" customHeight="1">
      <c r="A6391" s="16"/>
      <c r="B6391" s="16"/>
      <c r="C6391" s="17"/>
      <c r="D6391" s="17"/>
      <c r="E6391" s="17"/>
      <c r="F6391" s="17"/>
      <c r="G6391" s="17"/>
      <c r="H6391" s="249"/>
      <c r="I6391" s="250"/>
      <c r="J6391" s="251"/>
    </row>
    <row r="6392" spans="1:10" ht="13.5" customHeight="1">
      <c r="A6392" s="16"/>
      <c r="B6392" s="16"/>
      <c r="C6392" s="17"/>
      <c r="D6392" s="17"/>
      <c r="E6392" s="17"/>
      <c r="F6392" s="17"/>
      <c r="G6392" s="17"/>
      <c r="H6392" s="249"/>
      <c r="I6392" s="250"/>
      <c r="J6392" s="251"/>
    </row>
    <row r="6393" spans="1:10" ht="13.5" customHeight="1">
      <c r="A6393" s="16"/>
      <c r="B6393" s="16"/>
      <c r="C6393" s="17"/>
      <c r="D6393" s="17"/>
      <c r="E6393" s="17"/>
      <c r="F6393" s="17"/>
      <c r="G6393" s="17"/>
      <c r="H6393" s="249"/>
      <c r="I6393" s="250"/>
      <c r="J6393" s="251"/>
    </row>
    <row r="6394" spans="1:10" ht="13.5" customHeight="1">
      <c r="A6394" s="16"/>
      <c r="B6394" s="16"/>
      <c r="C6394" s="17"/>
      <c r="D6394" s="17"/>
      <c r="E6394" s="17"/>
      <c r="F6394" s="17"/>
      <c r="G6394" s="17"/>
      <c r="H6394" s="249"/>
      <c r="I6394" s="250"/>
      <c r="J6394" s="251"/>
    </row>
    <row r="6395" spans="1:10" ht="13.5" customHeight="1">
      <c r="A6395" s="16"/>
      <c r="B6395" s="16"/>
      <c r="C6395" s="17"/>
      <c r="D6395" s="17"/>
      <c r="E6395" s="17"/>
      <c r="F6395" s="17"/>
      <c r="G6395" s="17"/>
      <c r="H6395" s="249"/>
      <c r="I6395" s="250"/>
      <c r="J6395" s="251"/>
    </row>
    <row r="6396" spans="1:10" ht="13.5" customHeight="1">
      <c r="A6396" s="16"/>
      <c r="B6396" s="16"/>
      <c r="C6396" s="17"/>
      <c r="D6396" s="17"/>
      <c r="E6396" s="17"/>
      <c r="F6396" s="17"/>
      <c r="G6396" s="17"/>
      <c r="H6396" s="249"/>
      <c r="I6396" s="250"/>
      <c r="J6396" s="251"/>
    </row>
    <row r="6397" spans="1:10" ht="13.5" customHeight="1">
      <c r="A6397" s="16"/>
      <c r="B6397" s="16"/>
      <c r="C6397" s="17"/>
      <c r="D6397" s="17"/>
      <c r="E6397" s="17"/>
      <c r="F6397" s="17"/>
      <c r="G6397" s="17"/>
      <c r="H6397" s="249"/>
      <c r="I6397" s="250"/>
      <c r="J6397" s="251"/>
    </row>
    <row r="6398" spans="1:10" ht="13.5" customHeight="1">
      <c r="A6398" s="16"/>
      <c r="B6398" s="16"/>
      <c r="C6398" s="17"/>
      <c r="D6398" s="17"/>
      <c r="E6398" s="17"/>
      <c r="F6398" s="17"/>
      <c r="G6398" s="17"/>
      <c r="H6398" s="249"/>
      <c r="I6398" s="250"/>
      <c r="J6398" s="251"/>
    </row>
    <row r="6399" spans="1:10" ht="13.5" customHeight="1">
      <c r="A6399" s="16"/>
      <c r="B6399" s="16"/>
      <c r="C6399" s="17"/>
      <c r="D6399" s="17"/>
      <c r="E6399" s="17"/>
      <c r="F6399" s="17"/>
      <c r="G6399" s="17"/>
      <c r="H6399" s="249"/>
      <c r="I6399" s="250"/>
      <c r="J6399" s="251"/>
    </row>
    <row r="6400" spans="1:10" ht="13.5" customHeight="1">
      <c r="A6400" s="16"/>
      <c r="B6400" s="16"/>
      <c r="C6400" s="17"/>
      <c r="D6400" s="17"/>
      <c r="E6400" s="17"/>
      <c r="F6400" s="17"/>
      <c r="G6400" s="17"/>
      <c r="H6400" s="249"/>
      <c r="I6400" s="250"/>
      <c r="J6400" s="251"/>
    </row>
    <row r="6401" spans="1:10" ht="13.5" customHeight="1">
      <c r="A6401" s="16"/>
      <c r="B6401" s="16"/>
      <c r="C6401" s="17"/>
      <c r="D6401" s="17"/>
      <c r="E6401" s="17"/>
      <c r="F6401" s="17"/>
      <c r="G6401" s="17"/>
      <c r="H6401" s="249"/>
      <c r="I6401" s="250"/>
      <c r="J6401" s="251"/>
    </row>
    <row r="6402" spans="1:10" ht="13.5" customHeight="1">
      <c r="A6402" s="16"/>
      <c r="B6402" s="16"/>
      <c r="C6402" s="17"/>
      <c r="D6402" s="17"/>
      <c r="E6402" s="17"/>
      <c r="F6402" s="17"/>
      <c r="G6402" s="17"/>
      <c r="H6402" s="249"/>
      <c r="I6402" s="250"/>
      <c r="J6402" s="251"/>
    </row>
    <row r="6403" spans="1:10" ht="13.5" customHeight="1">
      <c r="A6403" s="16"/>
      <c r="B6403" s="16"/>
      <c r="C6403" s="17"/>
      <c r="D6403" s="17"/>
      <c r="E6403" s="17"/>
      <c r="F6403" s="17"/>
      <c r="G6403" s="17"/>
      <c r="H6403" s="249"/>
      <c r="I6403" s="250"/>
      <c r="J6403" s="251"/>
    </row>
    <row r="6404" spans="1:10" ht="13.5" customHeight="1">
      <c r="A6404" s="16"/>
      <c r="B6404" s="16"/>
      <c r="C6404" s="17"/>
      <c r="D6404" s="17"/>
      <c r="E6404" s="17"/>
      <c r="F6404" s="17"/>
      <c r="G6404" s="17"/>
      <c r="H6404" s="249"/>
      <c r="I6404" s="250"/>
      <c r="J6404" s="251"/>
    </row>
    <row r="6405" spans="1:10" ht="13.5" customHeight="1">
      <c r="A6405" s="16"/>
      <c r="B6405" s="16"/>
      <c r="C6405" s="17"/>
      <c r="D6405" s="17"/>
      <c r="E6405" s="17"/>
      <c r="F6405" s="17"/>
      <c r="G6405" s="17"/>
      <c r="H6405" s="249"/>
      <c r="I6405" s="250"/>
      <c r="J6405" s="251"/>
    </row>
    <row r="6406" spans="1:10" ht="13.5" customHeight="1">
      <c r="A6406" s="16"/>
      <c r="B6406" s="16"/>
      <c r="C6406" s="17"/>
      <c r="D6406" s="17"/>
      <c r="E6406" s="17"/>
      <c r="F6406" s="17"/>
      <c r="G6406" s="17"/>
      <c r="H6406" s="249"/>
      <c r="I6406" s="250"/>
      <c r="J6406" s="251"/>
    </row>
    <row r="6407" spans="1:10" ht="13.5" customHeight="1">
      <c r="A6407" s="16"/>
      <c r="B6407" s="16"/>
      <c r="C6407" s="17"/>
      <c r="D6407" s="17"/>
      <c r="E6407" s="17"/>
      <c r="F6407" s="17"/>
      <c r="G6407" s="17"/>
      <c r="H6407" s="249"/>
      <c r="I6407" s="250"/>
      <c r="J6407" s="251"/>
    </row>
    <row r="6408" spans="1:10" ht="13.5" customHeight="1">
      <c r="A6408" s="16"/>
      <c r="B6408" s="16"/>
      <c r="C6408" s="17"/>
      <c r="D6408" s="17"/>
      <c r="E6408" s="17"/>
      <c r="F6408" s="17"/>
      <c r="G6408" s="17"/>
      <c r="H6408" s="249"/>
      <c r="I6408" s="250"/>
      <c r="J6408" s="251"/>
    </row>
    <row r="6409" spans="1:10" ht="13.5" customHeight="1">
      <c r="A6409" s="16"/>
      <c r="B6409" s="16"/>
      <c r="C6409" s="17"/>
      <c r="D6409" s="17"/>
      <c r="E6409" s="17"/>
      <c r="F6409" s="17"/>
      <c r="G6409" s="17"/>
      <c r="H6409" s="249"/>
      <c r="I6409" s="250"/>
      <c r="J6409" s="251"/>
    </row>
    <row r="6410" spans="1:10" ht="13.5" customHeight="1">
      <c r="A6410" s="16"/>
      <c r="B6410" s="16"/>
      <c r="C6410" s="17"/>
      <c r="D6410" s="17"/>
      <c r="E6410" s="17"/>
      <c r="F6410" s="17"/>
      <c r="G6410" s="17"/>
      <c r="H6410" s="249"/>
      <c r="I6410" s="250"/>
      <c r="J6410" s="251"/>
    </row>
    <row r="6411" spans="1:10" ht="13.5" customHeight="1">
      <c r="A6411" s="16"/>
      <c r="B6411" s="16"/>
      <c r="C6411" s="17"/>
      <c r="D6411" s="17"/>
      <c r="E6411" s="17"/>
      <c r="F6411" s="17"/>
      <c r="G6411" s="17"/>
      <c r="H6411" s="249"/>
      <c r="I6411" s="250"/>
      <c r="J6411" s="251"/>
    </row>
    <row r="6412" spans="1:10" ht="13.5" customHeight="1">
      <c r="A6412" s="16"/>
      <c r="B6412" s="16"/>
      <c r="C6412" s="17"/>
      <c r="D6412" s="17"/>
      <c r="E6412" s="17"/>
      <c r="F6412" s="17"/>
      <c r="G6412" s="17"/>
      <c r="H6412" s="249"/>
      <c r="I6412" s="250"/>
      <c r="J6412" s="251"/>
    </row>
    <row r="6413" spans="1:10" ht="13.5" customHeight="1">
      <c r="A6413" s="16"/>
      <c r="B6413" s="16"/>
      <c r="C6413" s="17"/>
      <c r="D6413" s="17"/>
      <c r="E6413" s="17"/>
      <c r="F6413" s="17"/>
      <c r="G6413" s="17"/>
      <c r="H6413" s="249"/>
      <c r="I6413" s="250"/>
      <c r="J6413" s="251"/>
    </row>
    <row r="6414" spans="1:10" ht="13.5" customHeight="1">
      <c r="A6414" s="16"/>
      <c r="B6414" s="16"/>
      <c r="C6414" s="17"/>
      <c r="D6414" s="17"/>
      <c r="E6414" s="17"/>
      <c r="F6414" s="17"/>
      <c r="G6414" s="17"/>
      <c r="H6414" s="249"/>
      <c r="I6414" s="250"/>
      <c r="J6414" s="251"/>
    </row>
    <row r="6415" spans="1:10" ht="13.5" customHeight="1">
      <c r="A6415" s="16"/>
      <c r="B6415" s="16"/>
      <c r="C6415" s="17"/>
      <c r="D6415" s="17"/>
      <c r="E6415" s="17"/>
      <c r="F6415" s="17"/>
      <c r="G6415" s="17"/>
      <c r="H6415" s="249"/>
      <c r="I6415" s="250"/>
      <c r="J6415" s="251"/>
    </row>
    <row r="6416" spans="1:10" ht="13.5" customHeight="1">
      <c r="A6416" s="16"/>
      <c r="B6416" s="16"/>
      <c r="C6416" s="17"/>
      <c r="D6416" s="17"/>
      <c r="E6416" s="17"/>
      <c r="F6416" s="17"/>
      <c r="G6416" s="17"/>
      <c r="H6416" s="249"/>
      <c r="I6416" s="250"/>
      <c r="J6416" s="251"/>
    </row>
    <row r="6417" spans="1:10" ht="13.5" customHeight="1">
      <c r="A6417" s="16"/>
      <c r="B6417" s="16"/>
      <c r="C6417" s="17"/>
      <c r="D6417" s="17"/>
      <c r="E6417" s="17"/>
      <c r="F6417" s="17"/>
      <c r="G6417" s="17"/>
      <c r="H6417" s="249"/>
      <c r="I6417" s="250"/>
      <c r="J6417" s="251"/>
    </row>
    <row r="6418" spans="1:10" ht="13.5" customHeight="1">
      <c r="A6418" s="16"/>
      <c r="B6418" s="16"/>
      <c r="C6418" s="17"/>
      <c r="D6418" s="17"/>
      <c r="E6418" s="17"/>
      <c r="F6418" s="17"/>
      <c r="G6418" s="17"/>
      <c r="H6418" s="249"/>
      <c r="I6418" s="250"/>
      <c r="J6418" s="251"/>
    </row>
    <row r="6419" spans="1:10" ht="13.5" customHeight="1">
      <c r="A6419" s="16"/>
      <c r="B6419" s="16"/>
      <c r="C6419" s="17"/>
      <c r="D6419" s="17"/>
      <c r="E6419" s="17"/>
      <c r="F6419" s="17"/>
      <c r="G6419" s="17"/>
      <c r="H6419" s="249"/>
      <c r="I6419" s="250"/>
      <c r="J6419" s="251"/>
    </row>
    <row r="6420" spans="1:10" ht="13.5" customHeight="1">
      <c r="A6420" s="16"/>
      <c r="B6420" s="16"/>
      <c r="C6420" s="17"/>
      <c r="D6420" s="17"/>
      <c r="E6420" s="17"/>
      <c r="F6420" s="17"/>
      <c r="G6420" s="17"/>
      <c r="H6420" s="249"/>
      <c r="I6420" s="250"/>
      <c r="J6420" s="251"/>
    </row>
    <row r="6421" spans="1:10" ht="13.5" customHeight="1">
      <c r="A6421" s="16"/>
      <c r="B6421" s="16"/>
      <c r="C6421" s="17"/>
      <c r="D6421" s="17"/>
      <c r="E6421" s="17"/>
      <c r="F6421" s="17"/>
      <c r="G6421" s="17"/>
      <c r="H6421" s="249"/>
      <c r="I6421" s="250"/>
      <c r="J6421" s="251"/>
    </row>
    <row r="6422" spans="1:10" ht="13.5" customHeight="1">
      <c r="A6422" s="16"/>
      <c r="B6422" s="16"/>
      <c r="C6422" s="17"/>
      <c r="D6422" s="17"/>
      <c r="E6422" s="17"/>
      <c r="F6422" s="17"/>
      <c r="G6422" s="17"/>
      <c r="H6422" s="249"/>
      <c r="I6422" s="250"/>
      <c r="J6422" s="251"/>
    </row>
    <row r="6423" spans="1:10" ht="13.5" customHeight="1">
      <c r="A6423" s="16"/>
      <c r="B6423" s="16"/>
      <c r="C6423" s="17"/>
      <c r="D6423" s="17"/>
      <c r="E6423" s="17"/>
      <c r="F6423" s="17"/>
      <c r="G6423" s="17"/>
      <c r="H6423" s="249"/>
      <c r="I6423" s="250"/>
      <c r="J6423" s="251"/>
    </row>
    <row r="6424" spans="1:10" ht="13.5" customHeight="1">
      <c r="A6424" s="16"/>
      <c r="B6424" s="16"/>
      <c r="C6424" s="17"/>
      <c r="D6424" s="17"/>
      <c r="E6424" s="17"/>
      <c r="F6424" s="17"/>
      <c r="G6424" s="17"/>
      <c r="H6424" s="249"/>
      <c r="I6424" s="250"/>
      <c r="J6424" s="251"/>
    </row>
    <row r="6425" spans="1:10" ht="13.5" customHeight="1">
      <c r="A6425" s="16"/>
      <c r="B6425" s="16"/>
      <c r="C6425" s="17"/>
      <c r="D6425" s="17"/>
      <c r="E6425" s="17"/>
      <c r="F6425" s="17"/>
      <c r="G6425" s="17"/>
      <c r="H6425" s="249"/>
      <c r="I6425" s="250"/>
      <c r="J6425" s="251"/>
    </row>
    <row r="6426" spans="1:10" ht="13.5" customHeight="1">
      <c r="A6426" s="16"/>
      <c r="B6426" s="16"/>
      <c r="C6426" s="17"/>
      <c r="D6426" s="17"/>
      <c r="E6426" s="17"/>
      <c r="F6426" s="17"/>
      <c r="G6426" s="17"/>
      <c r="H6426" s="249"/>
      <c r="I6426" s="250"/>
      <c r="J6426" s="251"/>
    </row>
    <row r="6427" spans="1:10" ht="13.5" customHeight="1">
      <c r="A6427" s="16"/>
      <c r="B6427" s="16"/>
      <c r="C6427" s="17"/>
      <c r="D6427" s="17"/>
      <c r="E6427" s="17"/>
      <c r="F6427" s="17"/>
      <c r="G6427" s="17"/>
      <c r="H6427" s="249"/>
      <c r="I6427" s="250"/>
      <c r="J6427" s="251"/>
    </row>
    <row r="6428" spans="1:10" ht="13.5" customHeight="1">
      <c r="A6428" s="16"/>
      <c r="B6428" s="16"/>
      <c r="C6428" s="17"/>
      <c r="D6428" s="17"/>
      <c r="E6428" s="17"/>
      <c r="F6428" s="17"/>
      <c r="G6428" s="17"/>
      <c r="H6428" s="249"/>
      <c r="I6428" s="250"/>
      <c r="J6428" s="251"/>
    </row>
    <row r="6429" spans="1:10" ht="13.5" customHeight="1">
      <c r="A6429" s="16"/>
      <c r="B6429" s="16"/>
      <c r="C6429" s="17"/>
      <c r="D6429" s="17"/>
      <c r="E6429" s="17"/>
      <c r="F6429" s="17"/>
      <c r="G6429" s="17"/>
      <c r="H6429" s="249"/>
      <c r="I6429" s="250"/>
      <c r="J6429" s="251"/>
    </row>
    <row r="6430" spans="1:10" ht="13.5" customHeight="1">
      <c r="A6430" s="16"/>
      <c r="B6430" s="16"/>
      <c r="C6430" s="17"/>
      <c r="D6430" s="17"/>
      <c r="E6430" s="17"/>
      <c r="F6430" s="17"/>
      <c r="G6430" s="17"/>
      <c r="H6430" s="249"/>
      <c r="I6430" s="250"/>
      <c r="J6430" s="251"/>
    </row>
    <row r="6431" spans="1:10" ht="13.5" customHeight="1">
      <c r="A6431" s="16"/>
      <c r="B6431" s="16"/>
      <c r="C6431" s="17"/>
      <c r="D6431" s="17"/>
      <c r="E6431" s="17"/>
      <c r="F6431" s="17"/>
      <c r="G6431" s="17"/>
      <c r="H6431" s="249"/>
      <c r="I6431" s="250"/>
      <c r="J6431" s="251"/>
    </row>
    <row r="6432" spans="1:10" ht="13.5" customHeight="1">
      <c r="A6432" s="16"/>
      <c r="B6432" s="16"/>
      <c r="C6432" s="17"/>
      <c r="D6432" s="17"/>
      <c r="E6432" s="17"/>
      <c r="F6432" s="17"/>
      <c r="G6432" s="17"/>
      <c r="H6432" s="249"/>
      <c r="I6432" s="250"/>
      <c r="J6432" s="251"/>
    </row>
    <row r="6433" spans="1:10" ht="13.5" customHeight="1">
      <c r="A6433" s="16"/>
      <c r="B6433" s="16"/>
      <c r="C6433" s="17"/>
      <c r="D6433" s="17"/>
      <c r="E6433" s="17"/>
      <c r="F6433" s="17"/>
      <c r="G6433" s="17"/>
      <c r="H6433" s="249"/>
      <c r="I6433" s="250"/>
      <c r="J6433" s="251"/>
    </row>
    <row r="6434" spans="1:10" ht="13.5" customHeight="1">
      <c r="A6434" s="16"/>
      <c r="B6434" s="16"/>
      <c r="C6434" s="17"/>
      <c r="D6434" s="17"/>
      <c r="E6434" s="17"/>
      <c r="F6434" s="17"/>
      <c r="G6434" s="17"/>
      <c r="H6434" s="249"/>
      <c r="I6434" s="250"/>
      <c r="J6434" s="251"/>
    </row>
    <row r="6435" spans="1:10" ht="13.5" customHeight="1">
      <c r="A6435" s="16"/>
      <c r="B6435" s="16"/>
      <c r="C6435" s="17"/>
      <c r="D6435" s="17"/>
      <c r="E6435" s="17"/>
      <c r="F6435" s="17"/>
      <c r="G6435" s="17"/>
      <c r="H6435" s="249"/>
      <c r="I6435" s="250"/>
      <c r="J6435" s="251"/>
    </row>
    <row r="6436" spans="1:10" ht="13.5" customHeight="1">
      <c r="A6436" s="16"/>
      <c r="B6436" s="16"/>
      <c r="C6436" s="17"/>
      <c r="D6436" s="17"/>
      <c r="E6436" s="17"/>
      <c r="F6436" s="17"/>
      <c r="G6436" s="17"/>
      <c r="H6436" s="249"/>
      <c r="I6436" s="250"/>
      <c r="J6436" s="251"/>
    </row>
    <row r="6437" spans="1:10" ht="13.5" customHeight="1">
      <c r="A6437" s="16"/>
      <c r="B6437" s="16"/>
      <c r="C6437" s="17"/>
      <c r="D6437" s="17"/>
      <c r="E6437" s="17"/>
      <c r="F6437" s="17"/>
      <c r="G6437" s="17"/>
      <c r="H6437" s="249"/>
      <c r="I6437" s="250"/>
      <c r="J6437" s="251"/>
    </row>
    <row r="6438" spans="1:10" ht="13.5" customHeight="1">
      <c r="A6438" s="16"/>
      <c r="B6438" s="16"/>
      <c r="C6438" s="17"/>
      <c r="D6438" s="17"/>
      <c r="E6438" s="17"/>
      <c r="F6438" s="17"/>
      <c r="G6438" s="17"/>
      <c r="H6438" s="249"/>
      <c r="I6438" s="250"/>
      <c r="J6438" s="251"/>
    </row>
    <row r="6439" spans="1:10" ht="13.5" customHeight="1">
      <c r="A6439" s="16"/>
      <c r="B6439" s="16"/>
      <c r="C6439" s="17"/>
      <c r="D6439" s="17"/>
      <c r="E6439" s="17"/>
      <c r="F6439" s="17"/>
      <c r="G6439" s="17"/>
      <c r="H6439" s="249"/>
      <c r="I6439" s="250"/>
      <c r="J6439" s="251"/>
    </row>
    <row r="6440" spans="1:10" ht="13.5" customHeight="1">
      <c r="A6440" s="16"/>
      <c r="B6440" s="16"/>
      <c r="C6440" s="17"/>
      <c r="D6440" s="17"/>
      <c r="E6440" s="17"/>
      <c r="F6440" s="17"/>
      <c r="G6440" s="17"/>
      <c r="H6440" s="249"/>
      <c r="I6440" s="250"/>
      <c r="J6440" s="251"/>
    </row>
    <row r="6441" spans="1:10" ht="13.5" customHeight="1">
      <c r="A6441" s="16"/>
      <c r="B6441" s="16"/>
      <c r="C6441" s="17"/>
      <c r="D6441" s="17"/>
      <c r="E6441" s="17"/>
      <c r="F6441" s="17"/>
      <c r="G6441" s="17"/>
      <c r="H6441" s="249"/>
      <c r="I6441" s="250"/>
      <c r="J6441" s="251"/>
    </row>
    <row r="6442" spans="1:10" ht="13.5" customHeight="1">
      <c r="A6442" s="16"/>
      <c r="B6442" s="16"/>
      <c r="C6442" s="17"/>
      <c r="D6442" s="17"/>
      <c r="E6442" s="17"/>
      <c r="F6442" s="17"/>
      <c r="G6442" s="17"/>
      <c r="H6442" s="249"/>
      <c r="I6442" s="250"/>
      <c r="J6442" s="251"/>
    </row>
    <row r="6443" spans="1:10" ht="13.5" customHeight="1">
      <c r="A6443" s="16"/>
      <c r="B6443" s="16"/>
      <c r="C6443" s="17"/>
      <c r="D6443" s="17"/>
      <c r="E6443" s="17"/>
      <c r="F6443" s="17"/>
      <c r="G6443" s="17"/>
      <c r="H6443" s="249"/>
      <c r="I6443" s="250"/>
      <c r="J6443" s="251"/>
    </row>
    <row r="6444" spans="1:10" ht="13.5" customHeight="1">
      <c r="A6444" s="16"/>
      <c r="B6444" s="16"/>
      <c r="C6444" s="17"/>
      <c r="D6444" s="17"/>
      <c r="E6444" s="17"/>
      <c r="F6444" s="17"/>
      <c r="G6444" s="17"/>
      <c r="H6444" s="249"/>
      <c r="I6444" s="250"/>
      <c r="J6444" s="251"/>
    </row>
    <row r="6445" spans="1:10" ht="13.5" customHeight="1">
      <c r="A6445" s="16"/>
      <c r="B6445" s="16"/>
      <c r="C6445" s="17"/>
      <c r="D6445" s="17"/>
      <c r="E6445" s="17"/>
      <c r="F6445" s="17"/>
      <c r="G6445" s="17"/>
      <c r="H6445" s="249"/>
      <c r="I6445" s="250"/>
      <c r="J6445" s="251"/>
    </row>
    <row r="6446" spans="1:10" ht="13.5" customHeight="1">
      <c r="A6446" s="16"/>
      <c r="B6446" s="16"/>
      <c r="C6446" s="17"/>
      <c r="D6446" s="17"/>
      <c r="E6446" s="17"/>
      <c r="F6446" s="17"/>
      <c r="G6446" s="17"/>
      <c r="H6446" s="249"/>
      <c r="I6446" s="250"/>
      <c r="J6446" s="251"/>
    </row>
    <row r="6447" spans="1:10" ht="13.5" customHeight="1">
      <c r="A6447" s="16"/>
      <c r="B6447" s="16"/>
      <c r="C6447" s="17"/>
      <c r="D6447" s="17"/>
      <c r="E6447" s="17"/>
      <c r="F6447" s="17"/>
      <c r="G6447" s="17"/>
      <c r="H6447" s="249"/>
      <c r="I6447" s="250"/>
      <c r="J6447" s="251"/>
    </row>
    <row r="6448" spans="1:10" ht="13.5" customHeight="1">
      <c r="A6448" s="16"/>
      <c r="B6448" s="16"/>
      <c r="C6448" s="17"/>
      <c r="D6448" s="17"/>
      <c r="E6448" s="17"/>
      <c r="F6448" s="17"/>
      <c r="G6448" s="17"/>
      <c r="H6448" s="249"/>
      <c r="I6448" s="250"/>
      <c r="J6448" s="251"/>
    </row>
    <row r="6449" spans="1:10" ht="13.5" customHeight="1">
      <c r="A6449" s="16"/>
      <c r="B6449" s="16"/>
      <c r="C6449" s="17"/>
      <c r="D6449" s="17"/>
      <c r="E6449" s="17"/>
      <c r="F6449" s="17"/>
      <c r="G6449" s="17"/>
      <c r="H6449" s="249"/>
      <c r="I6449" s="250"/>
      <c r="J6449" s="251"/>
    </row>
    <row r="6450" spans="1:10" ht="13.5" customHeight="1">
      <c r="A6450" s="16"/>
      <c r="B6450" s="16"/>
      <c r="C6450" s="17"/>
      <c r="D6450" s="17"/>
      <c r="E6450" s="17"/>
      <c r="F6450" s="17"/>
      <c r="G6450" s="17"/>
      <c r="H6450" s="249"/>
      <c r="I6450" s="250"/>
      <c r="J6450" s="251"/>
    </row>
    <row r="6451" spans="1:10" ht="13.5" customHeight="1">
      <c r="A6451" s="16"/>
      <c r="B6451" s="16"/>
      <c r="C6451" s="17"/>
      <c r="D6451" s="17"/>
      <c r="E6451" s="17"/>
      <c r="F6451" s="17"/>
      <c r="G6451" s="17"/>
      <c r="H6451" s="249"/>
      <c r="I6451" s="250"/>
      <c r="J6451" s="251"/>
    </row>
    <row r="6452" spans="1:10" ht="13.5" customHeight="1">
      <c r="A6452" s="16"/>
      <c r="B6452" s="16"/>
      <c r="C6452" s="17"/>
      <c r="D6452" s="17"/>
      <c r="E6452" s="17"/>
      <c r="F6452" s="17"/>
      <c r="G6452" s="17"/>
      <c r="H6452" s="249"/>
      <c r="I6452" s="250"/>
      <c r="J6452" s="251"/>
    </row>
    <row r="6453" spans="1:10" ht="13.5" customHeight="1">
      <c r="A6453" s="16"/>
      <c r="B6453" s="16"/>
      <c r="C6453" s="17"/>
      <c r="D6453" s="17"/>
      <c r="E6453" s="17"/>
      <c r="F6453" s="17"/>
      <c r="G6453" s="17"/>
      <c r="H6453" s="249"/>
      <c r="I6453" s="250"/>
      <c r="J6453" s="251"/>
    </row>
    <row r="6454" spans="1:10" ht="13.5" customHeight="1">
      <c r="A6454" s="16"/>
      <c r="B6454" s="16"/>
      <c r="C6454" s="17"/>
      <c r="D6454" s="17"/>
      <c r="E6454" s="17"/>
      <c r="F6454" s="17"/>
      <c r="G6454" s="17"/>
      <c r="H6454" s="249"/>
      <c r="I6454" s="250"/>
      <c r="J6454" s="251"/>
    </row>
    <row r="6455" spans="1:10" ht="13.5" customHeight="1">
      <c r="A6455" s="16"/>
      <c r="B6455" s="16"/>
      <c r="C6455" s="17"/>
      <c r="D6455" s="17"/>
      <c r="E6455" s="17"/>
      <c r="F6455" s="17"/>
      <c r="G6455" s="17"/>
      <c r="H6455" s="249"/>
      <c r="I6455" s="250"/>
      <c r="J6455" s="251"/>
    </row>
    <row r="6456" spans="1:10" ht="13.5" customHeight="1">
      <c r="A6456" s="16"/>
      <c r="B6456" s="16"/>
      <c r="C6456" s="17"/>
      <c r="D6456" s="17"/>
      <c r="E6456" s="17"/>
      <c r="F6456" s="17"/>
      <c r="G6456" s="17"/>
      <c r="H6456" s="249"/>
      <c r="I6456" s="250"/>
      <c r="J6456" s="251"/>
    </row>
    <row r="6457" spans="1:10" ht="13.5" customHeight="1">
      <c r="A6457" s="16"/>
      <c r="B6457" s="16"/>
      <c r="C6457" s="17"/>
      <c r="D6457" s="17"/>
      <c r="E6457" s="17"/>
      <c r="F6457" s="17"/>
      <c r="G6457" s="17"/>
      <c r="H6457" s="249"/>
      <c r="I6457" s="250"/>
      <c r="J6457" s="251"/>
    </row>
    <row r="6458" spans="1:10" ht="13.5" customHeight="1">
      <c r="A6458" s="16"/>
      <c r="B6458" s="16"/>
      <c r="C6458" s="17"/>
      <c r="D6458" s="17"/>
      <c r="E6458" s="17"/>
      <c r="F6458" s="17"/>
      <c r="G6458" s="17"/>
      <c r="H6458" s="249"/>
      <c r="I6458" s="250"/>
      <c r="J6458" s="251"/>
    </row>
    <row r="6459" spans="1:10" ht="13.5" customHeight="1">
      <c r="A6459" s="16"/>
      <c r="B6459" s="16"/>
      <c r="C6459" s="17"/>
      <c r="D6459" s="17"/>
      <c r="E6459" s="17"/>
      <c r="F6459" s="17"/>
      <c r="G6459" s="17"/>
      <c r="H6459" s="249"/>
      <c r="I6459" s="250"/>
      <c r="J6459" s="251"/>
    </row>
    <row r="6460" spans="1:10" ht="13.5" customHeight="1">
      <c r="A6460" s="16"/>
      <c r="B6460" s="16"/>
      <c r="C6460" s="17"/>
      <c r="D6460" s="17"/>
      <c r="E6460" s="17"/>
      <c r="F6460" s="17"/>
      <c r="G6460" s="17"/>
      <c r="H6460" s="249"/>
      <c r="I6460" s="250"/>
      <c r="J6460" s="251"/>
    </row>
    <row r="6461" spans="1:10" ht="13.5" customHeight="1">
      <c r="A6461" s="16"/>
      <c r="B6461" s="16"/>
      <c r="C6461" s="17"/>
      <c r="D6461" s="17"/>
      <c r="E6461" s="17"/>
      <c r="F6461" s="17"/>
      <c r="G6461" s="17"/>
      <c r="H6461" s="249"/>
      <c r="I6461" s="250"/>
      <c r="J6461" s="251"/>
    </row>
    <row r="6462" spans="1:10" ht="13.5" customHeight="1">
      <c r="A6462" s="16"/>
      <c r="B6462" s="16"/>
      <c r="C6462" s="17"/>
      <c r="D6462" s="17"/>
      <c r="E6462" s="17"/>
      <c r="F6462" s="17"/>
      <c r="G6462" s="17"/>
      <c r="H6462" s="249"/>
      <c r="I6462" s="250"/>
      <c r="J6462" s="251"/>
    </row>
    <row r="6463" spans="1:10" ht="13.5" customHeight="1">
      <c r="A6463" s="16"/>
      <c r="B6463" s="16"/>
      <c r="C6463" s="17"/>
      <c r="D6463" s="17"/>
      <c r="E6463" s="17"/>
      <c r="F6463" s="17"/>
      <c r="G6463" s="17"/>
      <c r="H6463" s="249"/>
      <c r="I6463" s="250"/>
      <c r="J6463" s="251"/>
    </row>
    <row r="6464" spans="1:10" ht="13.5" customHeight="1">
      <c r="A6464" s="16"/>
      <c r="B6464" s="16"/>
      <c r="C6464" s="17"/>
      <c r="D6464" s="17"/>
      <c r="E6464" s="17"/>
      <c r="F6464" s="17"/>
      <c r="G6464" s="17"/>
      <c r="H6464" s="249"/>
      <c r="I6464" s="250"/>
      <c r="J6464" s="251"/>
    </row>
    <row r="6465" spans="1:10" ht="13.5" customHeight="1">
      <c r="A6465" s="16"/>
      <c r="B6465" s="16"/>
      <c r="C6465" s="17"/>
      <c r="D6465" s="17"/>
      <c r="E6465" s="17"/>
      <c r="F6465" s="17"/>
      <c r="G6465" s="17"/>
      <c r="H6465" s="249"/>
      <c r="I6465" s="250"/>
      <c r="J6465" s="251"/>
    </row>
    <row r="6466" spans="1:10" ht="13.5" customHeight="1">
      <c r="A6466" s="16"/>
      <c r="B6466" s="16"/>
      <c r="C6466" s="17"/>
      <c r="D6466" s="17"/>
      <c r="E6466" s="17"/>
      <c r="F6466" s="17"/>
      <c r="G6466" s="17"/>
      <c r="H6466" s="249"/>
      <c r="I6466" s="250"/>
      <c r="J6466" s="251"/>
    </row>
    <row r="6467" spans="1:10" ht="13.5" customHeight="1">
      <c r="A6467" s="16"/>
      <c r="B6467" s="16"/>
      <c r="C6467" s="17"/>
      <c r="D6467" s="17"/>
      <c r="E6467" s="17"/>
      <c r="F6467" s="17"/>
      <c r="G6467" s="17"/>
      <c r="H6467" s="249"/>
      <c r="I6467" s="250"/>
      <c r="J6467" s="251"/>
    </row>
    <row r="6468" spans="1:10" ht="13.5" customHeight="1">
      <c r="A6468" s="16"/>
      <c r="B6468" s="16"/>
      <c r="C6468" s="17"/>
      <c r="D6468" s="17"/>
      <c r="E6468" s="17"/>
      <c r="F6468" s="17"/>
      <c r="G6468" s="17"/>
      <c r="H6468" s="249"/>
      <c r="I6468" s="250"/>
      <c r="J6468" s="251"/>
    </row>
    <row r="6469" spans="1:10" ht="13.5" customHeight="1">
      <c r="A6469" s="16"/>
      <c r="B6469" s="16"/>
      <c r="C6469" s="17"/>
      <c r="D6469" s="17"/>
      <c r="E6469" s="17"/>
      <c r="F6469" s="17"/>
      <c r="G6469" s="17"/>
      <c r="H6469" s="249"/>
      <c r="I6469" s="250"/>
      <c r="J6469" s="251"/>
    </row>
    <row r="6470" spans="1:10" ht="13.5" customHeight="1">
      <c r="A6470" s="16"/>
      <c r="B6470" s="16"/>
      <c r="C6470" s="17"/>
      <c r="D6470" s="17"/>
      <c r="E6470" s="17"/>
      <c r="F6470" s="17"/>
      <c r="G6470" s="17"/>
      <c r="H6470" s="249"/>
      <c r="I6470" s="250"/>
      <c r="J6470" s="251"/>
    </row>
    <row r="6471" spans="1:10" ht="13.5" customHeight="1">
      <c r="A6471" s="16"/>
      <c r="B6471" s="16"/>
      <c r="C6471" s="17"/>
      <c r="D6471" s="17"/>
      <c r="E6471" s="17"/>
      <c r="F6471" s="17"/>
      <c r="G6471" s="17"/>
      <c r="H6471" s="249"/>
      <c r="I6471" s="250"/>
      <c r="J6471" s="251"/>
    </row>
    <row r="6472" spans="1:10" ht="13.5" customHeight="1">
      <c r="A6472" s="16"/>
      <c r="B6472" s="16"/>
      <c r="C6472" s="17"/>
      <c r="D6472" s="17"/>
      <c r="E6472" s="17"/>
      <c r="F6472" s="17"/>
      <c r="G6472" s="17"/>
      <c r="H6472" s="249"/>
      <c r="I6472" s="250"/>
      <c r="J6472" s="251"/>
    </row>
    <row r="6473" spans="1:10" ht="13.5" customHeight="1">
      <c r="A6473" s="16"/>
      <c r="B6473" s="16"/>
      <c r="C6473" s="17"/>
      <c r="D6473" s="17"/>
      <c r="E6473" s="17"/>
      <c r="F6473" s="17"/>
      <c r="G6473" s="17"/>
      <c r="H6473" s="249"/>
      <c r="I6473" s="250"/>
      <c r="J6473" s="251"/>
    </row>
    <row r="6474" spans="1:10" ht="13.5" customHeight="1">
      <c r="A6474" s="16"/>
      <c r="B6474" s="16"/>
      <c r="C6474" s="17"/>
      <c r="D6474" s="17"/>
      <c r="E6474" s="17"/>
      <c r="F6474" s="17"/>
      <c r="G6474" s="17"/>
      <c r="H6474" s="249"/>
      <c r="I6474" s="250"/>
      <c r="J6474" s="251"/>
    </row>
    <row r="6475" spans="1:10" ht="13.5" customHeight="1">
      <c r="A6475" s="16"/>
      <c r="B6475" s="16"/>
      <c r="C6475" s="17"/>
      <c r="D6475" s="17"/>
      <c r="E6475" s="17"/>
      <c r="F6475" s="17"/>
      <c r="G6475" s="17"/>
      <c r="H6475" s="249"/>
      <c r="I6475" s="250"/>
      <c r="J6475" s="251"/>
    </row>
    <row r="6476" spans="1:10" ht="13.5" customHeight="1">
      <c r="A6476" s="16"/>
      <c r="B6476" s="16"/>
      <c r="C6476" s="17"/>
      <c r="D6476" s="17"/>
      <c r="E6476" s="17"/>
      <c r="F6476" s="17"/>
      <c r="G6476" s="17"/>
      <c r="H6476" s="249"/>
      <c r="I6476" s="250"/>
      <c r="J6476" s="251"/>
    </row>
    <row r="6477" spans="1:10" ht="13.5" customHeight="1">
      <c r="A6477" s="16"/>
      <c r="B6477" s="16"/>
      <c r="C6477" s="17"/>
      <c r="D6477" s="17"/>
      <c r="E6477" s="17"/>
      <c r="F6477" s="17"/>
      <c r="G6477" s="17"/>
      <c r="H6477" s="249"/>
      <c r="I6477" s="250"/>
      <c r="J6477" s="251"/>
    </row>
    <row r="6478" spans="1:10" ht="13.5" customHeight="1">
      <c r="A6478" s="16"/>
      <c r="B6478" s="16"/>
      <c r="C6478" s="17"/>
      <c r="D6478" s="17"/>
      <c r="E6478" s="17"/>
      <c r="F6478" s="17"/>
      <c r="G6478" s="17"/>
      <c r="H6478" s="249"/>
      <c r="I6478" s="250"/>
      <c r="J6478" s="251"/>
    </row>
    <row r="6479" spans="1:10" ht="13.5" customHeight="1">
      <c r="A6479" s="16"/>
      <c r="B6479" s="16"/>
      <c r="C6479" s="17"/>
      <c r="D6479" s="17"/>
      <c r="E6479" s="17"/>
      <c r="F6479" s="17"/>
      <c r="G6479" s="17"/>
      <c r="H6479" s="249"/>
      <c r="I6479" s="250"/>
      <c r="J6479" s="251"/>
    </row>
    <row r="6480" spans="1:10" ht="13.5" customHeight="1">
      <c r="A6480" s="16"/>
      <c r="B6480" s="16"/>
      <c r="C6480" s="17"/>
      <c r="D6480" s="17"/>
      <c r="E6480" s="17"/>
      <c r="F6480" s="17"/>
      <c r="G6480" s="17"/>
      <c r="H6480" s="249"/>
      <c r="I6480" s="250"/>
      <c r="J6480" s="251"/>
    </row>
    <row r="6481" spans="1:10" ht="13.5" customHeight="1">
      <c r="A6481" s="16"/>
      <c r="B6481" s="16"/>
      <c r="C6481" s="17"/>
      <c r="D6481" s="17"/>
      <c r="E6481" s="17"/>
      <c r="F6481" s="17"/>
      <c r="G6481" s="17"/>
      <c r="H6481" s="249"/>
      <c r="I6481" s="250"/>
      <c r="J6481" s="251"/>
    </row>
    <row r="6482" spans="1:10" ht="13.5" customHeight="1">
      <c r="A6482" s="16"/>
      <c r="B6482" s="16"/>
      <c r="C6482" s="17"/>
      <c r="D6482" s="17"/>
      <c r="E6482" s="17"/>
      <c r="F6482" s="17"/>
      <c r="G6482" s="17"/>
      <c r="H6482" s="249"/>
      <c r="I6482" s="250"/>
      <c r="J6482" s="251"/>
    </row>
    <row r="6483" spans="1:10" ht="13.5" customHeight="1">
      <c r="A6483" s="16"/>
      <c r="B6483" s="16"/>
      <c r="C6483" s="17"/>
      <c r="D6483" s="17"/>
      <c r="E6483" s="17"/>
      <c r="F6483" s="17"/>
      <c r="G6483" s="17"/>
      <c r="H6483" s="249"/>
      <c r="I6483" s="250"/>
      <c r="J6483" s="251"/>
    </row>
    <row r="6484" spans="1:10" ht="13.5" customHeight="1">
      <c r="A6484" s="16"/>
      <c r="B6484" s="16"/>
      <c r="C6484" s="17"/>
      <c r="D6484" s="17"/>
      <c r="E6484" s="17"/>
      <c r="F6484" s="17"/>
      <c r="G6484" s="17"/>
      <c r="H6484" s="249"/>
      <c r="I6484" s="250"/>
      <c r="J6484" s="251"/>
    </row>
    <row r="6485" spans="1:10" ht="13.5" customHeight="1">
      <c r="A6485" s="16"/>
      <c r="B6485" s="16"/>
      <c r="C6485" s="17"/>
      <c r="D6485" s="17"/>
      <c r="E6485" s="17"/>
      <c r="F6485" s="17"/>
      <c r="G6485" s="17"/>
      <c r="H6485" s="249"/>
      <c r="I6485" s="250"/>
      <c r="J6485" s="251"/>
    </row>
    <row r="6486" spans="1:10" ht="13.5" customHeight="1">
      <c r="A6486" s="16"/>
      <c r="B6486" s="16"/>
      <c r="C6486" s="17"/>
      <c r="D6486" s="17"/>
      <c r="E6486" s="17"/>
      <c r="F6486" s="17"/>
      <c r="G6486" s="17"/>
      <c r="H6486" s="249"/>
      <c r="I6486" s="250"/>
      <c r="J6486" s="251"/>
    </row>
    <row r="6487" spans="1:10" ht="13.5" customHeight="1">
      <c r="A6487" s="16"/>
      <c r="B6487" s="16"/>
      <c r="C6487" s="17"/>
      <c r="D6487" s="17"/>
      <c r="E6487" s="17"/>
      <c r="F6487" s="17"/>
      <c r="G6487" s="17"/>
      <c r="H6487" s="249"/>
      <c r="I6487" s="250"/>
      <c r="J6487" s="251"/>
    </row>
    <row r="6488" spans="1:10" ht="13.5" customHeight="1">
      <c r="A6488" s="16"/>
      <c r="B6488" s="16"/>
      <c r="C6488" s="17"/>
      <c r="D6488" s="17"/>
      <c r="E6488" s="17"/>
      <c r="F6488" s="17"/>
      <c r="G6488" s="17"/>
      <c r="H6488" s="249"/>
      <c r="I6488" s="250"/>
      <c r="J6488" s="251"/>
    </row>
    <row r="6489" spans="1:10" ht="13.5" customHeight="1">
      <c r="A6489" s="16"/>
      <c r="B6489" s="16"/>
      <c r="C6489" s="17"/>
      <c r="D6489" s="17"/>
      <c r="E6489" s="17"/>
      <c r="F6489" s="17"/>
      <c r="G6489" s="17"/>
      <c r="H6489" s="249"/>
      <c r="I6489" s="250"/>
      <c r="J6489" s="251"/>
    </row>
    <row r="6490" spans="1:10" ht="13.5" customHeight="1">
      <c r="A6490" s="16"/>
      <c r="B6490" s="16"/>
      <c r="C6490" s="17"/>
      <c r="D6490" s="17"/>
      <c r="E6490" s="17"/>
      <c r="F6490" s="17"/>
      <c r="G6490" s="17"/>
      <c r="H6490" s="249"/>
      <c r="I6490" s="250"/>
      <c r="J6490" s="251"/>
    </row>
    <row r="6491" spans="1:10" ht="13.5" customHeight="1">
      <c r="A6491" s="16"/>
      <c r="B6491" s="16"/>
      <c r="C6491" s="17"/>
      <c r="D6491" s="17"/>
      <c r="E6491" s="17"/>
      <c r="F6491" s="17"/>
      <c r="G6491" s="17"/>
      <c r="H6491" s="249"/>
      <c r="I6491" s="250"/>
      <c r="J6491" s="251"/>
    </row>
    <row r="6492" spans="1:10" ht="13.5" customHeight="1">
      <c r="A6492" s="16"/>
      <c r="B6492" s="16"/>
      <c r="C6492" s="17"/>
      <c r="D6492" s="17"/>
      <c r="E6492" s="17"/>
      <c r="F6492" s="17"/>
      <c r="G6492" s="17"/>
      <c r="H6492" s="249"/>
      <c r="I6492" s="250"/>
      <c r="J6492" s="251"/>
    </row>
    <row r="6493" spans="1:10" ht="13.5" customHeight="1">
      <c r="A6493" s="16"/>
      <c r="B6493" s="16"/>
      <c r="C6493" s="17"/>
      <c r="D6493" s="17"/>
      <c r="E6493" s="17"/>
      <c r="F6493" s="17"/>
      <c r="G6493" s="17"/>
      <c r="H6493" s="249"/>
      <c r="I6493" s="250"/>
      <c r="J6493" s="251"/>
    </row>
    <row r="6494" spans="1:10" ht="13.5" customHeight="1">
      <c r="A6494" s="16"/>
      <c r="B6494" s="16"/>
      <c r="C6494" s="17"/>
      <c r="D6494" s="17"/>
      <c r="E6494" s="17"/>
      <c r="F6494" s="17"/>
      <c r="G6494" s="17"/>
      <c r="H6494" s="249"/>
      <c r="I6494" s="250"/>
      <c r="J6494" s="251"/>
    </row>
    <row r="6495" spans="1:10" ht="13.5" customHeight="1">
      <c r="A6495" s="16"/>
      <c r="B6495" s="16"/>
      <c r="C6495" s="17"/>
      <c r="D6495" s="17"/>
      <c r="E6495" s="17"/>
      <c r="F6495" s="17"/>
      <c r="G6495" s="17"/>
      <c r="H6495" s="249"/>
      <c r="I6495" s="250"/>
      <c r="J6495" s="251"/>
    </row>
    <row r="6496" spans="1:10" ht="13.5" customHeight="1">
      <c r="A6496" s="16"/>
      <c r="B6496" s="16"/>
      <c r="C6496" s="17"/>
      <c r="D6496" s="17"/>
      <c r="E6496" s="17"/>
      <c r="F6496" s="17"/>
      <c r="G6496" s="17"/>
      <c r="H6496" s="249"/>
      <c r="I6496" s="250"/>
      <c r="J6496" s="251"/>
    </row>
    <row r="6497" spans="1:10" ht="13.5" customHeight="1">
      <c r="A6497" s="16"/>
      <c r="B6497" s="16"/>
      <c r="C6497" s="17"/>
      <c r="D6497" s="17"/>
      <c r="E6497" s="17"/>
      <c r="F6497" s="17"/>
      <c r="G6497" s="17"/>
      <c r="H6497" s="249"/>
      <c r="I6497" s="250"/>
      <c r="J6497" s="251"/>
    </row>
    <row r="6498" spans="1:10" ht="13.5" customHeight="1">
      <c r="A6498" s="16"/>
      <c r="B6498" s="16"/>
      <c r="C6498" s="17"/>
      <c r="D6498" s="17"/>
      <c r="E6498" s="17"/>
      <c r="F6498" s="17"/>
      <c r="G6498" s="17"/>
      <c r="H6498" s="249"/>
      <c r="I6498" s="250"/>
      <c r="J6498" s="251"/>
    </row>
    <row r="6499" spans="1:10" ht="13.5" customHeight="1">
      <c r="A6499" s="16"/>
      <c r="B6499" s="16"/>
      <c r="C6499" s="17"/>
      <c r="D6499" s="17"/>
      <c r="E6499" s="17"/>
      <c r="F6499" s="17"/>
      <c r="G6499" s="17"/>
      <c r="H6499" s="249"/>
      <c r="I6499" s="250"/>
      <c r="J6499" s="251"/>
    </row>
    <row r="6500" spans="1:10" ht="13.5" customHeight="1">
      <c r="A6500" s="16"/>
      <c r="B6500" s="16"/>
      <c r="C6500" s="17"/>
      <c r="D6500" s="17"/>
      <c r="E6500" s="17"/>
      <c r="F6500" s="17"/>
      <c r="G6500" s="17"/>
      <c r="H6500" s="249"/>
      <c r="I6500" s="250"/>
      <c r="J6500" s="251"/>
    </row>
    <row r="6501" spans="1:10" ht="13.5" customHeight="1">
      <c r="A6501" s="16"/>
      <c r="B6501" s="16"/>
      <c r="C6501" s="17"/>
      <c r="D6501" s="17"/>
      <c r="E6501" s="17"/>
      <c r="F6501" s="17"/>
      <c r="G6501" s="17"/>
      <c r="H6501" s="249"/>
      <c r="I6501" s="250"/>
      <c r="J6501" s="251"/>
    </row>
    <row r="6502" spans="1:10" ht="13.5" customHeight="1">
      <c r="A6502" s="16"/>
      <c r="B6502" s="16"/>
      <c r="C6502" s="17"/>
      <c r="D6502" s="17"/>
      <c r="E6502" s="17"/>
      <c r="F6502" s="17"/>
      <c r="G6502" s="17"/>
      <c r="H6502" s="249"/>
      <c r="I6502" s="250"/>
      <c r="J6502" s="251"/>
    </row>
    <row r="6503" spans="1:10" ht="13.5" customHeight="1">
      <c r="A6503" s="16"/>
      <c r="B6503" s="16"/>
      <c r="C6503" s="17"/>
      <c r="D6503" s="17"/>
      <c r="E6503" s="17"/>
      <c r="F6503" s="17"/>
      <c r="G6503" s="17"/>
      <c r="H6503" s="249"/>
      <c r="I6503" s="250"/>
      <c r="J6503" s="251"/>
    </row>
    <row r="6504" spans="1:10" ht="13.5" customHeight="1">
      <c r="A6504" s="16"/>
      <c r="B6504" s="16"/>
      <c r="C6504" s="17"/>
      <c r="D6504" s="17"/>
      <c r="E6504" s="17"/>
      <c r="F6504" s="17"/>
      <c r="G6504" s="17"/>
      <c r="H6504" s="249"/>
      <c r="I6504" s="250"/>
      <c r="J6504" s="251"/>
    </row>
    <row r="6505" spans="1:10" ht="13.5" customHeight="1">
      <c r="A6505" s="16"/>
      <c r="B6505" s="16"/>
      <c r="C6505" s="17"/>
      <c r="D6505" s="17"/>
      <c r="E6505" s="17"/>
      <c r="F6505" s="17"/>
      <c r="G6505" s="17"/>
      <c r="H6505" s="249"/>
      <c r="I6505" s="250"/>
      <c r="J6505" s="251"/>
    </row>
    <row r="6506" spans="1:10" ht="13.5" customHeight="1">
      <c r="A6506" s="16"/>
      <c r="B6506" s="16"/>
      <c r="C6506" s="17"/>
      <c r="D6506" s="17"/>
      <c r="E6506" s="17"/>
      <c r="F6506" s="17"/>
      <c r="G6506" s="17"/>
      <c r="H6506" s="249"/>
      <c r="I6506" s="250"/>
      <c r="J6506" s="251"/>
    </row>
    <row r="6507" spans="1:10" ht="13.5" customHeight="1">
      <c r="A6507" s="16"/>
      <c r="B6507" s="16"/>
      <c r="C6507" s="17"/>
      <c r="D6507" s="17"/>
      <c r="E6507" s="17"/>
      <c r="F6507" s="17"/>
      <c r="G6507" s="17"/>
      <c r="H6507" s="249"/>
      <c r="I6507" s="250"/>
      <c r="J6507" s="251"/>
    </row>
    <row r="6508" spans="1:10" ht="13.5" customHeight="1">
      <c r="A6508" s="16"/>
      <c r="B6508" s="16"/>
      <c r="C6508" s="17"/>
      <c r="D6508" s="17"/>
      <c r="E6508" s="17"/>
      <c r="F6508" s="17"/>
      <c r="G6508" s="17"/>
      <c r="H6508" s="249"/>
      <c r="I6508" s="250"/>
      <c r="J6508" s="251"/>
    </row>
    <row r="6509" spans="1:10" ht="13.5" customHeight="1">
      <c r="A6509" s="16"/>
      <c r="B6509" s="16"/>
      <c r="C6509" s="17"/>
      <c r="D6509" s="17"/>
      <c r="E6509" s="17"/>
      <c r="F6509" s="17"/>
      <c r="G6509" s="17"/>
      <c r="H6509" s="249"/>
      <c r="I6509" s="250"/>
      <c r="J6509" s="251"/>
    </row>
    <row r="6510" spans="1:10" ht="13.5" customHeight="1">
      <c r="A6510" s="16"/>
      <c r="B6510" s="16"/>
      <c r="C6510" s="17"/>
      <c r="D6510" s="17"/>
      <c r="E6510" s="17"/>
      <c r="F6510" s="17"/>
      <c r="G6510" s="17"/>
      <c r="H6510" s="249"/>
      <c r="I6510" s="250"/>
      <c r="J6510" s="251"/>
    </row>
    <row r="6511" spans="1:10" ht="13.5" customHeight="1">
      <c r="A6511" s="16"/>
      <c r="B6511" s="16"/>
      <c r="C6511" s="17"/>
      <c r="D6511" s="17"/>
      <c r="E6511" s="17"/>
      <c r="F6511" s="17"/>
      <c r="G6511" s="17"/>
      <c r="H6511" s="249"/>
      <c r="I6511" s="250"/>
      <c r="J6511" s="251"/>
    </row>
    <row r="6512" spans="1:10" ht="13.5" customHeight="1">
      <c r="A6512" s="16"/>
      <c r="B6512" s="16"/>
      <c r="C6512" s="17"/>
      <c r="D6512" s="17"/>
      <c r="E6512" s="17"/>
      <c r="F6512" s="17"/>
      <c r="G6512" s="17"/>
      <c r="H6512" s="249"/>
      <c r="I6512" s="250"/>
      <c r="J6512" s="251"/>
    </row>
    <row r="6513" spans="1:10" ht="13.5" customHeight="1">
      <c r="A6513" s="16"/>
      <c r="B6513" s="16"/>
      <c r="C6513" s="17"/>
      <c r="D6513" s="17"/>
      <c r="E6513" s="17"/>
      <c r="F6513" s="17"/>
      <c r="G6513" s="17"/>
      <c r="H6513" s="249"/>
      <c r="I6513" s="250"/>
      <c r="J6513" s="251"/>
    </row>
    <row r="6514" spans="1:10" ht="13.5" customHeight="1">
      <c r="A6514" s="16"/>
      <c r="B6514" s="16"/>
      <c r="C6514" s="17"/>
      <c r="D6514" s="17"/>
      <c r="E6514" s="17"/>
      <c r="F6514" s="17"/>
      <c r="G6514" s="17"/>
      <c r="H6514" s="249"/>
      <c r="I6514" s="250"/>
      <c r="J6514" s="251"/>
    </row>
    <row r="6515" spans="1:10" ht="13.5" customHeight="1">
      <c r="A6515" s="16"/>
      <c r="B6515" s="16"/>
      <c r="C6515" s="17"/>
      <c r="D6515" s="17"/>
      <c r="E6515" s="17"/>
      <c r="F6515" s="17"/>
      <c r="G6515" s="17"/>
      <c r="H6515" s="249"/>
      <c r="I6515" s="250"/>
      <c r="J6515" s="251"/>
    </row>
    <row r="6516" spans="1:10" ht="13.5" customHeight="1">
      <c r="A6516" s="16"/>
      <c r="B6516" s="16"/>
      <c r="C6516" s="17"/>
      <c r="D6516" s="17"/>
      <c r="E6516" s="17"/>
      <c r="F6516" s="17"/>
      <c r="G6516" s="17"/>
      <c r="H6516" s="249"/>
      <c r="I6516" s="250"/>
      <c r="J6516" s="251"/>
    </row>
    <row r="6517" spans="1:10" ht="13.5" customHeight="1">
      <c r="A6517" s="16"/>
      <c r="B6517" s="16"/>
      <c r="C6517" s="17"/>
      <c r="D6517" s="17"/>
      <c r="E6517" s="17"/>
      <c r="F6517" s="17"/>
      <c r="G6517" s="17"/>
      <c r="H6517" s="249"/>
      <c r="I6517" s="250"/>
      <c r="J6517" s="251"/>
    </row>
    <row r="6518" spans="1:10" ht="13.5" customHeight="1">
      <c r="A6518" s="16"/>
      <c r="B6518" s="16"/>
      <c r="C6518" s="17"/>
      <c r="D6518" s="17"/>
      <c r="E6518" s="17"/>
      <c r="F6518" s="17"/>
      <c r="G6518" s="17"/>
      <c r="H6518" s="249"/>
      <c r="I6518" s="250"/>
      <c r="J6518" s="251"/>
    </row>
    <row r="6519" spans="1:10" ht="13.5" customHeight="1">
      <c r="A6519" s="16"/>
      <c r="B6519" s="16"/>
      <c r="C6519" s="17"/>
      <c r="D6519" s="17"/>
      <c r="E6519" s="17"/>
      <c r="F6519" s="17"/>
      <c r="G6519" s="17"/>
      <c r="H6519" s="249"/>
      <c r="I6519" s="250"/>
      <c r="J6519" s="251"/>
    </row>
    <row r="6520" spans="1:10" ht="13.5" customHeight="1">
      <c r="A6520" s="16"/>
      <c r="B6520" s="16"/>
      <c r="C6520" s="17"/>
      <c r="D6520" s="17"/>
      <c r="E6520" s="17"/>
      <c r="F6520" s="17"/>
      <c r="G6520" s="17"/>
      <c r="H6520" s="249"/>
      <c r="I6520" s="250"/>
      <c r="J6520" s="251"/>
    </row>
    <row r="6521" spans="1:10" ht="13.5" customHeight="1">
      <c r="A6521" s="16"/>
      <c r="B6521" s="16"/>
      <c r="C6521" s="17"/>
      <c r="D6521" s="17"/>
      <c r="E6521" s="17"/>
      <c r="F6521" s="17"/>
      <c r="G6521" s="17"/>
      <c r="H6521" s="249"/>
      <c r="I6521" s="250"/>
      <c r="J6521" s="251"/>
    </row>
    <row r="6522" spans="1:10" ht="13.5" customHeight="1">
      <c r="A6522" s="16"/>
      <c r="B6522" s="16"/>
      <c r="C6522" s="17"/>
      <c r="D6522" s="17"/>
      <c r="E6522" s="17"/>
      <c r="F6522" s="17"/>
      <c r="G6522" s="17"/>
      <c r="H6522" s="249"/>
      <c r="I6522" s="250"/>
      <c r="J6522" s="251"/>
    </row>
    <row r="6523" spans="1:10" ht="13.5" customHeight="1">
      <c r="A6523" s="16"/>
      <c r="B6523" s="16"/>
      <c r="C6523" s="17"/>
      <c r="D6523" s="17"/>
      <c r="E6523" s="17"/>
      <c r="F6523" s="17"/>
      <c r="G6523" s="17"/>
      <c r="H6523" s="249"/>
      <c r="I6523" s="250"/>
      <c r="J6523" s="251"/>
    </row>
    <row r="6524" spans="1:10" ht="13.5" customHeight="1">
      <c r="A6524" s="16"/>
      <c r="B6524" s="16"/>
      <c r="C6524" s="17"/>
      <c r="D6524" s="17"/>
      <c r="E6524" s="17"/>
      <c r="F6524" s="17"/>
      <c r="G6524" s="17"/>
      <c r="H6524" s="249"/>
      <c r="I6524" s="250"/>
      <c r="J6524" s="251"/>
    </row>
    <row r="6525" spans="1:10" ht="13.5" customHeight="1">
      <c r="A6525" s="16"/>
      <c r="B6525" s="16"/>
      <c r="C6525" s="17"/>
      <c r="D6525" s="17"/>
      <c r="E6525" s="17"/>
      <c r="F6525" s="17"/>
      <c r="G6525" s="17"/>
      <c r="H6525" s="249"/>
      <c r="I6525" s="250"/>
      <c r="J6525" s="251"/>
    </row>
    <row r="6526" spans="1:10" ht="13.5" customHeight="1">
      <c r="A6526" s="16"/>
      <c r="B6526" s="16"/>
      <c r="C6526" s="17"/>
      <c r="D6526" s="17"/>
      <c r="E6526" s="17"/>
      <c r="F6526" s="17"/>
      <c r="G6526" s="17"/>
      <c r="H6526" s="249"/>
      <c r="I6526" s="250"/>
      <c r="J6526" s="251"/>
    </row>
    <row r="6527" spans="1:10" ht="13.5" customHeight="1">
      <c r="A6527" s="16"/>
      <c r="B6527" s="16"/>
      <c r="C6527" s="17"/>
      <c r="D6527" s="17"/>
      <c r="E6527" s="17"/>
      <c r="F6527" s="17"/>
      <c r="G6527" s="17"/>
      <c r="H6527" s="249"/>
      <c r="I6527" s="250"/>
      <c r="J6527" s="251"/>
    </row>
    <row r="6528" spans="1:10" ht="13.5" customHeight="1">
      <c r="A6528" s="16"/>
      <c r="B6528" s="16"/>
      <c r="C6528" s="17"/>
      <c r="D6528" s="17"/>
      <c r="E6528" s="17"/>
      <c r="F6528" s="17"/>
      <c r="G6528" s="17"/>
      <c r="H6528" s="249"/>
      <c r="I6528" s="250"/>
      <c r="J6528" s="251"/>
    </row>
    <row r="6529" spans="1:10" ht="13.5" customHeight="1">
      <c r="A6529" s="16"/>
      <c r="B6529" s="16"/>
      <c r="C6529" s="17"/>
      <c r="D6529" s="17"/>
      <c r="E6529" s="17"/>
      <c r="F6529" s="17"/>
      <c r="G6529" s="17"/>
      <c r="H6529" s="249"/>
      <c r="I6529" s="250"/>
      <c r="J6529" s="251"/>
    </row>
    <row r="6530" spans="1:10" ht="13.5" customHeight="1">
      <c r="A6530" s="16"/>
      <c r="B6530" s="16"/>
      <c r="C6530" s="17"/>
      <c r="D6530" s="17"/>
      <c r="E6530" s="17"/>
      <c r="F6530" s="17"/>
      <c r="G6530" s="17"/>
      <c r="H6530" s="249"/>
      <c r="I6530" s="250"/>
      <c r="J6530" s="251"/>
    </row>
    <row r="6531" spans="1:10" ht="13.5" customHeight="1">
      <c r="A6531" s="16"/>
      <c r="B6531" s="16"/>
      <c r="C6531" s="17"/>
      <c r="D6531" s="17"/>
      <c r="E6531" s="17"/>
      <c r="F6531" s="17"/>
      <c r="G6531" s="17"/>
      <c r="H6531" s="249"/>
      <c r="I6531" s="250"/>
      <c r="J6531" s="251"/>
    </row>
    <row r="6532" spans="1:10" ht="13.5" customHeight="1">
      <c r="A6532" s="16"/>
      <c r="B6532" s="16"/>
      <c r="C6532" s="17"/>
      <c r="D6532" s="17"/>
      <c r="E6532" s="17"/>
      <c r="F6532" s="17"/>
      <c r="G6532" s="17"/>
      <c r="H6532" s="249"/>
      <c r="I6532" s="250"/>
      <c r="J6532" s="251"/>
    </row>
    <row r="6533" spans="1:10" ht="13.5" customHeight="1">
      <c r="A6533" s="16"/>
      <c r="B6533" s="16"/>
      <c r="C6533" s="17"/>
      <c r="D6533" s="17"/>
      <c r="E6533" s="17"/>
      <c r="F6533" s="17"/>
      <c r="G6533" s="17"/>
      <c r="H6533" s="249"/>
      <c r="I6533" s="250"/>
      <c r="J6533" s="251"/>
    </row>
    <row r="6534" spans="1:10" ht="13.5" customHeight="1">
      <c r="A6534" s="16"/>
      <c r="B6534" s="16"/>
      <c r="C6534" s="17"/>
      <c r="D6534" s="17"/>
      <c r="E6534" s="17"/>
      <c r="F6534" s="17"/>
      <c r="G6534" s="17"/>
      <c r="H6534" s="249"/>
      <c r="I6534" s="250"/>
      <c r="J6534" s="251"/>
    </row>
    <row r="6535" spans="1:10" ht="13.5" customHeight="1">
      <c r="A6535" s="16"/>
      <c r="B6535" s="16"/>
      <c r="C6535" s="17"/>
      <c r="D6535" s="17"/>
      <c r="E6535" s="17"/>
      <c r="F6535" s="17"/>
      <c r="G6535" s="17"/>
      <c r="H6535" s="249"/>
      <c r="I6535" s="250"/>
      <c r="J6535" s="251"/>
    </row>
    <row r="6536" spans="1:10" ht="13.5" customHeight="1">
      <c r="A6536" s="16"/>
      <c r="B6536" s="16"/>
      <c r="C6536" s="17"/>
      <c r="D6536" s="17"/>
      <c r="E6536" s="17"/>
      <c r="F6536" s="17"/>
      <c r="G6536" s="17"/>
      <c r="H6536" s="249"/>
      <c r="I6536" s="250"/>
      <c r="J6536" s="251"/>
    </row>
    <row r="6537" spans="1:10" ht="13.5" customHeight="1">
      <c r="A6537" s="16"/>
      <c r="B6537" s="16"/>
      <c r="C6537" s="17"/>
      <c r="D6537" s="17"/>
      <c r="E6537" s="17"/>
      <c r="F6537" s="17"/>
      <c r="G6537" s="17"/>
      <c r="H6537" s="249"/>
      <c r="I6537" s="250"/>
      <c r="J6537" s="251"/>
    </row>
    <row r="6538" spans="1:10" ht="13.5" customHeight="1">
      <c r="A6538" s="16"/>
      <c r="B6538" s="16"/>
      <c r="C6538" s="17"/>
      <c r="D6538" s="17"/>
      <c r="E6538" s="17"/>
      <c r="F6538" s="17"/>
      <c r="G6538" s="17"/>
      <c r="H6538" s="249"/>
      <c r="I6538" s="250"/>
      <c r="J6538" s="251"/>
    </row>
    <row r="6539" spans="1:10" ht="13.5" customHeight="1">
      <c r="A6539" s="16"/>
      <c r="B6539" s="16"/>
      <c r="C6539" s="17"/>
      <c r="D6539" s="17"/>
      <c r="E6539" s="17"/>
      <c r="F6539" s="17"/>
      <c r="G6539" s="17"/>
      <c r="H6539" s="249"/>
      <c r="I6539" s="250"/>
      <c r="J6539" s="251"/>
    </row>
    <row r="6540" spans="1:10" ht="13.5" customHeight="1">
      <c r="A6540" s="16"/>
      <c r="B6540" s="16"/>
      <c r="C6540" s="17"/>
      <c r="D6540" s="17"/>
      <c r="E6540" s="17"/>
      <c r="F6540" s="17"/>
      <c r="G6540" s="17"/>
      <c r="H6540" s="249"/>
      <c r="I6540" s="250"/>
      <c r="J6540" s="251"/>
    </row>
    <row r="6541" spans="1:10" ht="13.5" customHeight="1">
      <c r="A6541" s="16"/>
      <c r="B6541" s="16"/>
      <c r="C6541" s="17"/>
      <c r="D6541" s="17"/>
      <c r="E6541" s="17"/>
      <c r="F6541" s="17"/>
      <c r="G6541" s="17"/>
      <c r="H6541" s="249"/>
      <c r="I6541" s="250"/>
      <c r="J6541" s="251"/>
    </row>
    <row r="6542" spans="1:10" ht="13.5" customHeight="1">
      <c r="A6542" s="16"/>
      <c r="B6542" s="16"/>
      <c r="C6542" s="17"/>
      <c r="D6542" s="17"/>
      <c r="E6542" s="17"/>
      <c r="F6542" s="17"/>
      <c r="G6542" s="17"/>
      <c r="H6542" s="249"/>
      <c r="I6542" s="250"/>
      <c r="J6542" s="251"/>
    </row>
    <row r="6543" spans="1:10" ht="13.5" customHeight="1">
      <c r="A6543" s="16"/>
      <c r="B6543" s="16"/>
      <c r="C6543" s="17"/>
      <c r="D6543" s="17"/>
      <c r="E6543" s="17"/>
      <c r="F6543" s="17"/>
      <c r="G6543" s="17"/>
      <c r="H6543" s="249"/>
      <c r="I6543" s="250"/>
      <c r="J6543" s="251"/>
    </row>
    <row r="6544" spans="1:10" ht="13.5" customHeight="1">
      <c r="A6544" s="16"/>
      <c r="B6544" s="16"/>
      <c r="C6544" s="17"/>
      <c r="D6544" s="17"/>
      <c r="E6544" s="17"/>
      <c r="F6544" s="17"/>
      <c r="G6544" s="17"/>
      <c r="H6544" s="249"/>
      <c r="I6544" s="250"/>
      <c r="J6544" s="251"/>
    </row>
    <row r="6545" spans="1:10" ht="13.5" customHeight="1">
      <c r="A6545" s="16"/>
      <c r="B6545" s="16"/>
      <c r="C6545" s="17"/>
      <c r="D6545" s="17"/>
      <c r="E6545" s="17"/>
      <c r="F6545" s="17"/>
      <c r="G6545" s="17"/>
      <c r="H6545" s="249"/>
      <c r="I6545" s="250"/>
      <c r="J6545" s="251"/>
    </row>
    <row r="6546" spans="1:10" ht="13.5" customHeight="1">
      <c r="A6546" s="16"/>
      <c r="B6546" s="16"/>
      <c r="C6546" s="17"/>
      <c r="D6546" s="17"/>
      <c r="E6546" s="17"/>
      <c r="F6546" s="17"/>
      <c r="G6546" s="17"/>
      <c r="H6546" s="249"/>
      <c r="I6546" s="250"/>
      <c r="J6546" s="251"/>
    </row>
    <row r="6547" spans="1:10" ht="13.5" customHeight="1">
      <c r="A6547" s="16"/>
      <c r="B6547" s="16"/>
      <c r="C6547" s="17"/>
      <c r="D6547" s="17"/>
      <c r="E6547" s="17"/>
      <c r="F6547" s="17"/>
      <c r="G6547" s="17"/>
      <c r="H6547" s="249"/>
      <c r="I6547" s="250"/>
      <c r="J6547" s="251"/>
    </row>
    <row r="6548" spans="1:10" ht="13.5" customHeight="1">
      <c r="A6548" s="16"/>
      <c r="B6548" s="16"/>
      <c r="C6548" s="17"/>
      <c r="D6548" s="17"/>
      <c r="E6548" s="17"/>
      <c r="F6548" s="17"/>
      <c r="G6548" s="17"/>
      <c r="H6548" s="249"/>
      <c r="I6548" s="250"/>
      <c r="J6548" s="251"/>
    </row>
    <row r="6549" spans="1:10" ht="13.5" customHeight="1">
      <c r="A6549" s="16"/>
      <c r="B6549" s="16"/>
      <c r="C6549" s="17"/>
      <c r="D6549" s="17"/>
      <c r="E6549" s="17"/>
      <c r="F6549" s="17"/>
      <c r="G6549" s="17"/>
      <c r="H6549" s="249"/>
      <c r="I6549" s="250"/>
      <c r="J6549" s="251"/>
    </row>
    <row r="6550" spans="1:10" ht="13.5" customHeight="1">
      <c r="A6550" s="16"/>
      <c r="B6550" s="16"/>
      <c r="C6550" s="17"/>
      <c r="D6550" s="17"/>
      <c r="E6550" s="17"/>
      <c r="F6550" s="17"/>
      <c r="G6550" s="17"/>
      <c r="H6550" s="249"/>
      <c r="I6550" s="250"/>
      <c r="J6550" s="251"/>
    </row>
    <row r="6551" spans="1:10" ht="13.5" customHeight="1">
      <c r="A6551" s="16"/>
      <c r="B6551" s="16"/>
      <c r="C6551" s="17"/>
      <c r="D6551" s="17"/>
      <c r="E6551" s="17"/>
      <c r="F6551" s="17"/>
      <c r="G6551" s="17"/>
      <c r="H6551" s="249"/>
      <c r="I6551" s="250"/>
      <c r="J6551" s="251"/>
    </row>
    <row r="6552" spans="1:10" ht="13.5" customHeight="1">
      <c r="A6552" s="16"/>
      <c r="B6552" s="16"/>
      <c r="C6552" s="17"/>
      <c r="D6552" s="17"/>
      <c r="E6552" s="17"/>
      <c r="F6552" s="17"/>
      <c r="G6552" s="17"/>
      <c r="H6552" s="249"/>
      <c r="I6552" s="250"/>
      <c r="J6552" s="251"/>
    </row>
    <row r="6553" spans="1:10" ht="13.5" customHeight="1">
      <c r="A6553" s="16"/>
      <c r="B6553" s="16"/>
      <c r="C6553" s="17"/>
      <c r="D6553" s="17"/>
      <c r="E6553" s="17"/>
      <c r="F6553" s="17"/>
      <c r="G6553" s="17"/>
      <c r="H6553" s="249"/>
      <c r="I6553" s="250"/>
      <c r="J6553" s="251"/>
    </row>
    <row r="6554" spans="1:10" ht="13.5" customHeight="1">
      <c r="A6554" s="16"/>
      <c r="B6554" s="16"/>
      <c r="C6554" s="17"/>
      <c r="D6554" s="17"/>
      <c r="E6554" s="17"/>
      <c r="F6554" s="17"/>
      <c r="G6554" s="17"/>
      <c r="H6554" s="249"/>
      <c r="I6554" s="250"/>
      <c r="J6554" s="251"/>
    </row>
    <row r="6555" spans="1:10" ht="13.5" customHeight="1">
      <c r="A6555" s="16"/>
      <c r="B6555" s="16"/>
      <c r="C6555" s="17"/>
      <c r="D6555" s="17"/>
      <c r="E6555" s="17"/>
      <c r="F6555" s="17"/>
      <c r="G6555" s="17"/>
      <c r="H6555" s="249"/>
      <c r="I6555" s="250"/>
      <c r="J6555" s="251"/>
    </row>
    <row r="6556" spans="1:10" ht="13.5" customHeight="1">
      <c r="A6556" s="16"/>
      <c r="B6556" s="16"/>
      <c r="C6556" s="17"/>
      <c r="D6556" s="17"/>
      <c r="E6556" s="17"/>
      <c r="F6556" s="17"/>
      <c r="G6556" s="17"/>
      <c r="H6556" s="249"/>
      <c r="I6556" s="250"/>
      <c r="J6556" s="251"/>
    </row>
    <row r="6557" spans="1:10" ht="13.5" customHeight="1">
      <c r="A6557" s="16"/>
      <c r="B6557" s="16"/>
      <c r="C6557" s="17"/>
      <c r="D6557" s="17"/>
      <c r="E6557" s="17"/>
      <c r="F6557" s="17"/>
      <c r="G6557" s="17"/>
      <c r="H6557" s="249"/>
      <c r="I6557" s="250"/>
      <c r="J6557" s="251"/>
    </row>
    <row r="6558" spans="1:10" ht="13.5" customHeight="1">
      <c r="A6558" s="16"/>
      <c r="B6558" s="16"/>
      <c r="C6558" s="17"/>
      <c r="D6558" s="17"/>
      <c r="E6558" s="17"/>
      <c r="F6558" s="17"/>
      <c r="G6558" s="17"/>
      <c r="H6558" s="249"/>
      <c r="I6558" s="250"/>
      <c r="J6558" s="251"/>
    </row>
    <row r="6559" spans="1:10" ht="13.5" customHeight="1">
      <c r="A6559" s="16"/>
      <c r="B6559" s="16"/>
      <c r="C6559" s="17"/>
      <c r="D6559" s="17"/>
      <c r="E6559" s="17"/>
      <c r="F6559" s="17"/>
      <c r="G6559" s="17"/>
      <c r="H6559" s="249"/>
      <c r="I6559" s="250"/>
      <c r="J6559" s="251"/>
    </row>
    <row r="6560" spans="1:10" ht="13.5" customHeight="1">
      <c r="A6560" s="16"/>
      <c r="B6560" s="16"/>
      <c r="C6560" s="17"/>
      <c r="D6560" s="17"/>
      <c r="E6560" s="17"/>
      <c r="F6560" s="17"/>
      <c r="G6560" s="17"/>
      <c r="H6560" s="249"/>
      <c r="I6560" s="250"/>
      <c r="J6560" s="251"/>
    </row>
    <row r="6561" spans="1:10" ht="13.5" customHeight="1">
      <c r="A6561" s="16"/>
      <c r="B6561" s="16"/>
      <c r="C6561" s="17"/>
      <c r="D6561" s="17"/>
      <c r="E6561" s="17"/>
      <c r="F6561" s="17"/>
      <c r="G6561" s="17"/>
      <c r="H6561" s="249"/>
      <c r="I6561" s="250"/>
      <c r="J6561" s="251"/>
    </row>
    <row r="6562" spans="1:10" ht="13.5" customHeight="1">
      <c r="A6562" s="16"/>
      <c r="B6562" s="16"/>
      <c r="C6562" s="17"/>
      <c r="D6562" s="17"/>
      <c r="E6562" s="17"/>
      <c r="F6562" s="17"/>
      <c r="G6562" s="17"/>
      <c r="H6562" s="249"/>
      <c r="I6562" s="250"/>
      <c r="J6562" s="251"/>
    </row>
    <row r="6563" spans="1:10" ht="13.5" customHeight="1">
      <c r="A6563" s="16"/>
      <c r="B6563" s="16"/>
      <c r="C6563" s="17"/>
      <c r="D6563" s="17"/>
      <c r="E6563" s="17"/>
      <c r="F6563" s="17"/>
      <c r="G6563" s="17"/>
      <c r="H6563" s="249"/>
      <c r="I6563" s="250"/>
      <c r="J6563" s="251"/>
    </row>
    <row r="6564" spans="1:10" ht="13.5" customHeight="1">
      <c r="A6564" s="16"/>
      <c r="B6564" s="16"/>
      <c r="C6564" s="17"/>
      <c r="D6564" s="17"/>
      <c r="E6564" s="17"/>
      <c r="F6564" s="17"/>
      <c r="G6564" s="17"/>
      <c r="H6564" s="249"/>
      <c r="I6564" s="250"/>
      <c r="J6564" s="251"/>
    </row>
    <row r="6565" spans="1:10" ht="13.5" customHeight="1">
      <c r="A6565" s="16"/>
      <c r="B6565" s="16"/>
      <c r="C6565" s="17"/>
      <c r="D6565" s="17"/>
      <c r="E6565" s="17"/>
      <c r="F6565" s="17"/>
      <c r="G6565" s="17"/>
      <c r="H6565" s="249"/>
      <c r="I6565" s="250"/>
      <c r="J6565" s="251"/>
    </row>
    <row r="6566" spans="1:10" ht="13.5" customHeight="1">
      <c r="A6566" s="16"/>
      <c r="B6566" s="16"/>
      <c r="C6566" s="17"/>
      <c r="D6566" s="17"/>
      <c r="E6566" s="17"/>
      <c r="F6566" s="17"/>
      <c r="G6566" s="17"/>
      <c r="H6566" s="249"/>
      <c r="I6566" s="250"/>
      <c r="J6566" s="251"/>
    </row>
    <row r="6567" spans="1:10" ht="13.5" customHeight="1">
      <c r="A6567" s="16"/>
      <c r="B6567" s="16"/>
      <c r="C6567" s="17"/>
      <c r="D6567" s="17"/>
      <c r="E6567" s="17"/>
      <c r="F6567" s="17"/>
      <c r="G6567" s="17"/>
      <c r="H6567" s="249"/>
      <c r="I6567" s="250"/>
      <c r="J6567" s="251"/>
    </row>
    <row r="6568" spans="1:10" ht="13.5" customHeight="1">
      <c r="A6568" s="16"/>
      <c r="B6568" s="16"/>
      <c r="C6568" s="17"/>
      <c r="D6568" s="17"/>
      <c r="E6568" s="17"/>
      <c r="F6568" s="17"/>
      <c r="G6568" s="17"/>
      <c r="H6568" s="249"/>
      <c r="I6568" s="250"/>
      <c r="J6568" s="251"/>
    </row>
    <row r="6569" spans="1:10" ht="13.5" customHeight="1">
      <c r="A6569" s="16"/>
      <c r="B6569" s="16"/>
      <c r="C6569" s="17"/>
      <c r="D6569" s="17"/>
      <c r="E6569" s="17"/>
      <c r="F6569" s="17"/>
      <c r="G6569" s="17"/>
      <c r="H6569" s="249"/>
      <c r="I6569" s="250"/>
      <c r="J6569" s="251"/>
    </row>
    <row r="6570" spans="1:10" ht="13.5" customHeight="1">
      <c r="A6570" s="16"/>
      <c r="B6570" s="16"/>
      <c r="C6570" s="17"/>
      <c r="D6570" s="17"/>
      <c r="E6570" s="17"/>
      <c r="F6570" s="17"/>
      <c r="G6570" s="17"/>
      <c r="H6570" s="249"/>
      <c r="I6570" s="250"/>
      <c r="J6570" s="251"/>
    </row>
    <row r="6571" spans="1:10" ht="13.5" customHeight="1">
      <c r="A6571" s="16"/>
      <c r="B6571" s="16"/>
      <c r="C6571" s="17"/>
      <c r="D6571" s="17"/>
      <c r="E6571" s="17"/>
      <c r="F6571" s="17"/>
      <c r="G6571" s="17"/>
      <c r="H6571" s="249"/>
      <c r="I6571" s="250"/>
      <c r="J6571" s="251"/>
    </row>
    <row r="6572" spans="1:10" ht="13.5" customHeight="1">
      <c r="A6572" s="16"/>
      <c r="B6572" s="16"/>
      <c r="C6572" s="17"/>
      <c r="D6572" s="17"/>
      <c r="E6572" s="17"/>
      <c r="F6572" s="17"/>
      <c r="G6572" s="17"/>
      <c r="H6572" s="249"/>
      <c r="I6572" s="250"/>
      <c r="J6572" s="251"/>
    </row>
    <row r="6573" spans="1:10" ht="13.5" customHeight="1">
      <c r="A6573" s="16"/>
      <c r="B6573" s="16"/>
      <c r="C6573" s="17"/>
      <c r="D6573" s="17"/>
      <c r="E6573" s="17"/>
      <c r="F6573" s="17"/>
      <c r="G6573" s="17"/>
      <c r="H6573" s="249"/>
      <c r="I6573" s="250"/>
      <c r="J6573" s="251"/>
    </row>
    <row r="6574" spans="1:10" ht="13.5" customHeight="1">
      <c r="A6574" s="16"/>
      <c r="B6574" s="16"/>
      <c r="C6574" s="17"/>
      <c r="D6574" s="17"/>
      <c r="E6574" s="17"/>
      <c r="F6574" s="17"/>
      <c r="G6574" s="17"/>
      <c r="H6574" s="249"/>
      <c r="I6574" s="250"/>
      <c r="J6574" s="251"/>
    </row>
    <row r="6575" spans="1:10" ht="13.5" customHeight="1">
      <c r="A6575" s="16"/>
      <c r="B6575" s="16"/>
      <c r="C6575" s="17"/>
      <c r="D6575" s="17"/>
      <c r="E6575" s="17"/>
      <c r="F6575" s="17"/>
      <c r="G6575" s="17"/>
      <c r="H6575" s="249"/>
      <c r="I6575" s="250"/>
      <c r="J6575" s="251"/>
    </row>
    <row r="6576" spans="1:10" ht="13.5" customHeight="1">
      <c r="A6576" s="16"/>
      <c r="B6576" s="16"/>
      <c r="C6576" s="17"/>
      <c r="D6576" s="17"/>
      <c r="E6576" s="17"/>
      <c r="F6576" s="17"/>
      <c r="G6576" s="17"/>
      <c r="H6576" s="249"/>
      <c r="I6576" s="250"/>
      <c r="J6576" s="251"/>
    </row>
    <row r="6577" spans="1:10" ht="13.5" customHeight="1">
      <c r="A6577" s="16"/>
      <c r="B6577" s="16"/>
      <c r="C6577" s="17"/>
      <c r="D6577" s="17"/>
      <c r="E6577" s="17"/>
      <c r="F6577" s="17"/>
      <c r="G6577" s="17"/>
      <c r="H6577" s="249"/>
      <c r="I6577" s="250"/>
      <c r="J6577" s="251"/>
    </row>
    <row r="6578" spans="1:10" ht="13.5" customHeight="1">
      <c r="A6578" s="16"/>
      <c r="B6578" s="16"/>
      <c r="C6578" s="17"/>
      <c r="D6578" s="17"/>
      <c r="E6578" s="17"/>
      <c r="F6578" s="17"/>
      <c r="G6578" s="17"/>
      <c r="H6578" s="249"/>
      <c r="I6578" s="250"/>
      <c r="J6578" s="251"/>
    </row>
    <row r="6579" spans="1:10" ht="13.5" customHeight="1">
      <c r="A6579" s="16"/>
      <c r="B6579" s="16"/>
      <c r="C6579" s="17"/>
      <c r="D6579" s="17"/>
      <c r="E6579" s="17"/>
      <c r="F6579" s="17"/>
      <c r="G6579" s="17"/>
      <c r="H6579" s="249"/>
      <c r="I6579" s="250"/>
      <c r="J6579" s="251"/>
    </row>
    <row r="6580" spans="1:10" ht="13.5" customHeight="1">
      <c r="A6580" s="16"/>
      <c r="B6580" s="16"/>
      <c r="C6580" s="17"/>
      <c r="D6580" s="17"/>
      <c r="E6580" s="17"/>
      <c r="F6580" s="17"/>
      <c r="G6580" s="17"/>
      <c r="H6580" s="249"/>
      <c r="I6580" s="250"/>
      <c r="J6580" s="251"/>
    </row>
    <row r="6581" spans="1:10" ht="13.5" customHeight="1">
      <c r="A6581" s="16"/>
      <c r="B6581" s="16"/>
      <c r="C6581" s="17"/>
      <c r="D6581" s="17"/>
      <c r="E6581" s="17"/>
      <c r="F6581" s="17"/>
      <c r="G6581" s="17"/>
      <c r="H6581" s="249"/>
      <c r="I6581" s="250"/>
      <c r="J6581" s="251"/>
    </row>
    <row r="6582" spans="1:10" ht="13.5" customHeight="1">
      <c r="A6582" s="16"/>
      <c r="B6582" s="16"/>
      <c r="C6582" s="17"/>
      <c r="D6582" s="17"/>
      <c r="E6582" s="17"/>
      <c r="F6582" s="17"/>
      <c r="G6582" s="17"/>
      <c r="H6582" s="249"/>
      <c r="I6582" s="250"/>
      <c r="J6582" s="251"/>
    </row>
    <row r="6583" spans="1:10" ht="13.5" customHeight="1">
      <c r="A6583" s="16"/>
      <c r="B6583" s="16"/>
      <c r="C6583" s="17"/>
      <c r="D6583" s="17"/>
      <c r="E6583" s="17"/>
      <c r="F6583" s="17"/>
      <c r="G6583" s="17"/>
      <c r="H6583" s="249"/>
      <c r="I6583" s="250"/>
      <c r="J6583" s="251"/>
    </row>
    <row r="6584" spans="1:10" ht="13.5" customHeight="1">
      <c r="A6584" s="16"/>
      <c r="B6584" s="16"/>
      <c r="C6584" s="17"/>
      <c r="D6584" s="17"/>
      <c r="E6584" s="17"/>
      <c r="F6584" s="17"/>
      <c r="G6584" s="17"/>
      <c r="H6584" s="249"/>
      <c r="I6584" s="250"/>
      <c r="J6584" s="251"/>
    </row>
    <row r="6585" spans="1:10" ht="13.5" customHeight="1">
      <c r="A6585" s="16"/>
      <c r="B6585" s="16"/>
      <c r="C6585" s="17"/>
      <c r="D6585" s="17"/>
      <c r="E6585" s="17"/>
      <c r="F6585" s="17"/>
      <c r="G6585" s="17"/>
      <c r="H6585" s="249"/>
      <c r="I6585" s="250"/>
      <c r="J6585" s="251"/>
    </row>
    <row r="6586" spans="1:10" ht="13.5" customHeight="1">
      <c r="A6586" s="16"/>
      <c r="B6586" s="16"/>
      <c r="C6586" s="17"/>
      <c r="D6586" s="17"/>
      <c r="E6586" s="17"/>
      <c r="F6586" s="17"/>
      <c r="G6586" s="17"/>
      <c r="H6586" s="249"/>
      <c r="I6586" s="250"/>
      <c r="J6586" s="251"/>
    </row>
    <row r="6587" spans="1:10" ht="13.5" customHeight="1">
      <c r="A6587" s="16"/>
      <c r="B6587" s="16"/>
      <c r="C6587" s="17"/>
      <c r="D6587" s="17"/>
      <c r="E6587" s="17"/>
      <c r="F6587" s="17"/>
      <c r="G6587" s="17"/>
      <c r="H6587" s="249"/>
      <c r="I6587" s="250"/>
      <c r="J6587" s="251"/>
    </row>
    <row r="6588" spans="1:10" ht="13.5" customHeight="1">
      <c r="A6588" s="16"/>
      <c r="B6588" s="16"/>
      <c r="C6588" s="17"/>
      <c r="D6588" s="17"/>
      <c r="E6588" s="17"/>
      <c r="F6588" s="17"/>
      <c r="G6588" s="17"/>
      <c r="H6588" s="249"/>
      <c r="I6588" s="250"/>
      <c r="J6588" s="251"/>
    </row>
    <row r="6589" spans="1:10" ht="13.5" customHeight="1">
      <c r="A6589" s="16"/>
      <c r="B6589" s="16"/>
      <c r="C6589" s="17"/>
      <c r="D6589" s="17"/>
      <c r="E6589" s="17"/>
      <c r="F6589" s="17"/>
      <c r="G6589" s="17"/>
      <c r="H6589" s="249"/>
      <c r="I6589" s="250"/>
      <c r="J6589" s="251"/>
    </row>
    <row r="6590" spans="1:10" ht="13.5" customHeight="1">
      <c r="A6590" s="16"/>
      <c r="B6590" s="16"/>
      <c r="C6590" s="17"/>
      <c r="D6590" s="17"/>
      <c r="E6590" s="17"/>
      <c r="F6590" s="17"/>
      <c r="G6590" s="17"/>
      <c r="H6590" s="249"/>
      <c r="I6590" s="250"/>
      <c r="J6590" s="251"/>
    </row>
    <row r="6591" spans="1:10" ht="13.5" customHeight="1">
      <c r="A6591" s="16"/>
      <c r="B6591" s="16"/>
      <c r="C6591" s="17"/>
      <c r="D6591" s="17"/>
      <c r="E6591" s="17"/>
      <c r="F6591" s="17"/>
      <c r="G6591" s="17"/>
      <c r="H6591" s="249"/>
      <c r="I6591" s="250"/>
      <c r="J6591" s="251"/>
    </row>
    <row r="6592" spans="1:10" ht="13.5" customHeight="1">
      <c r="A6592" s="16"/>
      <c r="B6592" s="16"/>
      <c r="C6592" s="17"/>
      <c r="D6592" s="17"/>
      <c r="E6592" s="17"/>
      <c r="F6592" s="17"/>
      <c r="G6592" s="17"/>
      <c r="H6592" s="249"/>
      <c r="I6592" s="250"/>
      <c r="J6592" s="251"/>
    </row>
    <row r="6593" spans="1:10" ht="13.5" customHeight="1">
      <c r="A6593" s="16"/>
      <c r="B6593" s="16"/>
      <c r="C6593" s="17"/>
      <c r="D6593" s="17"/>
      <c r="E6593" s="17"/>
      <c r="F6593" s="17"/>
      <c r="G6593" s="17"/>
      <c r="H6593" s="249"/>
      <c r="I6593" s="250"/>
      <c r="J6593" s="251"/>
    </row>
    <row r="6594" spans="1:10" ht="13.5" customHeight="1">
      <c r="A6594" s="16"/>
      <c r="B6594" s="16"/>
      <c r="C6594" s="17"/>
      <c r="D6594" s="17"/>
      <c r="E6594" s="17"/>
      <c r="F6594" s="17"/>
      <c r="G6594" s="17"/>
      <c r="H6594" s="249"/>
      <c r="I6594" s="250"/>
      <c r="J6594" s="251"/>
    </row>
    <row r="6595" spans="1:10" ht="13.5" customHeight="1">
      <c r="A6595" s="16"/>
      <c r="B6595" s="16"/>
      <c r="C6595" s="17"/>
      <c r="D6595" s="17"/>
      <c r="E6595" s="17"/>
      <c r="F6595" s="17"/>
      <c r="G6595" s="17"/>
      <c r="H6595" s="249"/>
      <c r="I6595" s="250"/>
      <c r="J6595" s="251"/>
    </row>
    <row r="6596" spans="1:10" ht="13.5" customHeight="1">
      <c r="A6596" s="16"/>
      <c r="B6596" s="16"/>
      <c r="C6596" s="17"/>
      <c r="D6596" s="17"/>
      <c r="E6596" s="17"/>
      <c r="F6596" s="17"/>
      <c r="G6596" s="17"/>
      <c r="H6596" s="249"/>
      <c r="I6596" s="250"/>
      <c r="J6596" s="251"/>
    </row>
    <row r="6597" spans="1:10" ht="13.5" customHeight="1">
      <c r="A6597" s="16"/>
      <c r="B6597" s="16"/>
      <c r="C6597" s="17"/>
      <c r="D6597" s="17"/>
      <c r="E6597" s="17"/>
      <c r="F6597" s="17"/>
      <c r="G6597" s="17"/>
      <c r="H6597" s="249"/>
      <c r="I6597" s="250"/>
      <c r="J6597" s="251"/>
    </row>
    <row r="6598" spans="1:10" ht="13.5" customHeight="1">
      <c r="A6598" s="16"/>
      <c r="B6598" s="16"/>
      <c r="C6598" s="17"/>
      <c r="D6598" s="17"/>
      <c r="E6598" s="17"/>
      <c r="F6598" s="17"/>
      <c r="G6598" s="17"/>
      <c r="H6598" s="249"/>
      <c r="I6598" s="250"/>
      <c r="J6598" s="251"/>
    </row>
    <row r="6599" spans="1:10" ht="13.5" customHeight="1">
      <c r="A6599" s="16"/>
      <c r="B6599" s="16"/>
      <c r="C6599" s="17"/>
      <c r="D6599" s="17"/>
      <c r="E6599" s="17"/>
      <c r="F6599" s="17"/>
      <c r="G6599" s="17"/>
      <c r="H6599" s="249"/>
      <c r="I6599" s="250"/>
      <c r="J6599" s="251"/>
    </row>
    <row r="6600" spans="1:10" ht="13.5" customHeight="1">
      <c r="A6600" s="16"/>
      <c r="B6600" s="16"/>
      <c r="C6600" s="17"/>
      <c r="D6600" s="17"/>
      <c r="E6600" s="17"/>
      <c r="F6600" s="17"/>
      <c r="G6600" s="17"/>
      <c r="H6600" s="249"/>
      <c r="I6600" s="250"/>
      <c r="J6600" s="251"/>
    </row>
    <row r="6601" spans="1:10" ht="13.5" customHeight="1">
      <c r="A6601" s="16"/>
      <c r="B6601" s="16"/>
      <c r="C6601" s="17"/>
      <c r="D6601" s="17"/>
      <c r="E6601" s="17"/>
      <c r="F6601" s="17"/>
      <c r="G6601" s="17"/>
      <c r="H6601" s="249"/>
      <c r="I6601" s="250"/>
      <c r="J6601" s="251"/>
    </row>
    <row r="6602" spans="1:10" ht="13.5" customHeight="1">
      <c r="A6602" s="16"/>
      <c r="B6602" s="16"/>
      <c r="C6602" s="17"/>
      <c r="D6602" s="17"/>
      <c r="E6602" s="17"/>
      <c r="F6602" s="17"/>
      <c r="G6602" s="17"/>
      <c r="H6602" s="249"/>
      <c r="I6602" s="250"/>
      <c r="J6602" s="251"/>
    </row>
    <row r="6603" spans="1:10" ht="13.5" customHeight="1">
      <c r="A6603" s="16"/>
      <c r="B6603" s="16"/>
      <c r="C6603" s="17"/>
      <c r="D6603" s="17"/>
      <c r="E6603" s="17"/>
      <c r="F6603" s="17"/>
      <c r="G6603" s="17"/>
      <c r="H6603" s="249"/>
      <c r="I6603" s="250"/>
      <c r="J6603" s="251"/>
    </row>
    <row r="6604" spans="1:10" ht="13.5" customHeight="1">
      <c r="A6604" s="16"/>
      <c r="B6604" s="16"/>
      <c r="C6604" s="17"/>
      <c r="D6604" s="17"/>
      <c r="E6604" s="17"/>
      <c r="F6604" s="17"/>
      <c r="G6604" s="17"/>
      <c r="H6604" s="249"/>
      <c r="I6604" s="250"/>
      <c r="J6604" s="251"/>
    </row>
    <row r="6605" spans="1:10" ht="13.5" customHeight="1">
      <c r="A6605" s="16"/>
      <c r="B6605" s="16"/>
      <c r="C6605" s="17"/>
      <c r="D6605" s="17"/>
      <c r="E6605" s="17"/>
      <c r="F6605" s="17"/>
      <c r="G6605" s="17"/>
      <c r="H6605" s="249"/>
      <c r="I6605" s="250"/>
      <c r="J6605" s="251"/>
    </row>
    <row r="6606" spans="1:10" ht="13.5" customHeight="1">
      <c r="A6606" s="16"/>
      <c r="B6606" s="16"/>
      <c r="C6606" s="17"/>
      <c r="D6606" s="17"/>
      <c r="E6606" s="17"/>
      <c r="F6606" s="17"/>
      <c r="G6606" s="17"/>
      <c r="H6606" s="249"/>
      <c r="I6606" s="250"/>
      <c r="J6606" s="251"/>
    </row>
    <row r="6607" spans="1:10" ht="13.5" customHeight="1">
      <c r="A6607" s="16"/>
      <c r="B6607" s="16"/>
      <c r="C6607" s="17"/>
      <c r="D6607" s="17"/>
      <c r="E6607" s="17"/>
      <c r="F6607" s="17"/>
      <c r="G6607" s="17"/>
      <c r="H6607" s="249"/>
      <c r="I6607" s="250"/>
      <c r="J6607" s="251"/>
    </row>
    <row r="6608" spans="1:10" ht="13.5" customHeight="1">
      <c r="A6608" s="16"/>
      <c r="B6608" s="16"/>
      <c r="C6608" s="17"/>
      <c r="D6608" s="17"/>
      <c r="E6608" s="17"/>
      <c r="F6608" s="17"/>
      <c r="G6608" s="17"/>
      <c r="H6608" s="249"/>
      <c r="I6608" s="250"/>
      <c r="J6608" s="251"/>
    </row>
    <row r="6609" spans="1:10" ht="13.5" customHeight="1">
      <c r="A6609" s="16"/>
      <c r="B6609" s="16"/>
      <c r="C6609" s="17"/>
      <c r="D6609" s="17"/>
      <c r="E6609" s="17"/>
      <c r="F6609" s="17"/>
      <c r="G6609" s="17"/>
      <c r="H6609" s="249"/>
      <c r="I6609" s="250"/>
      <c r="J6609" s="251"/>
    </row>
    <row r="6610" spans="1:10" ht="13.5" customHeight="1">
      <c r="A6610" s="16"/>
      <c r="B6610" s="16"/>
      <c r="C6610" s="17"/>
      <c r="D6610" s="17"/>
      <c r="E6610" s="17"/>
      <c r="F6610" s="17"/>
      <c r="G6610" s="17"/>
      <c r="H6610" s="249"/>
      <c r="I6610" s="250"/>
      <c r="J6610" s="251"/>
    </row>
    <row r="6611" spans="1:10" ht="13.5" customHeight="1">
      <c r="A6611" s="16"/>
      <c r="B6611" s="16"/>
      <c r="C6611" s="17"/>
      <c r="D6611" s="17"/>
      <c r="E6611" s="17"/>
      <c r="F6611" s="17"/>
      <c r="G6611" s="17"/>
      <c r="H6611" s="249"/>
      <c r="I6611" s="250"/>
      <c r="J6611" s="251"/>
    </row>
    <row r="6612" spans="1:10" ht="13.5" customHeight="1">
      <c r="A6612" s="16"/>
      <c r="B6612" s="16"/>
      <c r="C6612" s="17"/>
      <c r="D6612" s="17"/>
      <c r="E6612" s="17"/>
      <c r="F6612" s="17"/>
      <c r="G6612" s="17"/>
      <c r="H6612" s="249"/>
      <c r="I6612" s="250"/>
      <c r="J6612" s="251"/>
    </row>
    <row r="6613" spans="1:10" ht="13.5" customHeight="1">
      <c r="A6613" s="16"/>
      <c r="B6613" s="16"/>
      <c r="C6613" s="17"/>
      <c r="D6613" s="17"/>
      <c r="E6613" s="17"/>
      <c r="F6613" s="17"/>
      <c r="G6613" s="17"/>
      <c r="H6613" s="249"/>
      <c r="I6613" s="250"/>
      <c r="J6613" s="251"/>
    </row>
    <row r="6614" spans="1:10" ht="13.5" customHeight="1">
      <c r="A6614" s="16"/>
      <c r="B6614" s="16"/>
      <c r="C6614" s="17"/>
      <c r="D6614" s="17"/>
      <c r="E6614" s="17"/>
      <c r="F6614" s="17"/>
      <c r="G6614" s="17"/>
      <c r="H6614" s="249"/>
      <c r="I6614" s="250"/>
      <c r="J6614" s="251"/>
    </row>
    <row r="6615" spans="1:10" ht="13.5" customHeight="1">
      <c r="A6615" s="16"/>
      <c r="B6615" s="16"/>
      <c r="C6615" s="17"/>
      <c r="D6615" s="17"/>
      <c r="E6615" s="17"/>
      <c r="F6615" s="17"/>
      <c r="G6615" s="17"/>
      <c r="H6615" s="249"/>
      <c r="I6615" s="250"/>
      <c r="J6615" s="251"/>
    </row>
    <row r="6616" spans="1:10" ht="13.5" customHeight="1">
      <c r="A6616" s="16"/>
      <c r="B6616" s="16"/>
      <c r="C6616" s="17"/>
      <c r="D6616" s="17"/>
      <c r="E6616" s="17"/>
      <c r="F6616" s="17"/>
      <c r="G6616" s="17"/>
      <c r="H6616" s="249"/>
      <c r="I6616" s="250"/>
      <c r="J6616" s="251"/>
    </row>
    <row r="6617" spans="1:10" ht="13.5" customHeight="1">
      <c r="A6617" s="16"/>
      <c r="B6617" s="16"/>
      <c r="C6617" s="17"/>
      <c r="D6617" s="17"/>
      <c r="E6617" s="17"/>
      <c r="F6617" s="17"/>
      <c r="G6617" s="17"/>
      <c r="H6617" s="249"/>
      <c r="I6617" s="250"/>
      <c r="J6617" s="251"/>
    </row>
    <row r="6618" spans="1:10" ht="13.5" customHeight="1">
      <c r="A6618" s="16"/>
      <c r="B6618" s="16"/>
      <c r="C6618" s="17"/>
      <c r="D6618" s="17"/>
      <c r="E6618" s="17"/>
      <c r="F6618" s="17"/>
      <c r="G6618" s="17"/>
      <c r="H6618" s="249"/>
      <c r="I6618" s="250"/>
      <c r="J6618" s="251"/>
    </row>
    <row r="6619" spans="1:10" ht="13.5" customHeight="1">
      <c r="A6619" s="16"/>
      <c r="B6619" s="16"/>
      <c r="C6619" s="17"/>
      <c r="D6619" s="17"/>
      <c r="E6619" s="17"/>
      <c r="F6619" s="17"/>
      <c r="G6619" s="17"/>
      <c r="H6619" s="249"/>
      <c r="I6619" s="250"/>
      <c r="J6619" s="251"/>
    </row>
    <row r="6620" spans="1:10" ht="13.5" customHeight="1">
      <c r="A6620" s="16"/>
      <c r="B6620" s="16"/>
      <c r="C6620" s="17"/>
      <c r="D6620" s="17"/>
      <c r="E6620" s="17"/>
      <c r="F6620" s="17"/>
      <c r="G6620" s="17"/>
      <c r="H6620" s="249"/>
      <c r="I6620" s="250"/>
      <c r="J6620" s="251"/>
    </row>
    <row r="6621" spans="1:10" ht="13.5" customHeight="1">
      <c r="A6621" s="16"/>
      <c r="B6621" s="16"/>
      <c r="C6621" s="17"/>
      <c r="D6621" s="17"/>
      <c r="E6621" s="17"/>
      <c r="F6621" s="17"/>
      <c r="G6621" s="17"/>
      <c r="H6621" s="249"/>
      <c r="I6621" s="250"/>
      <c r="J6621" s="251"/>
    </row>
    <row r="6622" spans="1:10" ht="13.5" customHeight="1">
      <c r="A6622" s="16"/>
      <c r="B6622" s="16"/>
      <c r="C6622" s="17"/>
      <c r="D6622" s="17"/>
      <c r="E6622" s="17"/>
      <c r="F6622" s="17"/>
      <c r="G6622" s="17"/>
      <c r="H6622" s="249"/>
      <c r="I6622" s="250"/>
      <c r="J6622" s="251"/>
    </row>
    <row r="6623" spans="1:10" ht="13.5" customHeight="1">
      <c r="A6623" s="16"/>
      <c r="B6623" s="16"/>
      <c r="C6623" s="17"/>
      <c r="D6623" s="17"/>
      <c r="E6623" s="17"/>
      <c r="F6623" s="17"/>
      <c r="G6623" s="17"/>
      <c r="H6623" s="249"/>
      <c r="I6623" s="250"/>
      <c r="J6623" s="251"/>
    </row>
    <row r="6624" spans="1:10" ht="13.5" customHeight="1">
      <c r="A6624" s="16"/>
      <c r="B6624" s="16"/>
      <c r="C6624" s="17"/>
      <c r="D6624" s="17"/>
      <c r="E6624" s="17"/>
      <c r="F6624" s="17"/>
      <c r="G6624" s="17"/>
      <c r="H6624" s="249"/>
      <c r="I6624" s="250"/>
      <c r="J6624" s="251"/>
    </row>
    <row r="6625" spans="1:10" ht="13.5" customHeight="1">
      <c r="A6625" s="16"/>
      <c r="B6625" s="16"/>
      <c r="C6625" s="17"/>
      <c r="D6625" s="17"/>
      <c r="E6625" s="17"/>
      <c r="F6625" s="17"/>
      <c r="G6625" s="17"/>
      <c r="H6625" s="249"/>
      <c r="I6625" s="250"/>
      <c r="J6625" s="251"/>
    </row>
    <row r="6626" spans="1:10" ht="13.5" customHeight="1">
      <c r="A6626" s="16"/>
      <c r="B6626" s="16"/>
      <c r="C6626" s="17"/>
      <c r="D6626" s="17"/>
      <c r="E6626" s="17"/>
      <c r="F6626" s="17"/>
      <c r="G6626" s="17"/>
      <c r="H6626" s="249"/>
      <c r="I6626" s="250"/>
      <c r="J6626" s="251"/>
    </row>
    <row r="6627" spans="1:10" ht="13.5" customHeight="1">
      <c r="A6627" s="16"/>
      <c r="B6627" s="16"/>
      <c r="C6627" s="17"/>
      <c r="D6627" s="17"/>
      <c r="E6627" s="17"/>
      <c r="F6627" s="17"/>
      <c r="G6627" s="17"/>
      <c r="H6627" s="249"/>
      <c r="I6627" s="250"/>
      <c r="J6627" s="251"/>
    </row>
    <row r="6628" spans="1:10" ht="13.5" customHeight="1">
      <c r="A6628" s="16"/>
      <c r="B6628" s="16"/>
      <c r="C6628" s="17"/>
      <c r="D6628" s="17"/>
      <c r="E6628" s="17"/>
      <c r="F6628" s="17"/>
      <c r="G6628" s="17"/>
      <c r="H6628" s="249"/>
      <c r="I6628" s="250"/>
      <c r="J6628" s="251"/>
    </row>
    <row r="6629" spans="1:10" ht="13.5" customHeight="1">
      <c r="A6629" s="16"/>
      <c r="B6629" s="16"/>
      <c r="C6629" s="17"/>
      <c r="D6629" s="17"/>
      <c r="E6629" s="17"/>
      <c r="F6629" s="17"/>
      <c r="G6629" s="17"/>
      <c r="H6629" s="249"/>
      <c r="I6629" s="250"/>
      <c r="J6629" s="251"/>
    </row>
    <row r="6630" spans="1:10" ht="13.5" customHeight="1">
      <c r="A6630" s="16"/>
      <c r="B6630" s="16"/>
      <c r="C6630" s="17"/>
      <c r="D6630" s="17"/>
      <c r="E6630" s="17"/>
      <c r="F6630" s="17"/>
      <c r="G6630" s="17"/>
      <c r="H6630" s="249"/>
      <c r="I6630" s="250"/>
      <c r="J6630" s="251"/>
    </row>
    <row r="6631" spans="1:10" ht="13.5" customHeight="1">
      <c r="A6631" s="16"/>
      <c r="B6631" s="16"/>
      <c r="C6631" s="17"/>
      <c r="D6631" s="17"/>
      <c r="E6631" s="17"/>
      <c r="F6631" s="17"/>
      <c r="G6631" s="17"/>
      <c r="H6631" s="249"/>
      <c r="I6631" s="250"/>
      <c r="J6631" s="251"/>
    </row>
    <row r="6632" spans="1:10" ht="13.5" customHeight="1">
      <c r="A6632" s="16"/>
      <c r="B6632" s="16"/>
      <c r="C6632" s="17"/>
      <c r="D6632" s="17"/>
      <c r="E6632" s="17"/>
      <c r="F6632" s="17"/>
      <c r="G6632" s="17"/>
      <c r="H6632" s="249"/>
      <c r="I6632" s="250"/>
      <c r="J6632" s="251"/>
    </row>
    <row r="6633" spans="1:10" ht="13.5" customHeight="1">
      <c r="A6633" s="16"/>
      <c r="B6633" s="16"/>
      <c r="C6633" s="17"/>
      <c r="D6633" s="17"/>
      <c r="E6633" s="17"/>
      <c r="F6633" s="17"/>
      <c r="G6633" s="17"/>
      <c r="H6633" s="249"/>
      <c r="I6633" s="250"/>
      <c r="J6633" s="251"/>
    </row>
    <row r="6634" spans="1:10" ht="13.5" customHeight="1">
      <c r="A6634" s="16"/>
      <c r="B6634" s="16"/>
      <c r="C6634" s="17"/>
      <c r="D6634" s="17"/>
      <c r="E6634" s="17"/>
      <c r="F6634" s="17"/>
      <c r="G6634" s="17"/>
      <c r="H6634" s="249"/>
      <c r="I6634" s="250"/>
      <c r="J6634" s="251"/>
    </row>
    <row r="6635" spans="1:10" ht="13.5" customHeight="1">
      <c r="A6635" s="16"/>
      <c r="B6635" s="16"/>
      <c r="C6635" s="17"/>
      <c r="D6635" s="17"/>
      <c r="E6635" s="17"/>
      <c r="F6635" s="17"/>
      <c r="G6635" s="17"/>
      <c r="H6635" s="249"/>
      <c r="I6635" s="250"/>
      <c r="J6635" s="251"/>
    </row>
    <row r="6636" spans="1:10" ht="13.5" customHeight="1">
      <c r="A6636" s="16"/>
      <c r="B6636" s="16"/>
      <c r="C6636" s="17"/>
      <c r="D6636" s="17"/>
      <c r="E6636" s="17"/>
      <c r="F6636" s="17"/>
      <c r="G6636" s="17"/>
      <c r="H6636" s="249"/>
      <c r="I6636" s="250"/>
      <c r="J6636" s="251"/>
    </row>
    <row r="6637" spans="1:10" ht="13.5" customHeight="1">
      <c r="A6637" s="16"/>
      <c r="B6637" s="16"/>
      <c r="C6637" s="17"/>
      <c r="D6637" s="17"/>
      <c r="E6637" s="17"/>
      <c r="F6637" s="17"/>
      <c r="G6637" s="17"/>
      <c r="H6637" s="249"/>
      <c r="I6637" s="250"/>
      <c r="J6637" s="251"/>
    </row>
    <row r="6638" spans="1:10" ht="13.5" customHeight="1">
      <c r="A6638" s="16"/>
      <c r="B6638" s="16"/>
      <c r="C6638" s="17"/>
      <c r="D6638" s="17"/>
      <c r="E6638" s="17"/>
      <c r="F6638" s="17"/>
      <c r="G6638" s="17"/>
      <c r="H6638" s="249"/>
      <c r="I6638" s="250"/>
      <c r="J6638" s="251"/>
    </row>
    <row r="6639" spans="1:10" ht="13.5" customHeight="1">
      <c r="A6639" s="16"/>
      <c r="B6639" s="16"/>
      <c r="C6639" s="17"/>
      <c r="D6639" s="17"/>
      <c r="E6639" s="17"/>
      <c r="F6639" s="17"/>
      <c r="G6639" s="17"/>
      <c r="H6639" s="249"/>
      <c r="I6639" s="250"/>
      <c r="J6639" s="251"/>
    </row>
    <row r="6640" spans="1:10" ht="13.5" customHeight="1">
      <c r="A6640" s="16"/>
      <c r="B6640" s="16"/>
      <c r="C6640" s="17"/>
      <c r="D6640" s="17"/>
      <c r="E6640" s="17"/>
      <c r="F6640" s="17"/>
      <c r="G6640" s="17"/>
      <c r="H6640" s="249"/>
      <c r="I6640" s="250"/>
      <c r="J6640" s="251"/>
    </row>
    <row r="6641" spans="1:10" ht="13.5" customHeight="1">
      <c r="A6641" s="16"/>
      <c r="B6641" s="16"/>
      <c r="C6641" s="17"/>
      <c r="D6641" s="17"/>
      <c r="E6641" s="17"/>
      <c r="F6641" s="17"/>
      <c r="G6641" s="17"/>
      <c r="H6641" s="249"/>
      <c r="I6641" s="250"/>
      <c r="J6641" s="251"/>
    </row>
    <row r="6642" spans="1:10" ht="13.5" customHeight="1">
      <c r="A6642" s="16"/>
      <c r="B6642" s="16"/>
      <c r="C6642" s="17"/>
      <c r="D6642" s="17"/>
      <c r="E6642" s="17"/>
      <c r="F6642" s="17"/>
      <c r="G6642" s="17"/>
      <c r="H6642" s="249"/>
      <c r="I6642" s="250"/>
      <c r="J6642" s="251"/>
    </row>
    <row r="6643" spans="1:10" ht="13.5" customHeight="1">
      <c r="A6643" s="16"/>
      <c r="B6643" s="16"/>
      <c r="C6643" s="17"/>
      <c r="D6643" s="17"/>
      <c r="E6643" s="17"/>
      <c r="F6643" s="17"/>
      <c r="G6643" s="17"/>
      <c r="H6643" s="249"/>
      <c r="I6643" s="250"/>
      <c r="J6643" s="251"/>
    </row>
    <row r="6644" spans="1:10" ht="13.5" customHeight="1">
      <c r="A6644" s="16"/>
      <c r="B6644" s="16"/>
      <c r="C6644" s="17"/>
      <c r="D6644" s="17"/>
      <c r="E6644" s="17"/>
      <c r="F6644" s="17"/>
      <c r="G6644" s="17"/>
      <c r="H6644" s="249"/>
      <c r="I6644" s="250"/>
      <c r="J6644" s="251"/>
    </row>
    <row r="6645" spans="1:10" ht="13.5" customHeight="1">
      <c r="A6645" s="16"/>
      <c r="B6645" s="16"/>
      <c r="C6645" s="17"/>
      <c r="D6645" s="17"/>
      <c r="E6645" s="17"/>
      <c r="F6645" s="17"/>
      <c r="G6645" s="17"/>
      <c r="H6645" s="249"/>
      <c r="I6645" s="250"/>
      <c r="J6645" s="251"/>
    </row>
    <row r="6646" spans="1:10" ht="13.5" customHeight="1">
      <c r="A6646" s="16"/>
      <c r="B6646" s="16"/>
      <c r="C6646" s="17"/>
      <c r="D6646" s="17"/>
      <c r="E6646" s="17"/>
      <c r="F6646" s="17"/>
      <c r="G6646" s="17"/>
      <c r="H6646" s="249"/>
      <c r="I6646" s="250"/>
      <c r="J6646" s="251"/>
    </row>
    <row r="6647" spans="1:10" ht="13.5" customHeight="1">
      <c r="A6647" s="16"/>
      <c r="B6647" s="16"/>
      <c r="C6647" s="17"/>
      <c r="D6647" s="17"/>
      <c r="E6647" s="17"/>
      <c r="F6647" s="17"/>
      <c r="G6647" s="17"/>
      <c r="H6647" s="249"/>
      <c r="I6647" s="250"/>
      <c r="J6647" s="251"/>
    </row>
    <row r="6648" spans="1:10" ht="13.5" customHeight="1">
      <c r="A6648" s="16"/>
      <c r="B6648" s="16"/>
      <c r="C6648" s="17"/>
      <c r="D6648" s="17"/>
      <c r="E6648" s="17"/>
      <c r="F6648" s="17"/>
      <c r="G6648" s="17"/>
      <c r="H6648" s="249"/>
      <c r="I6648" s="250"/>
      <c r="J6648" s="251"/>
    </row>
    <row r="6649" spans="1:10" ht="13.5" customHeight="1">
      <c r="A6649" s="16"/>
      <c r="B6649" s="16"/>
      <c r="C6649" s="17"/>
      <c r="D6649" s="17"/>
      <c r="E6649" s="17"/>
      <c r="F6649" s="17"/>
      <c r="G6649" s="17"/>
      <c r="H6649" s="249"/>
      <c r="I6649" s="250"/>
      <c r="J6649" s="251"/>
    </row>
    <row r="6650" spans="1:10" ht="13.5" customHeight="1">
      <c r="A6650" s="16"/>
      <c r="B6650" s="16"/>
      <c r="C6650" s="17"/>
      <c r="D6650" s="17"/>
      <c r="E6650" s="17"/>
      <c r="F6650" s="17"/>
      <c r="G6650" s="17"/>
      <c r="H6650" s="249"/>
      <c r="I6650" s="250"/>
      <c r="J6650" s="251"/>
    </row>
    <row r="6651" spans="1:10" ht="13.5" customHeight="1">
      <c r="A6651" s="16"/>
      <c r="B6651" s="16"/>
      <c r="C6651" s="17"/>
      <c r="D6651" s="17"/>
      <c r="E6651" s="17"/>
      <c r="F6651" s="17"/>
      <c r="G6651" s="17"/>
      <c r="H6651" s="249"/>
      <c r="I6651" s="250"/>
      <c r="J6651" s="251"/>
    </row>
    <row r="6652" spans="1:10" ht="13.5" customHeight="1">
      <c r="A6652" s="16"/>
      <c r="B6652" s="16"/>
      <c r="C6652" s="17"/>
      <c r="D6652" s="17"/>
      <c r="E6652" s="17"/>
      <c r="F6652" s="17"/>
      <c r="G6652" s="17"/>
      <c r="H6652" s="249"/>
      <c r="I6652" s="250"/>
      <c r="J6652" s="251"/>
    </row>
    <row r="6653" spans="1:10" ht="13.5" customHeight="1">
      <c r="A6653" s="16"/>
      <c r="B6653" s="16"/>
      <c r="C6653" s="17"/>
      <c r="D6653" s="17"/>
      <c r="E6653" s="17"/>
      <c r="F6653" s="17"/>
      <c r="G6653" s="17"/>
      <c r="H6653" s="249"/>
      <c r="I6653" s="250"/>
      <c r="J6653" s="251"/>
    </row>
    <row r="6654" spans="1:10" ht="13.5" customHeight="1">
      <c r="A6654" s="16"/>
      <c r="B6654" s="16"/>
      <c r="C6654" s="17"/>
      <c r="D6654" s="17"/>
      <c r="E6654" s="17"/>
      <c r="F6654" s="17"/>
      <c r="G6654" s="17"/>
      <c r="H6654" s="249"/>
      <c r="I6654" s="250"/>
      <c r="J6654" s="251"/>
    </row>
    <row r="6655" spans="1:10" ht="13.5" customHeight="1">
      <c r="A6655" s="16"/>
      <c r="B6655" s="16"/>
      <c r="C6655" s="17"/>
      <c r="D6655" s="17"/>
      <c r="E6655" s="17"/>
      <c r="F6655" s="17"/>
      <c r="G6655" s="17"/>
      <c r="H6655" s="249"/>
      <c r="I6655" s="250"/>
      <c r="J6655" s="251"/>
    </row>
    <row r="6656" spans="1:10" ht="13.5" customHeight="1">
      <c r="A6656" s="16"/>
      <c r="B6656" s="16"/>
      <c r="C6656" s="17"/>
      <c r="D6656" s="17"/>
      <c r="E6656" s="17"/>
      <c r="F6656" s="17"/>
      <c r="G6656" s="17"/>
      <c r="H6656" s="249"/>
      <c r="I6656" s="250"/>
      <c r="J6656" s="251"/>
    </row>
    <row r="6657" spans="1:10" ht="13.5" customHeight="1">
      <c r="A6657" s="16"/>
      <c r="B6657" s="16"/>
      <c r="C6657" s="17"/>
      <c r="D6657" s="17"/>
      <c r="E6657" s="17"/>
      <c r="F6657" s="17"/>
      <c r="G6657" s="17"/>
      <c r="H6657" s="249"/>
      <c r="I6657" s="250"/>
      <c r="J6657" s="251"/>
    </row>
    <row r="6658" spans="1:10" ht="13.5" customHeight="1">
      <c r="A6658" s="16"/>
      <c r="B6658" s="16"/>
      <c r="C6658" s="17"/>
      <c r="D6658" s="17"/>
      <c r="E6658" s="17"/>
      <c r="F6658" s="17"/>
      <c r="G6658" s="17"/>
      <c r="H6658" s="249"/>
      <c r="I6658" s="250"/>
      <c r="J6658" s="251"/>
    </row>
    <row r="6659" spans="1:10" ht="13.5" customHeight="1">
      <c r="A6659" s="16"/>
      <c r="B6659" s="16"/>
      <c r="C6659" s="17"/>
      <c r="D6659" s="17"/>
      <c r="E6659" s="17"/>
      <c r="F6659" s="17"/>
      <c r="G6659" s="17"/>
      <c r="H6659" s="249"/>
      <c r="I6659" s="250"/>
      <c r="J6659" s="251"/>
    </row>
    <row r="6660" spans="1:10" ht="13.5" customHeight="1">
      <c r="A6660" s="16"/>
      <c r="B6660" s="16"/>
      <c r="C6660" s="17"/>
      <c r="D6660" s="17"/>
      <c r="E6660" s="17"/>
      <c r="F6660" s="17"/>
      <c r="G6660" s="17"/>
      <c r="H6660" s="249"/>
      <c r="I6660" s="250"/>
      <c r="J6660" s="251"/>
    </row>
    <row r="6661" spans="1:10" ht="13.5" customHeight="1">
      <c r="A6661" s="16"/>
      <c r="B6661" s="16"/>
      <c r="C6661" s="17"/>
      <c r="D6661" s="17"/>
      <c r="E6661" s="17"/>
      <c r="F6661" s="17"/>
      <c r="G6661" s="17"/>
      <c r="H6661" s="249"/>
      <c r="I6661" s="250"/>
      <c r="J6661" s="251"/>
    </row>
    <row r="6662" spans="1:10" ht="13.5" customHeight="1">
      <c r="A6662" s="16"/>
      <c r="B6662" s="16"/>
      <c r="C6662" s="17"/>
      <c r="D6662" s="17"/>
      <c r="E6662" s="17"/>
      <c r="F6662" s="17"/>
      <c r="G6662" s="17"/>
      <c r="H6662" s="249"/>
      <c r="I6662" s="250"/>
      <c r="J6662" s="251"/>
    </row>
    <row r="6663" spans="1:10" ht="13.5" customHeight="1">
      <c r="A6663" s="16"/>
      <c r="B6663" s="16"/>
      <c r="C6663" s="17"/>
      <c r="D6663" s="17"/>
      <c r="E6663" s="17"/>
      <c r="F6663" s="17"/>
      <c r="G6663" s="17"/>
      <c r="H6663" s="249"/>
      <c r="I6663" s="250"/>
      <c r="J6663" s="251"/>
    </row>
    <row r="6664" spans="1:10" ht="13.5" customHeight="1">
      <c r="A6664" s="16"/>
      <c r="B6664" s="16"/>
      <c r="C6664" s="17"/>
      <c r="D6664" s="17"/>
      <c r="E6664" s="17"/>
      <c r="F6664" s="17"/>
      <c r="G6664" s="17"/>
      <c r="H6664" s="249"/>
      <c r="I6664" s="250"/>
      <c r="J6664" s="251"/>
    </row>
    <row r="6665" spans="1:10" ht="13.5" customHeight="1">
      <c r="A6665" s="16"/>
      <c r="B6665" s="16"/>
      <c r="C6665" s="17"/>
      <c r="D6665" s="17"/>
      <c r="E6665" s="17"/>
      <c r="F6665" s="17"/>
      <c r="G6665" s="17"/>
      <c r="H6665" s="249"/>
      <c r="I6665" s="250"/>
      <c r="J6665" s="251"/>
    </row>
    <row r="6666" spans="1:10" ht="13.5" customHeight="1">
      <c r="A6666" s="16"/>
      <c r="B6666" s="16"/>
      <c r="C6666" s="17"/>
      <c r="D6666" s="17"/>
      <c r="E6666" s="17"/>
      <c r="F6666" s="17"/>
      <c r="G6666" s="17"/>
      <c r="H6666" s="249"/>
      <c r="I6666" s="250"/>
      <c r="J6666" s="251"/>
    </row>
    <row r="6667" spans="1:10" ht="13.5" customHeight="1">
      <c r="A6667" s="16"/>
      <c r="B6667" s="16"/>
      <c r="C6667" s="17"/>
      <c r="D6667" s="17"/>
      <c r="E6667" s="17"/>
      <c r="F6667" s="17"/>
      <c r="G6667" s="17"/>
      <c r="H6667" s="249"/>
      <c r="I6667" s="250"/>
      <c r="J6667" s="251"/>
    </row>
    <row r="6668" spans="1:10" ht="13.5" customHeight="1">
      <c r="A6668" s="16"/>
      <c r="B6668" s="16"/>
      <c r="C6668" s="17"/>
      <c r="D6668" s="17"/>
      <c r="E6668" s="17"/>
      <c r="F6668" s="17"/>
      <c r="G6668" s="17"/>
      <c r="H6668" s="249"/>
      <c r="I6668" s="250"/>
      <c r="J6668" s="251"/>
    </row>
    <row r="6669" spans="1:10" ht="13.5" customHeight="1">
      <c r="A6669" s="16"/>
      <c r="B6669" s="16"/>
      <c r="C6669" s="17"/>
      <c r="D6669" s="17"/>
      <c r="E6669" s="17"/>
      <c r="F6669" s="17"/>
      <c r="G6669" s="17"/>
      <c r="H6669" s="249"/>
      <c r="I6669" s="250"/>
      <c r="J6669" s="251"/>
    </row>
    <row r="6670" spans="1:10" ht="13.5" customHeight="1">
      <c r="A6670" s="16"/>
      <c r="B6670" s="16"/>
      <c r="C6670" s="17"/>
      <c r="D6670" s="17"/>
      <c r="E6670" s="17"/>
      <c r="F6670" s="17"/>
      <c r="G6670" s="17"/>
      <c r="H6670" s="249"/>
      <c r="I6670" s="250"/>
      <c r="J6670" s="251"/>
    </row>
    <row r="6671" spans="1:10" ht="13.5" customHeight="1">
      <c r="A6671" s="16"/>
      <c r="B6671" s="16"/>
      <c r="C6671" s="17"/>
      <c r="D6671" s="17"/>
      <c r="E6671" s="17"/>
      <c r="F6671" s="17"/>
      <c r="G6671" s="17"/>
      <c r="H6671" s="249"/>
      <c r="I6671" s="250"/>
      <c r="J6671" s="251"/>
    </row>
    <row r="6672" spans="1:10" ht="13.5" customHeight="1">
      <c r="A6672" s="16"/>
      <c r="B6672" s="16"/>
      <c r="C6672" s="17"/>
      <c r="D6672" s="17"/>
      <c r="E6672" s="17"/>
      <c r="F6672" s="17"/>
      <c r="G6672" s="17"/>
      <c r="H6672" s="249"/>
      <c r="I6672" s="250"/>
      <c r="J6672" s="251"/>
    </row>
    <row r="6673" spans="1:10" ht="13.5" customHeight="1">
      <c r="A6673" s="16"/>
      <c r="B6673" s="16"/>
      <c r="C6673" s="17"/>
      <c r="D6673" s="17"/>
      <c r="E6673" s="17"/>
      <c r="F6673" s="17"/>
      <c r="G6673" s="17"/>
      <c r="H6673" s="249"/>
      <c r="I6673" s="250"/>
      <c r="J6673" s="251"/>
    </row>
    <row r="6674" spans="1:10" ht="13.5" customHeight="1">
      <c r="A6674" s="16"/>
      <c r="B6674" s="16"/>
      <c r="C6674" s="17"/>
      <c r="D6674" s="17"/>
      <c r="E6674" s="17"/>
      <c r="F6674" s="17"/>
      <c r="G6674" s="17"/>
      <c r="H6674" s="249"/>
      <c r="I6674" s="250"/>
      <c r="J6674" s="251"/>
    </row>
    <row r="6675" spans="1:10" ht="13.5" customHeight="1">
      <c r="A6675" s="16"/>
      <c r="B6675" s="16"/>
      <c r="C6675" s="17"/>
      <c r="D6675" s="17"/>
      <c r="E6675" s="17"/>
      <c r="F6675" s="17"/>
      <c r="G6675" s="17"/>
      <c r="H6675" s="249"/>
      <c r="I6675" s="250"/>
      <c r="J6675" s="251"/>
    </row>
    <row r="6676" spans="1:10" ht="13.5" customHeight="1">
      <c r="A6676" s="16"/>
      <c r="B6676" s="16"/>
      <c r="C6676" s="17"/>
      <c r="D6676" s="17"/>
      <c r="E6676" s="17"/>
      <c r="F6676" s="17"/>
      <c r="G6676" s="17"/>
      <c r="H6676" s="249"/>
      <c r="I6676" s="250"/>
      <c r="J6676" s="251"/>
    </row>
    <row r="6677" spans="1:10" ht="13.5" customHeight="1">
      <c r="A6677" s="16"/>
      <c r="B6677" s="16"/>
      <c r="C6677" s="17"/>
      <c r="D6677" s="17"/>
      <c r="E6677" s="17"/>
      <c r="F6677" s="17"/>
      <c r="G6677" s="17"/>
      <c r="H6677" s="249"/>
      <c r="I6677" s="250"/>
      <c r="J6677" s="251"/>
    </row>
    <row r="6678" spans="1:10" ht="13.5" customHeight="1">
      <c r="A6678" s="16"/>
      <c r="B6678" s="16"/>
      <c r="C6678" s="17"/>
      <c r="D6678" s="17"/>
      <c r="E6678" s="17"/>
      <c r="F6678" s="17"/>
      <c r="G6678" s="17"/>
      <c r="H6678" s="249"/>
      <c r="I6678" s="250"/>
      <c r="J6678" s="251"/>
    </row>
    <row r="6679" spans="1:10" ht="13.5" customHeight="1">
      <c r="A6679" s="16"/>
      <c r="B6679" s="16"/>
      <c r="C6679" s="17"/>
      <c r="D6679" s="17"/>
      <c r="E6679" s="17"/>
      <c r="F6679" s="17"/>
      <c r="G6679" s="17"/>
      <c r="H6679" s="249"/>
      <c r="I6679" s="250"/>
      <c r="J6679" s="251"/>
    </row>
    <row r="6680" spans="1:10" ht="13.5" customHeight="1">
      <c r="A6680" s="16"/>
      <c r="B6680" s="16"/>
      <c r="C6680" s="17"/>
      <c r="D6680" s="17"/>
      <c r="E6680" s="17"/>
      <c r="F6680" s="17"/>
      <c r="G6680" s="17"/>
      <c r="H6680" s="249"/>
      <c r="I6680" s="250"/>
      <c r="J6680" s="251"/>
    </row>
    <row r="6681" spans="1:10" ht="13.5" customHeight="1">
      <c r="A6681" s="16"/>
      <c r="B6681" s="16"/>
      <c r="C6681" s="17"/>
      <c r="D6681" s="17"/>
      <c r="E6681" s="17"/>
      <c r="F6681" s="17"/>
      <c r="G6681" s="17"/>
      <c r="H6681" s="249"/>
      <c r="I6681" s="250"/>
      <c r="J6681" s="251"/>
    </row>
    <row r="6682" spans="1:10" ht="13.5" customHeight="1">
      <c r="A6682" s="16"/>
      <c r="B6682" s="16"/>
      <c r="C6682" s="17"/>
      <c r="D6682" s="17"/>
      <c r="E6682" s="17"/>
      <c r="F6682" s="17"/>
      <c r="G6682" s="17"/>
      <c r="H6682" s="249"/>
      <c r="I6682" s="250"/>
      <c r="J6682" s="251"/>
    </row>
    <row r="6683" spans="1:10" ht="13.5" customHeight="1">
      <c r="A6683" s="16"/>
      <c r="B6683" s="16"/>
      <c r="C6683" s="17"/>
      <c r="D6683" s="17"/>
      <c r="E6683" s="17"/>
      <c r="F6683" s="17"/>
      <c r="G6683" s="17"/>
      <c r="H6683" s="249"/>
      <c r="I6683" s="250"/>
      <c r="J6683" s="251"/>
    </row>
    <row r="6684" spans="1:10" ht="13.5" customHeight="1">
      <c r="A6684" s="16"/>
      <c r="B6684" s="16"/>
      <c r="C6684" s="17"/>
      <c r="D6684" s="17"/>
      <c r="E6684" s="17"/>
      <c r="F6684" s="17"/>
      <c r="G6684" s="17"/>
      <c r="H6684" s="249"/>
      <c r="I6684" s="250"/>
      <c r="J6684" s="251"/>
    </row>
    <row r="6685" spans="1:10" ht="13.5" customHeight="1">
      <c r="A6685" s="16"/>
      <c r="B6685" s="16"/>
      <c r="C6685" s="17"/>
      <c r="D6685" s="17"/>
      <c r="E6685" s="17"/>
      <c r="F6685" s="17"/>
      <c r="G6685" s="17"/>
      <c r="H6685" s="249"/>
      <c r="I6685" s="250"/>
      <c r="J6685" s="251"/>
    </row>
    <row r="6686" spans="1:10" ht="13.5" customHeight="1">
      <c r="A6686" s="16"/>
      <c r="B6686" s="16"/>
      <c r="C6686" s="17"/>
      <c r="D6686" s="17"/>
      <c r="E6686" s="17"/>
      <c r="F6686" s="17"/>
      <c r="G6686" s="17"/>
      <c r="H6686" s="249"/>
      <c r="I6686" s="250"/>
      <c r="J6686" s="251"/>
    </row>
    <row r="6687" spans="1:10" ht="13.5" customHeight="1">
      <c r="A6687" s="16"/>
      <c r="B6687" s="16"/>
      <c r="C6687" s="17"/>
      <c r="D6687" s="17"/>
      <c r="E6687" s="17"/>
      <c r="F6687" s="17"/>
      <c r="G6687" s="17"/>
      <c r="H6687" s="249"/>
      <c r="I6687" s="250"/>
      <c r="J6687" s="251"/>
    </row>
    <row r="6688" spans="1:10" ht="13.5" customHeight="1">
      <c r="A6688" s="16"/>
      <c r="B6688" s="16"/>
      <c r="C6688" s="17"/>
      <c r="D6688" s="17"/>
      <c r="E6688" s="17"/>
      <c r="F6688" s="17"/>
      <c r="G6688" s="17"/>
      <c r="H6688" s="249"/>
      <c r="I6688" s="250"/>
      <c r="J6688" s="251"/>
    </row>
    <row r="6689" spans="1:10" ht="13.5" customHeight="1">
      <c r="A6689" s="16"/>
      <c r="B6689" s="16"/>
      <c r="C6689" s="17"/>
      <c r="D6689" s="17"/>
      <c r="E6689" s="17"/>
      <c r="F6689" s="17"/>
      <c r="G6689" s="17"/>
      <c r="H6689" s="249"/>
      <c r="I6689" s="250"/>
      <c r="J6689" s="251"/>
    </row>
    <row r="6690" spans="1:10" ht="13.5" customHeight="1">
      <c r="A6690" s="16"/>
      <c r="B6690" s="16"/>
      <c r="C6690" s="17"/>
      <c r="D6690" s="17"/>
      <c r="E6690" s="17"/>
      <c r="F6690" s="17"/>
      <c r="G6690" s="17"/>
      <c r="H6690" s="249"/>
      <c r="I6690" s="250"/>
      <c r="J6690" s="251"/>
    </row>
    <row r="6691" spans="1:10" ht="13.5" customHeight="1">
      <c r="A6691" s="16"/>
      <c r="B6691" s="16"/>
      <c r="C6691" s="17"/>
      <c r="D6691" s="17"/>
      <c r="E6691" s="17"/>
      <c r="F6691" s="17"/>
      <c r="G6691" s="17"/>
      <c r="H6691" s="249"/>
      <c r="I6691" s="250"/>
      <c r="J6691" s="251"/>
    </row>
    <row r="6692" spans="1:10" ht="13.5" customHeight="1">
      <c r="A6692" s="16"/>
      <c r="B6692" s="16"/>
      <c r="C6692" s="17"/>
      <c r="D6692" s="17"/>
      <c r="E6692" s="17"/>
      <c r="F6692" s="17"/>
      <c r="G6692" s="17"/>
      <c r="H6692" s="249"/>
      <c r="I6692" s="250"/>
      <c r="J6692" s="251"/>
    </row>
    <row r="6693" spans="1:10" ht="13.5" customHeight="1">
      <c r="A6693" s="16"/>
      <c r="B6693" s="16"/>
      <c r="C6693" s="17"/>
      <c r="D6693" s="17"/>
      <c r="E6693" s="17"/>
      <c r="F6693" s="17"/>
      <c r="G6693" s="17"/>
      <c r="H6693" s="249"/>
      <c r="I6693" s="250"/>
      <c r="J6693" s="251"/>
    </row>
    <row r="6694" spans="1:10" ht="13.5" customHeight="1">
      <c r="A6694" s="16"/>
      <c r="B6694" s="16"/>
      <c r="C6694" s="17"/>
      <c r="D6694" s="17"/>
      <c r="E6694" s="17"/>
      <c r="F6694" s="17"/>
      <c r="G6694" s="17"/>
      <c r="H6694" s="249"/>
      <c r="I6694" s="250"/>
      <c r="J6694" s="251"/>
    </row>
    <row r="6695" spans="1:10" ht="13.5" customHeight="1">
      <c r="A6695" s="16"/>
      <c r="B6695" s="16"/>
      <c r="C6695" s="17"/>
      <c r="D6695" s="17"/>
      <c r="E6695" s="17"/>
      <c r="F6695" s="17"/>
      <c r="G6695" s="17"/>
      <c r="H6695" s="249"/>
      <c r="I6695" s="250"/>
      <c r="J6695" s="251"/>
    </row>
    <row r="6696" spans="1:10" ht="13.5" customHeight="1">
      <c r="A6696" s="16"/>
      <c r="B6696" s="16"/>
      <c r="C6696" s="17"/>
      <c r="D6696" s="17"/>
      <c r="E6696" s="17"/>
      <c r="F6696" s="17"/>
      <c r="G6696" s="17"/>
      <c r="H6696" s="249"/>
      <c r="I6696" s="250"/>
      <c r="J6696" s="251"/>
    </row>
    <row r="6697" spans="1:10" ht="13.5" customHeight="1">
      <c r="A6697" s="16"/>
      <c r="B6697" s="16"/>
      <c r="C6697" s="17"/>
      <c r="D6697" s="17"/>
      <c r="E6697" s="17"/>
      <c r="F6697" s="17"/>
      <c r="G6697" s="17"/>
      <c r="H6697" s="249"/>
      <c r="I6697" s="250"/>
      <c r="J6697" s="251"/>
    </row>
    <row r="6698" spans="1:10" ht="13.5" customHeight="1">
      <c r="A6698" s="16"/>
      <c r="B6698" s="16"/>
      <c r="C6698" s="17"/>
      <c r="D6698" s="17"/>
      <c r="E6698" s="17"/>
      <c r="F6698" s="17"/>
      <c r="G6698" s="17"/>
      <c r="H6698" s="249"/>
      <c r="I6698" s="250"/>
      <c r="J6698" s="251"/>
    </row>
    <row r="6699" spans="1:10" ht="13.5" customHeight="1">
      <c r="A6699" s="16"/>
      <c r="B6699" s="16"/>
      <c r="C6699" s="17"/>
      <c r="D6699" s="17"/>
      <c r="E6699" s="17"/>
      <c r="F6699" s="17"/>
      <c r="G6699" s="17"/>
      <c r="H6699" s="249"/>
      <c r="I6699" s="250"/>
      <c r="J6699" s="251"/>
    </row>
    <row r="6700" spans="1:10" ht="13.5" customHeight="1">
      <c r="A6700" s="16"/>
      <c r="B6700" s="16"/>
      <c r="C6700" s="17"/>
      <c r="D6700" s="17"/>
      <c r="E6700" s="17"/>
      <c r="F6700" s="17"/>
      <c r="G6700" s="17"/>
      <c r="H6700" s="249"/>
      <c r="I6700" s="250"/>
      <c r="J6700" s="251"/>
    </row>
    <row r="6701" spans="1:10" ht="13.5" customHeight="1">
      <c r="A6701" s="16"/>
      <c r="B6701" s="16"/>
      <c r="C6701" s="17"/>
      <c r="D6701" s="17"/>
      <c r="E6701" s="17"/>
      <c r="F6701" s="17"/>
      <c r="G6701" s="17"/>
      <c r="H6701" s="249"/>
      <c r="I6701" s="250"/>
      <c r="J6701" s="251"/>
    </row>
    <row r="6702" spans="1:10" ht="13.5" customHeight="1">
      <c r="A6702" s="16"/>
      <c r="B6702" s="16"/>
      <c r="C6702" s="17"/>
      <c r="D6702" s="17"/>
      <c r="E6702" s="17"/>
      <c r="F6702" s="17"/>
      <c r="G6702" s="17"/>
      <c r="H6702" s="249"/>
      <c r="I6702" s="250"/>
      <c r="J6702" s="251"/>
    </row>
    <row r="6703" spans="1:10" ht="13.5" customHeight="1">
      <c r="A6703" s="16"/>
      <c r="B6703" s="16"/>
      <c r="C6703" s="17"/>
      <c r="D6703" s="17"/>
      <c r="E6703" s="17"/>
      <c r="F6703" s="17"/>
      <c r="G6703" s="17"/>
      <c r="H6703" s="249"/>
      <c r="I6703" s="250"/>
      <c r="J6703" s="251"/>
    </row>
    <row r="6704" spans="1:10" ht="13.5" customHeight="1">
      <c r="A6704" s="16"/>
      <c r="B6704" s="16"/>
      <c r="C6704" s="17"/>
      <c r="D6704" s="17"/>
      <c r="E6704" s="17"/>
      <c r="F6704" s="17"/>
      <c r="G6704" s="17"/>
      <c r="H6704" s="249"/>
      <c r="I6704" s="250"/>
      <c r="J6704" s="251"/>
    </row>
    <row r="6705" spans="1:10" ht="13.5" customHeight="1">
      <c r="A6705" s="16"/>
      <c r="B6705" s="16"/>
      <c r="C6705" s="17"/>
      <c r="D6705" s="17"/>
      <c r="E6705" s="17"/>
      <c r="F6705" s="17"/>
      <c r="G6705" s="17"/>
      <c r="H6705" s="249"/>
      <c r="I6705" s="250"/>
      <c r="J6705" s="251"/>
    </row>
    <row r="6706" spans="1:10" ht="13.5" customHeight="1">
      <c r="A6706" s="16"/>
      <c r="B6706" s="16"/>
      <c r="C6706" s="17"/>
      <c r="D6706" s="17"/>
      <c r="E6706" s="17"/>
      <c r="F6706" s="17"/>
      <c r="G6706" s="17"/>
      <c r="H6706" s="249"/>
      <c r="I6706" s="250"/>
      <c r="J6706" s="251"/>
    </row>
    <row r="6707" spans="1:10" ht="13.5" customHeight="1">
      <c r="A6707" s="16"/>
      <c r="B6707" s="16"/>
      <c r="C6707" s="17"/>
      <c r="D6707" s="17"/>
      <c r="E6707" s="17"/>
      <c r="F6707" s="17"/>
      <c r="G6707" s="17"/>
      <c r="H6707" s="249"/>
      <c r="I6707" s="250"/>
      <c r="J6707" s="251"/>
    </row>
    <row r="6708" spans="1:10" ht="13.5" customHeight="1">
      <c r="A6708" s="16"/>
      <c r="B6708" s="16"/>
      <c r="C6708" s="17"/>
      <c r="D6708" s="17"/>
      <c r="E6708" s="17"/>
      <c r="F6708" s="17"/>
      <c r="G6708" s="17"/>
      <c r="H6708" s="249"/>
      <c r="I6708" s="250"/>
      <c r="J6708" s="251"/>
    </row>
    <row r="6709" spans="1:10" ht="13.5" customHeight="1">
      <c r="A6709" s="16"/>
      <c r="B6709" s="16"/>
      <c r="C6709" s="17"/>
      <c r="D6709" s="17"/>
      <c r="E6709" s="17"/>
      <c r="F6709" s="17"/>
      <c r="G6709" s="17"/>
      <c r="H6709" s="249"/>
      <c r="I6709" s="250"/>
      <c r="J6709" s="251"/>
    </row>
    <row r="6710" spans="1:10" ht="13.5" customHeight="1">
      <c r="A6710" s="16"/>
      <c r="B6710" s="16"/>
      <c r="C6710" s="17"/>
      <c r="D6710" s="17"/>
      <c r="E6710" s="17"/>
      <c r="F6710" s="17"/>
      <c r="G6710" s="17"/>
      <c r="H6710" s="249"/>
      <c r="I6710" s="250"/>
      <c r="J6710" s="251"/>
    </row>
    <row r="6711" spans="1:10" ht="13.5" customHeight="1">
      <c r="A6711" s="16"/>
      <c r="B6711" s="16"/>
      <c r="C6711" s="17"/>
      <c r="D6711" s="17"/>
      <c r="E6711" s="17"/>
      <c r="F6711" s="17"/>
      <c r="G6711" s="17"/>
      <c r="H6711" s="249"/>
      <c r="I6711" s="250"/>
      <c r="J6711" s="251"/>
    </row>
    <row r="6712" spans="1:10" ht="13.5" customHeight="1">
      <c r="A6712" s="16"/>
      <c r="B6712" s="16"/>
      <c r="C6712" s="17"/>
      <c r="D6712" s="17"/>
      <c r="E6712" s="17"/>
      <c r="F6712" s="17"/>
      <c r="G6712" s="17"/>
      <c r="H6712" s="249"/>
      <c r="I6712" s="250"/>
      <c r="J6712" s="251"/>
    </row>
    <row r="6713" spans="1:10" ht="13.5" customHeight="1">
      <c r="A6713" s="16"/>
      <c r="B6713" s="16"/>
      <c r="C6713" s="17"/>
      <c r="D6713" s="17"/>
      <c r="E6713" s="17"/>
      <c r="F6713" s="17"/>
      <c r="G6713" s="17"/>
      <c r="H6713" s="249"/>
      <c r="I6713" s="250"/>
      <c r="J6713" s="251"/>
    </row>
    <row r="6714" spans="1:10" ht="13.5" customHeight="1">
      <c r="A6714" s="16"/>
      <c r="B6714" s="16"/>
      <c r="C6714" s="17"/>
      <c r="D6714" s="17"/>
      <c r="E6714" s="17"/>
      <c r="F6714" s="17"/>
      <c r="G6714" s="17"/>
      <c r="H6714" s="249"/>
      <c r="I6714" s="250"/>
      <c r="J6714" s="251"/>
    </row>
    <row r="6715" spans="1:10" ht="13.5" customHeight="1">
      <c r="A6715" s="16"/>
      <c r="B6715" s="16"/>
      <c r="C6715" s="17"/>
      <c r="D6715" s="17"/>
      <c r="E6715" s="17"/>
      <c r="F6715" s="17"/>
      <c r="G6715" s="17"/>
      <c r="H6715" s="249"/>
      <c r="I6715" s="250"/>
      <c r="J6715" s="251"/>
    </row>
    <row r="6716" spans="1:10" ht="13.5" customHeight="1">
      <c r="A6716" s="16"/>
      <c r="B6716" s="16"/>
      <c r="C6716" s="17"/>
      <c r="D6716" s="17"/>
      <c r="E6716" s="17"/>
      <c r="F6716" s="17"/>
      <c r="G6716" s="17"/>
      <c r="H6716" s="249"/>
      <c r="I6716" s="250"/>
      <c r="J6716" s="251"/>
    </row>
    <row r="6717" spans="1:10" ht="13.5" customHeight="1">
      <c r="A6717" s="16"/>
      <c r="B6717" s="16"/>
      <c r="C6717" s="17"/>
      <c r="D6717" s="17"/>
      <c r="E6717" s="17"/>
      <c r="F6717" s="17"/>
      <c r="G6717" s="17"/>
      <c r="H6717" s="249"/>
      <c r="I6717" s="250"/>
      <c r="J6717" s="251"/>
    </row>
    <row r="6718" spans="1:10" ht="13.5" customHeight="1">
      <c r="A6718" s="16"/>
      <c r="B6718" s="16"/>
      <c r="C6718" s="17"/>
      <c r="D6718" s="17"/>
      <c r="E6718" s="17"/>
      <c r="F6718" s="17"/>
      <c r="G6718" s="17"/>
      <c r="H6718" s="249"/>
      <c r="I6718" s="250"/>
      <c r="J6718" s="251"/>
    </row>
    <row r="6719" spans="1:10" ht="13.5" customHeight="1">
      <c r="A6719" s="16"/>
      <c r="B6719" s="16"/>
      <c r="C6719" s="17"/>
      <c r="D6719" s="17"/>
      <c r="E6719" s="17"/>
      <c r="F6719" s="17"/>
      <c r="G6719" s="17"/>
      <c r="H6719" s="249"/>
      <c r="I6719" s="250"/>
      <c r="J6719" s="251"/>
    </row>
    <row r="6720" spans="1:10" ht="13.5" customHeight="1">
      <c r="A6720" s="16"/>
      <c r="B6720" s="16"/>
      <c r="C6720" s="17"/>
      <c r="D6720" s="17"/>
      <c r="E6720" s="17"/>
      <c r="F6720" s="17"/>
      <c r="G6720" s="17"/>
      <c r="H6720" s="249"/>
      <c r="I6720" s="250"/>
      <c r="J6720" s="251"/>
    </row>
    <row r="6721" spans="1:10" ht="13.5" customHeight="1">
      <c r="A6721" s="16"/>
      <c r="B6721" s="16"/>
      <c r="C6721" s="17"/>
      <c r="D6721" s="17"/>
      <c r="E6721" s="17"/>
      <c r="F6721" s="17"/>
      <c r="G6721" s="17"/>
      <c r="H6721" s="249"/>
      <c r="I6721" s="250"/>
      <c r="J6721" s="251"/>
    </row>
    <row r="6722" spans="1:10" ht="13.5" customHeight="1">
      <c r="A6722" s="16"/>
      <c r="B6722" s="16"/>
      <c r="C6722" s="17"/>
      <c r="D6722" s="17"/>
      <c r="E6722" s="17"/>
      <c r="F6722" s="17"/>
      <c r="G6722" s="17"/>
      <c r="H6722" s="249"/>
      <c r="I6722" s="250"/>
      <c r="J6722" s="251"/>
    </row>
    <row r="6723" spans="1:10" ht="13.5" customHeight="1">
      <c r="A6723" s="16"/>
      <c r="B6723" s="16"/>
      <c r="C6723" s="17"/>
      <c r="D6723" s="17"/>
      <c r="E6723" s="17"/>
      <c r="F6723" s="17"/>
      <c r="G6723" s="17"/>
      <c r="H6723" s="249"/>
      <c r="I6723" s="250"/>
      <c r="J6723" s="251"/>
    </row>
    <row r="6724" spans="1:10" ht="13.5" customHeight="1">
      <c r="A6724" s="16"/>
      <c r="B6724" s="16"/>
      <c r="C6724" s="17"/>
      <c r="D6724" s="17"/>
      <c r="E6724" s="17"/>
      <c r="F6724" s="17"/>
      <c r="G6724" s="17"/>
      <c r="H6724" s="249"/>
      <c r="I6724" s="250"/>
      <c r="J6724" s="251"/>
    </row>
    <row r="6725" spans="1:10" ht="13.5" customHeight="1">
      <c r="A6725" s="16"/>
      <c r="B6725" s="16"/>
      <c r="C6725" s="17"/>
      <c r="D6725" s="17"/>
      <c r="E6725" s="17"/>
      <c r="F6725" s="17"/>
      <c r="G6725" s="17"/>
      <c r="H6725" s="249"/>
      <c r="I6725" s="250"/>
      <c r="J6725" s="251"/>
    </row>
    <row r="6726" spans="1:10" ht="13.5" customHeight="1">
      <c r="A6726" s="16"/>
      <c r="B6726" s="16"/>
      <c r="C6726" s="17"/>
      <c r="D6726" s="17"/>
      <c r="E6726" s="17"/>
      <c r="F6726" s="17"/>
      <c r="G6726" s="17"/>
      <c r="H6726" s="249"/>
      <c r="I6726" s="250"/>
      <c r="J6726" s="251"/>
    </row>
    <row r="6727" spans="1:10" ht="13.5" customHeight="1">
      <c r="A6727" s="16"/>
      <c r="B6727" s="16"/>
      <c r="C6727" s="17"/>
      <c r="D6727" s="17"/>
      <c r="E6727" s="17"/>
      <c r="F6727" s="17"/>
      <c r="G6727" s="17"/>
      <c r="H6727" s="249"/>
      <c r="I6727" s="250"/>
      <c r="J6727" s="251"/>
    </row>
    <row r="6728" spans="1:10" ht="13.5" customHeight="1">
      <c r="A6728" s="16"/>
      <c r="B6728" s="16"/>
      <c r="C6728" s="17"/>
      <c r="D6728" s="17"/>
      <c r="E6728" s="17"/>
      <c r="F6728" s="17"/>
      <c r="G6728" s="17"/>
      <c r="H6728" s="249"/>
      <c r="I6728" s="250"/>
      <c r="J6728" s="251"/>
    </row>
    <row r="6729" spans="1:10" ht="13.5" customHeight="1">
      <c r="A6729" s="16"/>
      <c r="B6729" s="16"/>
      <c r="C6729" s="17"/>
      <c r="D6729" s="17"/>
      <c r="E6729" s="17"/>
      <c r="F6729" s="17"/>
      <c r="G6729" s="17"/>
      <c r="H6729" s="249"/>
      <c r="I6729" s="250"/>
      <c r="J6729" s="251"/>
    </row>
    <row r="6730" spans="1:10" ht="13.5" customHeight="1">
      <c r="A6730" s="16"/>
      <c r="B6730" s="16"/>
      <c r="C6730" s="17"/>
      <c r="D6730" s="17"/>
      <c r="E6730" s="17"/>
      <c r="F6730" s="17"/>
      <c r="G6730" s="17"/>
      <c r="H6730" s="249"/>
      <c r="I6730" s="250"/>
      <c r="J6730" s="251"/>
    </row>
    <row r="6731" spans="1:10" ht="13.5" customHeight="1">
      <c r="A6731" s="16"/>
      <c r="B6731" s="16"/>
      <c r="C6731" s="17"/>
      <c r="D6731" s="17"/>
      <c r="E6731" s="17"/>
      <c r="F6731" s="17"/>
      <c r="G6731" s="17"/>
      <c r="H6731" s="249"/>
      <c r="I6731" s="250"/>
      <c r="J6731" s="251"/>
    </row>
    <row r="6732" spans="1:10" ht="13.5" customHeight="1">
      <c r="A6732" s="16"/>
      <c r="B6732" s="16"/>
      <c r="C6732" s="17"/>
      <c r="D6732" s="17"/>
      <c r="E6732" s="17"/>
      <c r="F6732" s="17"/>
      <c r="G6732" s="17"/>
      <c r="H6732" s="249"/>
      <c r="I6732" s="250"/>
      <c r="J6732" s="251"/>
    </row>
    <row r="6733" spans="1:10" ht="13.5" customHeight="1">
      <c r="A6733" s="16"/>
      <c r="B6733" s="16"/>
      <c r="C6733" s="17"/>
      <c r="D6733" s="17"/>
      <c r="E6733" s="17"/>
      <c r="F6733" s="17"/>
      <c r="G6733" s="17"/>
      <c r="H6733" s="249"/>
      <c r="I6733" s="250"/>
      <c r="J6733" s="251"/>
    </row>
    <row r="6734" spans="1:10" ht="13.5" customHeight="1">
      <c r="A6734" s="16"/>
      <c r="B6734" s="16"/>
      <c r="C6734" s="17"/>
      <c r="D6734" s="17"/>
      <c r="E6734" s="17"/>
      <c r="F6734" s="17"/>
      <c r="G6734" s="17"/>
      <c r="H6734" s="249"/>
      <c r="I6734" s="250"/>
      <c r="J6734" s="251"/>
    </row>
    <row r="6735" spans="1:10" ht="13.5" customHeight="1">
      <c r="A6735" s="16"/>
      <c r="B6735" s="16"/>
      <c r="C6735" s="17"/>
      <c r="D6735" s="17"/>
      <c r="E6735" s="17"/>
      <c r="F6735" s="17"/>
      <c r="G6735" s="17"/>
      <c r="H6735" s="249"/>
      <c r="I6735" s="250"/>
      <c r="J6735" s="251"/>
    </row>
    <row r="6736" spans="1:10" ht="13.5" customHeight="1">
      <c r="A6736" s="16"/>
      <c r="B6736" s="16"/>
      <c r="C6736" s="17"/>
      <c r="D6736" s="17"/>
      <c r="E6736" s="17"/>
      <c r="F6736" s="17"/>
      <c r="G6736" s="17"/>
      <c r="H6736" s="249"/>
      <c r="I6736" s="250"/>
      <c r="J6736" s="251"/>
    </row>
    <row r="6737" spans="1:10" ht="13.5" customHeight="1">
      <c r="A6737" s="16"/>
      <c r="B6737" s="16"/>
      <c r="C6737" s="17"/>
      <c r="D6737" s="17"/>
      <c r="E6737" s="17"/>
      <c r="F6737" s="17"/>
      <c r="G6737" s="17"/>
      <c r="H6737" s="249"/>
      <c r="I6737" s="250"/>
      <c r="J6737" s="251"/>
    </row>
    <row r="6738" spans="1:10" ht="13.5" customHeight="1">
      <c r="A6738" s="16"/>
      <c r="B6738" s="16"/>
      <c r="C6738" s="17"/>
      <c r="D6738" s="17"/>
      <c r="E6738" s="17"/>
      <c r="F6738" s="17"/>
      <c r="G6738" s="17"/>
      <c r="H6738" s="249"/>
      <c r="I6738" s="250"/>
      <c r="J6738" s="251"/>
    </row>
    <row r="6739" spans="1:10" ht="13.5" customHeight="1">
      <c r="A6739" s="16"/>
      <c r="B6739" s="16"/>
      <c r="C6739" s="17"/>
      <c r="D6739" s="17"/>
      <c r="E6739" s="17"/>
      <c r="F6739" s="17"/>
      <c r="G6739" s="17"/>
      <c r="H6739" s="249"/>
      <c r="I6739" s="250"/>
      <c r="J6739" s="251"/>
    </row>
    <row r="6740" spans="1:10" ht="13.5" customHeight="1">
      <c r="A6740" s="16"/>
      <c r="B6740" s="16"/>
      <c r="C6740" s="17"/>
      <c r="D6740" s="17"/>
      <c r="E6740" s="17"/>
      <c r="F6740" s="17"/>
      <c r="G6740" s="17"/>
      <c r="H6740" s="249"/>
      <c r="I6740" s="250"/>
      <c r="J6740" s="251"/>
    </row>
    <row r="6741" spans="1:10" ht="13.5" customHeight="1">
      <c r="A6741" s="16"/>
      <c r="B6741" s="16"/>
      <c r="C6741" s="17"/>
      <c r="D6741" s="17"/>
      <c r="E6741" s="17"/>
      <c r="F6741" s="17"/>
      <c r="G6741" s="17"/>
      <c r="H6741" s="249"/>
      <c r="I6741" s="250"/>
      <c r="J6741" s="251"/>
    </row>
    <row r="6742" spans="1:10" ht="13.5" customHeight="1">
      <c r="A6742" s="16"/>
      <c r="B6742" s="16"/>
      <c r="C6742" s="17"/>
      <c r="D6742" s="17"/>
      <c r="E6742" s="17"/>
      <c r="F6742" s="17"/>
      <c r="G6742" s="17"/>
      <c r="H6742" s="249"/>
      <c r="I6742" s="250"/>
      <c r="J6742" s="251"/>
    </row>
    <row r="6743" spans="1:10" ht="13.5" customHeight="1">
      <c r="A6743" s="16"/>
      <c r="B6743" s="16"/>
      <c r="C6743" s="17"/>
      <c r="D6743" s="17"/>
      <c r="E6743" s="17"/>
      <c r="F6743" s="17"/>
      <c r="G6743" s="17"/>
      <c r="H6743" s="249"/>
      <c r="I6743" s="250"/>
      <c r="J6743" s="251"/>
    </row>
    <row r="6744" spans="1:10" ht="13.5" customHeight="1">
      <c r="A6744" s="16"/>
      <c r="B6744" s="16"/>
      <c r="C6744" s="17"/>
      <c r="D6744" s="17"/>
      <c r="E6744" s="17"/>
      <c r="F6744" s="17"/>
      <c r="G6744" s="17"/>
      <c r="H6744" s="249"/>
      <c r="I6744" s="250"/>
      <c r="J6744" s="251"/>
    </row>
    <row r="6745" spans="1:10" ht="13.5" customHeight="1">
      <c r="A6745" s="16"/>
      <c r="B6745" s="16"/>
      <c r="C6745" s="17"/>
      <c r="D6745" s="17"/>
      <c r="E6745" s="17"/>
      <c r="F6745" s="17"/>
      <c r="G6745" s="17"/>
      <c r="H6745" s="249"/>
      <c r="I6745" s="250"/>
      <c r="J6745" s="251"/>
    </row>
    <row r="6746" spans="1:10" ht="13.5" customHeight="1">
      <c r="A6746" s="16"/>
      <c r="B6746" s="16"/>
      <c r="C6746" s="17"/>
      <c r="D6746" s="17"/>
      <c r="E6746" s="17"/>
      <c r="F6746" s="17"/>
      <c r="G6746" s="17"/>
      <c r="H6746" s="249"/>
      <c r="I6746" s="250"/>
      <c r="J6746" s="251"/>
    </row>
    <row r="6747" spans="1:10" ht="13.5" customHeight="1">
      <c r="A6747" s="16"/>
      <c r="B6747" s="16"/>
      <c r="C6747" s="17"/>
      <c r="D6747" s="17"/>
      <c r="E6747" s="17"/>
      <c r="F6747" s="17"/>
      <c r="G6747" s="17"/>
      <c r="H6747" s="249"/>
      <c r="I6747" s="250"/>
      <c r="J6747" s="251"/>
    </row>
    <row r="6748" spans="1:10" ht="13.5" customHeight="1">
      <c r="A6748" s="16"/>
      <c r="B6748" s="16"/>
      <c r="C6748" s="17"/>
      <c r="D6748" s="17"/>
      <c r="E6748" s="17"/>
      <c r="F6748" s="17"/>
      <c r="G6748" s="17"/>
      <c r="H6748" s="249"/>
      <c r="I6748" s="250"/>
      <c r="J6748" s="251"/>
    </row>
    <row r="6749" spans="1:10" ht="13.5" customHeight="1">
      <c r="A6749" s="16"/>
      <c r="B6749" s="16"/>
      <c r="C6749" s="17"/>
      <c r="D6749" s="17"/>
      <c r="E6749" s="17"/>
      <c r="F6749" s="17"/>
      <c r="G6749" s="17"/>
      <c r="H6749" s="249"/>
      <c r="I6749" s="250"/>
      <c r="J6749" s="251"/>
    </row>
    <row r="6750" spans="1:10" ht="13.5" customHeight="1">
      <c r="A6750" s="16"/>
      <c r="B6750" s="16"/>
      <c r="C6750" s="17"/>
      <c r="D6750" s="17"/>
      <c r="E6750" s="17"/>
      <c r="F6750" s="17"/>
      <c r="G6750" s="17"/>
      <c r="H6750" s="249"/>
      <c r="I6750" s="250"/>
      <c r="J6750" s="251"/>
    </row>
    <row r="6751" spans="1:10" ht="13.5" customHeight="1">
      <c r="A6751" s="16"/>
      <c r="B6751" s="16"/>
      <c r="C6751" s="17"/>
      <c r="D6751" s="17"/>
      <c r="E6751" s="17"/>
      <c r="F6751" s="17"/>
      <c r="G6751" s="17"/>
      <c r="H6751" s="249"/>
      <c r="I6751" s="250"/>
      <c r="J6751" s="251"/>
    </row>
    <row r="6752" spans="1:10" ht="13.5" customHeight="1">
      <c r="A6752" s="16"/>
      <c r="B6752" s="16"/>
      <c r="C6752" s="17"/>
      <c r="D6752" s="17"/>
      <c r="E6752" s="17"/>
      <c r="F6752" s="17"/>
      <c r="G6752" s="17"/>
      <c r="H6752" s="249"/>
      <c r="I6752" s="250"/>
      <c r="J6752" s="251"/>
    </row>
    <row r="6753" spans="1:10" ht="13.5" customHeight="1">
      <c r="A6753" s="16"/>
      <c r="B6753" s="16"/>
      <c r="C6753" s="17"/>
      <c r="D6753" s="17"/>
      <c r="E6753" s="17"/>
      <c r="F6753" s="17"/>
      <c r="G6753" s="17"/>
      <c r="H6753" s="249"/>
      <c r="I6753" s="250"/>
      <c r="J6753" s="251"/>
    </row>
    <row r="6754" spans="1:10" ht="13.5" customHeight="1">
      <c r="A6754" s="16"/>
      <c r="B6754" s="16"/>
      <c r="C6754" s="17"/>
      <c r="D6754" s="17"/>
      <c r="E6754" s="17"/>
      <c r="F6754" s="17"/>
      <c r="G6754" s="17"/>
      <c r="H6754" s="249"/>
      <c r="I6754" s="250"/>
      <c r="J6754" s="251"/>
    </row>
    <row r="6755" spans="1:10" ht="13.5" customHeight="1">
      <c r="A6755" s="16"/>
      <c r="B6755" s="16"/>
      <c r="C6755" s="17"/>
      <c r="D6755" s="17"/>
      <c r="E6755" s="17"/>
      <c r="F6755" s="17"/>
      <c r="G6755" s="17"/>
      <c r="H6755" s="249"/>
      <c r="I6755" s="250"/>
      <c r="J6755" s="251"/>
    </row>
    <row r="6756" spans="1:10" ht="13.5" customHeight="1">
      <c r="A6756" s="16"/>
      <c r="B6756" s="16"/>
      <c r="C6756" s="17"/>
      <c r="D6756" s="17"/>
      <c r="E6756" s="17"/>
      <c r="F6756" s="17"/>
      <c r="G6756" s="17"/>
      <c r="H6756" s="249"/>
      <c r="I6756" s="250"/>
      <c r="J6756" s="251"/>
    </row>
    <row r="6757" spans="1:10" ht="13.5" customHeight="1">
      <c r="A6757" s="16"/>
      <c r="B6757" s="16"/>
      <c r="C6757" s="17"/>
      <c r="D6757" s="17"/>
      <c r="E6757" s="17"/>
      <c r="F6757" s="17"/>
      <c r="G6757" s="17"/>
      <c r="H6757" s="249"/>
      <c r="I6757" s="250"/>
      <c r="J6757" s="251"/>
    </row>
    <row r="6758" spans="1:10" ht="13.5" customHeight="1">
      <c r="A6758" s="16"/>
      <c r="B6758" s="16"/>
      <c r="C6758" s="17"/>
      <c r="D6758" s="17"/>
      <c r="E6758" s="17"/>
      <c r="F6758" s="17"/>
      <c r="G6758" s="17"/>
      <c r="H6758" s="249"/>
      <c r="I6758" s="250"/>
      <c r="J6758" s="251"/>
    </row>
    <row r="6759" spans="1:10" ht="13.5" customHeight="1">
      <c r="A6759" s="16"/>
      <c r="B6759" s="16"/>
      <c r="C6759" s="17"/>
      <c r="D6759" s="17"/>
      <c r="E6759" s="17"/>
      <c r="F6759" s="17"/>
      <c r="G6759" s="17"/>
      <c r="H6759" s="249"/>
      <c r="I6759" s="250"/>
      <c r="J6759" s="251"/>
    </row>
    <row r="6760" spans="1:10" ht="13.5" customHeight="1">
      <c r="A6760" s="16"/>
      <c r="B6760" s="16"/>
      <c r="C6760" s="17"/>
      <c r="D6760" s="17"/>
      <c r="E6760" s="17"/>
      <c r="F6760" s="17"/>
      <c r="G6760" s="17"/>
      <c r="H6760" s="249"/>
      <c r="I6760" s="250"/>
      <c r="J6760" s="251"/>
    </row>
    <row r="6761" spans="1:10" ht="13.5" customHeight="1">
      <c r="A6761" s="16"/>
      <c r="B6761" s="16"/>
      <c r="C6761" s="17"/>
      <c r="D6761" s="17"/>
      <c r="E6761" s="17"/>
      <c r="F6761" s="17"/>
      <c r="G6761" s="17"/>
      <c r="H6761" s="249"/>
      <c r="I6761" s="250"/>
      <c r="J6761" s="251"/>
    </row>
    <row r="6762" spans="1:10" ht="13.5" customHeight="1">
      <c r="A6762" s="16"/>
      <c r="B6762" s="16"/>
      <c r="C6762" s="17"/>
      <c r="D6762" s="17"/>
      <c r="E6762" s="17"/>
      <c r="F6762" s="17"/>
      <c r="G6762" s="17"/>
      <c r="H6762" s="249"/>
      <c r="I6762" s="250"/>
      <c r="J6762" s="251"/>
    </row>
    <row r="6763" spans="1:10" ht="13.5" customHeight="1">
      <c r="A6763" s="16"/>
      <c r="B6763" s="16"/>
      <c r="C6763" s="17"/>
      <c r="D6763" s="17"/>
      <c r="E6763" s="17"/>
      <c r="F6763" s="17"/>
      <c r="G6763" s="17"/>
      <c r="H6763" s="249"/>
      <c r="I6763" s="250"/>
      <c r="J6763" s="251"/>
    </row>
    <row r="6764" spans="1:10" ht="13.5" customHeight="1">
      <c r="A6764" s="16"/>
      <c r="B6764" s="16"/>
      <c r="C6764" s="17"/>
      <c r="D6764" s="17"/>
      <c r="E6764" s="17"/>
      <c r="F6764" s="17"/>
      <c r="G6764" s="17"/>
      <c r="H6764" s="249"/>
      <c r="I6764" s="250"/>
      <c r="J6764" s="251"/>
    </row>
    <row r="6765" spans="1:10" ht="13.5" customHeight="1">
      <c r="A6765" s="16"/>
      <c r="B6765" s="16"/>
      <c r="C6765" s="17"/>
      <c r="D6765" s="17"/>
      <c r="E6765" s="17"/>
      <c r="F6765" s="17"/>
      <c r="G6765" s="17"/>
      <c r="H6765" s="249"/>
      <c r="I6765" s="250"/>
      <c r="J6765" s="251"/>
    </row>
    <row r="6766" spans="1:10" ht="13.5" customHeight="1">
      <c r="A6766" s="16"/>
      <c r="B6766" s="16"/>
      <c r="C6766" s="17"/>
      <c r="D6766" s="17"/>
      <c r="E6766" s="17"/>
      <c r="F6766" s="17"/>
      <c r="G6766" s="17"/>
      <c r="H6766" s="249"/>
      <c r="I6766" s="250"/>
      <c r="J6766" s="251"/>
    </row>
    <row r="6767" spans="1:10" ht="13.5" customHeight="1">
      <c r="A6767" s="16"/>
      <c r="B6767" s="16"/>
      <c r="C6767" s="17"/>
      <c r="D6767" s="17"/>
      <c r="E6767" s="17"/>
      <c r="F6767" s="17"/>
      <c r="G6767" s="17"/>
      <c r="H6767" s="249"/>
      <c r="I6767" s="250"/>
      <c r="J6767" s="251"/>
    </row>
    <row r="6768" spans="1:10" ht="13.5" customHeight="1">
      <c r="A6768" s="16"/>
      <c r="B6768" s="16"/>
      <c r="C6768" s="17"/>
      <c r="D6768" s="17"/>
      <c r="E6768" s="17"/>
      <c r="F6768" s="17"/>
      <c r="G6768" s="17"/>
      <c r="H6768" s="249"/>
      <c r="I6768" s="250"/>
      <c r="J6768" s="251"/>
    </row>
    <row r="6769" spans="1:10" ht="13.5" customHeight="1">
      <c r="A6769" s="16"/>
      <c r="B6769" s="16"/>
      <c r="C6769" s="17"/>
      <c r="D6769" s="17"/>
      <c r="E6769" s="17"/>
      <c r="F6769" s="17"/>
      <c r="G6769" s="17"/>
      <c r="H6769" s="249"/>
      <c r="I6769" s="250"/>
      <c r="J6769" s="251"/>
    </row>
    <row r="6770" spans="1:10" ht="13.5" customHeight="1">
      <c r="A6770" s="16"/>
      <c r="B6770" s="16"/>
      <c r="C6770" s="17"/>
      <c r="D6770" s="17"/>
      <c r="E6770" s="17"/>
      <c r="F6770" s="17"/>
      <c r="G6770" s="17"/>
      <c r="H6770" s="249"/>
      <c r="I6770" s="250"/>
      <c r="J6770" s="251"/>
    </row>
    <row r="6771" spans="1:10" ht="13.5" customHeight="1">
      <c r="A6771" s="16"/>
      <c r="B6771" s="16"/>
      <c r="C6771" s="17"/>
      <c r="D6771" s="17"/>
      <c r="E6771" s="17"/>
      <c r="F6771" s="17"/>
      <c r="G6771" s="17"/>
      <c r="H6771" s="249"/>
      <c r="I6771" s="250"/>
      <c r="J6771" s="251"/>
    </row>
    <row r="6772" spans="1:10" ht="13.5" customHeight="1">
      <c r="A6772" s="16"/>
      <c r="B6772" s="16"/>
      <c r="C6772" s="17"/>
      <c r="D6772" s="17"/>
      <c r="E6772" s="17"/>
      <c r="F6772" s="17"/>
      <c r="G6772" s="17"/>
      <c r="H6772" s="249"/>
      <c r="I6772" s="250"/>
      <c r="J6772" s="251"/>
    </row>
    <row r="6773" spans="1:10" ht="13.5" customHeight="1">
      <c r="A6773" s="16"/>
      <c r="B6773" s="16"/>
      <c r="C6773" s="17"/>
      <c r="D6773" s="17"/>
      <c r="E6773" s="17"/>
      <c r="F6773" s="17"/>
      <c r="G6773" s="17"/>
      <c r="H6773" s="249"/>
      <c r="I6773" s="250"/>
      <c r="J6773" s="251"/>
    </row>
    <row r="6774" spans="1:10" ht="13.5" customHeight="1">
      <c r="A6774" s="16"/>
      <c r="B6774" s="16"/>
      <c r="C6774" s="17"/>
      <c r="D6774" s="17"/>
      <c r="E6774" s="17"/>
      <c r="F6774" s="17"/>
      <c r="G6774" s="17"/>
      <c r="H6774" s="249"/>
      <c r="I6774" s="250"/>
      <c r="J6774" s="251"/>
    </row>
    <row r="6775" spans="1:10" ht="13.5" customHeight="1">
      <c r="A6775" s="16"/>
      <c r="B6775" s="16"/>
      <c r="C6775" s="17"/>
      <c r="D6775" s="17"/>
      <c r="E6775" s="17"/>
      <c r="F6775" s="17"/>
      <c r="G6775" s="17"/>
      <c r="H6775" s="249"/>
      <c r="I6775" s="250"/>
      <c r="J6775" s="251"/>
    </row>
    <row r="6776" spans="1:10" ht="13.5" customHeight="1">
      <c r="A6776" s="16"/>
      <c r="B6776" s="16"/>
      <c r="C6776" s="17"/>
      <c r="D6776" s="17"/>
      <c r="E6776" s="17"/>
      <c r="F6776" s="17"/>
      <c r="G6776" s="17"/>
      <c r="H6776" s="249"/>
      <c r="I6776" s="250"/>
      <c r="J6776" s="251"/>
    </row>
    <row r="6777" spans="1:10" ht="13.5" customHeight="1">
      <c r="A6777" s="16"/>
      <c r="B6777" s="16"/>
      <c r="C6777" s="17"/>
      <c r="D6777" s="17"/>
      <c r="E6777" s="17"/>
      <c r="F6777" s="17"/>
      <c r="G6777" s="17"/>
      <c r="H6777" s="249"/>
      <c r="I6777" s="250"/>
      <c r="J6777" s="251"/>
    </row>
    <row r="6778" spans="1:10" ht="13.5" customHeight="1">
      <c r="A6778" s="16"/>
      <c r="B6778" s="16"/>
      <c r="C6778" s="17"/>
      <c r="D6778" s="17"/>
      <c r="E6778" s="17"/>
      <c r="F6778" s="17"/>
      <c r="G6778" s="17"/>
      <c r="H6778" s="249"/>
      <c r="I6778" s="250"/>
      <c r="J6778" s="251"/>
    </row>
    <row r="6779" spans="1:10" ht="13.5" customHeight="1">
      <c r="A6779" s="16"/>
      <c r="B6779" s="16"/>
      <c r="C6779" s="17"/>
      <c r="D6779" s="17"/>
      <c r="E6779" s="17"/>
      <c r="F6779" s="17"/>
      <c r="G6779" s="17"/>
      <c r="H6779" s="249"/>
      <c r="I6779" s="250"/>
      <c r="J6779" s="251"/>
    </row>
    <row r="6780" spans="1:10" ht="13.5" customHeight="1">
      <c r="A6780" s="16"/>
      <c r="B6780" s="16"/>
      <c r="C6780" s="17"/>
      <c r="D6780" s="17"/>
      <c r="E6780" s="17"/>
      <c r="F6780" s="17"/>
      <c r="G6780" s="17"/>
      <c r="H6780" s="249"/>
      <c r="I6780" s="250"/>
      <c r="J6780" s="251"/>
    </row>
    <row r="6781" spans="1:10" ht="13.5" customHeight="1">
      <c r="A6781" s="16"/>
      <c r="B6781" s="16"/>
      <c r="C6781" s="17"/>
      <c r="D6781" s="17"/>
      <c r="E6781" s="17"/>
      <c r="F6781" s="17"/>
      <c r="G6781" s="17"/>
      <c r="H6781" s="249"/>
      <c r="I6781" s="250"/>
      <c r="J6781" s="251"/>
    </row>
    <row r="6782" spans="1:10" ht="13.5" customHeight="1">
      <c r="A6782" s="16"/>
      <c r="B6782" s="16"/>
      <c r="C6782" s="17"/>
      <c r="D6782" s="17"/>
      <c r="E6782" s="17"/>
      <c r="F6782" s="17"/>
      <c r="G6782" s="17"/>
      <c r="H6782" s="249"/>
      <c r="I6782" s="250"/>
      <c r="J6782" s="251"/>
    </row>
    <row r="6783" spans="1:10" ht="13.5" customHeight="1">
      <c r="A6783" s="16"/>
      <c r="B6783" s="16"/>
      <c r="C6783" s="17"/>
      <c r="D6783" s="17"/>
      <c r="E6783" s="17"/>
      <c r="F6783" s="17"/>
      <c r="G6783" s="17"/>
      <c r="H6783" s="249"/>
      <c r="I6783" s="250"/>
      <c r="J6783" s="251"/>
    </row>
    <row r="6784" spans="1:10" ht="13.5" customHeight="1">
      <c r="A6784" s="16"/>
      <c r="B6784" s="16"/>
      <c r="C6784" s="17"/>
      <c r="D6784" s="17"/>
      <c r="E6784" s="17"/>
      <c r="F6784" s="17"/>
      <c r="G6784" s="17"/>
      <c r="H6784" s="249"/>
      <c r="I6784" s="250"/>
      <c r="J6784" s="251"/>
    </row>
    <row r="6785" spans="1:10" ht="13.5" customHeight="1">
      <c r="A6785" s="16"/>
      <c r="B6785" s="16"/>
      <c r="C6785" s="17"/>
      <c r="D6785" s="17"/>
      <c r="E6785" s="17"/>
      <c r="F6785" s="17"/>
      <c r="G6785" s="17"/>
      <c r="H6785" s="249"/>
      <c r="I6785" s="250"/>
      <c r="J6785" s="251"/>
    </row>
    <row r="6786" spans="1:10" ht="13.5" customHeight="1">
      <c r="A6786" s="16"/>
      <c r="B6786" s="16"/>
      <c r="C6786" s="17"/>
      <c r="D6786" s="17"/>
      <c r="E6786" s="17"/>
      <c r="F6786" s="17"/>
      <c r="G6786" s="17"/>
      <c r="H6786" s="249"/>
      <c r="I6786" s="250"/>
      <c r="J6786" s="251"/>
    </row>
    <row r="6787" spans="1:10" ht="13.5" customHeight="1">
      <c r="A6787" s="16"/>
      <c r="B6787" s="16"/>
      <c r="C6787" s="17"/>
      <c r="D6787" s="17"/>
      <c r="E6787" s="17"/>
      <c r="F6787" s="17"/>
      <c r="G6787" s="17"/>
      <c r="H6787" s="249"/>
      <c r="I6787" s="250"/>
      <c r="J6787" s="251"/>
    </row>
    <row r="6788" spans="1:10" ht="13.5" customHeight="1">
      <c r="A6788" s="16"/>
      <c r="B6788" s="16"/>
      <c r="C6788" s="17"/>
      <c r="D6788" s="17"/>
      <c r="E6788" s="17"/>
      <c r="F6788" s="17"/>
      <c r="G6788" s="17"/>
      <c r="H6788" s="249"/>
      <c r="I6788" s="250"/>
      <c r="J6788" s="251"/>
    </row>
    <row r="6789" spans="1:10" ht="13.5" customHeight="1">
      <c r="A6789" s="16"/>
      <c r="B6789" s="16"/>
      <c r="C6789" s="17"/>
      <c r="D6789" s="17"/>
      <c r="E6789" s="17"/>
      <c r="F6789" s="17"/>
      <c r="G6789" s="17"/>
      <c r="H6789" s="249"/>
      <c r="I6789" s="250"/>
      <c r="J6789" s="251"/>
    </row>
    <row r="6790" spans="1:10" ht="13.5" customHeight="1">
      <c r="A6790" s="16"/>
      <c r="B6790" s="16"/>
      <c r="C6790" s="17"/>
      <c r="D6790" s="17"/>
      <c r="E6790" s="17"/>
      <c r="F6790" s="17"/>
      <c r="G6790" s="17"/>
      <c r="H6790" s="249"/>
      <c r="I6790" s="250"/>
      <c r="J6790" s="251"/>
    </row>
    <row r="6791" spans="1:10" ht="13.5" customHeight="1">
      <c r="A6791" s="16"/>
      <c r="B6791" s="16"/>
      <c r="C6791" s="17"/>
      <c r="D6791" s="17"/>
      <c r="E6791" s="17"/>
      <c r="F6791" s="17"/>
      <c r="G6791" s="17"/>
      <c r="H6791" s="249"/>
      <c r="I6791" s="250"/>
      <c r="J6791" s="251"/>
    </row>
    <row r="6792" spans="1:10" ht="13.5" customHeight="1">
      <c r="A6792" s="16"/>
      <c r="B6792" s="16"/>
      <c r="C6792" s="17"/>
      <c r="D6792" s="17"/>
      <c r="E6792" s="17"/>
      <c r="F6792" s="17"/>
      <c r="G6792" s="17"/>
      <c r="H6792" s="249"/>
      <c r="I6792" s="250"/>
      <c r="J6792" s="251"/>
    </row>
    <row r="6793" spans="1:10" ht="13.5" customHeight="1">
      <c r="A6793" s="16"/>
      <c r="B6793" s="16"/>
      <c r="C6793" s="17"/>
      <c r="D6793" s="17"/>
      <c r="E6793" s="17"/>
      <c r="F6793" s="17"/>
      <c r="G6793" s="17"/>
      <c r="H6793" s="249"/>
      <c r="I6793" s="250"/>
      <c r="J6793" s="251"/>
    </row>
    <row r="6794" spans="1:10" ht="13.5" customHeight="1">
      <c r="A6794" s="16"/>
      <c r="B6794" s="16"/>
      <c r="C6794" s="17"/>
      <c r="D6794" s="17"/>
      <c r="E6794" s="17"/>
      <c r="F6794" s="17"/>
      <c r="G6794" s="17"/>
      <c r="H6794" s="249"/>
      <c r="I6794" s="250"/>
      <c r="J6794" s="251"/>
    </row>
    <row r="6795" spans="1:10" ht="13.5" customHeight="1">
      <c r="A6795" s="16"/>
      <c r="B6795" s="16"/>
      <c r="C6795" s="17"/>
      <c r="D6795" s="17"/>
      <c r="E6795" s="17"/>
      <c r="F6795" s="17"/>
      <c r="G6795" s="17"/>
      <c r="H6795" s="249"/>
      <c r="I6795" s="250"/>
      <c r="J6795" s="251"/>
    </row>
    <row r="6796" spans="1:10" ht="13.5" customHeight="1">
      <c r="A6796" s="16"/>
      <c r="B6796" s="16"/>
      <c r="C6796" s="17"/>
      <c r="D6796" s="17"/>
      <c r="E6796" s="17"/>
      <c r="F6796" s="17"/>
      <c r="G6796" s="17"/>
      <c r="H6796" s="249"/>
      <c r="I6796" s="250"/>
      <c r="J6796" s="251"/>
    </row>
    <row r="6797" spans="1:10" ht="13.5" customHeight="1">
      <c r="A6797" s="16"/>
      <c r="B6797" s="16"/>
      <c r="C6797" s="17"/>
      <c r="D6797" s="17"/>
      <c r="E6797" s="17"/>
      <c r="F6797" s="17"/>
      <c r="G6797" s="17"/>
      <c r="H6797" s="249"/>
      <c r="I6797" s="250"/>
      <c r="J6797" s="251"/>
    </row>
    <row r="6798" spans="1:10" ht="13.5" customHeight="1">
      <c r="A6798" s="16"/>
      <c r="B6798" s="16"/>
      <c r="C6798" s="17"/>
      <c r="D6798" s="17"/>
      <c r="E6798" s="17"/>
      <c r="F6798" s="17"/>
      <c r="G6798" s="17"/>
      <c r="H6798" s="249"/>
      <c r="I6798" s="250"/>
      <c r="J6798" s="251"/>
    </row>
    <row r="6799" spans="1:10" ht="13.5" customHeight="1">
      <c r="A6799" s="16"/>
      <c r="B6799" s="16"/>
      <c r="C6799" s="17"/>
      <c r="D6799" s="17"/>
      <c r="E6799" s="17"/>
      <c r="F6799" s="17"/>
      <c r="G6799" s="17"/>
      <c r="H6799" s="249"/>
      <c r="I6799" s="250"/>
      <c r="J6799" s="251"/>
    </row>
    <row r="6800" spans="1:10" ht="13.5" customHeight="1">
      <c r="A6800" s="16"/>
      <c r="B6800" s="16"/>
      <c r="C6800" s="17"/>
      <c r="D6800" s="17"/>
      <c r="E6800" s="17"/>
      <c r="F6800" s="17"/>
      <c r="G6800" s="17"/>
      <c r="H6800" s="249"/>
      <c r="I6800" s="250"/>
      <c r="J6800" s="251"/>
    </row>
    <row r="6801" spans="1:10" ht="13.5" customHeight="1">
      <c r="A6801" s="16"/>
      <c r="B6801" s="16"/>
      <c r="C6801" s="17"/>
      <c r="D6801" s="17"/>
      <c r="E6801" s="17"/>
      <c r="F6801" s="17"/>
      <c r="G6801" s="17"/>
      <c r="H6801" s="249"/>
      <c r="I6801" s="250"/>
      <c r="J6801" s="251"/>
    </row>
    <row r="6802" spans="1:10" ht="13.5" customHeight="1">
      <c r="A6802" s="16"/>
      <c r="B6802" s="16"/>
      <c r="C6802" s="17"/>
      <c r="D6802" s="17"/>
      <c r="E6802" s="17"/>
      <c r="F6802" s="17"/>
      <c r="G6802" s="17"/>
      <c r="H6802" s="249"/>
      <c r="I6802" s="250"/>
      <c r="J6802" s="251"/>
    </row>
    <row r="6803" spans="1:10" ht="13.5" customHeight="1">
      <c r="A6803" s="16"/>
      <c r="B6803" s="16"/>
      <c r="C6803" s="17"/>
      <c r="D6803" s="17"/>
      <c r="E6803" s="17"/>
      <c r="F6803" s="17"/>
      <c r="G6803" s="17"/>
      <c r="H6803" s="249"/>
      <c r="I6803" s="250"/>
      <c r="J6803" s="251"/>
    </row>
    <row r="6804" spans="1:10" ht="13.5" customHeight="1">
      <c r="A6804" s="16"/>
      <c r="B6804" s="16"/>
      <c r="C6804" s="17"/>
      <c r="D6804" s="17"/>
      <c r="E6804" s="17"/>
      <c r="F6804" s="17"/>
      <c r="G6804" s="17"/>
      <c r="H6804" s="249"/>
      <c r="I6804" s="250"/>
      <c r="J6804" s="251"/>
    </row>
    <row r="6805" spans="1:10" ht="13.5" customHeight="1">
      <c r="A6805" s="16"/>
      <c r="B6805" s="16"/>
      <c r="C6805" s="17"/>
      <c r="D6805" s="17"/>
      <c r="E6805" s="17"/>
      <c r="F6805" s="17"/>
      <c r="G6805" s="17"/>
      <c r="H6805" s="249"/>
      <c r="I6805" s="250"/>
      <c r="J6805" s="251"/>
    </row>
    <row r="6806" spans="1:10" ht="13.5" customHeight="1">
      <c r="A6806" s="16"/>
      <c r="B6806" s="16"/>
      <c r="C6806" s="17"/>
      <c r="D6806" s="17"/>
      <c r="E6806" s="17"/>
      <c r="F6806" s="17"/>
      <c r="G6806" s="17"/>
      <c r="H6806" s="249"/>
      <c r="I6806" s="250"/>
      <c r="J6806" s="251"/>
    </row>
    <row r="6807" spans="1:10" ht="13.5" customHeight="1">
      <c r="A6807" s="16"/>
      <c r="B6807" s="16"/>
      <c r="C6807" s="17"/>
      <c r="D6807" s="17"/>
      <c r="E6807" s="17"/>
      <c r="F6807" s="17"/>
      <c r="G6807" s="17"/>
      <c r="H6807" s="249"/>
      <c r="I6807" s="250"/>
      <c r="J6807" s="251"/>
    </row>
    <row r="6808" spans="1:10" ht="13.5" customHeight="1">
      <c r="A6808" s="16"/>
      <c r="B6808" s="16"/>
      <c r="C6808" s="17"/>
      <c r="D6808" s="17"/>
      <c r="E6808" s="17"/>
      <c r="F6808" s="17"/>
      <c r="G6808" s="17"/>
      <c r="H6808" s="249"/>
      <c r="I6808" s="250"/>
      <c r="J6808" s="251"/>
    </row>
    <row r="6809" spans="1:10" ht="13.5" customHeight="1">
      <c r="A6809" s="16"/>
      <c r="B6809" s="16"/>
      <c r="C6809" s="17"/>
      <c r="D6809" s="17"/>
      <c r="E6809" s="17"/>
      <c r="F6809" s="17"/>
      <c r="G6809" s="17"/>
      <c r="H6809" s="249"/>
      <c r="I6809" s="250"/>
      <c r="J6809" s="251"/>
    </row>
    <row r="6810" spans="1:10" ht="13.5" customHeight="1">
      <c r="A6810" s="16"/>
      <c r="B6810" s="16"/>
      <c r="C6810" s="17"/>
      <c r="D6810" s="17"/>
      <c r="E6810" s="17"/>
      <c r="F6810" s="17"/>
      <c r="G6810" s="17"/>
      <c r="H6810" s="249"/>
      <c r="I6810" s="250"/>
      <c r="J6810" s="251"/>
    </row>
    <row r="6811" spans="1:10" ht="13.5" customHeight="1">
      <c r="A6811" s="16"/>
      <c r="B6811" s="16"/>
      <c r="C6811" s="17"/>
      <c r="D6811" s="17"/>
      <c r="E6811" s="17"/>
      <c r="F6811" s="17"/>
      <c r="G6811" s="17"/>
      <c r="H6811" s="249"/>
      <c r="I6811" s="250"/>
      <c r="J6811" s="251"/>
    </row>
    <row r="6812" spans="1:10" ht="13.5" customHeight="1">
      <c r="A6812" s="16"/>
      <c r="B6812" s="16"/>
      <c r="C6812" s="17"/>
      <c r="D6812" s="17"/>
      <c r="E6812" s="17"/>
      <c r="F6812" s="17"/>
      <c r="G6812" s="17"/>
      <c r="H6812" s="249"/>
      <c r="I6812" s="250"/>
      <c r="J6812" s="251"/>
    </row>
    <row r="6813" spans="1:10" ht="13.5" customHeight="1">
      <c r="A6813" s="16"/>
      <c r="B6813" s="16"/>
      <c r="C6813" s="17"/>
      <c r="D6813" s="17"/>
      <c r="E6813" s="17"/>
      <c r="F6813" s="17"/>
      <c r="G6813" s="17"/>
      <c r="H6813" s="249"/>
      <c r="I6813" s="250"/>
      <c r="J6813" s="251"/>
    </row>
    <row r="6814" spans="1:10" ht="13.5" customHeight="1">
      <c r="A6814" s="16"/>
      <c r="B6814" s="16"/>
      <c r="C6814" s="17"/>
      <c r="D6814" s="17"/>
      <c r="E6814" s="17"/>
      <c r="F6814" s="17"/>
      <c r="G6814" s="17"/>
      <c r="H6814" s="249"/>
      <c r="I6814" s="250"/>
      <c r="J6814" s="251"/>
    </row>
    <row r="6815" spans="1:10" ht="13.5" customHeight="1">
      <c r="A6815" s="16"/>
      <c r="B6815" s="16"/>
      <c r="C6815" s="17"/>
      <c r="D6815" s="17"/>
      <c r="E6815" s="17"/>
      <c r="F6815" s="17"/>
      <c r="G6815" s="17"/>
      <c r="H6815" s="249"/>
      <c r="I6815" s="250"/>
      <c r="J6815" s="251"/>
    </row>
    <row r="6816" spans="1:10" ht="13.5" customHeight="1">
      <c r="A6816" s="16"/>
      <c r="B6816" s="16"/>
      <c r="C6816" s="17"/>
      <c r="D6816" s="17"/>
      <c r="E6816" s="17"/>
      <c r="F6816" s="17"/>
      <c r="G6816" s="17"/>
      <c r="H6816" s="249"/>
      <c r="I6816" s="250"/>
      <c r="J6816" s="251"/>
    </row>
    <row r="6817" spans="1:10" ht="13.5" customHeight="1">
      <c r="A6817" s="16"/>
      <c r="B6817" s="16"/>
      <c r="C6817" s="17"/>
      <c r="D6817" s="17"/>
      <c r="E6817" s="17"/>
      <c r="F6817" s="17"/>
      <c r="G6817" s="17"/>
      <c r="H6817" s="249"/>
      <c r="I6817" s="250"/>
      <c r="J6817" s="251"/>
    </row>
    <row r="6818" spans="1:10" ht="13.5" customHeight="1">
      <c r="A6818" s="16"/>
      <c r="B6818" s="16"/>
      <c r="C6818" s="17"/>
      <c r="D6818" s="17"/>
      <c r="E6818" s="17"/>
      <c r="F6818" s="17"/>
      <c r="G6818" s="17"/>
      <c r="H6818" s="249"/>
      <c r="I6818" s="250"/>
      <c r="J6818" s="251"/>
    </row>
    <row r="6819" spans="1:10" ht="13.5" customHeight="1">
      <c r="A6819" s="16"/>
      <c r="B6819" s="16"/>
      <c r="C6819" s="17"/>
      <c r="D6819" s="17"/>
      <c r="E6819" s="17"/>
      <c r="F6819" s="17"/>
      <c r="G6819" s="17"/>
      <c r="H6819" s="249"/>
      <c r="I6819" s="250"/>
      <c r="J6819" s="251"/>
    </row>
    <row r="6820" spans="1:10" ht="13.5" customHeight="1">
      <c r="A6820" s="16"/>
      <c r="B6820" s="16"/>
      <c r="C6820" s="17"/>
      <c r="D6820" s="17"/>
      <c r="E6820" s="17"/>
      <c r="F6820" s="17"/>
      <c r="G6820" s="17"/>
      <c r="H6820" s="249"/>
      <c r="I6820" s="250"/>
      <c r="J6820" s="251"/>
    </row>
    <row r="6821" spans="1:10" ht="13.5" customHeight="1">
      <c r="A6821" s="16"/>
      <c r="B6821" s="16"/>
      <c r="C6821" s="17"/>
      <c r="D6821" s="17"/>
      <c r="E6821" s="17"/>
      <c r="F6821" s="17"/>
      <c r="G6821" s="17"/>
      <c r="H6821" s="249"/>
      <c r="I6821" s="250"/>
      <c r="J6821" s="251"/>
    </row>
    <row r="6822" spans="1:10" ht="13.5" customHeight="1">
      <c r="A6822" s="16"/>
      <c r="B6822" s="16"/>
      <c r="C6822" s="17"/>
      <c r="D6822" s="17"/>
      <c r="E6822" s="17"/>
      <c r="F6822" s="17"/>
      <c r="G6822" s="17"/>
      <c r="H6822" s="249"/>
      <c r="I6822" s="250"/>
      <c r="J6822" s="251"/>
    </row>
    <row r="6823" spans="1:10" ht="13.5" customHeight="1">
      <c r="A6823" s="16"/>
      <c r="B6823" s="16"/>
      <c r="C6823" s="17"/>
      <c r="D6823" s="17"/>
      <c r="E6823" s="17"/>
      <c r="F6823" s="17"/>
      <c r="G6823" s="17"/>
      <c r="H6823" s="249"/>
      <c r="I6823" s="250"/>
      <c r="J6823" s="251"/>
    </row>
    <row r="6824" spans="1:10" ht="13.5" customHeight="1">
      <c r="A6824" s="16"/>
      <c r="B6824" s="16"/>
      <c r="C6824" s="17"/>
      <c r="D6824" s="17"/>
      <c r="E6824" s="17"/>
      <c r="F6824" s="17"/>
      <c r="G6824" s="17"/>
      <c r="H6824" s="249"/>
      <c r="I6824" s="250"/>
      <c r="J6824" s="251"/>
    </row>
    <row r="6825" spans="1:10" ht="13.5" customHeight="1">
      <c r="A6825" s="16"/>
      <c r="B6825" s="16"/>
      <c r="C6825" s="17"/>
      <c r="D6825" s="17"/>
      <c r="E6825" s="17"/>
      <c r="F6825" s="17"/>
      <c r="G6825" s="17"/>
      <c r="H6825" s="249"/>
      <c r="I6825" s="250"/>
      <c r="J6825" s="251"/>
    </row>
    <row r="6826" spans="1:10" ht="13.5" customHeight="1">
      <c r="A6826" s="16"/>
      <c r="B6826" s="16"/>
      <c r="C6826" s="17"/>
      <c r="D6826" s="17"/>
      <c r="E6826" s="17"/>
      <c r="F6826" s="17"/>
      <c r="G6826" s="17"/>
      <c r="H6826" s="249"/>
      <c r="I6826" s="250"/>
      <c r="J6826" s="251"/>
    </row>
    <row r="6827" spans="1:10" ht="13.5" customHeight="1">
      <c r="A6827" s="16"/>
      <c r="B6827" s="16"/>
      <c r="C6827" s="17"/>
      <c r="D6827" s="17"/>
      <c r="E6827" s="17"/>
      <c r="F6827" s="17"/>
      <c r="G6827" s="17"/>
      <c r="H6827" s="249"/>
      <c r="I6827" s="250"/>
      <c r="J6827" s="251"/>
    </row>
    <row r="6828" spans="1:10" ht="13.5" customHeight="1">
      <c r="A6828" s="16"/>
      <c r="B6828" s="16"/>
      <c r="C6828" s="17"/>
      <c r="D6828" s="17"/>
      <c r="E6828" s="17"/>
      <c r="F6828" s="17"/>
      <c r="G6828" s="17"/>
      <c r="H6828" s="249"/>
      <c r="I6828" s="250"/>
      <c r="J6828" s="251"/>
    </row>
    <row r="6829" spans="1:10" ht="13.5" customHeight="1">
      <c r="A6829" s="16"/>
      <c r="B6829" s="16"/>
      <c r="C6829" s="17"/>
      <c r="D6829" s="17"/>
      <c r="E6829" s="17"/>
      <c r="F6829" s="17"/>
      <c r="G6829" s="17"/>
      <c r="H6829" s="249"/>
      <c r="I6829" s="250"/>
      <c r="J6829" s="251"/>
    </row>
    <row r="6830" spans="1:10" ht="13.5" customHeight="1">
      <c r="A6830" s="16"/>
      <c r="B6830" s="16"/>
      <c r="C6830" s="17"/>
      <c r="D6830" s="17"/>
      <c r="E6830" s="17"/>
      <c r="F6830" s="17"/>
      <c r="G6830" s="17"/>
      <c r="H6830" s="249"/>
      <c r="I6830" s="250"/>
      <c r="J6830" s="251"/>
    </row>
    <row r="6831" spans="1:10" ht="13.5" customHeight="1">
      <c r="A6831" s="16"/>
      <c r="B6831" s="16"/>
      <c r="C6831" s="17"/>
      <c r="D6831" s="17"/>
      <c r="E6831" s="17"/>
      <c r="F6831" s="17"/>
      <c r="G6831" s="17"/>
      <c r="H6831" s="249"/>
      <c r="I6831" s="250"/>
      <c r="J6831" s="251"/>
    </row>
    <row r="6832" spans="1:10" ht="13.5" customHeight="1">
      <c r="A6832" s="16"/>
      <c r="B6832" s="16"/>
      <c r="C6832" s="17"/>
      <c r="D6832" s="17"/>
      <c r="E6832" s="17"/>
      <c r="F6832" s="17"/>
      <c r="G6832" s="17"/>
      <c r="H6832" s="249"/>
      <c r="I6832" s="250"/>
      <c r="J6832" s="251"/>
    </row>
    <row r="6833" spans="1:10" ht="13.5" customHeight="1">
      <c r="A6833" s="16"/>
      <c r="B6833" s="16"/>
      <c r="C6833" s="17"/>
      <c r="D6833" s="17"/>
      <c r="E6833" s="17"/>
      <c r="F6833" s="17"/>
      <c r="G6833" s="17"/>
      <c r="H6833" s="249"/>
      <c r="I6833" s="250"/>
      <c r="J6833" s="251"/>
    </row>
    <row r="6834" spans="1:10" ht="13.5" customHeight="1">
      <c r="A6834" s="16"/>
      <c r="B6834" s="16"/>
      <c r="C6834" s="17"/>
      <c r="D6834" s="17"/>
      <c r="E6834" s="17"/>
      <c r="F6834" s="17"/>
      <c r="G6834" s="17"/>
      <c r="H6834" s="249"/>
      <c r="I6834" s="250"/>
      <c r="J6834" s="251"/>
    </row>
    <row r="6835" spans="1:10" ht="13.5" customHeight="1">
      <c r="A6835" s="16"/>
      <c r="B6835" s="16"/>
      <c r="C6835" s="17"/>
      <c r="D6835" s="17"/>
      <c r="E6835" s="17"/>
      <c r="F6835" s="17"/>
      <c r="G6835" s="17"/>
      <c r="H6835" s="249"/>
      <c r="I6835" s="250"/>
      <c r="J6835" s="251"/>
    </row>
    <row r="6836" spans="1:10" ht="13.5" customHeight="1">
      <c r="A6836" s="16"/>
      <c r="B6836" s="16"/>
      <c r="C6836" s="17"/>
      <c r="D6836" s="17"/>
      <c r="E6836" s="17"/>
      <c r="F6836" s="17"/>
      <c r="G6836" s="17"/>
      <c r="H6836" s="249"/>
      <c r="I6836" s="250"/>
      <c r="J6836" s="251"/>
    </row>
    <row r="6837" spans="1:10" ht="13.5" customHeight="1">
      <c r="A6837" s="16"/>
      <c r="B6837" s="16"/>
      <c r="C6837" s="17"/>
      <c r="D6837" s="17"/>
      <c r="E6837" s="17"/>
      <c r="F6837" s="17"/>
      <c r="G6837" s="17"/>
      <c r="H6837" s="249"/>
      <c r="I6837" s="250"/>
      <c r="J6837" s="251"/>
    </row>
    <row r="6838" spans="1:10" ht="13.5" customHeight="1">
      <c r="A6838" s="16"/>
      <c r="B6838" s="16"/>
      <c r="C6838" s="17"/>
      <c r="D6838" s="17"/>
      <c r="E6838" s="17"/>
      <c r="F6838" s="17"/>
      <c r="G6838" s="17"/>
      <c r="H6838" s="249"/>
      <c r="I6838" s="250"/>
      <c r="J6838" s="251"/>
    </row>
    <row r="6839" spans="1:10" ht="13.5" customHeight="1">
      <c r="A6839" s="16"/>
      <c r="B6839" s="16"/>
      <c r="C6839" s="17"/>
      <c r="D6839" s="17"/>
      <c r="E6839" s="17"/>
      <c r="F6839" s="17"/>
      <c r="G6839" s="17"/>
      <c r="H6839" s="249"/>
      <c r="I6839" s="250"/>
      <c r="J6839" s="251"/>
    </row>
    <row r="6840" spans="1:10" ht="13.5" customHeight="1">
      <c r="A6840" s="16"/>
      <c r="B6840" s="16"/>
      <c r="C6840" s="17"/>
      <c r="D6840" s="17"/>
      <c r="E6840" s="17"/>
      <c r="F6840" s="17"/>
      <c r="G6840" s="17"/>
      <c r="H6840" s="249"/>
      <c r="I6840" s="250"/>
      <c r="J6840" s="251"/>
    </row>
    <row r="6841" spans="1:10" ht="13.5" customHeight="1">
      <c r="A6841" s="16"/>
      <c r="B6841" s="16"/>
      <c r="C6841" s="17"/>
      <c r="D6841" s="17"/>
      <c r="E6841" s="17"/>
      <c r="F6841" s="17"/>
      <c r="G6841" s="17"/>
      <c r="H6841" s="249"/>
      <c r="I6841" s="250"/>
      <c r="J6841" s="251"/>
    </row>
    <row r="6842" spans="1:10" ht="13.5" customHeight="1">
      <c r="A6842" s="16"/>
      <c r="B6842" s="16"/>
      <c r="C6842" s="17"/>
      <c r="D6842" s="17"/>
      <c r="E6842" s="17"/>
      <c r="F6842" s="17"/>
      <c r="G6842" s="17"/>
      <c r="H6842" s="249"/>
      <c r="I6842" s="250"/>
      <c r="J6842" s="251"/>
    </row>
    <row r="6843" spans="1:10" ht="13.5" customHeight="1">
      <c r="A6843" s="16"/>
      <c r="B6843" s="16"/>
      <c r="C6843" s="17"/>
      <c r="D6843" s="17"/>
      <c r="E6843" s="17"/>
      <c r="F6843" s="17"/>
      <c r="G6843" s="17"/>
      <c r="H6843" s="249"/>
      <c r="I6843" s="250"/>
      <c r="J6843" s="251"/>
    </row>
    <row r="6844" spans="1:10" ht="13.5" customHeight="1">
      <c r="A6844" s="16"/>
      <c r="B6844" s="16"/>
      <c r="C6844" s="17"/>
      <c r="D6844" s="17"/>
      <c r="E6844" s="17"/>
      <c r="F6844" s="17"/>
      <c r="G6844" s="17"/>
      <c r="H6844" s="249"/>
      <c r="I6844" s="250"/>
      <c r="J6844" s="251"/>
    </row>
    <row r="6845" spans="1:10" ht="13.5" customHeight="1">
      <c r="A6845" s="16"/>
      <c r="B6845" s="16"/>
      <c r="C6845" s="17"/>
      <c r="D6845" s="17"/>
      <c r="E6845" s="17"/>
      <c r="F6845" s="17"/>
      <c r="G6845" s="17"/>
      <c r="H6845" s="249"/>
      <c r="I6845" s="250"/>
      <c r="J6845" s="251"/>
    </row>
    <row r="6846" spans="1:10" ht="13.5" customHeight="1">
      <c r="A6846" s="16"/>
      <c r="B6846" s="16"/>
      <c r="C6846" s="17"/>
      <c r="D6846" s="17"/>
      <c r="E6846" s="17"/>
      <c r="F6846" s="17"/>
      <c r="G6846" s="17"/>
      <c r="H6846" s="249"/>
      <c r="I6846" s="250"/>
      <c r="J6846" s="251"/>
    </row>
    <row r="6847" spans="1:10" ht="13.5" customHeight="1">
      <c r="A6847" s="16"/>
      <c r="B6847" s="16"/>
      <c r="C6847" s="17"/>
      <c r="D6847" s="17"/>
      <c r="E6847" s="17"/>
      <c r="F6847" s="17"/>
      <c r="G6847" s="17"/>
      <c r="H6847" s="249"/>
      <c r="I6847" s="250"/>
      <c r="J6847" s="251"/>
    </row>
    <row r="6848" spans="1:10" ht="13.5" customHeight="1">
      <c r="A6848" s="16"/>
      <c r="B6848" s="16"/>
      <c r="C6848" s="17"/>
      <c r="D6848" s="17"/>
      <c r="E6848" s="17"/>
      <c r="F6848" s="17"/>
      <c r="G6848" s="17"/>
      <c r="H6848" s="249"/>
      <c r="I6848" s="250"/>
      <c r="J6848" s="251"/>
    </row>
    <row r="6849" spans="1:10" ht="13.5" customHeight="1">
      <c r="A6849" s="16"/>
      <c r="B6849" s="16"/>
      <c r="C6849" s="17"/>
      <c r="D6849" s="17"/>
      <c r="E6849" s="17"/>
      <c r="F6849" s="17"/>
      <c r="G6849" s="17"/>
      <c r="H6849" s="249"/>
      <c r="I6849" s="250"/>
      <c r="J6849" s="251"/>
    </row>
    <row r="6850" spans="1:10" ht="13.5" customHeight="1">
      <c r="A6850" s="16"/>
      <c r="B6850" s="16"/>
      <c r="C6850" s="17"/>
      <c r="D6850" s="17"/>
      <c r="E6850" s="17"/>
      <c r="F6850" s="17"/>
      <c r="G6850" s="17"/>
      <c r="H6850" s="249"/>
      <c r="I6850" s="250"/>
      <c r="J6850" s="251"/>
    </row>
    <row r="6851" spans="1:10" ht="13.5" customHeight="1">
      <c r="A6851" s="16"/>
      <c r="B6851" s="16"/>
      <c r="C6851" s="17"/>
      <c r="D6851" s="17"/>
      <c r="E6851" s="17"/>
      <c r="F6851" s="17"/>
      <c r="G6851" s="17"/>
      <c r="H6851" s="249"/>
      <c r="I6851" s="250"/>
      <c r="J6851" s="251"/>
    </row>
    <row r="6852" spans="1:10" ht="13.5" customHeight="1">
      <c r="A6852" s="16"/>
      <c r="B6852" s="16"/>
      <c r="C6852" s="17"/>
      <c r="D6852" s="17"/>
      <c r="E6852" s="17"/>
      <c r="F6852" s="17"/>
      <c r="G6852" s="17"/>
      <c r="H6852" s="249"/>
      <c r="I6852" s="250"/>
      <c r="J6852" s="251"/>
    </row>
    <row r="6853" spans="1:10" ht="13.5" customHeight="1">
      <c r="A6853" s="16"/>
      <c r="B6853" s="16"/>
      <c r="C6853" s="17"/>
      <c r="D6853" s="17"/>
      <c r="E6853" s="17"/>
      <c r="F6853" s="17"/>
      <c r="G6853" s="17"/>
      <c r="H6853" s="249"/>
      <c r="I6853" s="250"/>
      <c r="J6853" s="251"/>
    </row>
    <row r="6854" spans="1:10" ht="13.5" customHeight="1">
      <c r="A6854" s="16"/>
      <c r="B6854" s="16"/>
      <c r="C6854" s="17"/>
      <c r="D6854" s="17"/>
      <c r="E6854" s="17"/>
      <c r="F6854" s="17"/>
      <c r="G6854" s="17"/>
      <c r="H6854" s="249"/>
      <c r="I6854" s="250"/>
      <c r="J6854" s="251"/>
    </row>
    <row r="6855" spans="1:10" ht="13.5" customHeight="1">
      <c r="A6855" s="16"/>
      <c r="B6855" s="16"/>
      <c r="C6855" s="17"/>
      <c r="D6855" s="17"/>
      <c r="E6855" s="17"/>
      <c r="F6855" s="17"/>
      <c r="G6855" s="17"/>
      <c r="H6855" s="249"/>
      <c r="I6855" s="250"/>
      <c r="J6855" s="251"/>
    </row>
    <row r="6856" spans="1:10" ht="13.5" customHeight="1">
      <c r="A6856" s="16"/>
      <c r="B6856" s="16"/>
      <c r="C6856" s="17"/>
      <c r="D6856" s="17"/>
      <c r="E6856" s="17"/>
      <c r="F6856" s="17"/>
      <c r="G6856" s="17"/>
      <c r="H6856" s="249"/>
      <c r="I6856" s="250"/>
      <c r="J6856" s="251"/>
    </row>
    <row r="6857" spans="1:10" ht="13.5" customHeight="1">
      <c r="A6857" s="16"/>
      <c r="B6857" s="16"/>
      <c r="C6857" s="17"/>
      <c r="D6857" s="17"/>
      <c r="E6857" s="17"/>
      <c r="F6857" s="17"/>
      <c r="G6857" s="17"/>
      <c r="H6857" s="249"/>
      <c r="I6857" s="250"/>
      <c r="J6857" s="251"/>
    </row>
    <row r="6858" spans="1:10" ht="13.5" customHeight="1">
      <c r="A6858" s="16"/>
      <c r="B6858" s="16"/>
      <c r="C6858" s="17"/>
      <c r="D6858" s="17"/>
      <c r="E6858" s="17"/>
      <c r="F6858" s="17"/>
      <c r="G6858" s="17"/>
      <c r="H6858" s="249"/>
      <c r="I6858" s="250"/>
      <c r="J6858" s="251"/>
    </row>
    <row r="6859" spans="1:10" ht="13.5" customHeight="1">
      <c r="A6859" s="16"/>
      <c r="B6859" s="16"/>
      <c r="C6859" s="17"/>
      <c r="D6859" s="17"/>
      <c r="E6859" s="17"/>
      <c r="F6859" s="17"/>
      <c r="G6859" s="17"/>
      <c r="H6859" s="249"/>
      <c r="I6859" s="250"/>
      <c r="J6859" s="251"/>
    </row>
    <row r="6860" spans="1:10" ht="13.5" customHeight="1">
      <c r="A6860" s="16"/>
      <c r="B6860" s="16"/>
      <c r="C6860" s="17"/>
      <c r="D6860" s="17"/>
      <c r="E6860" s="17"/>
      <c r="F6860" s="17"/>
      <c r="G6860" s="17"/>
      <c r="H6860" s="249"/>
      <c r="I6860" s="250"/>
      <c r="J6860" s="251"/>
    </row>
    <row r="6861" spans="1:10" ht="13.5" customHeight="1">
      <c r="A6861" s="16"/>
      <c r="B6861" s="16"/>
      <c r="C6861" s="17"/>
      <c r="D6861" s="17"/>
      <c r="E6861" s="17"/>
      <c r="F6861" s="17"/>
      <c r="G6861" s="17"/>
      <c r="H6861" s="249"/>
      <c r="I6861" s="250"/>
      <c r="J6861" s="251"/>
    </row>
    <row r="6862" spans="1:10" ht="13.5" customHeight="1">
      <c r="A6862" s="16"/>
      <c r="B6862" s="16"/>
      <c r="C6862" s="17"/>
      <c r="D6862" s="17"/>
      <c r="E6862" s="17"/>
      <c r="F6862" s="17"/>
      <c r="G6862" s="17"/>
      <c r="H6862" s="249"/>
      <c r="I6862" s="250"/>
      <c r="J6862" s="251"/>
    </row>
    <row r="6863" spans="1:10" ht="13.5" customHeight="1">
      <c r="A6863" s="16"/>
      <c r="B6863" s="16"/>
      <c r="C6863" s="17"/>
      <c r="D6863" s="17"/>
      <c r="E6863" s="17"/>
      <c r="F6863" s="17"/>
      <c r="G6863" s="17"/>
      <c r="H6863" s="249"/>
      <c r="I6863" s="250"/>
      <c r="J6863" s="251"/>
    </row>
    <row r="6864" spans="1:10" ht="13.5" customHeight="1">
      <c r="A6864" s="16"/>
      <c r="B6864" s="16"/>
      <c r="C6864" s="17"/>
      <c r="D6864" s="17"/>
      <c r="E6864" s="17"/>
      <c r="F6864" s="17"/>
      <c r="G6864" s="17"/>
      <c r="H6864" s="249"/>
      <c r="I6864" s="250"/>
      <c r="J6864" s="251"/>
    </row>
    <row r="6865" spans="1:10" ht="13.5" customHeight="1">
      <c r="A6865" s="16"/>
      <c r="B6865" s="16"/>
      <c r="C6865" s="17"/>
      <c r="D6865" s="17"/>
      <c r="E6865" s="17"/>
      <c r="F6865" s="17"/>
      <c r="G6865" s="17"/>
      <c r="H6865" s="249"/>
      <c r="I6865" s="250"/>
      <c r="J6865" s="251"/>
    </row>
    <row r="6866" spans="1:10" ht="13.5" customHeight="1">
      <c r="A6866" s="16"/>
      <c r="B6866" s="16"/>
      <c r="C6866" s="17"/>
      <c r="D6866" s="17"/>
      <c r="E6866" s="17"/>
      <c r="F6866" s="17"/>
      <c r="G6866" s="17"/>
      <c r="H6866" s="249"/>
      <c r="I6866" s="250"/>
      <c r="J6866" s="251"/>
    </row>
    <row r="6867" spans="1:10" ht="13.5" customHeight="1">
      <c r="A6867" s="16"/>
      <c r="B6867" s="16"/>
      <c r="C6867" s="17"/>
      <c r="D6867" s="17"/>
      <c r="E6867" s="17"/>
      <c r="F6867" s="17"/>
      <c r="G6867" s="17"/>
      <c r="H6867" s="249"/>
      <c r="I6867" s="250"/>
      <c r="J6867" s="251"/>
    </row>
    <row r="6868" spans="1:10" ht="13.5" customHeight="1">
      <c r="A6868" s="16"/>
      <c r="B6868" s="16"/>
      <c r="C6868" s="17"/>
      <c r="D6868" s="17"/>
      <c r="E6868" s="17"/>
      <c r="F6868" s="17"/>
      <c r="G6868" s="17"/>
      <c r="H6868" s="249"/>
      <c r="I6868" s="250"/>
      <c r="J6868" s="251"/>
    </row>
    <row r="6869" spans="1:10" ht="13.5" customHeight="1">
      <c r="A6869" s="16"/>
      <c r="B6869" s="16"/>
      <c r="C6869" s="17"/>
      <c r="D6869" s="17"/>
      <c r="E6869" s="17"/>
      <c r="F6869" s="17"/>
      <c r="G6869" s="17"/>
      <c r="H6869" s="249"/>
      <c r="I6869" s="250"/>
      <c r="J6869" s="251"/>
    </row>
    <row r="6870" spans="1:10" ht="13.5" customHeight="1">
      <c r="A6870" s="16"/>
      <c r="B6870" s="16"/>
      <c r="C6870" s="17"/>
      <c r="D6870" s="17"/>
      <c r="E6870" s="17"/>
      <c r="F6870" s="17"/>
      <c r="G6870" s="17"/>
      <c r="H6870" s="249"/>
      <c r="I6870" s="250"/>
      <c r="J6870" s="251"/>
    </row>
    <row r="6871" spans="1:10" ht="13.5" customHeight="1">
      <c r="A6871" s="16"/>
      <c r="B6871" s="16"/>
      <c r="C6871" s="17"/>
      <c r="D6871" s="17"/>
      <c r="E6871" s="17"/>
      <c r="F6871" s="17"/>
      <c r="G6871" s="17"/>
      <c r="H6871" s="249"/>
      <c r="I6871" s="250"/>
      <c r="J6871" s="251"/>
    </row>
    <row r="6872" spans="1:10" ht="13.5" customHeight="1">
      <c r="A6872" s="16"/>
      <c r="B6872" s="16"/>
      <c r="C6872" s="17"/>
      <c r="D6872" s="17"/>
      <c r="E6872" s="17"/>
      <c r="F6872" s="17"/>
      <c r="G6872" s="17"/>
      <c r="H6872" s="249"/>
      <c r="I6872" s="250"/>
      <c r="J6872" s="251"/>
    </row>
    <row r="6873" spans="1:10" ht="13.5" customHeight="1">
      <c r="A6873" s="16"/>
      <c r="B6873" s="16"/>
      <c r="C6873" s="17"/>
      <c r="D6873" s="17"/>
      <c r="E6873" s="17"/>
      <c r="F6873" s="17"/>
      <c r="G6873" s="17"/>
      <c r="H6873" s="249"/>
      <c r="I6873" s="250"/>
      <c r="J6873" s="251"/>
    </row>
    <row r="6874" spans="1:10" ht="13.5" customHeight="1">
      <c r="A6874" s="16"/>
      <c r="B6874" s="16"/>
      <c r="C6874" s="17"/>
      <c r="D6874" s="17"/>
      <c r="E6874" s="17"/>
      <c r="F6874" s="17"/>
      <c r="G6874" s="17"/>
      <c r="H6874" s="249"/>
      <c r="I6874" s="250"/>
      <c r="J6874" s="251"/>
    </row>
    <row r="6875" spans="1:10" ht="13.5" customHeight="1">
      <c r="A6875" s="11"/>
      <c r="B6875" s="11"/>
      <c r="C6875" s="15"/>
      <c r="D6875" s="15"/>
      <c r="E6875" s="15"/>
      <c r="F6875" s="15"/>
      <c r="G6875" s="15"/>
      <c r="H6875" s="252"/>
      <c r="I6875" s="253"/>
      <c r="J6875" s="252"/>
    </row>
    <row r="6876" spans="1:10" ht="13.5" customHeight="1">
      <c r="A6876" s="11"/>
      <c r="B6876" s="11"/>
      <c r="C6876" s="15"/>
      <c r="D6876" s="15"/>
      <c r="E6876" s="15"/>
      <c r="F6876" s="15"/>
      <c r="G6876" s="15"/>
      <c r="H6876" s="252"/>
      <c r="I6876" s="253"/>
      <c r="J6876" s="252"/>
    </row>
    <row r="6877" spans="1:10" ht="13.5" customHeight="1">
      <c r="A6877" s="11"/>
      <c r="B6877" s="11"/>
      <c r="C6877" s="15"/>
      <c r="D6877" s="15"/>
      <c r="E6877" s="15"/>
      <c r="F6877" s="15"/>
      <c r="G6877" s="15"/>
      <c r="H6877" s="252"/>
      <c r="I6877" s="253"/>
      <c r="J6877" s="252"/>
    </row>
    <row r="6878" spans="1:10" ht="13.5" customHeight="1">
      <c r="A6878" s="11"/>
      <c r="B6878" s="11"/>
      <c r="C6878" s="15"/>
      <c r="D6878" s="15"/>
      <c r="E6878" s="15"/>
      <c r="F6878" s="15"/>
      <c r="G6878" s="15"/>
      <c r="H6878" s="252"/>
      <c r="I6878" s="253"/>
      <c r="J6878" s="252"/>
    </row>
    <row r="6879" spans="1:10" ht="13.5" customHeight="1">
      <c r="A6879" s="11"/>
      <c r="B6879" s="11"/>
      <c r="C6879" s="15"/>
      <c r="D6879" s="15"/>
      <c r="E6879" s="15"/>
      <c r="F6879" s="15"/>
      <c r="G6879" s="15"/>
      <c r="H6879" s="252"/>
      <c r="I6879" s="253"/>
      <c r="J6879" s="252"/>
    </row>
    <row r="6880" spans="1:10" ht="13.5" customHeight="1">
      <c r="A6880" s="11"/>
      <c r="B6880" s="11"/>
      <c r="C6880" s="15"/>
      <c r="D6880" s="15"/>
      <c r="E6880" s="15"/>
      <c r="F6880" s="15"/>
      <c r="G6880" s="15"/>
      <c r="H6880" s="252"/>
      <c r="I6880" s="253"/>
      <c r="J6880" s="252"/>
    </row>
    <row r="6881" spans="1:10" ht="13.5" customHeight="1">
      <c r="A6881" s="11"/>
      <c r="B6881" s="11"/>
      <c r="C6881" s="15"/>
      <c r="D6881" s="15"/>
      <c r="E6881" s="15"/>
      <c r="F6881" s="15"/>
      <c r="G6881" s="15"/>
      <c r="H6881" s="252"/>
      <c r="I6881" s="253"/>
      <c r="J6881" s="252"/>
    </row>
    <row r="6882" spans="1:10" ht="13.5" customHeight="1">
      <c r="A6882" s="11"/>
      <c r="B6882" s="11"/>
      <c r="C6882" s="15"/>
      <c r="D6882" s="15"/>
      <c r="E6882" s="15"/>
      <c r="F6882" s="15"/>
      <c r="G6882" s="15"/>
      <c r="H6882" s="252"/>
      <c r="I6882" s="253"/>
      <c r="J6882" s="252"/>
    </row>
    <row r="6883" spans="1:10" ht="13.5" customHeight="1">
      <c r="A6883" s="11"/>
      <c r="B6883" s="11"/>
      <c r="C6883" s="15"/>
      <c r="D6883" s="15"/>
      <c r="E6883" s="15"/>
      <c r="F6883" s="15"/>
      <c r="G6883" s="15"/>
      <c r="H6883" s="252"/>
      <c r="I6883" s="253"/>
      <c r="J6883" s="252"/>
    </row>
    <row r="6884" spans="1:10" ht="13.5" customHeight="1">
      <c r="A6884" s="11"/>
      <c r="B6884" s="11"/>
      <c r="C6884" s="15"/>
      <c r="D6884" s="15"/>
      <c r="E6884" s="15"/>
      <c r="F6884" s="15"/>
      <c r="G6884" s="15"/>
      <c r="H6884" s="252"/>
      <c r="I6884" s="253"/>
      <c r="J6884" s="252"/>
    </row>
    <row r="6885" spans="1:10" ht="13.5" customHeight="1">
      <c r="A6885" s="11"/>
      <c r="B6885" s="11"/>
      <c r="C6885" s="15"/>
      <c r="D6885" s="15"/>
      <c r="E6885" s="15"/>
      <c r="F6885" s="15"/>
      <c r="G6885" s="15"/>
      <c r="H6885" s="252"/>
      <c r="I6885" s="253"/>
      <c r="J6885" s="252"/>
    </row>
    <row r="6886" spans="1:10" ht="13.5" customHeight="1">
      <c r="A6886" s="11"/>
      <c r="B6886" s="11"/>
      <c r="C6886" s="15"/>
      <c r="D6886" s="15"/>
      <c r="E6886" s="15"/>
      <c r="F6886" s="15"/>
      <c r="G6886" s="15"/>
      <c r="H6886" s="252"/>
      <c r="I6886" s="253"/>
      <c r="J6886" s="252"/>
    </row>
    <row r="6887" spans="1:10" ht="13.5" customHeight="1">
      <c r="A6887" s="11"/>
      <c r="B6887" s="11"/>
      <c r="C6887" s="15"/>
      <c r="D6887" s="15"/>
      <c r="E6887" s="15"/>
      <c r="F6887" s="15"/>
      <c r="G6887" s="15"/>
      <c r="H6887" s="252"/>
      <c r="I6887" s="253"/>
      <c r="J6887" s="252"/>
    </row>
    <row r="6888" spans="1:10" ht="13.5" customHeight="1">
      <c r="A6888" s="11"/>
      <c r="B6888" s="11"/>
      <c r="C6888" s="15"/>
      <c r="D6888" s="15"/>
      <c r="E6888" s="15"/>
      <c r="F6888" s="15"/>
      <c r="G6888" s="15"/>
      <c r="H6888" s="252"/>
      <c r="I6888" s="253"/>
      <c r="J6888" s="252"/>
    </row>
    <row r="6889" spans="1:10" ht="13.5" customHeight="1">
      <c r="A6889" s="11"/>
      <c r="B6889" s="11"/>
      <c r="C6889" s="15"/>
      <c r="D6889" s="15"/>
      <c r="E6889" s="15"/>
      <c r="F6889" s="15"/>
      <c r="G6889" s="15"/>
      <c r="H6889" s="252"/>
      <c r="I6889" s="253"/>
      <c r="J6889" s="252"/>
    </row>
    <row r="6890" spans="1:10" ht="13.5" customHeight="1">
      <c r="A6890" s="11"/>
      <c r="B6890" s="11"/>
      <c r="C6890" s="15"/>
      <c r="D6890" s="15"/>
      <c r="E6890" s="15"/>
      <c r="F6890" s="15"/>
      <c r="G6890" s="15"/>
      <c r="H6890" s="252"/>
      <c r="I6890" s="253"/>
      <c r="J6890" s="252"/>
    </row>
    <row r="6891" spans="1:10" ht="13.5" customHeight="1">
      <c r="A6891" s="11"/>
      <c r="B6891" s="11"/>
      <c r="C6891" s="15"/>
      <c r="D6891" s="15"/>
      <c r="E6891" s="15"/>
      <c r="F6891" s="15"/>
      <c r="G6891" s="15"/>
      <c r="H6891" s="252"/>
      <c r="I6891" s="253"/>
      <c r="J6891" s="252"/>
    </row>
    <row r="6892" spans="1:10" ht="13.5" customHeight="1">
      <c r="A6892" s="11"/>
      <c r="B6892" s="11"/>
      <c r="C6892" s="15"/>
      <c r="D6892" s="15"/>
      <c r="E6892" s="15"/>
      <c r="F6892" s="15"/>
      <c r="G6892" s="15"/>
      <c r="H6892" s="252"/>
      <c r="I6892" s="253"/>
      <c r="J6892" s="252"/>
    </row>
    <row r="6893" spans="1:10" ht="13.5" customHeight="1">
      <c r="A6893" s="11"/>
      <c r="B6893" s="11"/>
      <c r="C6893" s="15"/>
      <c r="D6893" s="15"/>
      <c r="E6893" s="15"/>
      <c r="F6893" s="15"/>
      <c r="G6893" s="15"/>
      <c r="H6893" s="252"/>
      <c r="I6893" s="253"/>
      <c r="J6893" s="252"/>
    </row>
    <row r="6894" spans="1:10" ht="13.5" customHeight="1">
      <c r="A6894" s="11"/>
      <c r="B6894" s="11"/>
      <c r="C6894" s="15"/>
      <c r="D6894" s="15"/>
      <c r="E6894" s="15"/>
      <c r="F6894" s="15"/>
      <c r="G6894" s="15"/>
      <c r="H6894" s="252"/>
      <c r="I6894" s="253"/>
      <c r="J6894" s="252"/>
    </row>
    <row r="6895" spans="1:10" ht="13.5" customHeight="1">
      <c r="A6895" s="11"/>
      <c r="B6895" s="11"/>
      <c r="C6895" s="15"/>
      <c r="D6895" s="15"/>
      <c r="E6895" s="15"/>
      <c r="F6895" s="15"/>
      <c r="G6895" s="15"/>
      <c r="H6895" s="252"/>
      <c r="I6895" s="253"/>
      <c r="J6895" s="252"/>
    </row>
    <row r="6896" spans="1:10" ht="13.5" customHeight="1">
      <c r="A6896" s="11"/>
      <c r="B6896" s="11"/>
      <c r="C6896" s="15"/>
      <c r="D6896" s="15"/>
      <c r="E6896" s="15"/>
      <c r="F6896" s="15"/>
      <c r="G6896" s="15"/>
      <c r="H6896" s="252"/>
      <c r="I6896" s="253"/>
      <c r="J6896" s="252"/>
    </row>
    <row r="6897" spans="1:10" ht="13.5" customHeight="1">
      <c r="A6897" s="11"/>
      <c r="B6897" s="11"/>
      <c r="C6897" s="15"/>
      <c r="D6897" s="15"/>
      <c r="E6897" s="15"/>
      <c r="F6897" s="15"/>
      <c r="G6897" s="15"/>
      <c r="H6897" s="252"/>
      <c r="I6897" s="253"/>
      <c r="J6897" s="252"/>
    </row>
    <row r="6898" spans="1:10" ht="13.5" customHeight="1">
      <c r="A6898" s="11"/>
      <c r="B6898" s="11"/>
      <c r="C6898" s="15"/>
      <c r="D6898" s="15"/>
      <c r="E6898" s="15"/>
      <c r="F6898" s="15"/>
      <c r="G6898" s="15"/>
      <c r="H6898" s="252"/>
      <c r="I6898" s="253"/>
      <c r="J6898" s="252"/>
    </row>
    <row r="6899" spans="1:10" ht="13.5" customHeight="1">
      <c r="A6899" s="11"/>
      <c r="B6899" s="11"/>
      <c r="C6899" s="15"/>
      <c r="D6899" s="15"/>
      <c r="E6899" s="15"/>
      <c r="F6899" s="15"/>
      <c r="G6899" s="15"/>
      <c r="H6899" s="252"/>
      <c r="I6899" s="253"/>
      <c r="J6899" s="252"/>
    </row>
    <row r="6900" spans="1:10" ht="13.5" customHeight="1">
      <c r="A6900" s="11"/>
      <c r="B6900" s="11"/>
      <c r="C6900" s="15"/>
      <c r="D6900" s="15"/>
      <c r="E6900" s="15"/>
      <c r="F6900" s="15"/>
      <c r="G6900" s="15"/>
      <c r="H6900" s="252"/>
      <c r="I6900" s="253"/>
      <c r="J6900" s="252"/>
    </row>
    <row r="6901" spans="1:10" ht="13.5" customHeight="1">
      <c r="A6901" s="11"/>
      <c r="B6901" s="11"/>
      <c r="C6901" s="15"/>
      <c r="D6901" s="15"/>
      <c r="E6901" s="15"/>
      <c r="F6901" s="15"/>
      <c r="G6901" s="15"/>
      <c r="H6901" s="252"/>
      <c r="I6901" s="253"/>
      <c r="J6901" s="252"/>
    </row>
    <row r="6902" spans="1:10" ht="13.5" customHeight="1">
      <c r="A6902" s="11"/>
      <c r="B6902" s="11"/>
      <c r="C6902" s="15"/>
      <c r="D6902" s="15"/>
      <c r="E6902" s="15"/>
      <c r="F6902" s="15"/>
      <c r="G6902" s="15"/>
      <c r="H6902" s="252"/>
      <c r="I6902" s="253"/>
      <c r="J6902" s="252"/>
    </row>
    <row r="6903" spans="1:10" ht="13.5" customHeight="1">
      <c r="A6903" s="11"/>
      <c r="B6903" s="11"/>
      <c r="C6903" s="15"/>
      <c r="D6903" s="15"/>
      <c r="E6903" s="15"/>
      <c r="F6903" s="15"/>
      <c r="G6903" s="15"/>
      <c r="H6903" s="252"/>
      <c r="I6903" s="253"/>
      <c r="J6903" s="252"/>
    </row>
    <row r="6904" spans="1:10" ht="13.5" customHeight="1">
      <c r="A6904" s="11"/>
      <c r="B6904" s="11"/>
      <c r="C6904" s="15"/>
      <c r="D6904" s="15"/>
      <c r="E6904" s="15"/>
      <c r="F6904" s="15"/>
      <c r="G6904" s="15"/>
      <c r="H6904" s="252"/>
      <c r="I6904" s="253"/>
      <c r="J6904" s="252"/>
    </row>
    <row r="6905" spans="1:10" ht="13.5" customHeight="1">
      <c r="A6905" s="11"/>
      <c r="B6905" s="11"/>
      <c r="C6905" s="15"/>
      <c r="D6905" s="15"/>
      <c r="E6905" s="15"/>
      <c r="F6905" s="15"/>
      <c r="G6905" s="15"/>
      <c r="H6905" s="252"/>
      <c r="I6905" s="253"/>
      <c r="J6905" s="252"/>
    </row>
    <row r="6906" spans="1:10" ht="13.5" customHeight="1">
      <c r="A6906" s="11"/>
      <c r="B6906" s="11"/>
      <c r="C6906" s="15"/>
      <c r="D6906" s="15"/>
      <c r="E6906" s="15"/>
      <c r="F6906" s="15"/>
      <c r="G6906" s="15"/>
      <c r="H6906" s="252"/>
      <c r="I6906" s="253"/>
      <c r="J6906" s="252"/>
    </row>
    <row r="6907" spans="1:10" ht="13.5" customHeight="1">
      <c r="A6907" s="11"/>
      <c r="B6907" s="11"/>
      <c r="C6907" s="15"/>
      <c r="D6907" s="15"/>
      <c r="E6907" s="15"/>
      <c r="F6907" s="15"/>
      <c r="G6907" s="15"/>
      <c r="H6907" s="252"/>
      <c r="I6907" s="253"/>
      <c r="J6907" s="252"/>
    </row>
    <row r="6908" spans="1:10" ht="13.5" customHeight="1">
      <c r="A6908" s="11"/>
      <c r="B6908" s="11"/>
      <c r="C6908" s="15"/>
      <c r="D6908" s="15"/>
      <c r="E6908" s="15"/>
      <c r="F6908" s="15"/>
      <c r="G6908" s="15"/>
      <c r="H6908" s="252"/>
      <c r="I6908" s="253"/>
      <c r="J6908" s="252"/>
    </row>
    <row r="6909" spans="1:10" ht="13.5" customHeight="1">
      <c r="A6909" s="11"/>
      <c r="B6909" s="11"/>
      <c r="C6909" s="15"/>
      <c r="D6909" s="15"/>
      <c r="E6909" s="15"/>
      <c r="F6909" s="15"/>
      <c r="G6909" s="15"/>
      <c r="H6909" s="252"/>
      <c r="I6909" s="253"/>
      <c r="J6909" s="252"/>
    </row>
    <row r="6910" spans="1:10" ht="13.5" customHeight="1">
      <c r="A6910" s="11"/>
      <c r="B6910" s="11"/>
      <c r="C6910" s="15"/>
      <c r="D6910" s="15"/>
      <c r="E6910" s="15"/>
      <c r="F6910" s="15"/>
      <c r="G6910" s="15"/>
      <c r="H6910" s="252"/>
      <c r="I6910" s="253"/>
      <c r="J6910" s="252"/>
    </row>
    <row r="6911" spans="1:10" ht="13.5" customHeight="1">
      <c r="A6911" s="11"/>
      <c r="B6911" s="11"/>
      <c r="C6911" s="15"/>
      <c r="D6911" s="15"/>
      <c r="E6911" s="15"/>
      <c r="F6911" s="15"/>
      <c r="G6911" s="15"/>
      <c r="H6911" s="252"/>
      <c r="I6911" s="253"/>
      <c r="J6911" s="252"/>
    </row>
    <row r="6912" spans="1:10" ht="13.5" customHeight="1">
      <c r="A6912" s="11"/>
      <c r="B6912" s="11"/>
      <c r="C6912" s="15"/>
      <c r="D6912" s="15"/>
      <c r="E6912" s="15"/>
      <c r="F6912" s="15"/>
      <c r="G6912" s="15"/>
      <c r="H6912" s="252"/>
      <c r="I6912" s="253"/>
      <c r="J6912" s="252"/>
    </row>
    <row r="6913" spans="1:10" ht="13.5" customHeight="1">
      <c r="A6913" s="11"/>
      <c r="B6913" s="11"/>
      <c r="C6913" s="15"/>
      <c r="D6913" s="15"/>
      <c r="E6913" s="15"/>
      <c r="F6913" s="15"/>
      <c r="G6913" s="15"/>
      <c r="H6913" s="252"/>
      <c r="I6913" s="253"/>
      <c r="J6913" s="252"/>
    </row>
    <row r="6914" spans="1:10" ht="13.5" customHeight="1">
      <c r="A6914" s="11"/>
      <c r="B6914" s="11"/>
      <c r="C6914" s="15"/>
      <c r="D6914" s="15"/>
      <c r="E6914" s="15"/>
      <c r="F6914" s="15"/>
      <c r="G6914" s="15"/>
      <c r="H6914" s="252"/>
      <c r="I6914" s="253"/>
      <c r="J6914" s="252"/>
    </row>
    <row r="6915" spans="1:10" ht="13.5" customHeight="1">
      <c r="A6915" s="11"/>
      <c r="B6915" s="11"/>
      <c r="C6915" s="15"/>
      <c r="D6915" s="15"/>
      <c r="E6915" s="15"/>
      <c r="F6915" s="15"/>
      <c r="G6915" s="15"/>
      <c r="H6915" s="252"/>
      <c r="I6915" s="253"/>
      <c r="J6915" s="252"/>
    </row>
    <row r="6916" spans="1:10" ht="13.5" customHeight="1">
      <c r="A6916" s="11"/>
      <c r="B6916" s="11"/>
      <c r="C6916" s="15"/>
      <c r="D6916" s="15"/>
      <c r="E6916" s="15"/>
      <c r="F6916" s="15"/>
      <c r="G6916" s="15"/>
      <c r="H6916" s="252"/>
      <c r="I6916" s="253"/>
      <c r="J6916" s="252"/>
    </row>
    <row r="6917" spans="1:10" ht="13.5" customHeight="1">
      <c r="A6917" s="11"/>
      <c r="B6917" s="11"/>
      <c r="C6917" s="15"/>
      <c r="D6917" s="15"/>
      <c r="E6917" s="15"/>
      <c r="F6917" s="15"/>
      <c r="G6917" s="15"/>
      <c r="H6917" s="252"/>
      <c r="I6917" s="253"/>
      <c r="J6917" s="252"/>
    </row>
    <row r="6918" spans="1:10" ht="13.5" customHeight="1">
      <c r="A6918" s="11"/>
      <c r="B6918" s="11"/>
      <c r="C6918" s="15"/>
      <c r="D6918" s="15"/>
      <c r="E6918" s="15"/>
      <c r="F6918" s="15"/>
      <c r="G6918" s="15"/>
      <c r="H6918" s="252"/>
      <c r="I6918" s="253"/>
      <c r="J6918" s="252"/>
    </row>
    <row r="6919" spans="1:10" ht="13.5" customHeight="1">
      <c r="A6919" s="11"/>
      <c r="B6919" s="11"/>
      <c r="C6919" s="15"/>
      <c r="D6919" s="15"/>
      <c r="E6919" s="15"/>
      <c r="F6919" s="15"/>
      <c r="G6919" s="15"/>
      <c r="H6919" s="252"/>
      <c r="I6919" s="253"/>
      <c r="J6919" s="252"/>
    </row>
    <row r="6920" spans="1:10" ht="13.5" customHeight="1">
      <c r="A6920" s="11"/>
      <c r="B6920" s="11"/>
      <c r="C6920" s="15"/>
      <c r="D6920" s="15"/>
      <c r="E6920" s="15"/>
      <c r="F6920" s="15"/>
      <c r="G6920" s="15"/>
      <c r="H6920" s="252"/>
      <c r="I6920" s="253"/>
      <c r="J6920" s="252"/>
    </row>
    <row r="6921" spans="1:10" ht="13.5" customHeight="1">
      <c r="A6921" s="11"/>
      <c r="B6921" s="11"/>
      <c r="C6921" s="15"/>
      <c r="D6921" s="15"/>
      <c r="E6921" s="15"/>
      <c r="F6921" s="15"/>
      <c r="G6921" s="15"/>
      <c r="H6921" s="252"/>
      <c r="I6921" s="253"/>
      <c r="J6921" s="252"/>
    </row>
    <row r="6922" spans="1:10" ht="13.5" customHeight="1">
      <c r="A6922" s="11"/>
      <c r="B6922" s="11"/>
      <c r="C6922" s="15"/>
      <c r="D6922" s="15"/>
      <c r="E6922" s="15"/>
      <c r="F6922" s="15"/>
      <c r="G6922" s="15"/>
      <c r="H6922" s="252"/>
      <c r="I6922" s="253"/>
      <c r="J6922" s="252"/>
    </row>
    <row r="6923" spans="1:10" ht="13.5" customHeight="1">
      <c r="A6923" s="11"/>
      <c r="B6923" s="11"/>
      <c r="C6923" s="15"/>
      <c r="D6923" s="15"/>
      <c r="E6923" s="15"/>
      <c r="F6923" s="15"/>
      <c r="G6923" s="15"/>
      <c r="H6923" s="252"/>
      <c r="I6923" s="253"/>
      <c r="J6923" s="252"/>
    </row>
    <row r="6924" spans="1:10" ht="13.5" customHeight="1">
      <c r="A6924" s="11"/>
      <c r="B6924" s="11"/>
      <c r="C6924" s="15"/>
      <c r="D6924" s="15"/>
      <c r="E6924" s="15"/>
      <c r="F6924" s="15"/>
      <c r="G6924" s="15"/>
      <c r="H6924" s="252"/>
      <c r="I6924" s="253"/>
      <c r="J6924" s="252"/>
    </row>
    <row r="6925" spans="1:10" ht="13.5" customHeight="1">
      <c r="A6925" s="11"/>
      <c r="B6925" s="11"/>
      <c r="C6925" s="15"/>
      <c r="D6925" s="15"/>
      <c r="E6925" s="15"/>
      <c r="F6925" s="15"/>
      <c r="G6925" s="15"/>
      <c r="H6925" s="252"/>
      <c r="I6925" s="253"/>
      <c r="J6925" s="252"/>
    </row>
    <row r="6926" spans="1:10" ht="13.5" customHeight="1">
      <c r="A6926" s="11"/>
      <c r="B6926" s="11"/>
      <c r="C6926" s="15"/>
      <c r="D6926" s="15"/>
      <c r="E6926" s="15"/>
      <c r="F6926" s="15"/>
      <c r="G6926" s="15"/>
      <c r="H6926" s="252"/>
      <c r="I6926" s="253"/>
      <c r="J6926" s="252"/>
    </row>
    <row r="6927" spans="1:10" ht="13.5" customHeight="1">
      <c r="A6927" s="11"/>
      <c r="B6927" s="11"/>
      <c r="C6927" s="15"/>
      <c r="D6927" s="15"/>
      <c r="E6927" s="15"/>
      <c r="F6927" s="15"/>
      <c r="G6927" s="15"/>
      <c r="H6927" s="252"/>
      <c r="I6927" s="253"/>
      <c r="J6927" s="252"/>
    </row>
    <row r="6928" spans="1:10" ht="13.5" customHeight="1">
      <c r="A6928" s="11"/>
      <c r="B6928" s="11"/>
      <c r="C6928" s="15"/>
      <c r="D6928" s="15"/>
      <c r="E6928" s="15"/>
      <c r="F6928" s="15"/>
      <c r="G6928" s="15"/>
      <c r="H6928" s="252"/>
      <c r="I6928" s="253"/>
      <c r="J6928" s="252"/>
    </row>
    <row r="6929" spans="1:10" ht="13.5" customHeight="1">
      <c r="A6929" s="11"/>
      <c r="B6929" s="11"/>
      <c r="C6929" s="15"/>
      <c r="D6929" s="15"/>
      <c r="E6929" s="15"/>
      <c r="F6929" s="15"/>
      <c r="G6929" s="15"/>
      <c r="H6929" s="252"/>
      <c r="I6929" s="253"/>
      <c r="J6929" s="252"/>
    </row>
    <row r="6930" spans="1:10" ht="13.5" customHeight="1">
      <c r="A6930" s="11"/>
      <c r="B6930" s="11"/>
      <c r="C6930" s="15"/>
      <c r="D6930" s="15"/>
      <c r="E6930" s="15"/>
      <c r="F6930" s="15"/>
      <c r="G6930" s="15"/>
      <c r="H6930" s="252"/>
      <c r="I6930" s="253"/>
      <c r="J6930" s="252"/>
    </row>
    <row r="6931" spans="1:10" ht="13.5" customHeight="1">
      <c r="A6931" s="11"/>
      <c r="B6931" s="11"/>
      <c r="C6931" s="15"/>
      <c r="D6931" s="15"/>
      <c r="E6931" s="15"/>
      <c r="F6931" s="15"/>
      <c r="G6931" s="15"/>
      <c r="H6931" s="252"/>
      <c r="I6931" s="253"/>
      <c r="J6931" s="252"/>
    </row>
    <row r="6932" spans="1:10" ht="13.5" customHeight="1">
      <c r="A6932" s="11"/>
      <c r="B6932" s="11"/>
      <c r="C6932" s="15"/>
      <c r="D6932" s="15"/>
      <c r="E6932" s="15"/>
      <c r="F6932" s="15"/>
      <c r="G6932" s="15"/>
      <c r="H6932" s="252"/>
      <c r="I6932" s="253"/>
      <c r="J6932" s="252"/>
    </row>
    <row r="6933" spans="1:10" ht="13.5" customHeight="1">
      <c r="A6933" s="11"/>
      <c r="B6933" s="11"/>
      <c r="C6933" s="15"/>
      <c r="D6933" s="15"/>
      <c r="E6933" s="15"/>
      <c r="F6933" s="15"/>
      <c r="G6933" s="15"/>
      <c r="H6933" s="252"/>
      <c r="I6933" s="253"/>
      <c r="J6933" s="252"/>
    </row>
    <row r="6934" spans="1:10" ht="13.5" customHeight="1">
      <c r="A6934" s="11"/>
      <c r="B6934" s="11"/>
      <c r="C6934" s="15"/>
      <c r="D6934" s="15"/>
      <c r="E6934" s="15"/>
      <c r="F6934" s="15"/>
      <c r="G6934" s="15"/>
      <c r="H6934" s="252"/>
      <c r="I6934" s="253"/>
      <c r="J6934" s="252"/>
    </row>
    <row r="6935" spans="1:10" ht="13.5" customHeight="1">
      <c r="A6935" s="11"/>
      <c r="B6935" s="11"/>
      <c r="C6935" s="15"/>
      <c r="D6935" s="15"/>
      <c r="E6935" s="15"/>
      <c r="F6935" s="15"/>
      <c r="G6935" s="15"/>
      <c r="H6935" s="252"/>
      <c r="I6935" s="253"/>
      <c r="J6935" s="252"/>
    </row>
    <row r="6936" spans="1:10" ht="13.5" customHeight="1">
      <c r="A6936" s="11"/>
      <c r="B6936" s="11"/>
      <c r="C6936" s="15"/>
      <c r="D6936" s="15"/>
      <c r="E6936" s="15"/>
      <c r="F6936" s="15"/>
      <c r="G6936" s="15"/>
      <c r="H6936" s="252"/>
      <c r="I6936" s="253"/>
      <c r="J6936" s="252"/>
    </row>
    <row r="6937" spans="1:10" ht="13.5" customHeight="1">
      <c r="A6937" s="11"/>
      <c r="B6937" s="11"/>
      <c r="C6937" s="15"/>
      <c r="D6937" s="15"/>
      <c r="E6937" s="15"/>
      <c r="F6937" s="15"/>
      <c r="G6937" s="15"/>
      <c r="H6937" s="252"/>
      <c r="I6937" s="253"/>
      <c r="J6937" s="252"/>
    </row>
    <row r="6938" spans="1:10" ht="13.5" customHeight="1">
      <c r="A6938" s="11"/>
      <c r="B6938" s="11"/>
      <c r="C6938" s="15"/>
      <c r="D6938" s="15"/>
      <c r="E6938" s="15"/>
      <c r="F6938" s="15"/>
      <c r="G6938" s="15"/>
      <c r="H6938" s="252"/>
      <c r="I6938" s="253"/>
      <c r="J6938" s="252"/>
    </row>
    <row r="6939" spans="1:10" ht="13.5" customHeight="1">
      <c r="A6939" s="11"/>
      <c r="B6939" s="11"/>
      <c r="C6939" s="15"/>
      <c r="D6939" s="15"/>
      <c r="E6939" s="15"/>
      <c r="F6939" s="15"/>
      <c r="G6939" s="15"/>
      <c r="H6939" s="252"/>
      <c r="I6939" s="253"/>
      <c r="J6939" s="252"/>
    </row>
    <row r="6940" spans="1:10" ht="13.5" customHeight="1">
      <c r="A6940" s="11"/>
      <c r="B6940" s="11"/>
      <c r="C6940" s="15"/>
      <c r="D6940" s="15"/>
      <c r="E6940" s="15"/>
      <c r="F6940" s="15"/>
      <c r="G6940" s="15"/>
      <c r="H6940" s="252"/>
      <c r="I6940" s="253"/>
      <c r="J6940" s="252"/>
    </row>
    <row r="6941" spans="1:10" ht="13.5" customHeight="1">
      <c r="A6941" s="11"/>
      <c r="B6941" s="11"/>
      <c r="C6941" s="15"/>
      <c r="D6941" s="15"/>
      <c r="E6941" s="15"/>
      <c r="F6941" s="15"/>
      <c r="G6941" s="15"/>
      <c r="H6941" s="252"/>
      <c r="I6941" s="253"/>
      <c r="J6941" s="252"/>
    </row>
    <row r="6942" spans="1:10" ht="13.5" customHeight="1">
      <c r="A6942" s="11"/>
      <c r="B6942" s="11"/>
      <c r="C6942" s="15"/>
      <c r="D6942" s="15"/>
      <c r="E6942" s="15"/>
      <c r="F6942" s="15"/>
      <c r="G6942" s="15"/>
      <c r="H6942" s="252"/>
      <c r="I6942" s="253"/>
      <c r="J6942" s="252"/>
    </row>
    <row r="6943" spans="1:10" ht="13.5" customHeight="1">
      <c r="A6943" s="11"/>
      <c r="B6943" s="11"/>
      <c r="C6943" s="15"/>
      <c r="D6943" s="15"/>
      <c r="E6943" s="15"/>
      <c r="F6943" s="15"/>
      <c r="G6943" s="15"/>
      <c r="H6943" s="252"/>
      <c r="I6943" s="253"/>
      <c r="J6943" s="252"/>
    </row>
    <row r="6944" spans="1:10" ht="13.5" customHeight="1">
      <c r="A6944" s="11"/>
      <c r="B6944" s="11"/>
      <c r="C6944" s="15"/>
      <c r="D6944" s="15"/>
      <c r="E6944" s="15"/>
      <c r="F6944" s="15"/>
      <c r="G6944" s="15"/>
      <c r="H6944" s="252"/>
      <c r="I6944" s="253"/>
      <c r="J6944" s="252"/>
    </row>
    <row r="6945" spans="1:10" ht="13.5" customHeight="1">
      <c r="A6945" s="11"/>
      <c r="B6945" s="11"/>
      <c r="C6945" s="15"/>
      <c r="D6945" s="15"/>
      <c r="E6945" s="15"/>
      <c r="F6945" s="15"/>
      <c r="G6945" s="15"/>
      <c r="H6945" s="252"/>
      <c r="I6945" s="253"/>
      <c r="J6945" s="252"/>
    </row>
    <row r="6946" spans="1:10" ht="13.5" customHeight="1">
      <c r="A6946" s="11"/>
      <c r="B6946" s="11"/>
      <c r="C6946" s="15"/>
      <c r="D6946" s="15"/>
      <c r="E6946" s="15"/>
      <c r="F6946" s="15"/>
      <c r="G6946" s="15"/>
      <c r="H6946" s="252"/>
      <c r="I6946" s="253"/>
      <c r="J6946" s="252"/>
    </row>
    <row r="6947" spans="1:10" ht="13.5" customHeight="1">
      <c r="A6947" s="11"/>
      <c r="B6947" s="11"/>
      <c r="C6947" s="15"/>
      <c r="D6947" s="15"/>
      <c r="E6947" s="15"/>
      <c r="F6947" s="15"/>
      <c r="G6947" s="15"/>
      <c r="H6947" s="252"/>
      <c r="I6947" s="253"/>
      <c r="J6947" s="252"/>
    </row>
    <row r="6948" spans="1:10" ht="13.5" customHeight="1">
      <c r="A6948" s="11"/>
      <c r="B6948" s="11"/>
      <c r="C6948" s="15"/>
      <c r="D6948" s="15"/>
      <c r="E6948" s="15"/>
      <c r="F6948" s="15"/>
      <c r="G6948" s="15"/>
      <c r="H6948" s="252"/>
      <c r="I6948" s="253"/>
      <c r="J6948" s="252"/>
    </row>
    <row r="6949" spans="1:10" ht="13.5" customHeight="1">
      <c r="A6949" s="11"/>
      <c r="B6949" s="11"/>
      <c r="C6949" s="15"/>
      <c r="D6949" s="15"/>
      <c r="E6949" s="15"/>
      <c r="F6949" s="15"/>
      <c r="G6949" s="15"/>
      <c r="H6949" s="252"/>
      <c r="I6949" s="253"/>
      <c r="J6949" s="252"/>
    </row>
    <row r="6950" spans="1:10" ht="13.5" customHeight="1">
      <c r="A6950" s="11"/>
      <c r="B6950" s="11"/>
      <c r="C6950" s="15"/>
      <c r="D6950" s="15"/>
      <c r="E6950" s="15"/>
      <c r="F6950" s="15"/>
      <c r="G6950" s="15"/>
      <c r="H6950" s="252"/>
      <c r="I6950" s="253"/>
      <c r="J6950" s="252"/>
    </row>
    <row r="6951" spans="1:10" ht="13.5" customHeight="1">
      <c r="A6951" s="11"/>
      <c r="B6951" s="11"/>
      <c r="C6951" s="15"/>
      <c r="D6951" s="15"/>
      <c r="E6951" s="15"/>
      <c r="F6951" s="15"/>
      <c r="G6951" s="15"/>
      <c r="H6951" s="252"/>
      <c r="I6951" s="253"/>
      <c r="J6951" s="252"/>
    </row>
    <row r="6952" spans="1:10" ht="13.5" customHeight="1">
      <c r="A6952" s="11"/>
      <c r="B6952" s="11"/>
      <c r="C6952" s="15"/>
      <c r="D6952" s="15"/>
      <c r="E6952" s="15"/>
      <c r="F6952" s="15"/>
      <c r="G6952" s="15"/>
      <c r="H6952" s="252"/>
      <c r="I6952" s="253"/>
      <c r="J6952" s="252"/>
    </row>
    <row r="6953" spans="1:10" ht="13.5" customHeight="1">
      <c r="A6953" s="11"/>
      <c r="B6953" s="11"/>
      <c r="C6953" s="15"/>
      <c r="D6953" s="15"/>
      <c r="E6953" s="15"/>
      <c r="F6953" s="15"/>
      <c r="G6953" s="15"/>
      <c r="H6953" s="252"/>
      <c r="I6953" s="253"/>
      <c r="J6953" s="252"/>
    </row>
    <row r="6954" spans="1:10" ht="13.5" customHeight="1">
      <c r="A6954" s="11"/>
      <c r="B6954" s="11"/>
      <c r="C6954" s="15"/>
      <c r="D6954" s="15"/>
      <c r="E6954" s="15"/>
      <c r="F6954" s="15"/>
      <c r="G6954" s="15"/>
      <c r="H6954" s="252"/>
      <c r="I6954" s="253"/>
      <c r="J6954" s="252"/>
    </row>
    <row r="6955" spans="1:10" ht="13.5" customHeight="1">
      <c r="A6955" s="11"/>
      <c r="B6955" s="11"/>
      <c r="C6955" s="15"/>
      <c r="D6955" s="15"/>
      <c r="E6955" s="15"/>
      <c r="F6955" s="15"/>
      <c r="G6955" s="15"/>
      <c r="H6955" s="252"/>
      <c r="I6955" s="253"/>
      <c r="J6955" s="252"/>
    </row>
    <row r="6956" spans="1:10" ht="13.5" customHeight="1">
      <c r="A6956" s="11"/>
      <c r="B6956" s="11"/>
      <c r="C6956" s="15"/>
      <c r="D6956" s="15"/>
      <c r="E6956" s="15"/>
      <c r="F6956" s="15"/>
      <c r="G6956" s="15"/>
      <c r="H6956" s="252"/>
      <c r="I6956" s="253"/>
      <c r="J6956" s="252"/>
    </row>
    <row r="6957" spans="1:10" ht="13.5" customHeight="1">
      <c r="A6957" s="11"/>
      <c r="B6957" s="11"/>
      <c r="C6957" s="15"/>
      <c r="D6957" s="15"/>
      <c r="E6957" s="15"/>
      <c r="F6957" s="15"/>
      <c r="G6957" s="15"/>
      <c r="H6957" s="252"/>
      <c r="I6957" s="253"/>
      <c r="J6957" s="252"/>
    </row>
    <row r="6958" spans="1:10" ht="13.5" customHeight="1">
      <c r="A6958" s="11"/>
      <c r="B6958" s="11"/>
      <c r="C6958" s="15"/>
      <c r="D6958" s="15"/>
      <c r="E6958" s="15"/>
      <c r="F6958" s="15"/>
      <c r="G6958" s="15"/>
      <c r="H6958" s="252"/>
      <c r="I6958" s="253"/>
      <c r="J6958" s="252"/>
    </row>
    <row r="6959" spans="1:10" ht="13.5" customHeight="1">
      <c r="A6959" s="11"/>
      <c r="B6959" s="11"/>
      <c r="C6959" s="15"/>
      <c r="D6959" s="15"/>
      <c r="E6959" s="15"/>
      <c r="F6959" s="15"/>
      <c r="G6959" s="15"/>
      <c r="H6959" s="252"/>
      <c r="I6959" s="253"/>
      <c r="J6959" s="252"/>
    </row>
    <row r="6960" spans="1:10" ht="13.5" customHeight="1">
      <c r="A6960" s="11"/>
      <c r="B6960" s="11"/>
      <c r="C6960" s="15"/>
      <c r="D6960" s="15"/>
      <c r="E6960" s="15"/>
      <c r="F6960" s="15"/>
      <c r="G6960" s="15"/>
      <c r="H6960" s="252"/>
      <c r="I6960" s="253"/>
      <c r="J6960" s="252"/>
    </row>
    <row r="6961" spans="1:10" ht="13.5" customHeight="1">
      <c r="A6961" s="11"/>
      <c r="B6961" s="11"/>
      <c r="C6961" s="15"/>
      <c r="D6961" s="15"/>
      <c r="E6961" s="15"/>
      <c r="F6961" s="15"/>
      <c r="G6961" s="15"/>
      <c r="H6961" s="252"/>
      <c r="I6961" s="253"/>
      <c r="J6961" s="252"/>
    </row>
    <row r="6962" spans="1:10" ht="13.5" customHeight="1">
      <c r="A6962" s="11"/>
      <c r="B6962" s="11"/>
      <c r="C6962" s="15"/>
      <c r="D6962" s="15"/>
      <c r="E6962" s="15"/>
      <c r="F6962" s="15"/>
      <c r="G6962" s="15"/>
      <c r="H6962" s="252"/>
      <c r="I6962" s="253"/>
      <c r="J6962" s="252"/>
    </row>
    <row r="6963" spans="1:10" ht="13.5" customHeight="1">
      <c r="A6963" s="11"/>
      <c r="B6963" s="11"/>
      <c r="C6963" s="15"/>
      <c r="D6963" s="15"/>
      <c r="E6963" s="15"/>
      <c r="F6963" s="15"/>
      <c r="G6963" s="15"/>
      <c r="H6963" s="252"/>
      <c r="I6963" s="253"/>
      <c r="J6963" s="252"/>
    </row>
    <row r="6964" spans="1:10" ht="13.5" customHeight="1">
      <c r="A6964" s="11"/>
      <c r="B6964" s="11"/>
      <c r="C6964" s="15"/>
      <c r="D6964" s="15"/>
      <c r="E6964" s="15"/>
      <c r="F6964" s="15"/>
      <c r="G6964" s="15"/>
      <c r="H6964" s="252"/>
      <c r="I6964" s="253"/>
      <c r="J6964" s="252"/>
    </row>
    <row r="6965" spans="1:10" ht="13.5" customHeight="1">
      <c r="A6965" s="11"/>
      <c r="B6965" s="11"/>
      <c r="C6965" s="15"/>
      <c r="D6965" s="15"/>
      <c r="E6965" s="15"/>
      <c r="F6965" s="15"/>
      <c r="G6965" s="15"/>
      <c r="H6965" s="252"/>
      <c r="I6965" s="253"/>
      <c r="J6965" s="252"/>
    </row>
    <row r="6966" spans="1:10" ht="13.5" customHeight="1">
      <c r="A6966" s="11"/>
      <c r="B6966" s="11"/>
      <c r="C6966" s="15"/>
      <c r="D6966" s="15"/>
      <c r="E6966" s="15"/>
      <c r="F6966" s="15"/>
      <c r="G6966" s="15"/>
      <c r="H6966" s="252"/>
      <c r="I6966" s="253"/>
      <c r="J6966" s="252"/>
    </row>
    <row r="6967" spans="1:10" ht="13.5" customHeight="1">
      <c r="A6967" s="11"/>
      <c r="B6967" s="11"/>
      <c r="C6967" s="15"/>
      <c r="D6967" s="15"/>
      <c r="E6967" s="15"/>
      <c r="F6967" s="15"/>
      <c r="G6967" s="15"/>
      <c r="H6967" s="252"/>
      <c r="I6967" s="253"/>
      <c r="J6967" s="252"/>
    </row>
    <row r="6968" spans="1:10" ht="13.5" customHeight="1">
      <c r="A6968" s="11"/>
      <c r="B6968" s="11"/>
      <c r="C6968" s="15"/>
      <c r="D6968" s="15"/>
      <c r="E6968" s="15"/>
      <c r="F6968" s="15"/>
      <c r="G6968" s="15"/>
      <c r="H6968" s="252"/>
      <c r="I6968" s="253"/>
      <c r="J6968" s="252"/>
    </row>
    <row r="6969" spans="1:10" ht="13.5" customHeight="1">
      <c r="A6969" s="11"/>
      <c r="B6969" s="11"/>
      <c r="C6969" s="15"/>
      <c r="D6969" s="15"/>
      <c r="E6969" s="15"/>
      <c r="F6969" s="15"/>
      <c r="G6969" s="15"/>
      <c r="H6969" s="252"/>
      <c r="I6969" s="253"/>
      <c r="J6969" s="252"/>
    </row>
    <row r="6970" spans="1:10" ht="13.5" customHeight="1">
      <c r="A6970" s="11"/>
      <c r="B6970" s="11"/>
      <c r="C6970" s="15"/>
      <c r="D6970" s="15"/>
      <c r="E6970" s="15"/>
      <c r="F6970" s="15"/>
      <c r="G6970" s="15"/>
      <c r="H6970" s="252"/>
      <c r="I6970" s="253"/>
      <c r="J6970" s="252"/>
    </row>
    <row r="6971" spans="1:10" ht="13.5" customHeight="1">
      <c r="A6971" s="11"/>
      <c r="B6971" s="11"/>
      <c r="C6971" s="15"/>
      <c r="D6971" s="15"/>
      <c r="E6971" s="15"/>
      <c r="F6971" s="15"/>
      <c r="G6971" s="15"/>
      <c r="H6971" s="252"/>
      <c r="I6971" s="253"/>
      <c r="J6971" s="252"/>
    </row>
    <row r="6972" spans="1:10" ht="13.5" customHeight="1">
      <c r="A6972" s="11"/>
      <c r="B6972" s="11"/>
      <c r="C6972" s="15"/>
      <c r="D6972" s="15"/>
      <c r="E6972" s="15"/>
      <c r="F6972" s="15"/>
      <c r="G6972" s="15"/>
      <c r="H6972" s="252"/>
      <c r="I6972" s="253"/>
      <c r="J6972" s="252"/>
    </row>
    <row r="6973" spans="1:10" ht="13.5" customHeight="1">
      <c r="A6973" s="11"/>
      <c r="B6973" s="11"/>
      <c r="C6973" s="15"/>
      <c r="D6973" s="15"/>
      <c r="E6973" s="15"/>
      <c r="F6973" s="15"/>
      <c r="G6973" s="15"/>
      <c r="H6973" s="252"/>
      <c r="I6973" s="253"/>
      <c r="J6973" s="252"/>
    </row>
    <row r="6974" spans="1:10" ht="13.5" customHeight="1">
      <c r="A6974" s="11"/>
      <c r="B6974" s="11"/>
      <c r="C6974" s="15"/>
      <c r="D6974" s="15"/>
      <c r="E6974" s="15"/>
      <c r="F6974" s="15"/>
      <c r="G6974" s="15"/>
      <c r="H6974" s="252"/>
      <c r="I6974" s="253"/>
      <c r="J6974" s="252"/>
    </row>
    <row r="6975" spans="1:10" ht="13.5" customHeight="1">
      <c r="A6975" s="11"/>
      <c r="B6975" s="11"/>
      <c r="C6975" s="15"/>
      <c r="D6975" s="15"/>
      <c r="E6975" s="15"/>
      <c r="F6975" s="15"/>
      <c r="G6975" s="15"/>
      <c r="H6975" s="252"/>
      <c r="I6975" s="253"/>
      <c r="J6975" s="252"/>
    </row>
    <row r="6976" spans="1:10" ht="13.5" customHeight="1">
      <c r="A6976" s="11"/>
      <c r="B6976" s="11"/>
      <c r="C6976" s="15"/>
      <c r="D6976" s="15"/>
      <c r="E6976" s="15"/>
      <c r="F6976" s="15"/>
      <c r="G6976" s="15"/>
      <c r="H6976" s="252"/>
      <c r="I6976" s="253"/>
      <c r="J6976" s="252"/>
    </row>
    <row r="6977" spans="1:10" ht="13.5" customHeight="1">
      <c r="A6977" s="11"/>
      <c r="B6977" s="11"/>
      <c r="C6977" s="15"/>
      <c r="D6977" s="15"/>
      <c r="E6977" s="15"/>
      <c r="F6977" s="15"/>
      <c r="G6977" s="15"/>
      <c r="H6977" s="252"/>
      <c r="I6977" s="253"/>
      <c r="J6977" s="252"/>
    </row>
    <row r="6978" spans="1:10" ht="13.5" customHeight="1">
      <c r="A6978" s="11"/>
      <c r="B6978" s="11"/>
      <c r="C6978" s="15"/>
      <c r="D6978" s="15"/>
      <c r="E6978" s="15"/>
      <c r="F6978" s="15"/>
      <c r="G6978" s="15"/>
      <c r="H6978" s="252"/>
      <c r="I6978" s="253"/>
      <c r="J6978" s="252"/>
    </row>
    <row r="6979" spans="1:10" ht="13.5" customHeight="1">
      <c r="A6979" s="11"/>
      <c r="B6979" s="11"/>
      <c r="C6979" s="15"/>
      <c r="D6979" s="15"/>
      <c r="E6979" s="15"/>
      <c r="F6979" s="15"/>
      <c r="G6979" s="15"/>
      <c r="H6979" s="252"/>
      <c r="I6979" s="253"/>
      <c r="J6979" s="252"/>
    </row>
    <row r="6980" spans="1:10" ht="13.5" customHeight="1">
      <c r="A6980" s="11"/>
      <c r="B6980" s="11"/>
      <c r="C6980" s="15"/>
      <c r="D6980" s="15"/>
      <c r="E6980" s="15"/>
      <c r="F6980" s="15"/>
      <c r="G6980" s="15"/>
      <c r="H6980" s="252"/>
      <c r="I6980" s="253"/>
      <c r="J6980" s="252"/>
    </row>
    <row r="6981" spans="1:10" ht="13.5" customHeight="1">
      <c r="A6981" s="11"/>
      <c r="B6981" s="11"/>
      <c r="C6981" s="15"/>
      <c r="D6981" s="15"/>
      <c r="E6981" s="15"/>
      <c r="F6981" s="15"/>
      <c r="G6981" s="15"/>
      <c r="H6981" s="252"/>
      <c r="I6981" s="253"/>
      <c r="J6981" s="252"/>
    </row>
    <row r="6982" spans="1:10" ht="13.5" customHeight="1">
      <c r="A6982" s="11"/>
      <c r="B6982" s="11"/>
      <c r="C6982" s="15"/>
      <c r="D6982" s="15"/>
      <c r="E6982" s="15"/>
      <c r="F6982" s="15"/>
      <c r="G6982" s="15"/>
      <c r="H6982" s="252"/>
      <c r="I6982" s="253"/>
      <c r="J6982" s="252"/>
    </row>
    <row r="6983" spans="1:10" ht="13.5" customHeight="1">
      <c r="A6983" s="11"/>
      <c r="B6983" s="11"/>
      <c r="C6983" s="15"/>
      <c r="D6983" s="15"/>
      <c r="E6983" s="15"/>
      <c r="F6983" s="15"/>
      <c r="G6983" s="15"/>
      <c r="H6983" s="252"/>
      <c r="I6983" s="253"/>
      <c r="J6983" s="252"/>
    </row>
    <row r="6984" spans="1:10" ht="13.5" customHeight="1">
      <c r="A6984" s="11"/>
      <c r="B6984" s="11"/>
      <c r="C6984" s="15"/>
      <c r="D6984" s="15"/>
      <c r="E6984" s="15"/>
      <c r="F6984" s="15"/>
      <c r="G6984" s="15"/>
      <c r="H6984" s="252"/>
      <c r="I6984" s="253"/>
      <c r="J6984" s="252"/>
    </row>
    <row r="6985" spans="1:10" ht="13.5" customHeight="1">
      <c r="A6985" s="11"/>
      <c r="B6985" s="11"/>
      <c r="C6985" s="15"/>
      <c r="D6985" s="15"/>
      <c r="E6985" s="15"/>
      <c r="F6985" s="15"/>
      <c r="G6985" s="15"/>
      <c r="H6985" s="252"/>
      <c r="I6985" s="253"/>
      <c r="J6985" s="252"/>
    </row>
    <row r="6986" spans="1:10" ht="13.5" customHeight="1">
      <c r="A6986" s="11"/>
      <c r="B6986" s="11"/>
      <c r="C6986" s="15"/>
      <c r="D6986" s="15"/>
      <c r="E6986" s="15"/>
      <c r="F6986" s="15"/>
      <c r="G6986" s="15"/>
      <c r="H6986" s="252"/>
      <c r="I6986" s="253"/>
      <c r="J6986" s="252"/>
    </row>
    <row r="6987" spans="1:10" ht="13.5" customHeight="1">
      <c r="A6987" s="11"/>
      <c r="B6987" s="11"/>
      <c r="C6987" s="15"/>
      <c r="D6987" s="15"/>
      <c r="E6987" s="15"/>
      <c r="F6987" s="15"/>
      <c r="G6987" s="15"/>
      <c r="H6987" s="252"/>
      <c r="I6987" s="253"/>
      <c r="J6987" s="252"/>
    </row>
    <row r="6988" spans="1:10" ht="13.5" customHeight="1">
      <c r="A6988" s="11"/>
      <c r="B6988" s="11"/>
      <c r="C6988" s="15"/>
      <c r="D6988" s="15"/>
      <c r="E6988" s="15"/>
      <c r="F6988" s="15"/>
      <c r="G6988" s="15"/>
      <c r="H6988" s="252"/>
      <c r="I6988" s="253"/>
      <c r="J6988" s="252"/>
    </row>
    <row r="6989" spans="1:10" ht="13.5" customHeight="1">
      <c r="A6989" s="11"/>
      <c r="B6989" s="11"/>
      <c r="C6989" s="15"/>
      <c r="D6989" s="15"/>
      <c r="E6989" s="15"/>
      <c r="F6989" s="15"/>
      <c r="G6989" s="15"/>
      <c r="H6989" s="252"/>
      <c r="I6989" s="253"/>
      <c r="J6989" s="252"/>
    </row>
    <row r="6990" spans="1:10" ht="13.5" customHeight="1">
      <c r="A6990" s="11"/>
      <c r="B6990" s="11"/>
      <c r="C6990" s="15"/>
      <c r="D6990" s="15"/>
      <c r="E6990" s="15"/>
      <c r="F6990" s="15"/>
      <c r="G6990" s="15"/>
      <c r="H6990" s="252"/>
      <c r="I6990" s="253"/>
      <c r="J6990" s="252"/>
    </row>
    <row r="6991" spans="1:10" ht="13.5" customHeight="1">
      <c r="A6991" s="11"/>
      <c r="B6991" s="11"/>
      <c r="C6991" s="15"/>
      <c r="D6991" s="15"/>
      <c r="E6991" s="15"/>
      <c r="F6991" s="15"/>
      <c r="G6991" s="15"/>
      <c r="H6991" s="252"/>
      <c r="I6991" s="253"/>
      <c r="J6991" s="252"/>
    </row>
    <row r="6992" spans="1:10" ht="13.5" customHeight="1">
      <c r="A6992" s="11"/>
      <c r="B6992" s="11"/>
      <c r="C6992" s="15"/>
      <c r="D6992" s="15"/>
      <c r="E6992" s="15"/>
      <c r="F6992" s="15"/>
      <c r="G6992" s="15"/>
      <c r="H6992" s="252"/>
      <c r="I6992" s="253"/>
      <c r="J6992" s="252"/>
    </row>
    <row r="6993" spans="1:10" ht="13.5" customHeight="1">
      <c r="A6993" s="11"/>
      <c r="B6993" s="11"/>
      <c r="C6993" s="15"/>
      <c r="D6993" s="15"/>
      <c r="E6993" s="15"/>
      <c r="F6993" s="15"/>
      <c r="G6993" s="15"/>
      <c r="H6993" s="252"/>
      <c r="I6993" s="253"/>
      <c r="J6993" s="252"/>
    </row>
    <row r="6994" spans="1:10" ht="13.5" customHeight="1">
      <c r="A6994" s="11"/>
      <c r="B6994" s="11"/>
      <c r="C6994" s="15"/>
      <c r="D6994" s="15"/>
      <c r="E6994" s="15"/>
      <c r="F6994" s="15"/>
      <c r="G6994" s="15"/>
      <c r="H6994" s="252"/>
      <c r="I6994" s="253"/>
      <c r="J6994" s="252"/>
    </row>
    <row r="6995" spans="1:10" ht="13.5" customHeight="1">
      <c r="A6995" s="11"/>
      <c r="B6995" s="11"/>
      <c r="C6995" s="15"/>
      <c r="D6995" s="15"/>
      <c r="E6995" s="15"/>
      <c r="F6995" s="15"/>
      <c r="G6995" s="15"/>
      <c r="H6995" s="252"/>
      <c r="I6995" s="253"/>
      <c r="J6995" s="252"/>
    </row>
    <row r="6996" spans="1:10" ht="13.5" customHeight="1">
      <c r="A6996" s="11"/>
      <c r="B6996" s="11"/>
      <c r="C6996" s="15"/>
      <c r="D6996" s="15"/>
      <c r="E6996" s="15"/>
      <c r="F6996" s="15"/>
      <c r="G6996" s="15"/>
      <c r="H6996" s="252"/>
      <c r="I6996" s="253"/>
      <c r="J6996" s="252"/>
    </row>
    <row r="6997" spans="1:10" ht="13.5" customHeight="1">
      <c r="A6997" s="11"/>
      <c r="B6997" s="11"/>
      <c r="C6997" s="15"/>
      <c r="D6997" s="15"/>
      <c r="E6997" s="15"/>
      <c r="F6997" s="15"/>
      <c r="G6997" s="15"/>
      <c r="H6997" s="252"/>
      <c r="I6997" s="253"/>
      <c r="J6997" s="252"/>
    </row>
    <row r="6998" spans="1:10" ht="13.5" customHeight="1">
      <c r="A6998" s="11"/>
      <c r="B6998" s="11"/>
      <c r="C6998" s="15"/>
      <c r="D6998" s="15"/>
      <c r="E6998" s="15"/>
      <c r="F6998" s="15"/>
      <c r="G6998" s="15"/>
      <c r="H6998" s="252"/>
      <c r="I6998" s="253"/>
      <c r="J6998" s="252"/>
    </row>
    <row r="6999" spans="1:10" ht="13.5" customHeight="1">
      <c r="A6999" s="11"/>
      <c r="B6999" s="11"/>
      <c r="C6999" s="15"/>
      <c r="D6999" s="15"/>
      <c r="E6999" s="15"/>
      <c r="F6999" s="15"/>
      <c r="G6999" s="15"/>
      <c r="H6999" s="252"/>
      <c r="I6999" s="253"/>
      <c r="J6999" s="252"/>
    </row>
    <row r="7000" spans="1:10" ht="13.5" customHeight="1">
      <c r="A7000" s="11"/>
      <c r="B7000" s="11"/>
      <c r="C7000" s="15"/>
      <c r="D7000" s="15"/>
      <c r="E7000" s="15"/>
      <c r="F7000" s="15"/>
      <c r="G7000" s="15"/>
      <c r="H7000" s="252"/>
      <c r="I7000" s="253"/>
      <c r="J7000" s="252"/>
    </row>
    <row r="7001" spans="1:10" ht="13.5" customHeight="1">
      <c r="A7001" s="11"/>
      <c r="B7001" s="11"/>
      <c r="C7001" s="15"/>
      <c r="D7001" s="15"/>
      <c r="E7001" s="15"/>
      <c r="F7001" s="15"/>
      <c r="G7001" s="15"/>
      <c r="H7001" s="252"/>
      <c r="I7001" s="253"/>
      <c r="J7001" s="252"/>
    </row>
    <row r="7002" spans="1:10" ht="13.5" customHeight="1">
      <c r="A7002" s="11"/>
      <c r="B7002" s="11"/>
      <c r="C7002" s="15"/>
      <c r="D7002" s="15"/>
      <c r="E7002" s="15"/>
      <c r="F7002" s="15"/>
      <c r="G7002" s="15"/>
      <c r="H7002" s="252"/>
      <c r="I7002" s="253"/>
      <c r="J7002" s="252"/>
    </row>
    <row r="7003" spans="1:10" ht="13.5" customHeight="1">
      <c r="A7003" s="11"/>
      <c r="B7003" s="11"/>
      <c r="C7003" s="15"/>
      <c r="D7003" s="15"/>
      <c r="E7003" s="15"/>
      <c r="F7003" s="15"/>
      <c r="G7003" s="15"/>
      <c r="H7003" s="252"/>
      <c r="I7003" s="253"/>
      <c r="J7003" s="252"/>
    </row>
  </sheetData>
  <sheetProtection selectLockedCells="1" selectUnlockedCells="1"/>
  <autoFilter ref="A1:U2594"/>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入力シート</vt:lpstr>
      <vt:lpstr>エラーチェックシート</vt:lpstr>
      <vt:lpstr>印刷シート_前半</vt:lpstr>
      <vt:lpstr>印刷シート_後半</vt:lpstr>
      <vt:lpstr>医療機関等マスタ</vt:lpstr>
      <vt:lpstr>印刷シート_後半!Print_Area</vt:lpstr>
      <vt:lpstr>印刷シート_前半!Print_Area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平良 昌則</dc:creator>
  <cp:lastModifiedBy>平良 昌則</cp:lastModifiedBy>
  <cp:lastPrinted>2024-01-23T06:30:53Z</cp:lastPrinted>
  <dcterms:created xsi:type="dcterms:W3CDTF">2015-06-05T18:19:34Z</dcterms:created>
  <dcterms:modified xsi:type="dcterms:W3CDTF">2024-01-24T07:24:27Z</dcterms:modified>
</cp:coreProperties>
</file>