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S220D8E1\share\令和５年度業務（事業班）\01 班共有\05 処遇改善\02_R5処遇改善\施行版\"/>
    </mc:Choice>
  </mc:AlternateContent>
  <bookViews>
    <workbookView xWindow="28680" yWindow="-120" windowWidth="29040" windowHeight="15840" tabRatio="978" activeTab="2"/>
  </bookViews>
  <sheets>
    <sheet name="基本情報入力シート" sheetId="16" r:id="rId1"/>
    <sheet name="別紙様式3-1" sheetId="15" r:id="rId2"/>
    <sheet name="別紙様式3-2" sheetId="11" r:id="rId3"/>
    <sheet name="【参考】サービス名一覧" sheetId="13" r:id="rId4"/>
  </sheet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基本情報入力シート!$A$1:$AA$65</definedName>
    <definedName name="_xlnm.Print_Area" localSheetId="1">'別紙様式3-1'!$A$1:$AK$144</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27" i="15" l="1"/>
  <c r="AM123" i="15"/>
  <c r="AM119" i="15"/>
  <c r="AM114" i="15"/>
  <c r="AM110" i="15"/>
  <c r="AM106" i="15"/>
  <c r="W36" i="15"/>
  <c r="Y81" i="15" s="1"/>
  <c r="AM74" i="15"/>
  <c r="AJ74" i="15" s="1"/>
  <c r="AJ105" i="15" l="1" a="1"/>
  <c r="AJ105" i="15" s="1"/>
  <c r="AJ163" i="15" s="1"/>
  <c r="AJ90" i="15" l="1"/>
  <c r="AJ160" i="15" s="1"/>
  <c r="AF82" i="15"/>
  <c r="AJ158" i="15" s="1"/>
  <c r="AJ157" i="15" l="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V34" i="15" s="1"/>
  <c r="S77" i="15" l="1"/>
  <c r="AE77" i="15"/>
  <c r="Y77" i="15"/>
  <c r="T78" i="15" l="1"/>
  <c r="AF78" i="15"/>
  <c r="AJ79" i="15" s="1"/>
  <c r="Z78" i="15"/>
  <c r="P42" i="15"/>
  <c r="D39" i="15"/>
  <c r="AJ156" i="15" l="1"/>
  <c r="AJ78" i="15"/>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l="1"/>
  <c r="AJ149" i="15"/>
  <c r="P31" i="15"/>
  <c r="P41" i="15" l="1"/>
  <c r="P39" i="15" s="1"/>
  <c r="X39" i="15" l="1"/>
  <c r="AJ152" i="15" s="1"/>
</calcChain>
</file>

<file path=xl/comments1.xml><?xml version="1.0" encoding="utf-8"?>
<comments xmlns="http://schemas.openxmlformats.org/spreadsheetml/2006/main">
  <authors>
    <author>大塚 優(ootsuka-yuu.xy2)</author>
    <author>作成者</author>
    <author>塚原 遊尋(tsukahara-yuujin.xt6)</author>
  </authors>
  <commentList>
    <comment ref="AA3"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<sst xmlns="http://schemas.openxmlformats.org/spreadsheetml/2006/main" count="442" uniqueCount="326">
  <si>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</si>
  <si>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</si>
  <si>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</si>
  <si>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</si>
  <si>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</si>
  <si>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</si>
  <si>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</si>
  <si>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</si>
  <si>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</si>
  <si>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</si>
  <si>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</si>
  <si>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</si>
  <si>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</si>
  <si>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</si>
  <si>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</si>
  <si>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</si>
  <si>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</si>
  <si>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</si>
  <si>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</si>
  <si>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</si>
  <si>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</si>
  <si>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</si>
  <si>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</si>
  <si>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</si>
  <si>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</si>
  <si>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</si>
  <si>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</si>
  <si>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</si>
  <si>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</si>
  <si>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</si>
  <si>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</si>
  <si>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</si>
  <si>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</si>
  <si>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</si>
  <si>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</si>
  <si>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</si>
  <si>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</si>
  <si>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</si>
  <si>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</si>
  <si>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</si>
  <si>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</si>
  <si>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</si>
  <si>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</si>
  <si>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</si>
  <si>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</si>
  <si>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</si>
  <si>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</si>
  <si>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</si>
  <si>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</si>
  <si>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</si>
  <si>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</si>
  <si>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</si>
  <si>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</si>
  <si>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</si>
  <si>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</si>
  <si>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</si>
  <si>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</si>
  <si>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</si>
  <si>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</si>
  <si>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</si>
  <si>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</si>
  <si>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</si>
  <si>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</si>
  <si>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</si>
  <si>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</si>
  <si>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</si>
  <si>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</si>
  <si>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</si>
  <si>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</si>
  <si>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</si>
  <si>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</si>
  <si>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</si>
  <si>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</si>
  <si>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</si>
  <si>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</si>
  <si>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</si>
  <si>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</si>
  <si>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</si>
  <si>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</si>
  <si>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</si>
  <si>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</si>
  <si>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</si>
  <si>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</si>
  <si>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</si>
  <si>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</si>
  <si>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</si>
  <si>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</si>
  <si>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</si>
  <si>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</si>
  <si>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</si>
  <si>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</si>
  <si>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</si>
  <si>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</si>
  <si>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</si>
  <si>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</si>
  <si>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</si>
  <si>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</si>
  <si>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</si>
  <si>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</si>
  <si>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</si>
  <si>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</si>
  <si>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</si>
  <si>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</si>
  <si>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</si>
  <si>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</si>
  <si>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</si>
  <si>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</si>
  <si>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</si>
  <si>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</si>
  <si>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</si>
  <si>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</si>
  <si>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</si>
  <si>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</si>
  <si>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</si>
  <si>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</si>
  <si>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</si>
  <si>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</si>
  <si>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</si>
  <si>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</si>
  <si>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</si>
  <si>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</si>
  <si>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</si>
  <si>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</si>
  <si>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</si>
  <si>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</si>
  <si>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</si>
  <si>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</si>
  <si>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</si>
  <si>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</si>
  <si>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</si>
  <si>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</si>
  <si>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</si>
  <si>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</si>
  <si>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</si>
  <si>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</si>
  <si>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</si>
  <si>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</si>
  <si>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</si>
  <si>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</si>
  <si>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</si>
  <si>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</si>
  <si>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</si>
  <si>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</si>
  <si>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</si>
  <si>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</si>
  <si>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</si>
  <si>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</si>
  <si>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</si>
  <si>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</si>
  <si>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</si>
  <si>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</si>
  <si>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</si>
  <si>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</si>
  <si>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</si>
  <si>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</si>
  <si>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</si>
  <si>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</si>
  <si>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</si>
  <si>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</si>
  <si>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</si>
  <si>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</si>
  <si>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</si>
  <si>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</si>
  <si>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</si>
  <si>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</si>
  <si>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</si>
  <si>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</si>
  <si>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</si>
  <si>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</si>
  <si>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</si>
  <si>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</si>
  <si>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</si>
  <si>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</si>
  <si>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</si>
  <si>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</si>
  <si>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</si>
  <si>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</si>
  <si>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</si>
  <si>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</si>
  <si>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</si>
  <si>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</si>
  <si>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</si>
  <si>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</si>
  <si>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</si>
  <si>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</si>
  <si>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</si>
  <si>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</si>
  <si>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</si>
  <si>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</si>
  <si>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</si>
  <si>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</si>
  <si>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</si>
  <si>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</si>
  <si>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</si>
  <si>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</si>
  <si>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</si>
  <si>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</si>
  <si>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</si>
  <si>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</si>
  <si>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</si>
  <si>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</si>
  <si>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</si>
  <si>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</si>
  <si>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</si>
  <si>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</si>
  <si>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</si>
  <si>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</si>
  <si>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</si>
  <si>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</si>
  <si>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</si>
  <si>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</si>
  <si>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</si>
  <si>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</si>
  <si>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</si>
  <si>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</si>
  <si>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</si>
  <si>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</si>
  <si>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</si>
  <si>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</si>
  <si>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</si>
  <si>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</si>
  <si>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</si>
  <si>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</si>
  <si>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</si>
  <si>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</si>
  <si>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</si>
  <si>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</si>
  <si>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</si>
  <si>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</si>
  <si>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</si>
  <si>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</si>
  <si>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</si>
  <si>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</si>
  <si>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</si>
  <si>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</si>
  <si>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</si>
  <si>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</si>
  <si>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</si>
  <si>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</si>
  <si>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</si>
  <si>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</si>
  <si>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</si>
  <si>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</si>
  <si>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</si>
  <si>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</si>
  <si>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</si>
  <si>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</si>
  <si>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</si>
  <si>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</si>
  <si>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</si>
  <si>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</si>
  <si>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</si>
  <si>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</si>
  <si>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</si>
  <si>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</si>
  <si>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</si>
  <si>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</si>
  <si>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</si>
  <si>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</si>
  <si>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</si>
  <si>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</si>
  <si>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</si>
  <si>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</si>
  <si>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</si>
  <si>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</si>
  <si>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</si>
  <si>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</si>
  <si>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</si>
  <si>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</si>
  <si>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</si>
  <si>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</si>
  <si>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</si>
  <si>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</si>
  <si>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</si>
  <si>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</si>
  <si>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</si>
  <si>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</si>
  <si>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</si>
  <si>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</si>
  <si>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</si>
  <si>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</si>
  <si>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</si>
  <si>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</si>
  <si>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</si>
  <si>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</si>
  <si>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</si>
  <si>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</si>
  <si>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t>○○市</t>
    <rPh sb="2" eb="3">
      <t>シ</t>
    </rPh>
    <phoneticPr fontId="3"/>
  </si>
  <si>
    <t>○○ケアサービス</t>
    <phoneticPr fontId="3"/>
  </si>
  <si>
    <t>千代田区霞が関１－２－２</t>
    <phoneticPr fontId="3"/>
  </si>
  <si>
    <t>○○ビル18Ｆ</t>
    <phoneticPr fontId="3"/>
  </si>
  <si>
    <t>代表取締役</t>
    <phoneticPr fontId="3"/>
  </si>
  <si>
    <t>厚労　花子</t>
    <phoneticPr fontId="3"/>
  </si>
  <si>
    <t>コウロウ　タロウ</t>
    <phoneticPr fontId="3"/>
  </si>
  <si>
    <t>厚労　太郎</t>
    <phoneticPr fontId="3"/>
  </si>
  <si>
    <t>03-3571-0000</t>
    <phoneticPr fontId="3"/>
  </si>
  <si>
    <t>aaa@aaa.aa.jp</t>
    <phoneticPr fontId="3"/>
  </si>
  <si>
    <t>1314567891</t>
  </si>
  <si>
    <t>1314567892</t>
  </si>
  <si>
    <t>1314567893</t>
  </si>
  <si>
    <t>1314567894</t>
  </si>
  <si>
    <t>1314567895</t>
  </si>
  <si>
    <t>東京都</t>
    <rPh sb="0" eb="3">
      <t>トウキョウト</t>
    </rPh>
    <phoneticPr fontId="3"/>
  </si>
  <si>
    <t>さいたま市</t>
    <rPh sb="4" eb="5">
      <t>シ</t>
    </rPh>
    <phoneticPr fontId="3"/>
  </si>
  <si>
    <t>千葉市</t>
    <rPh sb="0" eb="3">
      <t>チバシ</t>
    </rPh>
    <phoneticPr fontId="3"/>
  </si>
  <si>
    <t>埼玉県</t>
    <rPh sb="0" eb="3">
      <t>サイタマケン</t>
    </rPh>
    <phoneticPr fontId="3"/>
  </si>
  <si>
    <t>千葉県</t>
    <rPh sb="0" eb="3">
      <t>チバケン</t>
    </rPh>
    <phoneticPr fontId="3"/>
  </si>
  <si>
    <t>千代田区</t>
    <rPh sb="0" eb="4">
      <t>チヨダク</t>
    </rPh>
    <phoneticPr fontId="3"/>
  </si>
  <si>
    <t>豊島区</t>
    <rPh sb="0" eb="3">
      <t>トシマク</t>
    </rPh>
    <phoneticPr fontId="3"/>
  </si>
  <si>
    <t>世田谷区</t>
    <rPh sb="0" eb="4">
      <t>セタガヤク</t>
    </rPh>
    <phoneticPr fontId="3"/>
  </si>
  <si>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</si>
  <si>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</si>
  <si>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</si>
  <si>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</si>
  <si>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</si>
  <si>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</si>
  <si>
    <t>加算Ⅱ</t>
  </si>
  <si>
    <t>特定加算Ⅱ</t>
  </si>
  <si>
    <t>特定加算Ⅰ</t>
  </si>
  <si>
    <t>区分なし</t>
  </si>
  <si>
    <t>○</t>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</si>
  <si>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</si>
  <si>
    <r>
      <t>(d)には、加算の配分対象とした全ての職員（福祉・介護職員及びその他の職種）の賃金の総額を記載すること。（</t>
    </r>
    <r>
      <rPr>
        <b/>
        <sz val="8"/>
        <color rgb="FFFF0000"/>
        <rFont val="ＭＳ Ｐ明朝"/>
        <family val="1"/>
        <charset val="128"/>
      </rPr>
      <t>処遇改善加算、特定加算、ベースアップ等加算の加算額を上回るために実施した賃金改善の所要額を</t>
    </r>
    <r>
      <rPr>
        <b/>
        <u/>
        <sz val="8"/>
        <color rgb="FFFF0000"/>
        <rFont val="ＭＳ Ｐ明朝"/>
        <family val="1"/>
        <charset val="128"/>
      </rPr>
      <t>含む</t>
    </r>
    <r>
      <rPr>
        <b/>
        <sz val="8"/>
        <color rgb="FFFF0000"/>
        <rFont val="ＭＳ Ｐ明朝"/>
        <family val="1"/>
        <charset val="128"/>
      </rPr>
      <t>額を記載</t>
    </r>
    <r>
      <rPr>
        <sz val="8"/>
        <color theme="1"/>
        <rFont val="ＭＳ Ｐ明朝"/>
        <family val="1"/>
        <charset val="128"/>
      </rPr>
      <t>すること。）</t>
    </r>
    <rPh sb="22" eb="24">
      <t>フクシ</t>
    </rPh>
    <phoneticPr fontId="3"/>
  </si>
  <si>
    <r>
      <t>(f)には、加算を取得する前年度（４月～３月）の実績値について、</t>
    </r>
    <r>
      <rPr>
        <b/>
        <sz val="8"/>
        <color rgb="FFFF0000"/>
        <rFont val="ＭＳ Ｐ明朝"/>
        <family val="1"/>
        <charset val="128"/>
      </rPr>
      <t>加算等の配分対象としたすべての職員（介護職員及びその他の職種）の賃金の総額を記載すること。</t>
    </r>
    <r>
      <rPr>
        <sz val="8"/>
        <color theme="1"/>
        <rFont val="ＭＳ Ｐ明朝"/>
        <family val="1"/>
        <charset val="128"/>
      </rPr>
      <t>（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
    <phoneticPr fontId="3"/>
  </si>
  <si>
    <r>
      <t>福祉・介護職員とその他の職種のそれぞれについて、賃金改善の見込額の３分の２以上が、ベースアップ等（</t>
    </r>
    <r>
      <rPr>
        <b/>
        <u/>
        <sz val="8"/>
        <color rgb="FFFF0000"/>
        <rFont val="ＭＳ Ｐゴシック"/>
        <family val="3"/>
        <charset val="128"/>
      </rPr>
      <t>基本給又は決まって毎月支払われる手当の引上げ</t>
    </r>
    <r>
      <rPr>
        <b/>
        <sz val="8"/>
        <color rgb="FFFF0000"/>
        <rFont val="ＭＳ Ｐゴシック"/>
        <family val="3"/>
        <charset val="128"/>
      </rPr>
      <t>）に充てられる計画に</t>
    </r>
    <r>
      <rPr>
        <sz val="8"/>
        <color theme="1"/>
        <rFont val="ＭＳ Ｐゴシック"/>
        <family val="3"/>
        <charset val="128"/>
      </rPr>
      <t>なっていること</t>
    </r>
    <rPh sb="0" eb="2">
      <t>フクシ</t>
    </rPh>
    <phoneticPr fontId="3"/>
  </si>
  <si>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上記のうち、前年度に取組実績がある項目に「○」を選択すること。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rPh sb="48" eb="50">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</si>
</sst>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0_ "/>
    <numFmt numFmtId="179" formatCode="#,##0_);[Red]\(#,##0\)"/>
    <numFmt numFmtId="180" formatCode="#,##0_ ;[Red]\-#,##0\ "/>
    <numFmt numFmtId="181" formatCode="0.0_ "/>
    <numFmt numFmtId="182" formatCode="0.0"/>
  </numFmts>
  <fonts count="7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
      <b/>
      <u/>
      <sz val="8"/>
      <color rgb="FFFF0000"/>
      <name val="ＭＳ Ｐ明朝"/>
      <family val="1"/>
      <charset val="128"/>
    </font>
    <font>
      <b/>
      <sz val="8"/>
      <color rgb="FFFF0000"/>
      <name val="ＭＳ Ｐ明朝"/>
      <family val="1"/>
      <charset val="128"/>
    </font>
    <font>
      <b/>
      <u/>
      <sz val="8"/>
      <color rgb="FFFF0000"/>
      <name val="ＭＳ Ｐゴシック"/>
      <family val="3"/>
      <charset val="128"/>
    </font>
    <font>
      <b/>
      <sz val="8"/>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hair">
        <color indexed="64"/>
      </top>
      <bottom style="medium">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70">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49"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0" fillId="0" borderId="0" xfId="0" applyFont="1">
      <alignment vertical="center"/>
    </xf>
    <xf numFmtId="0" fontId="51"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4" fillId="0" borderId="0" xfId="0" applyFont="1">
      <alignment vertical="center"/>
    </xf>
    <xf numFmtId="0" fontId="9" fillId="0" borderId="0" xfId="0" applyFont="1">
      <alignment vertical="center"/>
    </xf>
    <xf numFmtId="0" fontId="54" fillId="0" borderId="0" xfId="0" applyFont="1" applyAlignment="1">
      <alignment vertical="center" wrapText="1"/>
    </xf>
    <xf numFmtId="0" fontId="55"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6" fillId="0" borderId="0" xfId="0" applyFont="1" applyAlignment="1">
      <alignment horizontal="center" vertical="center"/>
    </xf>
    <xf numFmtId="0" fontId="5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6" fillId="0" borderId="0" xfId="0" applyFont="1" applyAlignment="1">
      <alignment horizontal="left" vertical="center"/>
    </xf>
    <xf numFmtId="0" fontId="17" fillId="0" borderId="0" xfId="0" applyFont="1">
      <alignment vertical="center"/>
    </xf>
    <xf numFmtId="0" fontId="59" fillId="0" borderId="0" xfId="0" applyFont="1">
      <alignment vertical="center"/>
    </xf>
    <xf numFmtId="0" fontId="57" fillId="0" borderId="0" xfId="0" applyFont="1" applyAlignment="1">
      <alignment horizontal="left" vertical="center" wrapText="1"/>
    </xf>
    <xf numFmtId="0" fontId="15" fillId="0" borderId="0" xfId="0" applyFont="1" applyAlignment="1">
      <alignment horizontal="center" vertical="top"/>
    </xf>
    <xf numFmtId="0" fontId="57"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0" fillId="2" borderId="108" xfId="0" applyFont="1" applyFill="1" applyBorder="1">
      <alignment vertical="center"/>
    </xf>
    <xf numFmtId="0" fontId="24" fillId="0" borderId="20" xfId="0" applyFont="1" applyBorder="1" applyAlignment="1">
      <alignment vertical="center"/>
    </xf>
    <xf numFmtId="0" fontId="60" fillId="2" borderId="39" xfId="0" applyFont="1" applyFill="1" applyBorder="1">
      <alignment vertical="center"/>
    </xf>
    <xf numFmtId="0" fontId="15" fillId="0" borderId="36" xfId="0" applyFont="1" applyBorder="1" applyAlignment="1">
      <alignment vertical="center" textRotation="255"/>
    </xf>
    <xf numFmtId="0" fontId="52" fillId="9" borderId="46" xfId="0" applyFont="1" applyFill="1" applyBorder="1">
      <alignment vertical="center"/>
    </xf>
    <xf numFmtId="0" fontId="60" fillId="2" borderId="112" xfId="0" applyFont="1" applyFill="1" applyBorder="1">
      <alignment vertical="center"/>
    </xf>
    <xf numFmtId="0" fontId="24" fillId="0" borderId="108" xfId="0" applyFont="1" applyBorder="1" applyAlignment="1">
      <alignment horizontal="left" vertical="center"/>
    </xf>
    <xf numFmtId="0" fontId="57" fillId="0" borderId="114" xfId="0" applyFont="1" applyBorder="1" applyAlignment="1" applyProtection="1">
      <alignment horizontal="center" vertical="center" wrapText="1"/>
      <protection locked="0"/>
    </xf>
    <xf numFmtId="0" fontId="60" fillId="0" borderId="115" xfId="0" applyFont="1" applyBorder="1" applyProtection="1">
      <alignment vertical="center"/>
      <protection locked="0"/>
    </xf>
    <xf numFmtId="0" fontId="60" fillId="2" borderId="115" xfId="0" applyFont="1" applyFill="1" applyBorder="1" applyProtection="1">
      <alignment vertical="center"/>
      <protection locked="0"/>
    </xf>
    <xf numFmtId="0" fontId="60" fillId="0" borderId="21" xfId="0" applyFont="1" applyBorder="1" applyAlignment="1">
      <alignment horizontal="left" vertical="center"/>
    </xf>
    <xf numFmtId="0" fontId="57" fillId="0" borderId="41" xfId="0" applyFont="1" applyBorder="1" applyAlignment="1" applyProtection="1">
      <alignment horizontal="center" vertical="center"/>
      <protection locked="0"/>
    </xf>
    <xf numFmtId="0" fontId="60" fillId="2" borderId="99" xfId="0" applyFont="1" applyFill="1" applyBorder="1">
      <alignment vertical="center"/>
    </xf>
    <xf numFmtId="0" fontId="60" fillId="2" borderId="73" xfId="0" applyFont="1" applyFill="1" applyBorder="1">
      <alignment vertical="center"/>
    </xf>
    <xf numFmtId="0" fontId="60" fillId="2" borderId="48" xfId="0" applyFont="1" applyFill="1" applyBorder="1">
      <alignment vertical="center"/>
    </xf>
    <xf numFmtId="0" fontId="62" fillId="2" borderId="101" xfId="0" applyFont="1" applyFill="1" applyBorder="1">
      <alignment vertical="center"/>
    </xf>
    <xf numFmtId="0" fontId="60" fillId="0" borderId="27" xfId="0" applyFont="1" applyBorder="1">
      <alignment vertical="center"/>
    </xf>
    <xf numFmtId="0" fontId="60" fillId="0" borderId="28" xfId="0" applyFont="1" applyBorder="1" applyAlignment="1">
      <alignment horizontal="center" vertical="center"/>
    </xf>
    <xf numFmtId="0" fontId="61" fillId="0" borderId="28" xfId="0" applyFont="1" applyBorder="1" applyAlignment="1">
      <alignment horizontal="center" vertical="center"/>
    </xf>
    <xf numFmtId="0" fontId="61" fillId="0" borderId="28" xfId="0" applyFont="1" applyBorder="1" applyAlignment="1">
      <alignment vertical="center" shrinkToFit="1"/>
    </xf>
    <xf numFmtId="0" fontId="61" fillId="0" borderId="0" xfId="0" applyFont="1" applyAlignment="1">
      <alignment vertical="center" shrinkToFit="1"/>
    </xf>
    <xf numFmtId="0" fontId="61" fillId="0" borderId="29" xfId="0" applyFont="1" applyBorder="1" applyAlignment="1">
      <alignment vertical="center" shrinkToFit="1"/>
    </xf>
    <xf numFmtId="0" fontId="12" fillId="0" borderId="0" xfId="0" applyFont="1">
      <alignment vertical="center"/>
    </xf>
    <xf numFmtId="0" fontId="63" fillId="5" borderId="36" xfId="0" applyFont="1" applyFill="1" applyBorder="1" applyAlignment="1" applyProtection="1">
      <alignment horizontal="center" vertical="center"/>
      <protection locked="0"/>
    </xf>
    <xf numFmtId="0" fontId="60" fillId="0" borderId="0" xfId="0" applyFont="1">
      <alignment vertical="center"/>
    </xf>
    <xf numFmtId="0" fontId="64" fillId="0" borderId="0" xfId="0" applyFont="1" applyAlignment="1">
      <alignment horizontal="center" vertical="center"/>
    </xf>
    <xf numFmtId="0" fontId="64"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4"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6" fillId="9" borderId="32" xfId="0" applyFont="1" applyFill="1" applyBorder="1" applyAlignment="1">
      <alignment horizontal="center" vertical="center"/>
    </xf>
    <xf numFmtId="0" fontId="0" fillId="0" borderId="33" xfId="0" applyBorder="1" applyAlignment="1">
      <alignment horizontal="center" vertical="center"/>
    </xf>
    <xf numFmtId="0" fontId="60" fillId="2" borderId="7" xfId="0" applyFont="1" applyFill="1" applyBorder="1">
      <alignment vertical="center"/>
    </xf>
    <xf numFmtId="49" fontId="57" fillId="0" borderId="0" xfId="0" applyNumberFormat="1" applyFont="1">
      <alignment vertical="center"/>
    </xf>
    <xf numFmtId="49" fontId="61" fillId="0" borderId="0" xfId="0" applyNumberFormat="1" applyFont="1">
      <alignment vertical="center"/>
    </xf>
    <xf numFmtId="0" fontId="58" fillId="0" borderId="0" xfId="0" applyFont="1" applyAlignment="1">
      <alignment horizontal="left" vertical="center" wrapText="1"/>
    </xf>
    <xf numFmtId="49" fontId="57"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7" fillId="0" borderId="0" xfId="0" applyNumberFormat="1" applyFont="1" applyBorder="1" applyAlignment="1">
      <alignment horizontal="center" vertical="top"/>
    </xf>
    <xf numFmtId="0" fontId="67" fillId="0" borderId="0" xfId="0" applyFont="1">
      <alignment vertical="center"/>
    </xf>
    <xf numFmtId="0" fontId="18" fillId="0" borderId="0" xfId="0" applyFont="1">
      <alignment vertical="center"/>
    </xf>
    <xf numFmtId="0" fontId="68" fillId="0" borderId="0" xfId="0" applyFont="1">
      <alignment vertical="center"/>
    </xf>
    <xf numFmtId="0" fontId="57" fillId="0" borderId="0" xfId="0" applyFont="1">
      <alignment vertical="center"/>
    </xf>
    <xf numFmtId="0" fontId="16" fillId="0" borderId="0" xfId="0" applyFont="1">
      <alignment vertical="center"/>
    </xf>
    <xf numFmtId="0" fontId="69" fillId="9" borderId="1" xfId="0" applyFont="1" applyFill="1" applyBorder="1" applyAlignment="1">
      <alignment horizontal="center" vertical="center"/>
    </xf>
    <xf numFmtId="0" fontId="13" fillId="0" borderId="122"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176" fontId="25" fillId="8" borderId="0" xfId="0" applyNumberFormat="1" applyFont="1" applyFill="1" applyBorder="1" applyAlignment="1" applyProtection="1">
      <alignment vertical="center"/>
      <protection locked="0"/>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1"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Font="1" applyAlignment="1">
      <alignment horizontal="left" vertical="top" wrapText="1"/>
    </xf>
    <xf numFmtId="0" fontId="0" fillId="8" borderId="63" xfId="0" applyFont="1" applyFill="1" applyBorder="1" applyAlignment="1">
      <alignment vertical="center"/>
    </xf>
    <xf numFmtId="0" fontId="54" fillId="0" borderId="0" xfId="0" applyFont="1" applyAlignment="1">
      <alignment horizontal="left" vertical="center" wrapText="1"/>
    </xf>
    <xf numFmtId="0" fontId="55"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8" fillId="8" borderId="62" xfId="4"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16" xfId="0" applyFont="1" applyBorder="1" applyAlignment="1">
      <alignment horizontal="center" vertical="center" wrapText="1"/>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31" fillId="0" borderId="92" xfId="0" applyFont="1" applyBorder="1" applyAlignment="1">
      <alignment horizontal="left" vertical="center"/>
    </xf>
    <xf numFmtId="0" fontId="31" fillId="0" borderId="8"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0" fillId="3" borderId="68" xfId="0" applyNumberFormat="1" applyFont="1" applyFill="1" applyBorder="1" applyAlignment="1">
      <alignment horizontal="center" vertical="center" wrapText="1"/>
    </xf>
    <xf numFmtId="49" fontId="60" fillId="3" borderId="95" xfId="0" applyNumberFormat="1" applyFont="1" applyFill="1" applyBorder="1" applyAlignment="1">
      <alignment horizontal="center" vertical="center" wrapText="1"/>
    </xf>
    <xf numFmtId="49" fontId="60" fillId="3" borderId="96" xfId="0" applyNumberFormat="1" applyFont="1" applyFill="1" applyBorder="1" applyAlignment="1">
      <alignment horizontal="center" vertical="center" wrapText="1"/>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57"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54" fillId="0" borderId="107" xfId="0" applyFont="1" applyBorder="1" applyAlignment="1">
      <alignment horizontal="center" vertical="center"/>
    </xf>
    <xf numFmtId="0" fontId="54" fillId="0" borderId="58" xfId="0" applyFont="1" applyBorder="1" applyAlignment="1">
      <alignment horizontal="center" vertical="center"/>
    </xf>
    <xf numFmtId="2" fontId="61" fillId="0" borderId="27" xfId="0" applyNumberFormat="1" applyFont="1" applyBorder="1" applyAlignment="1">
      <alignment horizontal="center" vertical="center"/>
    </xf>
    <xf numFmtId="2" fontId="61" fillId="0" borderId="28" xfId="0" applyNumberFormat="1" applyFont="1" applyBorder="1" applyAlignment="1">
      <alignment horizontal="center" vertical="center"/>
    </xf>
    <xf numFmtId="2" fontId="61" fillId="0" borderId="29" xfId="0" applyNumberFormat="1" applyFont="1" applyBorder="1" applyAlignment="1">
      <alignment horizontal="center" vertical="center"/>
    </xf>
    <xf numFmtId="2" fontId="61" fillId="0" borderId="38" xfId="0" applyNumberFormat="1" applyFont="1" applyBorder="1" applyAlignment="1">
      <alignment horizontal="center" vertical="center"/>
    </xf>
    <xf numFmtId="2" fontId="61" fillId="0" borderId="24" xfId="0" applyNumberFormat="1" applyFont="1" applyBorder="1" applyAlignment="1">
      <alignment horizontal="center" vertical="center"/>
    </xf>
    <xf numFmtId="2" fontId="61" fillId="0" borderId="39" xfId="0" applyNumberFormat="1" applyFont="1" applyBorder="1" applyAlignment="1">
      <alignment horizontal="center" vertical="center"/>
    </xf>
    <xf numFmtId="0" fontId="61" fillId="0" borderId="106" xfId="0" applyFont="1" applyBorder="1" applyAlignment="1">
      <alignment horizontal="center" vertical="center"/>
    </xf>
    <xf numFmtId="0" fontId="61" fillId="0" borderId="111" xfId="0" applyFont="1" applyBorder="1" applyAlignment="1">
      <alignment horizontal="center" vertical="center"/>
    </xf>
    <xf numFmtId="0" fontId="60" fillId="0" borderId="0" xfId="0" applyFont="1" applyAlignment="1">
      <alignment horizontal="left" vertical="center" wrapText="1"/>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0" fillId="0" borderId="99" xfId="0" applyFont="1" applyBorder="1" applyAlignment="1">
      <alignment horizontal="center" vertical="center"/>
    </xf>
    <xf numFmtId="0" fontId="60" fillId="0" borderId="100"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60" fillId="0" borderId="90" xfId="0" applyFont="1" applyBorder="1" applyAlignment="1">
      <alignment horizontal="left" vertical="center" wrapText="1"/>
    </xf>
    <xf numFmtId="0" fontId="60" fillId="0" borderId="19" xfId="0" applyFont="1" applyBorder="1" applyAlignment="1">
      <alignment horizontal="left" vertical="center" wrapText="1"/>
    </xf>
    <xf numFmtId="0" fontId="60" fillId="0" borderId="98" xfId="0" applyFont="1" applyBorder="1" applyAlignment="1">
      <alignment horizontal="left" vertical="center" wrapText="1"/>
    </xf>
    <xf numFmtId="0" fontId="60" fillId="0" borderId="12" xfId="0" applyFont="1" applyBorder="1" applyAlignment="1">
      <alignment horizontal="left" vertical="center" wrapText="1"/>
    </xf>
    <xf numFmtId="176" fontId="54" fillId="0" borderId="105" xfId="0" applyNumberFormat="1" applyFont="1" applyBorder="1" applyAlignment="1">
      <alignment horizontal="center" vertical="center"/>
    </xf>
    <xf numFmtId="176" fontId="54" fillId="0" borderId="109" xfId="0" applyNumberFormat="1" applyFont="1" applyBorder="1" applyAlignment="1">
      <alignment horizontal="center" vertical="center"/>
    </xf>
    <xf numFmtId="0" fontId="54" fillId="0" borderId="106" xfId="0" applyFont="1" applyBorder="1" applyAlignment="1">
      <alignment horizontal="center" vertical="center"/>
    </xf>
    <xf numFmtId="0" fontId="54" fillId="0" borderId="110" xfId="0" applyFont="1" applyBorder="1" applyAlignment="1">
      <alignment horizontal="center" vertical="center"/>
    </xf>
    <xf numFmtId="0" fontId="54" fillId="0" borderId="85" xfId="0" applyFont="1" applyBorder="1" applyAlignment="1">
      <alignment horizontal="center" vertical="center"/>
    </xf>
    <xf numFmtId="0" fontId="54" fillId="0" borderId="36" xfId="0" applyFont="1" applyBorder="1" applyAlignment="1">
      <alignment horizontal="center" vertical="center"/>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32" fillId="5" borderId="52" xfId="0" applyNumberFormat="1" applyFont="1" applyFill="1" applyBorder="1" applyAlignment="1" applyProtection="1">
      <alignment horizontal="center" vertical="center"/>
      <protection locked="0"/>
    </xf>
    <xf numFmtId="176" fontId="32" fillId="5" borderId="53" xfId="0" applyNumberFormat="1" applyFont="1" applyFill="1" applyBorder="1" applyAlignment="1" applyProtection="1">
      <alignment horizontal="center" vertical="center"/>
      <protection locked="0"/>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7"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52" fillId="5" borderId="27" xfId="0" applyFont="1" applyFill="1" applyBorder="1" applyAlignment="1">
      <alignment horizontal="left" vertical="center" wrapText="1"/>
    </xf>
    <xf numFmtId="0" fontId="52" fillId="5" borderId="28" xfId="0" applyFont="1" applyFill="1" applyBorder="1" applyAlignment="1">
      <alignment horizontal="left" vertical="center" wrapText="1"/>
    </xf>
    <xf numFmtId="0" fontId="52" fillId="5" borderId="29" xfId="0" applyFont="1" applyFill="1" applyBorder="1" applyAlignment="1">
      <alignment horizontal="left" vertical="center" wrapText="1"/>
    </xf>
    <xf numFmtId="0" fontId="52" fillId="5" borderId="38" xfId="0" applyFont="1" applyFill="1" applyBorder="1" applyAlignment="1">
      <alignment horizontal="left" vertical="center" wrapText="1"/>
    </xf>
    <xf numFmtId="0" fontId="52" fillId="5" borderId="24" xfId="0" applyFont="1" applyFill="1" applyBorder="1" applyAlignment="1">
      <alignment horizontal="left" vertical="center" wrapText="1"/>
    </xf>
    <xf numFmtId="0" fontId="52"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1" fillId="0" borderId="70" xfId="5" applyFont="1" applyFill="1" applyBorder="1" applyAlignment="1" applyProtection="1">
      <alignment horizontal="right" vertical="center"/>
    </xf>
    <xf numFmtId="38" fontId="61" fillId="0" borderId="13" xfId="5" applyFont="1" applyFill="1" applyBorder="1" applyAlignment="1" applyProtection="1">
      <alignment horizontal="right"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1" fillId="4" borderId="63" xfId="5" applyFont="1" applyFill="1" applyBorder="1" applyAlignment="1" applyProtection="1">
      <alignment vertical="center"/>
      <protection locked="0"/>
    </xf>
    <xf numFmtId="38" fontId="61"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1" fillId="2" borderId="77" xfId="5" applyFont="1" applyFill="1" applyBorder="1" applyProtection="1">
      <alignment vertical="center"/>
    </xf>
    <xf numFmtId="38" fontId="61"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1" fillId="4" borderId="77" xfId="5" applyFont="1" applyFill="1" applyBorder="1" applyAlignment="1" applyProtection="1">
      <alignment vertical="center"/>
      <protection locked="0"/>
    </xf>
    <xf numFmtId="38" fontId="61" fillId="4" borderId="3" xfId="5" applyFont="1" applyFill="1" applyBorder="1" applyAlignment="1" applyProtection="1">
      <alignment vertical="center"/>
      <protection locked="0"/>
    </xf>
    <xf numFmtId="38" fontId="61"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1" fillId="0" borderId="113" xfId="5" applyFont="1" applyFill="1" applyBorder="1" applyAlignment="1" applyProtection="1">
      <alignment vertical="center"/>
    </xf>
    <xf numFmtId="38" fontId="61"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8" fillId="0" borderId="0" xfId="0" applyFont="1" applyFill="1" applyBorder="1" applyAlignment="1">
      <alignment horizontal="left" vertical="center" wrapText="1"/>
    </xf>
    <xf numFmtId="49" fontId="60" fillId="3" borderId="2" xfId="0" applyNumberFormat="1" applyFont="1" applyFill="1" applyBorder="1" applyAlignment="1">
      <alignment horizontal="center" vertical="center" wrapText="1"/>
    </xf>
    <xf numFmtId="49" fontId="60" fillId="3" borderId="3" xfId="0" applyNumberFormat="1" applyFont="1" applyFill="1" applyBorder="1" applyAlignment="1">
      <alignment horizontal="center" vertical="center" wrapText="1"/>
    </xf>
    <xf numFmtId="49" fontId="60"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60" fillId="0" borderId="38" xfId="0" applyFont="1" applyBorder="1" applyAlignment="1">
      <alignment horizontal="left" vertical="center" shrinkToFit="1"/>
    </xf>
    <xf numFmtId="0" fontId="60" fillId="0" borderId="24" xfId="0" applyFont="1" applyBorder="1" applyAlignment="1">
      <alignment horizontal="left" vertical="center" shrinkToFit="1"/>
    </xf>
    <xf numFmtId="0" fontId="60" fillId="0" borderId="117" xfId="0" applyFont="1" applyBorder="1" applyAlignment="1">
      <alignment horizontal="left" vertical="center" shrinkToFit="1"/>
    </xf>
    <xf numFmtId="0" fontId="61" fillId="4" borderId="68" xfId="0" applyFont="1" applyFill="1" applyBorder="1" applyAlignment="1" applyProtection="1">
      <alignment horizontal="left" vertical="center" shrinkToFit="1"/>
      <protection locked="0"/>
    </xf>
    <xf numFmtId="0" fontId="61" fillId="4" borderId="95" xfId="0" applyFont="1" applyFill="1" applyBorder="1" applyAlignment="1" applyProtection="1">
      <alignment horizontal="left" vertical="center" shrinkToFit="1"/>
      <protection locked="0"/>
    </xf>
    <xf numFmtId="0" fontId="61" fillId="4" borderId="96" xfId="0" applyFont="1" applyFill="1" applyBorder="1" applyAlignment="1" applyProtection="1">
      <alignment horizontal="left" vertical="center" shrinkToFit="1"/>
      <protection locked="0"/>
    </xf>
    <xf numFmtId="0" fontId="60"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4"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19" xfId="0" quotePrefix="1" applyFont="1" applyBorder="1" applyAlignment="1">
      <alignment horizontal="center" vertical="center"/>
    </xf>
    <xf numFmtId="0" fontId="13" fillId="0" borderId="121"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0"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1" xfId="0" quotePrefix="1" applyFont="1" applyBorder="1" applyAlignment="1">
      <alignment horizontal="center"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3" fillId="0" borderId="0" xfId="0" applyFont="1" applyFill="1" applyBorder="1" applyAlignment="1">
      <alignment horizontal="center" vertical="center"/>
    </xf>
    <xf numFmtId="0" fontId="53" fillId="0" borderId="0" xfId="0" applyFont="1" applyFill="1" applyAlignment="1">
      <alignment horizontal="center" vertical="center"/>
    </xf>
    <xf numFmtId="0" fontId="53" fillId="0" borderId="0" xfId="0" applyFont="1" applyAlignment="1">
      <alignment horizontal="center" vertical="center"/>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28" fillId="0" borderId="123" xfId="0" applyFont="1" applyBorder="1" applyAlignment="1">
      <alignment horizontal="center" vertical="center"/>
    </xf>
    <xf numFmtId="0" fontId="28" fillId="0" borderId="124" xfId="0" applyFont="1" applyBorder="1" applyAlignment="1">
      <alignment horizontal="center" vertical="center"/>
    </xf>
    <xf numFmtId="0" fontId="28" fillId="0" borderId="125" xfId="0" applyFont="1" applyBorder="1" applyAlignment="1">
      <alignment horizontal="center" vertical="center"/>
    </xf>
    <xf numFmtId="0" fontId="15" fillId="6" borderId="126" xfId="0" applyFont="1" applyFill="1" applyBorder="1" applyAlignment="1" applyProtection="1">
      <alignment horizontal="center" vertical="center" wrapText="1"/>
      <protection locked="0"/>
    </xf>
    <xf numFmtId="0" fontId="15" fillId="6" borderId="127" xfId="0" applyFont="1" applyFill="1" applyBorder="1" applyAlignment="1" applyProtection="1">
      <alignment horizontal="center" vertical="center" wrapText="1"/>
      <protection locked="0"/>
    </xf>
    <xf numFmtId="0" fontId="15" fillId="6" borderId="128" xfId="0" applyFont="1" applyFill="1" applyBorder="1" applyAlignment="1" applyProtection="1">
      <alignment horizontal="center" vertical="center" wrapText="1"/>
      <protection locked="0"/>
    </xf>
    <xf numFmtId="0" fontId="15" fillId="6" borderId="129" xfId="0" applyFont="1" applyFill="1" applyBorder="1" applyAlignment="1" applyProtection="1">
      <alignment horizontal="center" vertical="center" wrapText="1"/>
      <protection locked="0"/>
    </xf>
    <xf numFmtId="0" fontId="15" fillId="6" borderId="130" xfId="0" applyFont="1" applyFill="1" applyBorder="1" applyAlignment="1" applyProtection="1">
      <alignment horizontal="center" vertical="center" wrapText="1"/>
      <protection locked="0"/>
    </xf>
    <xf numFmtId="0" fontId="15" fillId="6" borderId="131" xfId="0" applyFont="1" applyFill="1" applyBorder="1" applyAlignment="1" applyProtection="1">
      <alignment horizontal="center" vertical="center" wrapText="1"/>
      <protection locked="0"/>
    </xf>
    <xf numFmtId="0" fontId="15" fillId="6" borderId="132" xfId="0" applyFont="1" applyFill="1" applyBorder="1" applyAlignment="1" applyProtection="1">
      <alignment horizontal="center"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A86" lockText="1" noThreeD="1"/>
</file>

<file path=xl/ctrlProps/ctrlProp6.xml><?xml version="1.0" encoding="utf-8"?>
<formControlPr xmlns="http://schemas.microsoft.com/office/spreadsheetml/2009/9/main" objectType="CheckBox" fmlaLink="A86" lockText="1" noThreeD="1"/>
</file>

<file path=xl/ctrlProps/ctrlProp7.xml><?xml version="1.0" encoding="utf-8"?>
<formControlPr xmlns="http://schemas.microsoft.com/office/spreadsheetml/2009/9/main" objectType="CheckBox" fmlaLink="A87" lockText="1" noThreeD="1"/>
</file>

<file path=xl/ctrlProps/ctrlProp8.xml><?xml version="1.0" encoding="utf-8"?>
<formControlPr xmlns="http://schemas.microsoft.com/office/spreadsheetml/2009/9/main" objectType="CheckBox" fmlaLink="A88" lockText="1" noThreeD="1"/>
</file>

<file path=xl/ctrlProps/ctrlProp9.xml><?xml version="1.0" encoding="utf-8"?>
<formControlPr xmlns="http://schemas.microsoft.com/office/spreadsheetml/2009/9/main" objectType="CheckBox" fmlaLink="A8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57250" y="323659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57250" y="323659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57250" y="33232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57250" y="33232725"/>
              <a:ext cx="19050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49904" y="370113"/>
          <a:ext cx="5178440" cy="156776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57250" y="31889700"/>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57250" y="25984200"/>
              <a:ext cx="19050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57250" y="31318200"/>
              <a:ext cx="190500" cy="190500"/>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1"/>
  <sheetViews>
    <sheetView showGridLines="0" view="pageBreakPreview" zoomScale="85" zoomScaleNormal="100" zoomScaleSheetLayoutView="85" workbookViewId="0"/>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44" t="s">
        <v>178</v>
      </c>
      <c r="B3" s="444"/>
      <c r="C3" s="444"/>
      <c r="D3" s="444"/>
      <c r="E3" s="444"/>
      <c r="F3" s="444"/>
      <c r="G3" s="444"/>
      <c r="H3" s="444"/>
      <c r="I3" s="444"/>
      <c r="J3" s="444"/>
      <c r="K3" s="444"/>
      <c r="L3" s="444"/>
      <c r="M3" s="444"/>
      <c r="N3" s="444"/>
      <c r="O3" s="444"/>
      <c r="P3" s="444"/>
      <c r="Q3" s="444"/>
      <c r="R3" s="444"/>
      <c r="S3" s="444"/>
      <c r="T3" s="444"/>
      <c r="U3" s="444"/>
      <c r="V3" s="444"/>
      <c r="W3" s="444"/>
      <c r="X3" s="444"/>
      <c r="Y3" s="444"/>
      <c r="Z3" s="444"/>
    </row>
    <row r="4" spans="1:30" s="333" customFormat="1" ht="30.75" customHeight="1">
      <c r="A4" s="445" t="s">
        <v>179</v>
      </c>
      <c r="B4" s="445"/>
      <c r="C4" s="445"/>
      <c r="D4" s="445"/>
      <c r="E4" s="445"/>
      <c r="F4" s="445"/>
      <c r="G4" s="445"/>
      <c r="H4" s="445"/>
      <c r="I4" s="445"/>
      <c r="J4" s="445"/>
      <c r="K4" s="445"/>
      <c r="L4" s="445"/>
      <c r="M4" s="445"/>
      <c r="N4" s="445"/>
      <c r="O4" s="445"/>
      <c r="P4" s="445"/>
      <c r="Q4" s="445"/>
      <c r="R4" s="445"/>
      <c r="S4" s="445"/>
      <c r="T4" s="445"/>
      <c r="U4" s="445"/>
      <c r="V4" s="445"/>
      <c r="W4" s="445"/>
      <c r="X4" s="445"/>
      <c r="Y4" s="445"/>
      <c r="Z4" s="445"/>
      <c r="AA4" s="445"/>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44" t="s">
        <v>180</v>
      </c>
      <c r="B6" s="444"/>
      <c r="C6" s="444"/>
      <c r="D6" s="444"/>
      <c r="E6" s="444"/>
      <c r="F6" s="444"/>
      <c r="G6" s="444"/>
      <c r="H6" s="444"/>
      <c r="I6" s="444"/>
      <c r="J6" s="444"/>
      <c r="K6" s="444"/>
      <c r="L6" s="444"/>
      <c r="M6" s="444"/>
      <c r="N6" s="444"/>
      <c r="O6" s="444"/>
      <c r="P6" s="444"/>
      <c r="Q6" s="444"/>
      <c r="R6" s="444"/>
      <c r="S6" s="444"/>
      <c r="T6" s="444"/>
      <c r="U6" s="444"/>
      <c r="V6" s="444"/>
      <c r="W6" s="444"/>
      <c r="X6" s="444"/>
      <c r="Y6" s="444"/>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44" t="s">
        <v>181</v>
      </c>
      <c r="B14" s="444"/>
      <c r="C14" s="444"/>
      <c r="D14" s="444"/>
      <c r="E14" s="444"/>
      <c r="F14" s="444"/>
      <c r="G14" s="444"/>
      <c r="H14" s="444"/>
      <c r="I14" s="444"/>
      <c r="J14" s="444"/>
      <c r="K14" s="444"/>
      <c r="L14" s="444"/>
      <c r="M14" s="444"/>
      <c r="N14" s="444"/>
      <c r="O14" s="444"/>
      <c r="P14" s="444"/>
      <c r="Q14" s="444"/>
      <c r="R14" s="444"/>
      <c r="S14" s="444"/>
      <c r="T14" s="444"/>
      <c r="U14" s="444"/>
      <c r="V14" s="444"/>
      <c r="W14" s="444"/>
      <c r="X14" s="444"/>
      <c r="Y14" s="444"/>
      <c r="Z14" s="444"/>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17" t="s">
        <v>287</v>
      </c>
      <c r="D32" s="418"/>
      <c r="E32" s="418"/>
      <c r="F32" s="418"/>
      <c r="G32" s="418"/>
      <c r="H32" s="418"/>
      <c r="I32" s="418"/>
      <c r="J32" s="418"/>
      <c r="K32" s="418"/>
      <c r="L32" s="419"/>
    </row>
    <row r="34" spans="1:30" ht="20.100000000000001" customHeight="1">
      <c r="A34" s="2" t="s">
        <v>43</v>
      </c>
    </row>
    <row r="35" spans="1:30" ht="20.100000000000001" customHeight="1" thickBot="1">
      <c r="B35" s="333" t="s">
        <v>108</v>
      </c>
    </row>
    <row r="36" spans="1:30" ht="20.100000000000001" customHeight="1">
      <c r="B36" s="7" t="s">
        <v>25</v>
      </c>
      <c r="C36" s="420" t="s">
        <v>0</v>
      </c>
      <c r="D36" s="420"/>
      <c r="E36" s="420"/>
      <c r="F36" s="420"/>
      <c r="G36" s="420"/>
      <c r="H36" s="420"/>
      <c r="I36" s="420"/>
      <c r="J36" s="420"/>
      <c r="K36" s="420"/>
      <c r="L36" s="421"/>
      <c r="M36" s="422" t="s">
        <v>288</v>
      </c>
      <c r="N36" s="423"/>
      <c r="O36" s="423"/>
      <c r="P36" s="423"/>
      <c r="Q36" s="423"/>
      <c r="R36" s="423"/>
      <c r="S36" s="423"/>
      <c r="T36" s="423"/>
      <c r="U36" s="423"/>
      <c r="V36" s="423"/>
      <c r="W36" s="424"/>
      <c r="X36" s="425"/>
    </row>
    <row r="37" spans="1:30" ht="20.100000000000001" customHeight="1" thickBot="1">
      <c r="B37" s="8"/>
      <c r="C37" s="420" t="s">
        <v>27</v>
      </c>
      <c r="D37" s="420"/>
      <c r="E37" s="420"/>
      <c r="F37" s="420"/>
      <c r="G37" s="420"/>
      <c r="H37" s="420"/>
      <c r="I37" s="420"/>
      <c r="J37" s="420"/>
      <c r="K37" s="420"/>
      <c r="L37" s="421"/>
      <c r="M37" s="426" t="s">
        <v>288</v>
      </c>
      <c r="N37" s="427"/>
      <c r="O37" s="427"/>
      <c r="P37" s="427"/>
      <c r="Q37" s="427"/>
      <c r="R37" s="427"/>
      <c r="S37" s="427"/>
      <c r="T37" s="427"/>
      <c r="U37" s="428"/>
      <c r="V37" s="428"/>
      <c r="W37" s="429"/>
      <c r="X37" s="430"/>
      <c r="AD37" s="5" t="s">
        <v>28</v>
      </c>
    </row>
    <row r="38" spans="1:30" ht="20.100000000000001" customHeight="1" thickBot="1">
      <c r="B38" s="7" t="s">
        <v>29</v>
      </c>
      <c r="C38" s="420" t="s">
        <v>30</v>
      </c>
      <c r="D38" s="420"/>
      <c r="E38" s="420"/>
      <c r="F38" s="420"/>
      <c r="G38" s="420"/>
      <c r="H38" s="420"/>
      <c r="I38" s="420"/>
      <c r="J38" s="420"/>
      <c r="K38" s="420"/>
      <c r="L38" s="421"/>
      <c r="M38" s="9">
        <v>1</v>
      </c>
      <c r="N38" s="10">
        <v>0</v>
      </c>
      <c r="O38" s="10">
        <v>0</v>
      </c>
      <c r="P38" s="11" t="s">
        <v>31</v>
      </c>
      <c r="Q38" s="10">
        <v>1</v>
      </c>
      <c r="R38" s="10">
        <v>2</v>
      </c>
      <c r="S38" s="10">
        <v>3</v>
      </c>
      <c r="T38" s="12">
        <v>4</v>
      </c>
      <c r="U38" s="13"/>
      <c r="V38" s="14"/>
      <c r="W38" s="14"/>
      <c r="X38" s="14"/>
      <c r="AD38" s="5" t="str">
        <f>CONCATENATE(M38,N38,O38,P38,Q38,R38,S38,T38)</f>
        <v>100－1234</v>
      </c>
    </row>
    <row r="39" spans="1:30" ht="20.100000000000001" customHeight="1">
      <c r="B39" s="15"/>
      <c r="C39" s="420" t="s">
        <v>32</v>
      </c>
      <c r="D39" s="420"/>
      <c r="E39" s="420"/>
      <c r="F39" s="420"/>
      <c r="G39" s="420"/>
      <c r="H39" s="420"/>
      <c r="I39" s="420"/>
      <c r="J39" s="420"/>
      <c r="K39" s="420"/>
      <c r="L39" s="421"/>
      <c r="M39" s="426" t="s">
        <v>289</v>
      </c>
      <c r="N39" s="427"/>
      <c r="O39" s="427"/>
      <c r="P39" s="427"/>
      <c r="Q39" s="427"/>
      <c r="R39" s="427"/>
      <c r="S39" s="427"/>
      <c r="T39" s="427"/>
      <c r="U39" s="459"/>
      <c r="V39" s="459"/>
      <c r="W39" s="460"/>
      <c r="X39" s="461"/>
    </row>
    <row r="40" spans="1:30" ht="20.100000000000001" customHeight="1">
      <c r="B40" s="8"/>
      <c r="C40" s="420" t="s">
        <v>33</v>
      </c>
      <c r="D40" s="420"/>
      <c r="E40" s="420"/>
      <c r="F40" s="420"/>
      <c r="G40" s="420"/>
      <c r="H40" s="420"/>
      <c r="I40" s="420"/>
      <c r="J40" s="420"/>
      <c r="K40" s="420"/>
      <c r="L40" s="421"/>
      <c r="M40" s="426" t="s">
        <v>290</v>
      </c>
      <c r="N40" s="427"/>
      <c r="O40" s="427"/>
      <c r="P40" s="427"/>
      <c r="Q40" s="427"/>
      <c r="R40" s="427"/>
      <c r="S40" s="427"/>
      <c r="T40" s="427"/>
      <c r="U40" s="427"/>
      <c r="V40" s="427"/>
      <c r="W40" s="435"/>
      <c r="X40" s="436"/>
    </row>
    <row r="41" spans="1:30" customFormat="1" ht="20.100000000000001" customHeight="1">
      <c r="A41" s="334"/>
      <c r="B41" s="337" t="s">
        <v>182</v>
      </c>
      <c r="C41" s="446" t="s">
        <v>177</v>
      </c>
      <c r="D41" s="446"/>
      <c r="E41" s="446"/>
      <c r="F41" s="446"/>
      <c r="G41" s="446"/>
      <c r="H41" s="446"/>
      <c r="I41" s="446"/>
      <c r="J41" s="446"/>
      <c r="K41" s="446"/>
      <c r="L41" s="447"/>
      <c r="M41" s="438" t="s">
        <v>291</v>
      </c>
      <c r="N41" s="439"/>
      <c r="O41" s="439"/>
      <c r="P41" s="439"/>
      <c r="Q41" s="439"/>
      <c r="R41" s="439"/>
      <c r="S41" s="439"/>
      <c r="T41" s="439"/>
      <c r="U41" s="439"/>
      <c r="V41" s="439"/>
      <c r="W41" s="440"/>
      <c r="X41" s="441"/>
      <c r="Y41" s="334"/>
      <c r="Z41" s="334"/>
      <c r="AA41" s="334"/>
    </row>
    <row r="42" spans="1:30" customFormat="1" ht="20.100000000000001" customHeight="1">
      <c r="A42" s="334"/>
      <c r="B42" s="338"/>
      <c r="C42" s="446" t="s">
        <v>34</v>
      </c>
      <c r="D42" s="446"/>
      <c r="E42" s="446"/>
      <c r="F42" s="446"/>
      <c r="G42" s="446"/>
      <c r="H42" s="446"/>
      <c r="I42" s="446"/>
      <c r="J42" s="446"/>
      <c r="K42" s="446"/>
      <c r="L42" s="447"/>
      <c r="M42" s="448" t="s">
        <v>292</v>
      </c>
      <c r="N42" s="449"/>
      <c r="O42" s="449"/>
      <c r="P42" s="449"/>
      <c r="Q42" s="449"/>
      <c r="R42" s="449"/>
      <c r="S42" s="449"/>
      <c r="T42" s="449"/>
      <c r="U42" s="449"/>
      <c r="V42" s="449"/>
      <c r="W42" s="450"/>
      <c r="X42" s="451"/>
      <c r="Y42" s="334"/>
      <c r="Z42" s="334"/>
      <c r="AA42" s="334"/>
    </row>
    <row r="43" spans="1:30" ht="20.100000000000001" customHeight="1">
      <c r="B43" s="466" t="s">
        <v>35</v>
      </c>
      <c r="C43" s="420" t="s">
        <v>36</v>
      </c>
      <c r="D43" s="420"/>
      <c r="E43" s="420"/>
      <c r="F43" s="420"/>
      <c r="G43" s="420"/>
      <c r="H43" s="420"/>
      <c r="I43" s="420"/>
      <c r="J43" s="420"/>
      <c r="K43" s="420"/>
      <c r="L43" s="421"/>
      <c r="M43" s="426" t="s">
        <v>293</v>
      </c>
      <c r="N43" s="427"/>
      <c r="O43" s="427"/>
      <c r="P43" s="427"/>
      <c r="Q43" s="427"/>
      <c r="R43" s="427"/>
      <c r="S43" s="427"/>
      <c r="T43" s="427"/>
      <c r="U43" s="427"/>
      <c r="V43" s="427"/>
      <c r="W43" s="435"/>
      <c r="X43" s="436"/>
    </row>
    <row r="44" spans="1:30" ht="20.100000000000001" customHeight="1">
      <c r="B44" s="467"/>
      <c r="C44" s="437" t="s">
        <v>34</v>
      </c>
      <c r="D44" s="437"/>
      <c r="E44" s="437"/>
      <c r="F44" s="437"/>
      <c r="G44" s="437"/>
      <c r="H44" s="437"/>
      <c r="I44" s="437"/>
      <c r="J44" s="437"/>
      <c r="K44" s="437"/>
      <c r="L44" s="437"/>
      <c r="M44" s="438" t="s">
        <v>294</v>
      </c>
      <c r="N44" s="439"/>
      <c r="O44" s="439"/>
      <c r="P44" s="439"/>
      <c r="Q44" s="439"/>
      <c r="R44" s="439"/>
      <c r="S44" s="439"/>
      <c r="T44" s="439"/>
      <c r="U44" s="439"/>
      <c r="V44" s="439"/>
      <c r="W44" s="440"/>
      <c r="X44" s="441"/>
    </row>
    <row r="45" spans="1:30" ht="20.100000000000001" customHeight="1">
      <c r="B45" s="7" t="s">
        <v>23</v>
      </c>
      <c r="C45" s="420" t="s">
        <v>11</v>
      </c>
      <c r="D45" s="420"/>
      <c r="E45" s="420"/>
      <c r="F45" s="420"/>
      <c r="G45" s="420"/>
      <c r="H45" s="420"/>
      <c r="I45" s="420"/>
      <c r="J45" s="420"/>
      <c r="K45" s="420"/>
      <c r="L45" s="421"/>
      <c r="M45" s="458" t="s">
        <v>295</v>
      </c>
      <c r="N45" s="459"/>
      <c r="O45" s="459"/>
      <c r="P45" s="459"/>
      <c r="Q45" s="459"/>
      <c r="R45" s="459"/>
      <c r="S45" s="459"/>
      <c r="T45" s="459"/>
      <c r="U45" s="459"/>
      <c r="V45" s="459"/>
      <c r="W45" s="460"/>
      <c r="X45" s="461"/>
    </row>
    <row r="46" spans="1:30" ht="20.100000000000001" customHeight="1" thickBot="1">
      <c r="B46" s="16"/>
      <c r="C46" s="420" t="s">
        <v>37</v>
      </c>
      <c r="D46" s="420"/>
      <c r="E46" s="420"/>
      <c r="F46" s="420"/>
      <c r="G46" s="420"/>
      <c r="H46" s="420"/>
      <c r="I46" s="420"/>
      <c r="J46" s="420"/>
      <c r="K46" s="420"/>
      <c r="L46" s="421"/>
      <c r="M46" s="462" t="s">
        <v>296</v>
      </c>
      <c r="N46" s="463"/>
      <c r="O46" s="463"/>
      <c r="P46" s="463"/>
      <c r="Q46" s="463"/>
      <c r="R46" s="463"/>
      <c r="S46" s="463"/>
      <c r="T46" s="463"/>
      <c r="U46" s="463"/>
      <c r="V46" s="463"/>
      <c r="W46" s="464"/>
      <c r="X46" s="465"/>
    </row>
    <row r="48" spans="1:30" ht="20.100000000000001" customHeight="1">
      <c r="A48" s="2" t="s">
        <v>38</v>
      </c>
    </row>
    <row r="49" spans="2:28" ht="20.100000000000001" customHeight="1">
      <c r="B49" s="5" t="s">
        <v>108</v>
      </c>
      <c r="X49" s="17"/>
    </row>
    <row r="50" spans="2:28" ht="13.5">
      <c r="B50" s="18"/>
      <c r="C50" s="442"/>
      <c r="D50" s="442"/>
      <c r="E50" s="442"/>
      <c r="F50" s="442"/>
      <c r="G50" s="442"/>
      <c r="H50" s="442"/>
      <c r="I50" s="442"/>
      <c r="J50" s="442"/>
      <c r="K50" s="442"/>
      <c r="L50" s="442"/>
      <c r="M50" s="442"/>
      <c r="N50" s="442"/>
      <c r="O50" s="442"/>
      <c r="P50" s="442"/>
      <c r="Q50" s="442"/>
      <c r="R50" s="442"/>
      <c r="S50" s="442"/>
      <c r="T50" s="442"/>
      <c r="U50" s="442"/>
      <c r="V50" s="442"/>
      <c r="W50" s="442"/>
      <c r="X50" s="442"/>
      <c r="Y50" s="442"/>
      <c r="Z50" s="442"/>
      <c r="AA50" s="442"/>
      <c r="AB50" s="442"/>
    </row>
    <row r="51" spans="2:28" ht="28.5" customHeight="1">
      <c r="B51" s="455" t="s">
        <v>39</v>
      </c>
      <c r="C51" s="456" t="s">
        <v>80</v>
      </c>
      <c r="D51" s="455"/>
      <c r="E51" s="455"/>
      <c r="F51" s="455"/>
      <c r="G51" s="455"/>
      <c r="H51" s="455"/>
      <c r="I51" s="455"/>
      <c r="J51" s="455"/>
      <c r="K51" s="455"/>
      <c r="L51" s="455"/>
      <c r="M51" s="455" t="s">
        <v>40</v>
      </c>
      <c r="N51" s="455"/>
      <c r="O51" s="455"/>
      <c r="P51" s="455"/>
      <c r="Q51" s="455"/>
      <c r="R51" s="473" t="s">
        <v>49</v>
      </c>
      <c r="S51" s="474"/>
      <c r="T51" s="474"/>
      <c r="U51" s="474"/>
      <c r="V51" s="474"/>
      <c r="W51" s="475"/>
      <c r="X51" s="455" t="s">
        <v>41</v>
      </c>
      <c r="Y51" s="455" t="s">
        <v>7</v>
      </c>
      <c r="Z51" s="19"/>
      <c r="AA51" s="136"/>
      <c r="AB51" s="19"/>
    </row>
    <row r="52" spans="2:28" ht="28.5" customHeight="1" thickBot="1">
      <c r="B52" s="455"/>
      <c r="C52" s="457"/>
      <c r="D52" s="457"/>
      <c r="E52" s="457"/>
      <c r="F52" s="457"/>
      <c r="G52" s="457"/>
      <c r="H52" s="457"/>
      <c r="I52" s="457"/>
      <c r="J52" s="457"/>
      <c r="K52" s="457"/>
      <c r="L52" s="457"/>
      <c r="M52" s="457"/>
      <c r="N52" s="457"/>
      <c r="O52" s="457"/>
      <c r="P52" s="457"/>
      <c r="Q52" s="457"/>
      <c r="R52" s="471" t="s">
        <v>50</v>
      </c>
      <c r="S52" s="457"/>
      <c r="T52" s="457"/>
      <c r="U52" s="457"/>
      <c r="V52" s="457"/>
      <c r="W52" s="20" t="s">
        <v>51</v>
      </c>
      <c r="X52" s="457"/>
      <c r="Y52" s="457"/>
      <c r="Z52" s="4"/>
      <c r="AA52" s="4"/>
      <c r="AB52" s="21"/>
    </row>
    <row r="53" spans="2:28" ht="38.25" customHeight="1">
      <c r="B53" s="22">
        <v>1</v>
      </c>
      <c r="C53" s="452" t="s">
        <v>297</v>
      </c>
      <c r="D53" s="453"/>
      <c r="E53" s="453"/>
      <c r="F53" s="453"/>
      <c r="G53" s="453"/>
      <c r="H53" s="453"/>
      <c r="I53" s="453"/>
      <c r="J53" s="453"/>
      <c r="K53" s="453"/>
      <c r="L53" s="454"/>
      <c r="M53" s="472" t="s">
        <v>302</v>
      </c>
      <c r="N53" s="472"/>
      <c r="O53" s="472"/>
      <c r="P53" s="472"/>
      <c r="Q53" s="472"/>
      <c r="R53" s="472" t="s">
        <v>302</v>
      </c>
      <c r="S53" s="472"/>
      <c r="T53" s="472"/>
      <c r="U53" s="472"/>
      <c r="V53" s="472"/>
      <c r="W53" s="23" t="s">
        <v>307</v>
      </c>
      <c r="X53" s="24" t="s">
        <v>310</v>
      </c>
      <c r="Y53" s="25" t="s">
        <v>58</v>
      </c>
      <c r="Z53" s="26"/>
      <c r="AA53" s="26"/>
      <c r="AB53" s="27"/>
    </row>
    <row r="54" spans="2:28" ht="38.25" customHeight="1">
      <c r="B54" s="6">
        <f>B53+1</f>
        <v>2</v>
      </c>
      <c r="C54" s="468" t="s">
        <v>298</v>
      </c>
      <c r="D54" s="469"/>
      <c r="E54" s="469"/>
      <c r="F54" s="469"/>
      <c r="G54" s="469"/>
      <c r="H54" s="469"/>
      <c r="I54" s="469"/>
      <c r="J54" s="469"/>
      <c r="K54" s="469"/>
      <c r="L54" s="470"/>
      <c r="M54" s="431" t="s">
        <v>302</v>
      </c>
      <c r="N54" s="431"/>
      <c r="O54" s="431"/>
      <c r="P54" s="431"/>
      <c r="Q54" s="431"/>
      <c r="R54" s="431" t="s">
        <v>302</v>
      </c>
      <c r="S54" s="431"/>
      <c r="T54" s="431"/>
      <c r="U54" s="431"/>
      <c r="V54" s="431"/>
      <c r="W54" s="28" t="s">
        <v>308</v>
      </c>
      <c r="X54" s="29" t="s">
        <v>311</v>
      </c>
      <c r="Y54" s="30" t="s">
        <v>58</v>
      </c>
      <c r="Z54" s="26"/>
      <c r="AA54" s="26"/>
      <c r="AB54" s="27"/>
    </row>
    <row r="55" spans="2:28" ht="38.25" customHeight="1">
      <c r="B55" s="6">
        <f t="shared" ref="B55:B118" si="0">B54+1</f>
        <v>3</v>
      </c>
      <c r="C55" s="468" t="s">
        <v>299</v>
      </c>
      <c r="D55" s="469"/>
      <c r="E55" s="469"/>
      <c r="F55" s="469"/>
      <c r="G55" s="469"/>
      <c r="H55" s="469"/>
      <c r="I55" s="469"/>
      <c r="J55" s="469"/>
      <c r="K55" s="469"/>
      <c r="L55" s="470"/>
      <c r="M55" s="431" t="s">
        <v>302</v>
      </c>
      <c r="N55" s="431"/>
      <c r="O55" s="431"/>
      <c r="P55" s="431"/>
      <c r="Q55" s="431"/>
      <c r="R55" s="431" t="s">
        <v>302</v>
      </c>
      <c r="S55" s="431"/>
      <c r="T55" s="431"/>
      <c r="U55" s="431"/>
      <c r="V55" s="431"/>
      <c r="W55" s="28" t="s">
        <v>309</v>
      </c>
      <c r="X55" s="29" t="s">
        <v>312</v>
      </c>
      <c r="Y55" s="31" t="s">
        <v>63</v>
      </c>
      <c r="Z55" s="26"/>
      <c r="AA55" s="26"/>
      <c r="AB55" s="27"/>
    </row>
    <row r="56" spans="2:28" ht="38.25" customHeight="1">
      <c r="B56" s="6">
        <f t="shared" si="0"/>
        <v>4</v>
      </c>
      <c r="C56" s="468" t="s">
        <v>300</v>
      </c>
      <c r="D56" s="469"/>
      <c r="E56" s="469"/>
      <c r="F56" s="469"/>
      <c r="G56" s="469"/>
      <c r="H56" s="469"/>
      <c r="I56" s="469"/>
      <c r="J56" s="469"/>
      <c r="K56" s="469"/>
      <c r="L56" s="470"/>
      <c r="M56" s="431" t="s">
        <v>303</v>
      </c>
      <c r="N56" s="431"/>
      <c r="O56" s="431"/>
      <c r="P56" s="431"/>
      <c r="Q56" s="431"/>
      <c r="R56" s="431" t="s">
        <v>305</v>
      </c>
      <c r="S56" s="431"/>
      <c r="T56" s="431"/>
      <c r="U56" s="431"/>
      <c r="V56" s="431"/>
      <c r="W56" s="28" t="s">
        <v>303</v>
      </c>
      <c r="X56" s="29" t="s">
        <v>313</v>
      </c>
      <c r="Y56" s="31" t="s">
        <v>70</v>
      </c>
      <c r="Z56" s="26"/>
      <c r="AA56" s="26"/>
      <c r="AB56" s="27"/>
    </row>
    <row r="57" spans="2:28" ht="38.25" customHeight="1">
      <c r="B57" s="6">
        <f t="shared" si="0"/>
        <v>5</v>
      </c>
      <c r="C57" s="468" t="s">
        <v>301</v>
      </c>
      <c r="D57" s="469"/>
      <c r="E57" s="469"/>
      <c r="F57" s="469"/>
      <c r="G57" s="469"/>
      <c r="H57" s="469"/>
      <c r="I57" s="469"/>
      <c r="J57" s="469"/>
      <c r="K57" s="469"/>
      <c r="L57" s="470"/>
      <c r="M57" s="431" t="s">
        <v>304</v>
      </c>
      <c r="N57" s="431"/>
      <c r="O57" s="431"/>
      <c r="P57" s="431"/>
      <c r="Q57" s="431"/>
      <c r="R57" s="431" t="s">
        <v>306</v>
      </c>
      <c r="S57" s="431"/>
      <c r="T57" s="431"/>
      <c r="U57" s="431"/>
      <c r="V57" s="431"/>
      <c r="W57" s="28" t="s">
        <v>304</v>
      </c>
      <c r="X57" s="29" t="s">
        <v>314</v>
      </c>
      <c r="Y57" s="31" t="s">
        <v>65</v>
      </c>
      <c r="Z57" s="26"/>
      <c r="AA57" s="26"/>
      <c r="AB57" s="27"/>
    </row>
    <row r="58" spans="2:28" ht="38.25" customHeight="1">
      <c r="B58" s="6">
        <f t="shared" si="0"/>
        <v>6</v>
      </c>
      <c r="C58" s="468" t="s">
        <v>301</v>
      </c>
      <c r="D58" s="469"/>
      <c r="E58" s="469"/>
      <c r="F58" s="469"/>
      <c r="G58" s="469"/>
      <c r="H58" s="469"/>
      <c r="I58" s="469"/>
      <c r="J58" s="469"/>
      <c r="K58" s="469"/>
      <c r="L58" s="470"/>
      <c r="M58" s="431" t="s">
        <v>304</v>
      </c>
      <c r="N58" s="431"/>
      <c r="O58" s="431"/>
      <c r="P58" s="431"/>
      <c r="Q58" s="431"/>
      <c r="R58" s="432" t="s">
        <v>306</v>
      </c>
      <c r="S58" s="433"/>
      <c r="T58" s="433"/>
      <c r="U58" s="433"/>
      <c r="V58" s="434"/>
      <c r="W58" s="28" t="s">
        <v>304</v>
      </c>
      <c r="X58" s="29" t="s">
        <v>314</v>
      </c>
      <c r="Y58" s="31" t="s">
        <v>90</v>
      </c>
      <c r="Z58" s="26"/>
      <c r="AA58" s="26"/>
      <c r="AB58" s="27"/>
    </row>
    <row r="59" spans="2:28" ht="38.25" customHeight="1">
      <c r="B59" s="6">
        <f t="shared" si="0"/>
        <v>7</v>
      </c>
      <c r="C59" s="468"/>
      <c r="D59" s="469"/>
      <c r="E59" s="469"/>
      <c r="F59" s="469"/>
      <c r="G59" s="469"/>
      <c r="H59" s="469"/>
      <c r="I59" s="469"/>
      <c r="J59" s="469"/>
      <c r="K59" s="469"/>
      <c r="L59" s="470"/>
      <c r="M59" s="431"/>
      <c r="N59" s="431"/>
      <c r="O59" s="431"/>
      <c r="P59" s="431"/>
      <c r="Q59" s="431"/>
      <c r="R59" s="432"/>
      <c r="S59" s="433"/>
      <c r="T59" s="433"/>
      <c r="U59" s="433"/>
      <c r="V59" s="434"/>
      <c r="W59" s="28"/>
      <c r="X59" s="29"/>
      <c r="Y59" s="31"/>
      <c r="Z59" s="26"/>
      <c r="AA59" s="26"/>
      <c r="AB59" s="27"/>
    </row>
    <row r="60" spans="2:28" ht="38.25" customHeight="1">
      <c r="B60" s="6">
        <f t="shared" si="0"/>
        <v>8</v>
      </c>
      <c r="C60" s="468"/>
      <c r="D60" s="469"/>
      <c r="E60" s="469"/>
      <c r="F60" s="469"/>
      <c r="G60" s="469"/>
      <c r="H60" s="469"/>
      <c r="I60" s="469"/>
      <c r="J60" s="469"/>
      <c r="K60" s="469"/>
      <c r="L60" s="470"/>
      <c r="M60" s="431"/>
      <c r="N60" s="431"/>
      <c r="O60" s="431"/>
      <c r="P60" s="431"/>
      <c r="Q60" s="431"/>
      <c r="R60" s="431"/>
      <c r="S60" s="431"/>
      <c r="T60" s="431"/>
      <c r="U60" s="431"/>
      <c r="V60" s="431"/>
      <c r="W60" s="28"/>
      <c r="X60" s="29"/>
      <c r="Y60" s="31"/>
      <c r="Z60" s="26"/>
      <c r="AA60" s="26"/>
      <c r="AB60" s="27"/>
    </row>
    <row r="61" spans="2:28" ht="38.25" customHeight="1">
      <c r="B61" s="6">
        <f t="shared" si="0"/>
        <v>9</v>
      </c>
      <c r="C61" s="468"/>
      <c r="D61" s="469"/>
      <c r="E61" s="469"/>
      <c r="F61" s="469"/>
      <c r="G61" s="469"/>
      <c r="H61" s="469"/>
      <c r="I61" s="469"/>
      <c r="J61" s="469"/>
      <c r="K61" s="469"/>
      <c r="L61" s="470"/>
      <c r="M61" s="431"/>
      <c r="N61" s="431"/>
      <c r="O61" s="431"/>
      <c r="P61" s="431"/>
      <c r="Q61" s="431"/>
      <c r="R61" s="431"/>
      <c r="S61" s="431"/>
      <c r="T61" s="431"/>
      <c r="U61" s="431"/>
      <c r="V61" s="431"/>
      <c r="W61" s="28"/>
      <c r="X61" s="29"/>
      <c r="Y61" s="31"/>
      <c r="Z61" s="26"/>
      <c r="AA61" s="26"/>
      <c r="AB61" s="27"/>
    </row>
    <row r="62" spans="2:28" ht="38.25" customHeight="1">
      <c r="B62" s="6">
        <f t="shared" si="0"/>
        <v>10</v>
      </c>
      <c r="C62" s="468"/>
      <c r="D62" s="469"/>
      <c r="E62" s="469"/>
      <c r="F62" s="469"/>
      <c r="G62" s="469"/>
      <c r="H62" s="469"/>
      <c r="I62" s="469"/>
      <c r="J62" s="469"/>
      <c r="K62" s="469"/>
      <c r="L62" s="470"/>
      <c r="M62" s="431"/>
      <c r="N62" s="431"/>
      <c r="O62" s="431"/>
      <c r="P62" s="431"/>
      <c r="Q62" s="431"/>
      <c r="R62" s="431"/>
      <c r="S62" s="431"/>
      <c r="T62" s="431"/>
      <c r="U62" s="431"/>
      <c r="V62" s="431"/>
      <c r="W62" s="28"/>
      <c r="X62" s="29"/>
      <c r="Y62" s="31"/>
      <c r="Z62" s="26"/>
      <c r="AA62" s="26"/>
      <c r="AB62" s="27"/>
    </row>
    <row r="63" spans="2:28" ht="38.25" customHeight="1">
      <c r="B63" s="6">
        <f t="shared" si="0"/>
        <v>11</v>
      </c>
      <c r="C63" s="468"/>
      <c r="D63" s="469"/>
      <c r="E63" s="469"/>
      <c r="F63" s="469"/>
      <c r="G63" s="469"/>
      <c r="H63" s="469"/>
      <c r="I63" s="469"/>
      <c r="J63" s="469"/>
      <c r="K63" s="469"/>
      <c r="L63" s="470"/>
      <c r="M63" s="431"/>
      <c r="N63" s="431"/>
      <c r="O63" s="431"/>
      <c r="P63" s="431"/>
      <c r="Q63" s="431"/>
      <c r="R63" s="431"/>
      <c r="S63" s="431"/>
      <c r="T63" s="431"/>
      <c r="U63" s="431"/>
      <c r="V63" s="431"/>
      <c r="W63" s="28"/>
      <c r="X63" s="29"/>
      <c r="Y63" s="31"/>
      <c r="Z63" s="26"/>
      <c r="AA63" s="26"/>
      <c r="AB63" s="27"/>
    </row>
    <row r="64" spans="2:28" ht="38.25" customHeight="1">
      <c r="B64" s="6">
        <f t="shared" si="0"/>
        <v>12</v>
      </c>
      <c r="C64" s="468"/>
      <c r="D64" s="469"/>
      <c r="E64" s="469"/>
      <c r="F64" s="469"/>
      <c r="G64" s="469"/>
      <c r="H64" s="469"/>
      <c r="I64" s="469"/>
      <c r="J64" s="469"/>
      <c r="K64" s="469"/>
      <c r="L64" s="470"/>
      <c r="M64" s="431"/>
      <c r="N64" s="431"/>
      <c r="O64" s="431"/>
      <c r="P64" s="431"/>
      <c r="Q64" s="431"/>
      <c r="R64" s="431"/>
      <c r="S64" s="431"/>
      <c r="T64" s="431"/>
      <c r="U64" s="431"/>
      <c r="V64" s="431"/>
      <c r="W64" s="28"/>
      <c r="X64" s="29"/>
      <c r="Y64" s="31"/>
      <c r="Z64" s="26"/>
      <c r="AA64" s="26"/>
      <c r="AB64" s="27"/>
    </row>
    <row r="65" spans="2:28" ht="38.25" customHeight="1">
      <c r="B65" s="6">
        <f t="shared" si="0"/>
        <v>13</v>
      </c>
      <c r="C65" s="468"/>
      <c r="D65" s="469"/>
      <c r="E65" s="469"/>
      <c r="F65" s="469"/>
      <c r="G65" s="469"/>
      <c r="H65" s="469"/>
      <c r="I65" s="469"/>
      <c r="J65" s="469"/>
      <c r="K65" s="469"/>
      <c r="L65" s="470"/>
      <c r="M65" s="431"/>
      <c r="N65" s="431"/>
      <c r="O65" s="431"/>
      <c r="P65" s="431"/>
      <c r="Q65" s="431"/>
      <c r="R65" s="431"/>
      <c r="S65" s="431"/>
      <c r="T65" s="431"/>
      <c r="U65" s="431"/>
      <c r="V65" s="431"/>
      <c r="W65" s="28"/>
      <c r="X65" s="29"/>
      <c r="Y65" s="31"/>
      <c r="Z65" s="26"/>
      <c r="AA65" s="26"/>
      <c r="AB65" s="27"/>
    </row>
    <row r="66" spans="2:28" ht="38.25" customHeight="1">
      <c r="B66" s="6">
        <f t="shared" si="0"/>
        <v>14</v>
      </c>
      <c r="C66" s="468"/>
      <c r="D66" s="469"/>
      <c r="E66" s="469"/>
      <c r="F66" s="469"/>
      <c r="G66" s="469"/>
      <c r="H66" s="469"/>
      <c r="I66" s="469"/>
      <c r="J66" s="469"/>
      <c r="K66" s="469"/>
      <c r="L66" s="470"/>
      <c r="M66" s="431"/>
      <c r="N66" s="431"/>
      <c r="O66" s="431"/>
      <c r="P66" s="431"/>
      <c r="Q66" s="431"/>
      <c r="R66" s="431"/>
      <c r="S66" s="431"/>
      <c r="T66" s="431"/>
      <c r="U66" s="431"/>
      <c r="V66" s="431"/>
      <c r="W66" s="28"/>
      <c r="X66" s="29"/>
      <c r="Y66" s="31"/>
      <c r="Z66" s="26"/>
      <c r="AA66" s="26"/>
      <c r="AB66" s="27"/>
    </row>
    <row r="67" spans="2:28" ht="38.25" customHeight="1">
      <c r="B67" s="6">
        <f t="shared" si="0"/>
        <v>15</v>
      </c>
      <c r="C67" s="468"/>
      <c r="D67" s="469"/>
      <c r="E67" s="469"/>
      <c r="F67" s="469"/>
      <c r="G67" s="469"/>
      <c r="H67" s="469"/>
      <c r="I67" s="469"/>
      <c r="J67" s="469"/>
      <c r="K67" s="469"/>
      <c r="L67" s="470"/>
      <c r="M67" s="431"/>
      <c r="N67" s="431"/>
      <c r="O67" s="431"/>
      <c r="P67" s="431"/>
      <c r="Q67" s="431"/>
      <c r="R67" s="431"/>
      <c r="S67" s="431"/>
      <c r="T67" s="431"/>
      <c r="U67" s="431"/>
      <c r="V67" s="431"/>
      <c r="W67" s="28"/>
      <c r="X67" s="29"/>
      <c r="Y67" s="31"/>
      <c r="Z67" s="26"/>
      <c r="AA67" s="26"/>
      <c r="AB67" s="27"/>
    </row>
    <row r="68" spans="2:28" ht="38.25" customHeight="1">
      <c r="B68" s="6">
        <f t="shared" si="0"/>
        <v>16</v>
      </c>
      <c r="C68" s="468"/>
      <c r="D68" s="469"/>
      <c r="E68" s="469"/>
      <c r="F68" s="469"/>
      <c r="G68" s="469"/>
      <c r="H68" s="469"/>
      <c r="I68" s="469"/>
      <c r="J68" s="469"/>
      <c r="K68" s="469"/>
      <c r="L68" s="470"/>
      <c r="M68" s="431"/>
      <c r="N68" s="431"/>
      <c r="O68" s="431"/>
      <c r="P68" s="431"/>
      <c r="Q68" s="431"/>
      <c r="R68" s="431"/>
      <c r="S68" s="431"/>
      <c r="T68" s="431"/>
      <c r="U68" s="431"/>
      <c r="V68" s="431"/>
      <c r="W68" s="28"/>
      <c r="X68" s="29"/>
      <c r="Y68" s="31"/>
      <c r="Z68" s="26"/>
      <c r="AA68" s="26"/>
      <c r="AB68" s="27"/>
    </row>
    <row r="69" spans="2:28" ht="38.25" customHeight="1">
      <c r="B69" s="6">
        <f t="shared" si="0"/>
        <v>17</v>
      </c>
      <c r="C69" s="468"/>
      <c r="D69" s="469"/>
      <c r="E69" s="469"/>
      <c r="F69" s="469"/>
      <c r="G69" s="469"/>
      <c r="H69" s="469"/>
      <c r="I69" s="469"/>
      <c r="J69" s="469"/>
      <c r="K69" s="469"/>
      <c r="L69" s="470"/>
      <c r="M69" s="431"/>
      <c r="N69" s="431"/>
      <c r="O69" s="431"/>
      <c r="P69" s="431"/>
      <c r="Q69" s="431"/>
      <c r="R69" s="431"/>
      <c r="S69" s="431"/>
      <c r="T69" s="431"/>
      <c r="U69" s="431"/>
      <c r="V69" s="431"/>
      <c r="W69" s="28"/>
      <c r="X69" s="29"/>
      <c r="Y69" s="31"/>
      <c r="Z69" s="26"/>
      <c r="AA69" s="26"/>
      <c r="AB69" s="27"/>
    </row>
    <row r="70" spans="2:28" ht="38.25" customHeight="1">
      <c r="B70" s="6">
        <f t="shared" si="0"/>
        <v>18</v>
      </c>
      <c r="C70" s="468"/>
      <c r="D70" s="469"/>
      <c r="E70" s="469"/>
      <c r="F70" s="469"/>
      <c r="G70" s="469"/>
      <c r="H70" s="469"/>
      <c r="I70" s="469"/>
      <c r="J70" s="469"/>
      <c r="K70" s="469"/>
      <c r="L70" s="470"/>
      <c r="M70" s="431"/>
      <c r="N70" s="431"/>
      <c r="O70" s="431"/>
      <c r="P70" s="431"/>
      <c r="Q70" s="431"/>
      <c r="R70" s="431"/>
      <c r="S70" s="431"/>
      <c r="T70" s="431"/>
      <c r="U70" s="431"/>
      <c r="V70" s="431"/>
      <c r="W70" s="28"/>
      <c r="X70" s="29"/>
      <c r="Y70" s="31"/>
      <c r="Z70" s="26"/>
      <c r="AA70" s="26"/>
      <c r="AB70" s="27"/>
    </row>
    <row r="71" spans="2:28" ht="38.25" customHeight="1">
      <c r="B71" s="6">
        <f t="shared" si="0"/>
        <v>19</v>
      </c>
      <c r="C71" s="468"/>
      <c r="D71" s="469"/>
      <c r="E71" s="469"/>
      <c r="F71" s="469"/>
      <c r="G71" s="469"/>
      <c r="H71" s="469"/>
      <c r="I71" s="469"/>
      <c r="J71" s="469"/>
      <c r="K71" s="469"/>
      <c r="L71" s="470"/>
      <c r="M71" s="431"/>
      <c r="N71" s="431"/>
      <c r="O71" s="431"/>
      <c r="P71" s="431"/>
      <c r="Q71" s="431"/>
      <c r="R71" s="431"/>
      <c r="S71" s="431"/>
      <c r="T71" s="431"/>
      <c r="U71" s="431"/>
      <c r="V71" s="431"/>
      <c r="W71" s="28"/>
      <c r="X71" s="29"/>
      <c r="Y71" s="31"/>
      <c r="Z71" s="26"/>
      <c r="AA71" s="26"/>
      <c r="AB71" s="27"/>
    </row>
    <row r="72" spans="2:28" ht="38.25" customHeight="1">
      <c r="B72" s="6">
        <f t="shared" si="0"/>
        <v>20</v>
      </c>
      <c r="C72" s="468"/>
      <c r="D72" s="469"/>
      <c r="E72" s="469"/>
      <c r="F72" s="469"/>
      <c r="G72" s="469"/>
      <c r="H72" s="469"/>
      <c r="I72" s="469"/>
      <c r="J72" s="469"/>
      <c r="K72" s="469"/>
      <c r="L72" s="470"/>
      <c r="M72" s="431"/>
      <c r="N72" s="431"/>
      <c r="O72" s="431"/>
      <c r="P72" s="431"/>
      <c r="Q72" s="431"/>
      <c r="R72" s="431"/>
      <c r="S72" s="431"/>
      <c r="T72" s="431"/>
      <c r="U72" s="431"/>
      <c r="V72" s="431"/>
      <c r="W72" s="28"/>
      <c r="X72" s="29"/>
      <c r="Y72" s="31"/>
      <c r="Z72" s="26"/>
      <c r="AA72" s="26"/>
      <c r="AB72" s="27"/>
    </row>
    <row r="73" spans="2:28" ht="38.25" customHeight="1">
      <c r="B73" s="6">
        <f t="shared" si="0"/>
        <v>21</v>
      </c>
      <c r="C73" s="468"/>
      <c r="D73" s="469"/>
      <c r="E73" s="469"/>
      <c r="F73" s="469"/>
      <c r="G73" s="469"/>
      <c r="H73" s="469"/>
      <c r="I73" s="469"/>
      <c r="J73" s="469"/>
      <c r="K73" s="469"/>
      <c r="L73" s="470"/>
      <c r="M73" s="431"/>
      <c r="N73" s="431"/>
      <c r="O73" s="431"/>
      <c r="P73" s="431"/>
      <c r="Q73" s="431"/>
      <c r="R73" s="431"/>
      <c r="S73" s="431"/>
      <c r="T73" s="431"/>
      <c r="U73" s="431"/>
      <c r="V73" s="431"/>
      <c r="W73" s="28"/>
      <c r="X73" s="29"/>
      <c r="Y73" s="31"/>
      <c r="Z73" s="26"/>
      <c r="AA73" s="26"/>
      <c r="AB73" s="27"/>
    </row>
    <row r="74" spans="2:28" ht="38.25" customHeight="1">
      <c r="B74" s="6">
        <f t="shared" si="0"/>
        <v>22</v>
      </c>
      <c r="C74" s="468"/>
      <c r="D74" s="469"/>
      <c r="E74" s="469"/>
      <c r="F74" s="469"/>
      <c r="G74" s="469"/>
      <c r="H74" s="469"/>
      <c r="I74" s="469"/>
      <c r="J74" s="469"/>
      <c r="K74" s="469"/>
      <c r="L74" s="470"/>
      <c r="M74" s="431"/>
      <c r="N74" s="431"/>
      <c r="O74" s="431"/>
      <c r="P74" s="431"/>
      <c r="Q74" s="431"/>
      <c r="R74" s="431"/>
      <c r="S74" s="431"/>
      <c r="T74" s="431"/>
      <c r="U74" s="431"/>
      <c r="V74" s="431"/>
      <c r="W74" s="28"/>
      <c r="X74" s="29"/>
      <c r="Y74" s="31"/>
      <c r="Z74" s="26"/>
      <c r="AA74" s="26"/>
      <c r="AB74" s="27"/>
    </row>
    <row r="75" spans="2:28" ht="38.25" customHeight="1">
      <c r="B75" s="6">
        <f t="shared" si="0"/>
        <v>23</v>
      </c>
      <c r="C75" s="468"/>
      <c r="D75" s="469"/>
      <c r="E75" s="469"/>
      <c r="F75" s="469"/>
      <c r="G75" s="469"/>
      <c r="H75" s="469"/>
      <c r="I75" s="469"/>
      <c r="J75" s="469"/>
      <c r="K75" s="469"/>
      <c r="L75" s="470"/>
      <c r="M75" s="431"/>
      <c r="N75" s="431"/>
      <c r="O75" s="431"/>
      <c r="P75" s="431"/>
      <c r="Q75" s="431"/>
      <c r="R75" s="431"/>
      <c r="S75" s="431"/>
      <c r="T75" s="431"/>
      <c r="U75" s="431"/>
      <c r="V75" s="431"/>
      <c r="W75" s="28"/>
      <c r="X75" s="29"/>
      <c r="Y75" s="31"/>
      <c r="Z75" s="26"/>
      <c r="AA75" s="26"/>
      <c r="AB75" s="27"/>
    </row>
    <row r="76" spans="2:28" ht="38.25" customHeight="1">
      <c r="B76" s="6">
        <f t="shared" si="0"/>
        <v>24</v>
      </c>
      <c r="C76" s="468"/>
      <c r="D76" s="469"/>
      <c r="E76" s="469"/>
      <c r="F76" s="469"/>
      <c r="G76" s="469"/>
      <c r="H76" s="469"/>
      <c r="I76" s="469"/>
      <c r="J76" s="469"/>
      <c r="K76" s="469"/>
      <c r="L76" s="470"/>
      <c r="M76" s="431"/>
      <c r="N76" s="431"/>
      <c r="O76" s="431"/>
      <c r="P76" s="431"/>
      <c r="Q76" s="431"/>
      <c r="R76" s="431"/>
      <c r="S76" s="431"/>
      <c r="T76" s="431"/>
      <c r="U76" s="431"/>
      <c r="V76" s="431"/>
      <c r="W76" s="28"/>
      <c r="X76" s="29"/>
      <c r="Y76" s="31"/>
      <c r="Z76" s="26"/>
      <c r="AA76" s="26"/>
      <c r="AB76" s="27"/>
    </row>
    <row r="77" spans="2:28" ht="38.25" customHeight="1">
      <c r="B77" s="6">
        <f t="shared" si="0"/>
        <v>25</v>
      </c>
      <c r="C77" s="468"/>
      <c r="D77" s="469"/>
      <c r="E77" s="469"/>
      <c r="F77" s="469"/>
      <c r="G77" s="469"/>
      <c r="H77" s="469"/>
      <c r="I77" s="469"/>
      <c r="J77" s="469"/>
      <c r="K77" s="469"/>
      <c r="L77" s="470"/>
      <c r="M77" s="431"/>
      <c r="N77" s="431"/>
      <c r="O77" s="431"/>
      <c r="P77" s="431"/>
      <c r="Q77" s="431"/>
      <c r="R77" s="431"/>
      <c r="S77" s="431"/>
      <c r="T77" s="431"/>
      <c r="U77" s="431"/>
      <c r="V77" s="431"/>
      <c r="W77" s="28"/>
      <c r="X77" s="29"/>
      <c r="Y77" s="31"/>
      <c r="Z77" s="26"/>
      <c r="AA77" s="26"/>
      <c r="AB77" s="27"/>
    </row>
    <row r="78" spans="2:28" ht="38.25" customHeight="1">
      <c r="B78" s="6">
        <f t="shared" si="0"/>
        <v>26</v>
      </c>
      <c r="C78" s="468"/>
      <c r="D78" s="469"/>
      <c r="E78" s="469"/>
      <c r="F78" s="469"/>
      <c r="G78" s="469"/>
      <c r="H78" s="469"/>
      <c r="I78" s="469"/>
      <c r="J78" s="469"/>
      <c r="K78" s="469"/>
      <c r="L78" s="470"/>
      <c r="M78" s="431"/>
      <c r="N78" s="431"/>
      <c r="O78" s="431"/>
      <c r="P78" s="431"/>
      <c r="Q78" s="431"/>
      <c r="R78" s="431"/>
      <c r="S78" s="431"/>
      <c r="T78" s="431"/>
      <c r="U78" s="431"/>
      <c r="V78" s="431"/>
      <c r="W78" s="28"/>
      <c r="X78" s="29"/>
      <c r="Y78" s="31"/>
      <c r="Z78" s="26"/>
      <c r="AA78" s="26"/>
      <c r="AB78" s="27"/>
    </row>
    <row r="79" spans="2:28" ht="38.25" customHeight="1">
      <c r="B79" s="6">
        <f t="shared" si="0"/>
        <v>27</v>
      </c>
      <c r="C79" s="468"/>
      <c r="D79" s="469"/>
      <c r="E79" s="469"/>
      <c r="F79" s="469"/>
      <c r="G79" s="469"/>
      <c r="H79" s="469"/>
      <c r="I79" s="469"/>
      <c r="J79" s="469"/>
      <c r="K79" s="469"/>
      <c r="L79" s="470"/>
      <c r="M79" s="431"/>
      <c r="N79" s="431"/>
      <c r="O79" s="431"/>
      <c r="P79" s="431"/>
      <c r="Q79" s="431"/>
      <c r="R79" s="431"/>
      <c r="S79" s="431"/>
      <c r="T79" s="431"/>
      <c r="U79" s="431"/>
      <c r="V79" s="431"/>
      <c r="W79" s="28"/>
      <c r="X79" s="29"/>
      <c r="Y79" s="31"/>
      <c r="Z79" s="26"/>
      <c r="AA79" s="26"/>
      <c r="AB79" s="27"/>
    </row>
    <row r="80" spans="2:28" ht="38.25" customHeight="1">
      <c r="B80" s="6">
        <f t="shared" si="0"/>
        <v>28</v>
      </c>
      <c r="C80" s="468"/>
      <c r="D80" s="469"/>
      <c r="E80" s="469"/>
      <c r="F80" s="469"/>
      <c r="G80" s="469"/>
      <c r="H80" s="469"/>
      <c r="I80" s="469"/>
      <c r="J80" s="469"/>
      <c r="K80" s="469"/>
      <c r="L80" s="470"/>
      <c r="M80" s="431"/>
      <c r="N80" s="431"/>
      <c r="O80" s="431"/>
      <c r="P80" s="431"/>
      <c r="Q80" s="431"/>
      <c r="R80" s="431"/>
      <c r="S80" s="431"/>
      <c r="T80" s="431"/>
      <c r="U80" s="431"/>
      <c r="V80" s="431"/>
      <c r="W80" s="28"/>
      <c r="X80" s="29"/>
      <c r="Y80" s="31"/>
      <c r="Z80" s="26"/>
      <c r="AA80" s="26"/>
      <c r="AB80" s="27"/>
    </row>
    <row r="81" spans="2:28" ht="38.25" customHeight="1">
      <c r="B81" s="6">
        <f t="shared" si="0"/>
        <v>29</v>
      </c>
      <c r="C81" s="468"/>
      <c r="D81" s="469"/>
      <c r="E81" s="469"/>
      <c r="F81" s="469"/>
      <c r="G81" s="469"/>
      <c r="H81" s="469"/>
      <c r="I81" s="469"/>
      <c r="J81" s="469"/>
      <c r="K81" s="469"/>
      <c r="L81" s="470"/>
      <c r="M81" s="431"/>
      <c r="N81" s="431"/>
      <c r="O81" s="431"/>
      <c r="P81" s="431"/>
      <c r="Q81" s="431"/>
      <c r="R81" s="431"/>
      <c r="S81" s="431"/>
      <c r="T81" s="431"/>
      <c r="U81" s="431"/>
      <c r="V81" s="431"/>
      <c r="W81" s="28"/>
      <c r="X81" s="29"/>
      <c r="Y81" s="31"/>
      <c r="Z81" s="26"/>
      <c r="AA81" s="26"/>
      <c r="AB81" s="27"/>
    </row>
    <row r="82" spans="2:28" ht="38.25" customHeight="1">
      <c r="B82" s="6">
        <f t="shared" si="0"/>
        <v>30</v>
      </c>
      <c r="C82" s="468"/>
      <c r="D82" s="469"/>
      <c r="E82" s="469"/>
      <c r="F82" s="469"/>
      <c r="G82" s="469"/>
      <c r="H82" s="469"/>
      <c r="I82" s="469"/>
      <c r="J82" s="469"/>
      <c r="K82" s="469"/>
      <c r="L82" s="470"/>
      <c r="M82" s="431"/>
      <c r="N82" s="431"/>
      <c r="O82" s="431"/>
      <c r="P82" s="431"/>
      <c r="Q82" s="431"/>
      <c r="R82" s="431"/>
      <c r="S82" s="431"/>
      <c r="T82" s="431"/>
      <c r="U82" s="431"/>
      <c r="V82" s="431"/>
      <c r="W82" s="28"/>
      <c r="X82" s="29"/>
      <c r="Y82" s="31"/>
      <c r="Z82" s="26"/>
      <c r="AA82" s="26"/>
      <c r="AB82" s="27"/>
    </row>
    <row r="83" spans="2:28" ht="38.25" customHeight="1">
      <c r="B83" s="6">
        <f t="shared" si="0"/>
        <v>31</v>
      </c>
      <c r="C83" s="468"/>
      <c r="D83" s="469"/>
      <c r="E83" s="469"/>
      <c r="F83" s="469"/>
      <c r="G83" s="469"/>
      <c r="H83" s="469"/>
      <c r="I83" s="469"/>
      <c r="J83" s="469"/>
      <c r="K83" s="469"/>
      <c r="L83" s="470"/>
      <c r="M83" s="431"/>
      <c r="N83" s="431"/>
      <c r="O83" s="431"/>
      <c r="P83" s="431"/>
      <c r="Q83" s="431"/>
      <c r="R83" s="431"/>
      <c r="S83" s="431"/>
      <c r="T83" s="431"/>
      <c r="U83" s="431"/>
      <c r="V83" s="431"/>
      <c r="W83" s="28"/>
      <c r="X83" s="29"/>
      <c r="Y83" s="31"/>
      <c r="Z83" s="26"/>
      <c r="AA83" s="26"/>
      <c r="AB83" s="27"/>
    </row>
    <row r="84" spans="2:28" ht="38.25" customHeight="1">
      <c r="B84" s="6">
        <f t="shared" si="0"/>
        <v>32</v>
      </c>
      <c r="C84" s="468"/>
      <c r="D84" s="469"/>
      <c r="E84" s="469"/>
      <c r="F84" s="469"/>
      <c r="G84" s="469"/>
      <c r="H84" s="469"/>
      <c r="I84" s="469"/>
      <c r="J84" s="469"/>
      <c r="K84" s="469"/>
      <c r="L84" s="470"/>
      <c r="M84" s="431"/>
      <c r="N84" s="431"/>
      <c r="O84" s="431"/>
      <c r="P84" s="431"/>
      <c r="Q84" s="431"/>
      <c r="R84" s="431"/>
      <c r="S84" s="431"/>
      <c r="T84" s="431"/>
      <c r="U84" s="431"/>
      <c r="V84" s="431"/>
      <c r="W84" s="28"/>
      <c r="X84" s="29"/>
      <c r="Y84" s="31"/>
      <c r="Z84" s="26"/>
      <c r="AA84" s="26"/>
      <c r="AB84" s="27"/>
    </row>
    <row r="85" spans="2:28" ht="38.25" customHeight="1">
      <c r="B85" s="6">
        <f t="shared" si="0"/>
        <v>33</v>
      </c>
      <c r="C85" s="468"/>
      <c r="D85" s="469"/>
      <c r="E85" s="469"/>
      <c r="F85" s="469"/>
      <c r="G85" s="469"/>
      <c r="H85" s="469"/>
      <c r="I85" s="469"/>
      <c r="J85" s="469"/>
      <c r="K85" s="469"/>
      <c r="L85" s="470"/>
      <c r="M85" s="431"/>
      <c r="N85" s="431"/>
      <c r="O85" s="431"/>
      <c r="P85" s="431"/>
      <c r="Q85" s="431"/>
      <c r="R85" s="431"/>
      <c r="S85" s="431"/>
      <c r="T85" s="431"/>
      <c r="U85" s="431"/>
      <c r="V85" s="431"/>
      <c r="W85" s="28"/>
      <c r="X85" s="29"/>
      <c r="Y85" s="31"/>
      <c r="Z85" s="26"/>
      <c r="AA85" s="26"/>
      <c r="AB85" s="27"/>
    </row>
    <row r="86" spans="2:28" ht="38.25" customHeight="1">
      <c r="B86" s="6">
        <f t="shared" si="0"/>
        <v>34</v>
      </c>
      <c r="C86" s="468"/>
      <c r="D86" s="469"/>
      <c r="E86" s="469"/>
      <c r="F86" s="469"/>
      <c r="G86" s="469"/>
      <c r="H86" s="469"/>
      <c r="I86" s="469"/>
      <c r="J86" s="469"/>
      <c r="K86" s="469"/>
      <c r="L86" s="470"/>
      <c r="M86" s="431"/>
      <c r="N86" s="431"/>
      <c r="O86" s="431"/>
      <c r="P86" s="431"/>
      <c r="Q86" s="431"/>
      <c r="R86" s="431"/>
      <c r="S86" s="431"/>
      <c r="T86" s="431"/>
      <c r="U86" s="431"/>
      <c r="V86" s="431"/>
      <c r="W86" s="28"/>
      <c r="X86" s="29"/>
      <c r="Y86" s="31"/>
      <c r="Z86" s="26"/>
      <c r="AA86" s="26"/>
      <c r="AB86" s="27"/>
    </row>
    <row r="87" spans="2:28" ht="38.25" customHeight="1">
      <c r="B87" s="6">
        <f t="shared" si="0"/>
        <v>35</v>
      </c>
      <c r="C87" s="468"/>
      <c r="D87" s="469"/>
      <c r="E87" s="469"/>
      <c r="F87" s="469"/>
      <c r="G87" s="469"/>
      <c r="H87" s="469"/>
      <c r="I87" s="469"/>
      <c r="J87" s="469"/>
      <c r="K87" s="469"/>
      <c r="L87" s="470"/>
      <c r="M87" s="431"/>
      <c r="N87" s="431"/>
      <c r="O87" s="431"/>
      <c r="P87" s="431"/>
      <c r="Q87" s="431"/>
      <c r="R87" s="431"/>
      <c r="S87" s="431"/>
      <c r="T87" s="431"/>
      <c r="U87" s="431"/>
      <c r="V87" s="431"/>
      <c r="W87" s="28"/>
      <c r="X87" s="29"/>
      <c r="Y87" s="31"/>
      <c r="Z87" s="26"/>
      <c r="AA87" s="26"/>
      <c r="AB87" s="27"/>
    </row>
    <row r="88" spans="2:28" ht="38.25" customHeight="1">
      <c r="B88" s="6">
        <f t="shared" si="0"/>
        <v>36</v>
      </c>
      <c r="C88" s="468"/>
      <c r="D88" s="469"/>
      <c r="E88" s="469"/>
      <c r="F88" s="469"/>
      <c r="G88" s="469"/>
      <c r="H88" s="469"/>
      <c r="I88" s="469"/>
      <c r="J88" s="469"/>
      <c r="K88" s="469"/>
      <c r="L88" s="470"/>
      <c r="M88" s="431"/>
      <c r="N88" s="431"/>
      <c r="O88" s="431"/>
      <c r="P88" s="431"/>
      <c r="Q88" s="431"/>
      <c r="R88" s="431"/>
      <c r="S88" s="431"/>
      <c r="T88" s="431"/>
      <c r="U88" s="431"/>
      <c r="V88" s="431"/>
      <c r="W88" s="28"/>
      <c r="X88" s="29"/>
      <c r="Y88" s="31"/>
      <c r="Z88" s="26"/>
      <c r="AA88" s="26"/>
      <c r="AB88" s="27"/>
    </row>
    <row r="89" spans="2:28" ht="38.25" customHeight="1">
      <c r="B89" s="6">
        <f t="shared" si="0"/>
        <v>37</v>
      </c>
      <c r="C89" s="468"/>
      <c r="D89" s="469"/>
      <c r="E89" s="469"/>
      <c r="F89" s="469"/>
      <c r="G89" s="469"/>
      <c r="H89" s="469"/>
      <c r="I89" s="469"/>
      <c r="J89" s="469"/>
      <c r="K89" s="469"/>
      <c r="L89" s="470"/>
      <c r="M89" s="431"/>
      <c r="N89" s="431"/>
      <c r="O89" s="431"/>
      <c r="P89" s="431"/>
      <c r="Q89" s="431"/>
      <c r="R89" s="431"/>
      <c r="S89" s="431"/>
      <c r="T89" s="431"/>
      <c r="U89" s="431"/>
      <c r="V89" s="431"/>
      <c r="W89" s="28"/>
      <c r="X89" s="29"/>
      <c r="Y89" s="31"/>
      <c r="Z89" s="26"/>
      <c r="AA89" s="26"/>
      <c r="AB89" s="27"/>
    </row>
    <row r="90" spans="2:28" ht="38.25" customHeight="1">
      <c r="B90" s="6">
        <f t="shared" si="0"/>
        <v>38</v>
      </c>
      <c r="C90" s="468"/>
      <c r="D90" s="469"/>
      <c r="E90" s="469"/>
      <c r="F90" s="469"/>
      <c r="G90" s="469"/>
      <c r="H90" s="469"/>
      <c r="I90" s="469"/>
      <c r="J90" s="469"/>
      <c r="K90" s="469"/>
      <c r="L90" s="470"/>
      <c r="M90" s="431"/>
      <c r="N90" s="431"/>
      <c r="O90" s="431"/>
      <c r="P90" s="431"/>
      <c r="Q90" s="431"/>
      <c r="R90" s="431"/>
      <c r="S90" s="431"/>
      <c r="T90" s="431"/>
      <c r="U90" s="431"/>
      <c r="V90" s="431"/>
      <c r="W90" s="28"/>
      <c r="X90" s="29"/>
      <c r="Y90" s="31"/>
      <c r="Z90" s="26"/>
      <c r="AA90" s="26"/>
      <c r="AB90" s="27"/>
    </row>
    <row r="91" spans="2:28" ht="38.25" customHeight="1">
      <c r="B91" s="6">
        <f t="shared" si="0"/>
        <v>39</v>
      </c>
      <c r="C91" s="468"/>
      <c r="D91" s="469"/>
      <c r="E91" s="469"/>
      <c r="F91" s="469"/>
      <c r="G91" s="469"/>
      <c r="H91" s="469"/>
      <c r="I91" s="469"/>
      <c r="J91" s="469"/>
      <c r="K91" s="469"/>
      <c r="L91" s="470"/>
      <c r="M91" s="431"/>
      <c r="N91" s="431"/>
      <c r="O91" s="431"/>
      <c r="P91" s="431"/>
      <c r="Q91" s="431"/>
      <c r="R91" s="431"/>
      <c r="S91" s="431"/>
      <c r="T91" s="431"/>
      <c r="U91" s="431"/>
      <c r="V91" s="431"/>
      <c r="W91" s="28"/>
      <c r="X91" s="29"/>
      <c r="Y91" s="31"/>
      <c r="Z91" s="26"/>
      <c r="AA91" s="26"/>
      <c r="AB91" s="27"/>
    </row>
    <row r="92" spans="2:28" ht="38.25" customHeight="1">
      <c r="B92" s="6">
        <f t="shared" si="0"/>
        <v>40</v>
      </c>
      <c r="C92" s="468"/>
      <c r="D92" s="469"/>
      <c r="E92" s="469"/>
      <c r="F92" s="469"/>
      <c r="G92" s="469"/>
      <c r="H92" s="469"/>
      <c r="I92" s="469"/>
      <c r="J92" s="469"/>
      <c r="K92" s="469"/>
      <c r="L92" s="470"/>
      <c r="M92" s="431"/>
      <c r="N92" s="431"/>
      <c r="O92" s="431"/>
      <c r="P92" s="431"/>
      <c r="Q92" s="431"/>
      <c r="R92" s="431"/>
      <c r="S92" s="431"/>
      <c r="T92" s="431"/>
      <c r="U92" s="431"/>
      <c r="V92" s="431"/>
      <c r="W92" s="28"/>
      <c r="X92" s="29"/>
      <c r="Y92" s="31"/>
      <c r="Z92" s="26"/>
      <c r="AA92" s="26"/>
      <c r="AB92" s="27"/>
    </row>
    <row r="93" spans="2:28" ht="38.25" customHeight="1">
      <c r="B93" s="6">
        <f t="shared" si="0"/>
        <v>41</v>
      </c>
      <c r="C93" s="468"/>
      <c r="D93" s="469"/>
      <c r="E93" s="469"/>
      <c r="F93" s="469"/>
      <c r="G93" s="469"/>
      <c r="H93" s="469"/>
      <c r="I93" s="469"/>
      <c r="J93" s="469"/>
      <c r="K93" s="469"/>
      <c r="L93" s="470"/>
      <c r="M93" s="431"/>
      <c r="N93" s="431"/>
      <c r="O93" s="431"/>
      <c r="P93" s="431"/>
      <c r="Q93" s="431"/>
      <c r="R93" s="431"/>
      <c r="S93" s="431"/>
      <c r="T93" s="431"/>
      <c r="U93" s="431"/>
      <c r="V93" s="431"/>
      <c r="W93" s="28"/>
      <c r="X93" s="29"/>
      <c r="Y93" s="31"/>
      <c r="Z93" s="26"/>
      <c r="AA93" s="26"/>
      <c r="AB93" s="27"/>
    </row>
    <row r="94" spans="2:28" ht="38.25" customHeight="1">
      <c r="B94" s="6">
        <f t="shared" si="0"/>
        <v>42</v>
      </c>
      <c r="C94" s="468"/>
      <c r="D94" s="469"/>
      <c r="E94" s="469"/>
      <c r="F94" s="469"/>
      <c r="G94" s="469"/>
      <c r="H94" s="469"/>
      <c r="I94" s="469"/>
      <c r="J94" s="469"/>
      <c r="K94" s="469"/>
      <c r="L94" s="470"/>
      <c r="M94" s="431"/>
      <c r="N94" s="431"/>
      <c r="O94" s="431"/>
      <c r="P94" s="431"/>
      <c r="Q94" s="431"/>
      <c r="R94" s="431"/>
      <c r="S94" s="431"/>
      <c r="T94" s="431"/>
      <c r="U94" s="431"/>
      <c r="V94" s="431"/>
      <c r="W94" s="28"/>
      <c r="X94" s="29"/>
      <c r="Y94" s="31"/>
      <c r="Z94" s="26"/>
      <c r="AA94" s="26"/>
      <c r="AB94" s="27"/>
    </row>
    <row r="95" spans="2:28" ht="38.25" customHeight="1">
      <c r="B95" s="6">
        <f t="shared" si="0"/>
        <v>43</v>
      </c>
      <c r="C95" s="468"/>
      <c r="D95" s="469"/>
      <c r="E95" s="469"/>
      <c r="F95" s="469"/>
      <c r="G95" s="469"/>
      <c r="H95" s="469"/>
      <c r="I95" s="469"/>
      <c r="J95" s="469"/>
      <c r="K95" s="469"/>
      <c r="L95" s="470"/>
      <c r="M95" s="431"/>
      <c r="N95" s="431"/>
      <c r="O95" s="431"/>
      <c r="P95" s="431"/>
      <c r="Q95" s="431"/>
      <c r="R95" s="431"/>
      <c r="S95" s="431"/>
      <c r="T95" s="431"/>
      <c r="U95" s="431"/>
      <c r="V95" s="431"/>
      <c r="W95" s="28"/>
      <c r="X95" s="29"/>
      <c r="Y95" s="31"/>
      <c r="Z95" s="26"/>
      <c r="AA95" s="26"/>
      <c r="AB95" s="27"/>
    </row>
    <row r="96" spans="2:28" ht="38.25" customHeight="1">
      <c r="B96" s="6">
        <f t="shared" si="0"/>
        <v>44</v>
      </c>
      <c r="C96" s="468"/>
      <c r="D96" s="469"/>
      <c r="E96" s="469"/>
      <c r="F96" s="469"/>
      <c r="G96" s="469"/>
      <c r="H96" s="469"/>
      <c r="I96" s="469"/>
      <c r="J96" s="469"/>
      <c r="K96" s="469"/>
      <c r="L96" s="470"/>
      <c r="M96" s="431"/>
      <c r="N96" s="431"/>
      <c r="O96" s="431"/>
      <c r="P96" s="431"/>
      <c r="Q96" s="431"/>
      <c r="R96" s="431"/>
      <c r="S96" s="431"/>
      <c r="T96" s="431"/>
      <c r="U96" s="431"/>
      <c r="V96" s="431"/>
      <c r="W96" s="28"/>
      <c r="X96" s="29"/>
      <c r="Y96" s="31"/>
      <c r="Z96" s="26"/>
      <c r="AA96" s="26"/>
      <c r="AB96" s="27"/>
    </row>
    <row r="97" spans="2:28" ht="38.25" customHeight="1">
      <c r="B97" s="6">
        <f t="shared" si="0"/>
        <v>45</v>
      </c>
      <c r="C97" s="468"/>
      <c r="D97" s="469"/>
      <c r="E97" s="469"/>
      <c r="F97" s="469"/>
      <c r="G97" s="469"/>
      <c r="H97" s="469"/>
      <c r="I97" s="469"/>
      <c r="J97" s="469"/>
      <c r="K97" s="469"/>
      <c r="L97" s="470"/>
      <c r="M97" s="431"/>
      <c r="N97" s="431"/>
      <c r="O97" s="431"/>
      <c r="P97" s="431"/>
      <c r="Q97" s="431"/>
      <c r="R97" s="431"/>
      <c r="S97" s="431"/>
      <c r="T97" s="431"/>
      <c r="U97" s="431"/>
      <c r="V97" s="431"/>
      <c r="W97" s="28"/>
      <c r="X97" s="29"/>
      <c r="Y97" s="31"/>
      <c r="Z97" s="26"/>
      <c r="AA97" s="26"/>
      <c r="AB97" s="27"/>
    </row>
    <row r="98" spans="2:28" ht="38.25" customHeight="1">
      <c r="B98" s="6">
        <f t="shared" si="0"/>
        <v>46</v>
      </c>
      <c r="C98" s="468"/>
      <c r="D98" s="469"/>
      <c r="E98" s="469"/>
      <c r="F98" s="469"/>
      <c r="G98" s="469"/>
      <c r="H98" s="469"/>
      <c r="I98" s="469"/>
      <c r="J98" s="469"/>
      <c r="K98" s="469"/>
      <c r="L98" s="470"/>
      <c r="M98" s="431"/>
      <c r="N98" s="431"/>
      <c r="O98" s="431"/>
      <c r="P98" s="431"/>
      <c r="Q98" s="431"/>
      <c r="R98" s="431"/>
      <c r="S98" s="431"/>
      <c r="T98" s="431"/>
      <c r="U98" s="431"/>
      <c r="V98" s="431"/>
      <c r="W98" s="28"/>
      <c r="X98" s="29"/>
      <c r="Y98" s="31"/>
      <c r="Z98" s="26"/>
      <c r="AA98" s="26"/>
      <c r="AB98" s="27"/>
    </row>
    <row r="99" spans="2:28" ht="38.25" customHeight="1">
      <c r="B99" s="6">
        <f t="shared" si="0"/>
        <v>47</v>
      </c>
      <c r="C99" s="468"/>
      <c r="D99" s="469"/>
      <c r="E99" s="469"/>
      <c r="F99" s="469"/>
      <c r="G99" s="469"/>
      <c r="H99" s="469"/>
      <c r="I99" s="469"/>
      <c r="J99" s="469"/>
      <c r="K99" s="469"/>
      <c r="L99" s="470"/>
      <c r="M99" s="431"/>
      <c r="N99" s="431"/>
      <c r="O99" s="431"/>
      <c r="P99" s="431"/>
      <c r="Q99" s="431"/>
      <c r="R99" s="431"/>
      <c r="S99" s="431"/>
      <c r="T99" s="431"/>
      <c r="U99" s="431"/>
      <c r="V99" s="431"/>
      <c r="W99" s="28"/>
      <c r="X99" s="29"/>
      <c r="Y99" s="31"/>
      <c r="Z99" s="26"/>
      <c r="AA99" s="26"/>
      <c r="AB99" s="27"/>
    </row>
    <row r="100" spans="2:28" ht="38.25" customHeight="1">
      <c r="B100" s="6">
        <f t="shared" si="0"/>
        <v>48</v>
      </c>
      <c r="C100" s="468"/>
      <c r="D100" s="469"/>
      <c r="E100" s="469"/>
      <c r="F100" s="469"/>
      <c r="G100" s="469"/>
      <c r="H100" s="469"/>
      <c r="I100" s="469"/>
      <c r="J100" s="469"/>
      <c r="K100" s="469"/>
      <c r="L100" s="470"/>
      <c r="M100" s="431"/>
      <c r="N100" s="431"/>
      <c r="O100" s="431"/>
      <c r="P100" s="431"/>
      <c r="Q100" s="431"/>
      <c r="R100" s="431"/>
      <c r="S100" s="431"/>
      <c r="T100" s="431"/>
      <c r="U100" s="431"/>
      <c r="V100" s="431"/>
      <c r="W100" s="28"/>
      <c r="X100" s="29"/>
      <c r="Y100" s="31"/>
      <c r="Z100" s="26"/>
      <c r="AA100" s="26"/>
      <c r="AB100" s="27"/>
    </row>
    <row r="101" spans="2:28" ht="38.25" customHeight="1">
      <c r="B101" s="6">
        <f t="shared" si="0"/>
        <v>49</v>
      </c>
      <c r="C101" s="468"/>
      <c r="D101" s="469"/>
      <c r="E101" s="469"/>
      <c r="F101" s="469"/>
      <c r="G101" s="469"/>
      <c r="H101" s="469"/>
      <c r="I101" s="469"/>
      <c r="J101" s="469"/>
      <c r="K101" s="469"/>
      <c r="L101" s="470"/>
      <c r="M101" s="431"/>
      <c r="N101" s="431"/>
      <c r="O101" s="431"/>
      <c r="P101" s="431"/>
      <c r="Q101" s="431"/>
      <c r="R101" s="431"/>
      <c r="S101" s="431"/>
      <c r="T101" s="431"/>
      <c r="U101" s="431"/>
      <c r="V101" s="431"/>
      <c r="W101" s="28"/>
      <c r="X101" s="29"/>
      <c r="Y101" s="31"/>
      <c r="Z101" s="26"/>
      <c r="AA101" s="26"/>
      <c r="AB101" s="27"/>
    </row>
    <row r="102" spans="2:28" ht="38.25" customHeight="1">
      <c r="B102" s="6">
        <f t="shared" si="0"/>
        <v>50</v>
      </c>
      <c r="C102" s="468"/>
      <c r="D102" s="469"/>
      <c r="E102" s="469"/>
      <c r="F102" s="469"/>
      <c r="G102" s="469"/>
      <c r="H102" s="469"/>
      <c r="I102" s="469"/>
      <c r="J102" s="469"/>
      <c r="K102" s="469"/>
      <c r="L102" s="470"/>
      <c r="M102" s="431"/>
      <c r="N102" s="431"/>
      <c r="O102" s="431"/>
      <c r="P102" s="431"/>
      <c r="Q102" s="431"/>
      <c r="R102" s="431"/>
      <c r="S102" s="431"/>
      <c r="T102" s="431"/>
      <c r="U102" s="431"/>
      <c r="V102" s="431"/>
      <c r="W102" s="28"/>
      <c r="X102" s="29"/>
      <c r="Y102" s="31"/>
      <c r="Z102" s="26"/>
      <c r="AA102" s="26"/>
      <c r="AB102" s="27"/>
    </row>
    <row r="103" spans="2:28" ht="38.25" customHeight="1">
      <c r="B103" s="6">
        <f t="shared" si="0"/>
        <v>51</v>
      </c>
      <c r="C103" s="468"/>
      <c r="D103" s="469"/>
      <c r="E103" s="469"/>
      <c r="F103" s="469"/>
      <c r="G103" s="469"/>
      <c r="H103" s="469"/>
      <c r="I103" s="469"/>
      <c r="J103" s="469"/>
      <c r="K103" s="469"/>
      <c r="L103" s="470"/>
      <c r="M103" s="431"/>
      <c r="N103" s="431"/>
      <c r="O103" s="431"/>
      <c r="P103" s="431"/>
      <c r="Q103" s="431"/>
      <c r="R103" s="431"/>
      <c r="S103" s="431"/>
      <c r="T103" s="431"/>
      <c r="U103" s="431"/>
      <c r="V103" s="431"/>
      <c r="W103" s="28"/>
      <c r="X103" s="29"/>
      <c r="Y103" s="31"/>
      <c r="Z103" s="26"/>
      <c r="AA103" s="26"/>
      <c r="AB103" s="27"/>
    </row>
    <row r="104" spans="2:28" ht="38.25" customHeight="1">
      <c r="B104" s="6">
        <f t="shared" si="0"/>
        <v>52</v>
      </c>
      <c r="C104" s="468"/>
      <c r="D104" s="469"/>
      <c r="E104" s="469"/>
      <c r="F104" s="469"/>
      <c r="G104" s="469"/>
      <c r="H104" s="469"/>
      <c r="I104" s="469"/>
      <c r="J104" s="469"/>
      <c r="K104" s="469"/>
      <c r="L104" s="470"/>
      <c r="M104" s="431"/>
      <c r="N104" s="431"/>
      <c r="O104" s="431"/>
      <c r="P104" s="431"/>
      <c r="Q104" s="431"/>
      <c r="R104" s="431"/>
      <c r="S104" s="431"/>
      <c r="T104" s="431"/>
      <c r="U104" s="431"/>
      <c r="V104" s="431"/>
      <c r="W104" s="28"/>
      <c r="X104" s="29"/>
      <c r="Y104" s="31"/>
      <c r="Z104" s="26"/>
      <c r="AA104" s="26"/>
      <c r="AB104" s="27"/>
    </row>
    <row r="105" spans="2:28" ht="38.25" customHeight="1">
      <c r="B105" s="6">
        <f t="shared" si="0"/>
        <v>53</v>
      </c>
      <c r="C105" s="468"/>
      <c r="D105" s="469"/>
      <c r="E105" s="469"/>
      <c r="F105" s="469"/>
      <c r="G105" s="469"/>
      <c r="H105" s="469"/>
      <c r="I105" s="469"/>
      <c r="J105" s="469"/>
      <c r="K105" s="469"/>
      <c r="L105" s="470"/>
      <c r="M105" s="431"/>
      <c r="N105" s="431"/>
      <c r="O105" s="431"/>
      <c r="P105" s="431"/>
      <c r="Q105" s="431"/>
      <c r="R105" s="431"/>
      <c r="S105" s="431"/>
      <c r="T105" s="431"/>
      <c r="U105" s="431"/>
      <c r="V105" s="431"/>
      <c r="W105" s="28"/>
      <c r="X105" s="29"/>
      <c r="Y105" s="31"/>
      <c r="Z105" s="26"/>
      <c r="AA105" s="26"/>
      <c r="AB105" s="27"/>
    </row>
    <row r="106" spans="2:28" ht="38.25" customHeight="1">
      <c r="B106" s="6">
        <f t="shared" si="0"/>
        <v>54</v>
      </c>
      <c r="C106" s="468"/>
      <c r="D106" s="469"/>
      <c r="E106" s="469"/>
      <c r="F106" s="469"/>
      <c r="G106" s="469"/>
      <c r="H106" s="469"/>
      <c r="I106" s="469"/>
      <c r="J106" s="469"/>
      <c r="K106" s="469"/>
      <c r="L106" s="470"/>
      <c r="M106" s="431"/>
      <c r="N106" s="431"/>
      <c r="O106" s="431"/>
      <c r="P106" s="431"/>
      <c r="Q106" s="431"/>
      <c r="R106" s="431"/>
      <c r="S106" s="431"/>
      <c r="T106" s="431"/>
      <c r="U106" s="431"/>
      <c r="V106" s="431"/>
      <c r="W106" s="28"/>
      <c r="X106" s="29"/>
      <c r="Y106" s="31"/>
      <c r="Z106" s="26"/>
      <c r="AA106" s="26"/>
      <c r="AB106" s="27"/>
    </row>
    <row r="107" spans="2:28" ht="38.25" customHeight="1">
      <c r="B107" s="6">
        <f t="shared" si="0"/>
        <v>55</v>
      </c>
      <c r="C107" s="468"/>
      <c r="D107" s="469"/>
      <c r="E107" s="469"/>
      <c r="F107" s="469"/>
      <c r="G107" s="469"/>
      <c r="H107" s="469"/>
      <c r="I107" s="469"/>
      <c r="J107" s="469"/>
      <c r="K107" s="469"/>
      <c r="L107" s="470"/>
      <c r="M107" s="431"/>
      <c r="N107" s="431"/>
      <c r="O107" s="431"/>
      <c r="P107" s="431"/>
      <c r="Q107" s="431"/>
      <c r="R107" s="431"/>
      <c r="S107" s="431"/>
      <c r="T107" s="431"/>
      <c r="U107" s="431"/>
      <c r="V107" s="431"/>
      <c r="W107" s="28"/>
      <c r="X107" s="29"/>
      <c r="Y107" s="31"/>
      <c r="Z107" s="26"/>
      <c r="AA107" s="26"/>
      <c r="AB107" s="27"/>
    </row>
    <row r="108" spans="2:28" ht="38.25" customHeight="1">
      <c r="B108" s="6">
        <f t="shared" si="0"/>
        <v>56</v>
      </c>
      <c r="C108" s="468"/>
      <c r="D108" s="469"/>
      <c r="E108" s="469"/>
      <c r="F108" s="469"/>
      <c r="G108" s="469"/>
      <c r="H108" s="469"/>
      <c r="I108" s="469"/>
      <c r="J108" s="469"/>
      <c r="K108" s="469"/>
      <c r="L108" s="470"/>
      <c r="M108" s="431"/>
      <c r="N108" s="431"/>
      <c r="O108" s="431"/>
      <c r="P108" s="431"/>
      <c r="Q108" s="431"/>
      <c r="R108" s="431"/>
      <c r="S108" s="431"/>
      <c r="T108" s="431"/>
      <c r="U108" s="431"/>
      <c r="V108" s="431"/>
      <c r="W108" s="28"/>
      <c r="X108" s="29"/>
      <c r="Y108" s="31"/>
      <c r="Z108" s="26"/>
      <c r="AA108" s="26"/>
      <c r="AB108" s="27"/>
    </row>
    <row r="109" spans="2:28" ht="38.25" customHeight="1">
      <c r="B109" s="6">
        <f t="shared" si="0"/>
        <v>57</v>
      </c>
      <c r="C109" s="468"/>
      <c r="D109" s="469"/>
      <c r="E109" s="469"/>
      <c r="F109" s="469"/>
      <c r="G109" s="469"/>
      <c r="H109" s="469"/>
      <c r="I109" s="469"/>
      <c r="J109" s="469"/>
      <c r="K109" s="469"/>
      <c r="L109" s="470"/>
      <c r="M109" s="431"/>
      <c r="N109" s="431"/>
      <c r="O109" s="431"/>
      <c r="P109" s="431"/>
      <c r="Q109" s="431"/>
      <c r="R109" s="431"/>
      <c r="S109" s="431"/>
      <c r="T109" s="431"/>
      <c r="U109" s="431"/>
      <c r="V109" s="431"/>
      <c r="W109" s="28"/>
      <c r="X109" s="29"/>
      <c r="Y109" s="31"/>
      <c r="Z109" s="26"/>
      <c r="AA109" s="26"/>
      <c r="AB109" s="27"/>
    </row>
    <row r="110" spans="2:28" ht="38.25" customHeight="1">
      <c r="B110" s="6">
        <f t="shared" si="0"/>
        <v>58</v>
      </c>
      <c r="C110" s="468"/>
      <c r="D110" s="469"/>
      <c r="E110" s="469"/>
      <c r="F110" s="469"/>
      <c r="G110" s="469"/>
      <c r="H110" s="469"/>
      <c r="I110" s="469"/>
      <c r="J110" s="469"/>
      <c r="K110" s="469"/>
      <c r="L110" s="470"/>
      <c r="M110" s="431"/>
      <c r="N110" s="431"/>
      <c r="O110" s="431"/>
      <c r="P110" s="431"/>
      <c r="Q110" s="431"/>
      <c r="R110" s="431"/>
      <c r="S110" s="431"/>
      <c r="T110" s="431"/>
      <c r="U110" s="431"/>
      <c r="V110" s="431"/>
      <c r="W110" s="28"/>
      <c r="X110" s="29"/>
      <c r="Y110" s="31"/>
      <c r="Z110" s="26"/>
      <c r="AA110" s="26"/>
      <c r="AB110" s="27"/>
    </row>
    <row r="111" spans="2:28" ht="38.25" customHeight="1">
      <c r="B111" s="6">
        <f t="shared" si="0"/>
        <v>59</v>
      </c>
      <c r="C111" s="468"/>
      <c r="D111" s="469"/>
      <c r="E111" s="469"/>
      <c r="F111" s="469"/>
      <c r="G111" s="469"/>
      <c r="H111" s="469"/>
      <c r="I111" s="469"/>
      <c r="J111" s="469"/>
      <c r="K111" s="469"/>
      <c r="L111" s="470"/>
      <c r="M111" s="431"/>
      <c r="N111" s="431"/>
      <c r="O111" s="431"/>
      <c r="P111" s="431"/>
      <c r="Q111" s="431"/>
      <c r="R111" s="431"/>
      <c r="S111" s="431"/>
      <c r="T111" s="431"/>
      <c r="U111" s="431"/>
      <c r="V111" s="431"/>
      <c r="W111" s="28"/>
      <c r="X111" s="29"/>
      <c r="Y111" s="31"/>
      <c r="Z111" s="26"/>
      <c r="AA111" s="26"/>
      <c r="AB111" s="27"/>
    </row>
    <row r="112" spans="2:28" ht="38.25" customHeight="1">
      <c r="B112" s="6">
        <f t="shared" si="0"/>
        <v>60</v>
      </c>
      <c r="C112" s="468"/>
      <c r="D112" s="469"/>
      <c r="E112" s="469"/>
      <c r="F112" s="469"/>
      <c r="G112" s="469"/>
      <c r="H112" s="469"/>
      <c r="I112" s="469"/>
      <c r="J112" s="469"/>
      <c r="K112" s="469"/>
      <c r="L112" s="470"/>
      <c r="M112" s="431"/>
      <c r="N112" s="431"/>
      <c r="O112" s="431"/>
      <c r="P112" s="431"/>
      <c r="Q112" s="431"/>
      <c r="R112" s="431"/>
      <c r="S112" s="431"/>
      <c r="T112" s="431"/>
      <c r="U112" s="431"/>
      <c r="V112" s="431"/>
      <c r="W112" s="28"/>
      <c r="X112" s="29"/>
      <c r="Y112" s="31"/>
      <c r="Z112" s="26"/>
      <c r="AA112" s="26"/>
      <c r="AB112" s="27"/>
    </row>
    <row r="113" spans="2:28" ht="38.25" customHeight="1">
      <c r="B113" s="6">
        <f t="shared" si="0"/>
        <v>61</v>
      </c>
      <c r="C113" s="468"/>
      <c r="D113" s="469"/>
      <c r="E113" s="469"/>
      <c r="F113" s="469"/>
      <c r="G113" s="469"/>
      <c r="H113" s="469"/>
      <c r="I113" s="469"/>
      <c r="J113" s="469"/>
      <c r="K113" s="469"/>
      <c r="L113" s="470"/>
      <c r="M113" s="431"/>
      <c r="N113" s="431"/>
      <c r="O113" s="431"/>
      <c r="P113" s="431"/>
      <c r="Q113" s="431"/>
      <c r="R113" s="431"/>
      <c r="S113" s="431"/>
      <c r="T113" s="431"/>
      <c r="U113" s="431"/>
      <c r="V113" s="431"/>
      <c r="W113" s="28"/>
      <c r="X113" s="29"/>
      <c r="Y113" s="31"/>
      <c r="Z113" s="26"/>
      <c r="AA113" s="26"/>
      <c r="AB113" s="27"/>
    </row>
    <row r="114" spans="2:28" ht="38.25" customHeight="1">
      <c r="B114" s="6">
        <f t="shared" si="0"/>
        <v>62</v>
      </c>
      <c r="C114" s="468"/>
      <c r="D114" s="469"/>
      <c r="E114" s="469"/>
      <c r="F114" s="469"/>
      <c r="G114" s="469"/>
      <c r="H114" s="469"/>
      <c r="I114" s="469"/>
      <c r="J114" s="469"/>
      <c r="K114" s="469"/>
      <c r="L114" s="470"/>
      <c r="M114" s="431"/>
      <c r="N114" s="431"/>
      <c r="O114" s="431"/>
      <c r="P114" s="431"/>
      <c r="Q114" s="431"/>
      <c r="R114" s="431"/>
      <c r="S114" s="431"/>
      <c r="T114" s="431"/>
      <c r="U114" s="431"/>
      <c r="V114" s="431"/>
      <c r="W114" s="28"/>
      <c r="X114" s="29"/>
      <c r="Y114" s="31"/>
      <c r="Z114" s="26"/>
      <c r="AA114" s="26"/>
      <c r="AB114" s="27"/>
    </row>
    <row r="115" spans="2:28" ht="38.25" customHeight="1">
      <c r="B115" s="6">
        <f t="shared" si="0"/>
        <v>63</v>
      </c>
      <c r="C115" s="468"/>
      <c r="D115" s="469"/>
      <c r="E115" s="469"/>
      <c r="F115" s="469"/>
      <c r="G115" s="469"/>
      <c r="H115" s="469"/>
      <c r="I115" s="469"/>
      <c r="J115" s="469"/>
      <c r="K115" s="469"/>
      <c r="L115" s="470"/>
      <c r="M115" s="431"/>
      <c r="N115" s="431"/>
      <c r="O115" s="431"/>
      <c r="P115" s="431"/>
      <c r="Q115" s="431"/>
      <c r="R115" s="431"/>
      <c r="S115" s="431"/>
      <c r="T115" s="431"/>
      <c r="U115" s="431"/>
      <c r="V115" s="431"/>
      <c r="W115" s="28"/>
      <c r="X115" s="29"/>
      <c r="Y115" s="31"/>
      <c r="Z115" s="26"/>
      <c r="AA115" s="26"/>
      <c r="AB115" s="27"/>
    </row>
    <row r="116" spans="2:28" ht="38.25" customHeight="1">
      <c r="B116" s="6">
        <f t="shared" si="0"/>
        <v>64</v>
      </c>
      <c r="C116" s="468"/>
      <c r="D116" s="469"/>
      <c r="E116" s="469"/>
      <c r="F116" s="469"/>
      <c r="G116" s="469"/>
      <c r="H116" s="469"/>
      <c r="I116" s="469"/>
      <c r="J116" s="469"/>
      <c r="K116" s="469"/>
      <c r="L116" s="470"/>
      <c r="M116" s="431"/>
      <c r="N116" s="431"/>
      <c r="O116" s="431"/>
      <c r="P116" s="431"/>
      <c r="Q116" s="431"/>
      <c r="R116" s="431"/>
      <c r="S116" s="431"/>
      <c r="T116" s="431"/>
      <c r="U116" s="431"/>
      <c r="V116" s="431"/>
      <c r="W116" s="28"/>
      <c r="X116" s="29"/>
      <c r="Y116" s="31"/>
      <c r="Z116" s="26"/>
      <c r="AA116" s="26"/>
      <c r="AB116" s="27"/>
    </row>
    <row r="117" spans="2:28" ht="38.25" customHeight="1">
      <c r="B117" s="6">
        <f t="shared" si="0"/>
        <v>65</v>
      </c>
      <c r="C117" s="468"/>
      <c r="D117" s="469"/>
      <c r="E117" s="469"/>
      <c r="F117" s="469"/>
      <c r="G117" s="469"/>
      <c r="H117" s="469"/>
      <c r="I117" s="469"/>
      <c r="J117" s="469"/>
      <c r="K117" s="469"/>
      <c r="L117" s="470"/>
      <c r="M117" s="431"/>
      <c r="N117" s="431"/>
      <c r="O117" s="431"/>
      <c r="P117" s="431"/>
      <c r="Q117" s="431"/>
      <c r="R117" s="431"/>
      <c r="S117" s="431"/>
      <c r="T117" s="431"/>
      <c r="U117" s="431"/>
      <c r="V117" s="431"/>
      <c r="W117" s="28"/>
      <c r="X117" s="29"/>
      <c r="Y117" s="31"/>
      <c r="Z117" s="26"/>
      <c r="AA117" s="26"/>
      <c r="AB117" s="27"/>
    </row>
    <row r="118" spans="2:28" ht="38.25" customHeight="1">
      <c r="B118" s="6">
        <f t="shared" si="0"/>
        <v>66</v>
      </c>
      <c r="C118" s="468"/>
      <c r="D118" s="469"/>
      <c r="E118" s="469"/>
      <c r="F118" s="469"/>
      <c r="G118" s="469"/>
      <c r="H118" s="469"/>
      <c r="I118" s="469"/>
      <c r="J118" s="469"/>
      <c r="K118" s="469"/>
      <c r="L118" s="470"/>
      <c r="M118" s="431"/>
      <c r="N118" s="431"/>
      <c r="O118" s="431"/>
      <c r="P118" s="431"/>
      <c r="Q118" s="431"/>
      <c r="R118" s="431"/>
      <c r="S118" s="431"/>
      <c r="T118" s="431"/>
      <c r="U118" s="431"/>
      <c r="V118" s="431"/>
      <c r="W118" s="28"/>
      <c r="X118" s="29"/>
      <c r="Y118" s="31"/>
      <c r="Z118" s="26"/>
      <c r="AA118" s="26"/>
      <c r="AB118" s="27"/>
    </row>
    <row r="119" spans="2:28" ht="38.25" customHeight="1">
      <c r="B119" s="6">
        <f t="shared" ref="B119:B152" si="1">B118+1</f>
        <v>67</v>
      </c>
      <c r="C119" s="468"/>
      <c r="D119" s="469"/>
      <c r="E119" s="469"/>
      <c r="F119" s="469"/>
      <c r="G119" s="469"/>
      <c r="H119" s="469"/>
      <c r="I119" s="469"/>
      <c r="J119" s="469"/>
      <c r="K119" s="469"/>
      <c r="L119" s="470"/>
      <c r="M119" s="431"/>
      <c r="N119" s="431"/>
      <c r="O119" s="431"/>
      <c r="P119" s="431"/>
      <c r="Q119" s="431"/>
      <c r="R119" s="431"/>
      <c r="S119" s="431"/>
      <c r="T119" s="431"/>
      <c r="U119" s="431"/>
      <c r="V119" s="431"/>
      <c r="W119" s="28"/>
      <c r="X119" s="29"/>
      <c r="Y119" s="31"/>
      <c r="Z119" s="26"/>
      <c r="AA119" s="26"/>
      <c r="AB119" s="27"/>
    </row>
    <row r="120" spans="2:28" ht="38.25" customHeight="1">
      <c r="B120" s="6">
        <f t="shared" si="1"/>
        <v>68</v>
      </c>
      <c r="C120" s="468"/>
      <c r="D120" s="469"/>
      <c r="E120" s="469"/>
      <c r="F120" s="469"/>
      <c r="G120" s="469"/>
      <c r="H120" s="469"/>
      <c r="I120" s="469"/>
      <c r="J120" s="469"/>
      <c r="K120" s="469"/>
      <c r="L120" s="470"/>
      <c r="M120" s="431"/>
      <c r="N120" s="431"/>
      <c r="O120" s="431"/>
      <c r="P120" s="431"/>
      <c r="Q120" s="431"/>
      <c r="R120" s="431"/>
      <c r="S120" s="431"/>
      <c r="T120" s="431"/>
      <c r="U120" s="431"/>
      <c r="V120" s="431"/>
      <c r="W120" s="28"/>
      <c r="X120" s="29"/>
      <c r="Y120" s="31"/>
      <c r="Z120" s="26"/>
      <c r="AA120" s="26"/>
      <c r="AB120" s="27"/>
    </row>
    <row r="121" spans="2:28" ht="38.25" customHeight="1">
      <c r="B121" s="6">
        <f t="shared" si="1"/>
        <v>69</v>
      </c>
      <c r="C121" s="468"/>
      <c r="D121" s="469"/>
      <c r="E121" s="469"/>
      <c r="F121" s="469"/>
      <c r="G121" s="469"/>
      <c r="H121" s="469"/>
      <c r="I121" s="469"/>
      <c r="J121" s="469"/>
      <c r="K121" s="469"/>
      <c r="L121" s="470"/>
      <c r="M121" s="431"/>
      <c r="N121" s="431"/>
      <c r="O121" s="431"/>
      <c r="P121" s="431"/>
      <c r="Q121" s="431"/>
      <c r="R121" s="431"/>
      <c r="S121" s="431"/>
      <c r="T121" s="431"/>
      <c r="U121" s="431"/>
      <c r="V121" s="431"/>
      <c r="W121" s="28"/>
      <c r="X121" s="29"/>
      <c r="Y121" s="31"/>
      <c r="Z121" s="26"/>
      <c r="AA121" s="26"/>
      <c r="AB121" s="27"/>
    </row>
    <row r="122" spans="2:28" ht="38.25" customHeight="1">
      <c r="B122" s="6">
        <f t="shared" si="1"/>
        <v>70</v>
      </c>
      <c r="C122" s="468"/>
      <c r="D122" s="469"/>
      <c r="E122" s="469"/>
      <c r="F122" s="469"/>
      <c r="G122" s="469"/>
      <c r="H122" s="469"/>
      <c r="I122" s="469"/>
      <c r="J122" s="469"/>
      <c r="K122" s="469"/>
      <c r="L122" s="470"/>
      <c r="M122" s="431"/>
      <c r="N122" s="431"/>
      <c r="O122" s="431"/>
      <c r="P122" s="431"/>
      <c r="Q122" s="431"/>
      <c r="R122" s="431"/>
      <c r="S122" s="431"/>
      <c r="T122" s="431"/>
      <c r="U122" s="431"/>
      <c r="V122" s="431"/>
      <c r="W122" s="28"/>
      <c r="X122" s="29"/>
      <c r="Y122" s="31"/>
      <c r="Z122" s="26"/>
      <c r="AA122" s="26"/>
      <c r="AB122" s="27"/>
    </row>
    <row r="123" spans="2:28" ht="38.25" customHeight="1">
      <c r="B123" s="6">
        <f t="shared" si="1"/>
        <v>71</v>
      </c>
      <c r="C123" s="468"/>
      <c r="D123" s="469"/>
      <c r="E123" s="469"/>
      <c r="F123" s="469"/>
      <c r="G123" s="469"/>
      <c r="H123" s="469"/>
      <c r="I123" s="469"/>
      <c r="J123" s="469"/>
      <c r="K123" s="469"/>
      <c r="L123" s="470"/>
      <c r="M123" s="431"/>
      <c r="N123" s="431"/>
      <c r="O123" s="431"/>
      <c r="P123" s="431"/>
      <c r="Q123" s="431"/>
      <c r="R123" s="431"/>
      <c r="S123" s="431"/>
      <c r="T123" s="431"/>
      <c r="U123" s="431"/>
      <c r="V123" s="431"/>
      <c r="W123" s="28"/>
      <c r="X123" s="29"/>
      <c r="Y123" s="31"/>
      <c r="Z123" s="26"/>
      <c r="AA123" s="26"/>
      <c r="AB123" s="27"/>
    </row>
    <row r="124" spans="2:28" ht="38.25" customHeight="1">
      <c r="B124" s="6">
        <f t="shared" si="1"/>
        <v>72</v>
      </c>
      <c r="C124" s="468"/>
      <c r="D124" s="469"/>
      <c r="E124" s="469"/>
      <c r="F124" s="469"/>
      <c r="G124" s="469"/>
      <c r="H124" s="469"/>
      <c r="I124" s="469"/>
      <c r="J124" s="469"/>
      <c r="K124" s="469"/>
      <c r="L124" s="470"/>
      <c r="M124" s="431"/>
      <c r="N124" s="431"/>
      <c r="O124" s="431"/>
      <c r="P124" s="431"/>
      <c r="Q124" s="431"/>
      <c r="R124" s="431"/>
      <c r="S124" s="431"/>
      <c r="T124" s="431"/>
      <c r="U124" s="431"/>
      <c r="V124" s="431"/>
      <c r="W124" s="28"/>
      <c r="X124" s="29"/>
      <c r="Y124" s="31"/>
      <c r="Z124" s="26"/>
      <c r="AA124" s="26"/>
      <c r="AB124" s="27"/>
    </row>
    <row r="125" spans="2:28" ht="38.25" customHeight="1">
      <c r="B125" s="6">
        <f t="shared" si="1"/>
        <v>73</v>
      </c>
      <c r="C125" s="468"/>
      <c r="D125" s="469"/>
      <c r="E125" s="469"/>
      <c r="F125" s="469"/>
      <c r="G125" s="469"/>
      <c r="H125" s="469"/>
      <c r="I125" s="469"/>
      <c r="J125" s="469"/>
      <c r="K125" s="469"/>
      <c r="L125" s="470"/>
      <c r="M125" s="431"/>
      <c r="N125" s="431"/>
      <c r="O125" s="431"/>
      <c r="P125" s="431"/>
      <c r="Q125" s="431"/>
      <c r="R125" s="431"/>
      <c r="S125" s="431"/>
      <c r="T125" s="431"/>
      <c r="U125" s="431"/>
      <c r="V125" s="431"/>
      <c r="W125" s="28"/>
      <c r="X125" s="29"/>
      <c r="Y125" s="31"/>
      <c r="Z125" s="26"/>
      <c r="AA125" s="26"/>
      <c r="AB125" s="27"/>
    </row>
    <row r="126" spans="2:28" ht="38.25" customHeight="1">
      <c r="B126" s="6">
        <f t="shared" si="1"/>
        <v>74</v>
      </c>
      <c r="C126" s="468"/>
      <c r="D126" s="469"/>
      <c r="E126" s="469"/>
      <c r="F126" s="469"/>
      <c r="G126" s="469"/>
      <c r="H126" s="469"/>
      <c r="I126" s="469"/>
      <c r="J126" s="469"/>
      <c r="K126" s="469"/>
      <c r="L126" s="470"/>
      <c r="M126" s="431"/>
      <c r="N126" s="431"/>
      <c r="O126" s="431"/>
      <c r="P126" s="431"/>
      <c r="Q126" s="431"/>
      <c r="R126" s="431"/>
      <c r="S126" s="431"/>
      <c r="T126" s="431"/>
      <c r="U126" s="431"/>
      <c r="V126" s="431"/>
      <c r="W126" s="28"/>
      <c r="X126" s="29"/>
      <c r="Y126" s="31"/>
      <c r="Z126" s="26"/>
      <c r="AA126" s="26"/>
      <c r="AB126" s="27"/>
    </row>
    <row r="127" spans="2:28" ht="38.25" customHeight="1">
      <c r="B127" s="6">
        <f t="shared" si="1"/>
        <v>75</v>
      </c>
      <c r="C127" s="468"/>
      <c r="D127" s="469"/>
      <c r="E127" s="469"/>
      <c r="F127" s="469"/>
      <c r="G127" s="469"/>
      <c r="H127" s="469"/>
      <c r="I127" s="469"/>
      <c r="J127" s="469"/>
      <c r="K127" s="469"/>
      <c r="L127" s="470"/>
      <c r="M127" s="431"/>
      <c r="N127" s="431"/>
      <c r="O127" s="431"/>
      <c r="P127" s="431"/>
      <c r="Q127" s="431"/>
      <c r="R127" s="431"/>
      <c r="S127" s="431"/>
      <c r="T127" s="431"/>
      <c r="U127" s="431"/>
      <c r="V127" s="431"/>
      <c r="W127" s="28"/>
      <c r="X127" s="29"/>
      <c r="Y127" s="31"/>
      <c r="Z127" s="26"/>
      <c r="AA127" s="26"/>
      <c r="AB127" s="27"/>
    </row>
    <row r="128" spans="2:28" ht="38.25" customHeight="1">
      <c r="B128" s="6">
        <f t="shared" si="1"/>
        <v>76</v>
      </c>
      <c r="C128" s="468"/>
      <c r="D128" s="469"/>
      <c r="E128" s="469"/>
      <c r="F128" s="469"/>
      <c r="G128" s="469"/>
      <c r="H128" s="469"/>
      <c r="I128" s="469"/>
      <c r="J128" s="469"/>
      <c r="K128" s="469"/>
      <c r="L128" s="470"/>
      <c r="M128" s="431"/>
      <c r="N128" s="431"/>
      <c r="O128" s="431"/>
      <c r="P128" s="431"/>
      <c r="Q128" s="431"/>
      <c r="R128" s="431"/>
      <c r="S128" s="431"/>
      <c r="T128" s="431"/>
      <c r="U128" s="431"/>
      <c r="V128" s="431"/>
      <c r="W128" s="28"/>
      <c r="X128" s="29"/>
      <c r="Y128" s="31"/>
      <c r="Z128" s="26"/>
      <c r="AA128" s="26"/>
      <c r="AB128" s="27"/>
    </row>
    <row r="129" spans="2:28" ht="38.25" customHeight="1">
      <c r="B129" s="6">
        <f t="shared" si="1"/>
        <v>77</v>
      </c>
      <c r="C129" s="468"/>
      <c r="D129" s="469"/>
      <c r="E129" s="469"/>
      <c r="F129" s="469"/>
      <c r="G129" s="469"/>
      <c r="H129" s="469"/>
      <c r="I129" s="469"/>
      <c r="J129" s="469"/>
      <c r="K129" s="469"/>
      <c r="L129" s="470"/>
      <c r="M129" s="431"/>
      <c r="N129" s="431"/>
      <c r="O129" s="431"/>
      <c r="P129" s="431"/>
      <c r="Q129" s="431"/>
      <c r="R129" s="431"/>
      <c r="S129" s="431"/>
      <c r="T129" s="431"/>
      <c r="U129" s="431"/>
      <c r="V129" s="431"/>
      <c r="W129" s="28"/>
      <c r="X129" s="29"/>
      <c r="Y129" s="31"/>
      <c r="Z129" s="26"/>
      <c r="AA129" s="26"/>
      <c r="AB129" s="27"/>
    </row>
    <row r="130" spans="2:28" ht="38.25" customHeight="1">
      <c r="B130" s="6">
        <f t="shared" si="1"/>
        <v>78</v>
      </c>
      <c r="C130" s="468"/>
      <c r="D130" s="469"/>
      <c r="E130" s="469"/>
      <c r="F130" s="469"/>
      <c r="G130" s="469"/>
      <c r="H130" s="469"/>
      <c r="I130" s="469"/>
      <c r="J130" s="469"/>
      <c r="K130" s="469"/>
      <c r="L130" s="470"/>
      <c r="M130" s="431"/>
      <c r="N130" s="431"/>
      <c r="O130" s="431"/>
      <c r="P130" s="431"/>
      <c r="Q130" s="431"/>
      <c r="R130" s="431"/>
      <c r="S130" s="431"/>
      <c r="T130" s="431"/>
      <c r="U130" s="431"/>
      <c r="V130" s="431"/>
      <c r="W130" s="28"/>
      <c r="X130" s="29"/>
      <c r="Y130" s="31"/>
      <c r="Z130" s="26"/>
      <c r="AA130" s="26"/>
      <c r="AB130" s="27"/>
    </row>
    <row r="131" spans="2:28" ht="38.25" customHeight="1">
      <c r="B131" s="6">
        <f t="shared" si="1"/>
        <v>79</v>
      </c>
      <c r="C131" s="468"/>
      <c r="D131" s="469"/>
      <c r="E131" s="469"/>
      <c r="F131" s="469"/>
      <c r="G131" s="469"/>
      <c r="H131" s="469"/>
      <c r="I131" s="469"/>
      <c r="J131" s="469"/>
      <c r="K131" s="469"/>
      <c r="L131" s="470"/>
      <c r="M131" s="431"/>
      <c r="N131" s="431"/>
      <c r="O131" s="431"/>
      <c r="P131" s="431"/>
      <c r="Q131" s="431"/>
      <c r="R131" s="431"/>
      <c r="S131" s="431"/>
      <c r="T131" s="431"/>
      <c r="U131" s="431"/>
      <c r="V131" s="431"/>
      <c r="W131" s="28"/>
      <c r="X131" s="29"/>
      <c r="Y131" s="31"/>
      <c r="Z131" s="26"/>
      <c r="AA131" s="26"/>
      <c r="AB131" s="27"/>
    </row>
    <row r="132" spans="2:28" ht="38.25" customHeight="1">
      <c r="B132" s="6">
        <f t="shared" si="1"/>
        <v>80</v>
      </c>
      <c r="C132" s="468"/>
      <c r="D132" s="469"/>
      <c r="E132" s="469"/>
      <c r="F132" s="469"/>
      <c r="G132" s="469"/>
      <c r="H132" s="469"/>
      <c r="I132" s="469"/>
      <c r="J132" s="469"/>
      <c r="K132" s="469"/>
      <c r="L132" s="470"/>
      <c r="M132" s="431"/>
      <c r="N132" s="431"/>
      <c r="O132" s="431"/>
      <c r="P132" s="431"/>
      <c r="Q132" s="431"/>
      <c r="R132" s="431"/>
      <c r="S132" s="431"/>
      <c r="T132" s="431"/>
      <c r="U132" s="431"/>
      <c r="V132" s="431"/>
      <c r="W132" s="28"/>
      <c r="X132" s="29"/>
      <c r="Y132" s="31"/>
      <c r="Z132" s="26"/>
      <c r="AA132" s="26"/>
      <c r="AB132" s="27"/>
    </row>
    <row r="133" spans="2:28" ht="38.25" customHeight="1">
      <c r="B133" s="6">
        <f t="shared" si="1"/>
        <v>81</v>
      </c>
      <c r="C133" s="468"/>
      <c r="D133" s="469"/>
      <c r="E133" s="469"/>
      <c r="F133" s="469"/>
      <c r="G133" s="469"/>
      <c r="H133" s="469"/>
      <c r="I133" s="469"/>
      <c r="J133" s="469"/>
      <c r="K133" s="469"/>
      <c r="L133" s="470"/>
      <c r="M133" s="431"/>
      <c r="N133" s="431"/>
      <c r="O133" s="431"/>
      <c r="P133" s="431"/>
      <c r="Q133" s="431"/>
      <c r="R133" s="431"/>
      <c r="S133" s="431"/>
      <c r="T133" s="431"/>
      <c r="U133" s="431"/>
      <c r="V133" s="431"/>
      <c r="W133" s="28"/>
      <c r="X133" s="29"/>
      <c r="Y133" s="31"/>
      <c r="Z133" s="26"/>
      <c r="AA133" s="26"/>
      <c r="AB133" s="27"/>
    </row>
    <row r="134" spans="2:28" ht="38.25" customHeight="1">
      <c r="B134" s="6">
        <f t="shared" si="1"/>
        <v>82</v>
      </c>
      <c r="C134" s="468"/>
      <c r="D134" s="469"/>
      <c r="E134" s="469"/>
      <c r="F134" s="469"/>
      <c r="G134" s="469"/>
      <c r="H134" s="469"/>
      <c r="I134" s="469"/>
      <c r="J134" s="469"/>
      <c r="K134" s="469"/>
      <c r="L134" s="470"/>
      <c r="M134" s="431"/>
      <c r="N134" s="431"/>
      <c r="O134" s="431"/>
      <c r="P134" s="431"/>
      <c r="Q134" s="431"/>
      <c r="R134" s="431"/>
      <c r="S134" s="431"/>
      <c r="T134" s="431"/>
      <c r="U134" s="431"/>
      <c r="V134" s="431"/>
      <c r="W134" s="28"/>
      <c r="X134" s="29"/>
      <c r="Y134" s="31"/>
      <c r="Z134" s="26"/>
      <c r="AA134" s="26"/>
      <c r="AB134" s="27"/>
    </row>
    <row r="135" spans="2:28" ht="38.25" customHeight="1">
      <c r="B135" s="6">
        <f t="shared" si="1"/>
        <v>83</v>
      </c>
      <c r="C135" s="468"/>
      <c r="D135" s="469"/>
      <c r="E135" s="469"/>
      <c r="F135" s="469"/>
      <c r="G135" s="469"/>
      <c r="H135" s="469"/>
      <c r="I135" s="469"/>
      <c r="J135" s="469"/>
      <c r="K135" s="469"/>
      <c r="L135" s="470"/>
      <c r="M135" s="431"/>
      <c r="N135" s="431"/>
      <c r="O135" s="431"/>
      <c r="P135" s="431"/>
      <c r="Q135" s="431"/>
      <c r="R135" s="431"/>
      <c r="S135" s="431"/>
      <c r="T135" s="431"/>
      <c r="U135" s="431"/>
      <c r="V135" s="431"/>
      <c r="W135" s="28"/>
      <c r="X135" s="29"/>
      <c r="Y135" s="31"/>
      <c r="Z135" s="26"/>
      <c r="AA135" s="26"/>
      <c r="AB135" s="27"/>
    </row>
    <row r="136" spans="2:28" ht="38.25" customHeight="1">
      <c r="B136" s="6">
        <f t="shared" si="1"/>
        <v>84</v>
      </c>
      <c r="C136" s="468"/>
      <c r="D136" s="469"/>
      <c r="E136" s="469"/>
      <c r="F136" s="469"/>
      <c r="G136" s="469"/>
      <c r="H136" s="469"/>
      <c r="I136" s="469"/>
      <c r="J136" s="469"/>
      <c r="K136" s="469"/>
      <c r="L136" s="470"/>
      <c r="M136" s="431"/>
      <c r="N136" s="431"/>
      <c r="O136" s="431"/>
      <c r="P136" s="431"/>
      <c r="Q136" s="431"/>
      <c r="R136" s="431"/>
      <c r="S136" s="431"/>
      <c r="T136" s="431"/>
      <c r="U136" s="431"/>
      <c r="V136" s="431"/>
      <c r="W136" s="28"/>
      <c r="X136" s="29"/>
      <c r="Y136" s="31"/>
      <c r="Z136" s="26"/>
      <c r="AA136" s="26"/>
      <c r="AB136" s="27"/>
    </row>
    <row r="137" spans="2:28" ht="38.25" customHeight="1">
      <c r="B137" s="6">
        <f t="shared" si="1"/>
        <v>85</v>
      </c>
      <c r="C137" s="468"/>
      <c r="D137" s="469"/>
      <c r="E137" s="469"/>
      <c r="F137" s="469"/>
      <c r="G137" s="469"/>
      <c r="H137" s="469"/>
      <c r="I137" s="469"/>
      <c r="J137" s="469"/>
      <c r="K137" s="469"/>
      <c r="L137" s="470"/>
      <c r="M137" s="431"/>
      <c r="N137" s="431"/>
      <c r="O137" s="431"/>
      <c r="P137" s="431"/>
      <c r="Q137" s="431"/>
      <c r="R137" s="431"/>
      <c r="S137" s="431"/>
      <c r="T137" s="431"/>
      <c r="U137" s="431"/>
      <c r="V137" s="431"/>
      <c r="W137" s="28"/>
      <c r="X137" s="29"/>
      <c r="Y137" s="31"/>
      <c r="Z137" s="26"/>
      <c r="AA137" s="26"/>
      <c r="AB137" s="27"/>
    </row>
    <row r="138" spans="2:28" ht="38.25" customHeight="1">
      <c r="B138" s="6">
        <f t="shared" si="1"/>
        <v>86</v>
      </c>
      <c r="C138" s="468"/>
      <c r="D138" s="469"/>
      <c r="E138" s="469"/>
      <c r="F138" s="469"/>
      <c r="G138" s="469"/>
      <c r="H138" s="469"/>
      <c r="I138" s="469"/>
      <c r="J138" s="469"/>
      <c r="K138" s="469"/>
      <c r="L138" s="470"/>
      <c r="M138" s="431"/>
      <c r="N138" s="431"/>
      <c r="O138" s="431"/>
      <c r="P138" s="431"/>
      <c r="Q138" s="431"/>
      <c r="R138" s="431"/>
      <c r="S138" s="431"/>
      <c r="T138" s="431"/>
      <c r="U138" s="431"/>
      <c r="V138" s="431"/>
      <c r="W138" s="28"/>
      <c r="X138" s="29"/>
      <c r="Y138" s="31"/>
      <c r="Z138" s="26"/>
      <c r="AA138" s="26"/>
      <c r="AB138" s="27"/>
    </row>
    <row r="139" spans="2:28" ht="38.25" customHeight="1">
      <c r="B139" s="6">
        <f t="shared" si="1"/>
        <v>87</v>
      </c>
      <c r="C139" s="468"/>
      <c r="D139" s="469"/>
      <c r="E139" s="469"/>
      <c r="F139" s="469"/>
      <c r="G139" s="469"/>
      <c r="H139" s="469"/>
      <c r="I139" s="469"/>
      <c r="J139" s="469"/>
      <c r="K139" s="469"/>
      <c r="L139" s="470"/>
      <c r="M139" s="431"/>
      <c r="N139" s="431"/>
      <c r="O139" s="431"/>
      <c r="P139" s="431"/>
      <c r="Q139" s="431"/>
      <c r="R139" s="431"/>
      <c r="S139" s="431"/>
      <c r="T139" s="431"/>
      <c r="U139" s="431"/>
      <c r="V139" s="431"/>
      <c r="W139" s="28"/>
      <c r="X139" s="29"/>
      <c r="Y139" s="31"/>
      <c r="Z139" s="26"/>
      <c r="AA139" s="26"/>
      <c r="AB139" s="27"/>
    </row>
    <row r="140" spans="2:28" ht="38.25" customHeight="1">
      <c r="B140" s="6">
        <f t="shared" si="1"/>
        <v>88</v>
      </c>
      <c r="C140" s="468"/>
      <c r="D140" s="469"/>
      <c r="E140" s="469"/>
      <c r="F140" s="469"/>
      <c r="G140" s="469"/>
      <c r="H140" s="469"/>
      <c r="I140" s="469"/>
      <c r="J140" s="469"/>
      <c r="K140" s="469"/>
      <c r="L140" s="470"/>
      <c r="M140" s="431"/>
      <c r="N140" s="431"/>
      <c r="O140" s="431"/>
      <c r="P140" s="431"/>
      <c r="Q140" s="431"/>
      <c r="R140" s="431"/>
      <c r="S140" s="431"/>
      <c r="T140" s="431"/>
      <c r="U140" s="431"/>
      <c r="V140" s="431"/>
      <c r="W140" s="28"/>
      <c r="X140" s="29"/>
      <c r="Y140" s="31"/>
      <c r="Z140" s="26"/>
      <c r="AA140" s="26"/>
      <c r="AB140" s="27"/>
    </row>
    <row r="141" spans="2:28" ht="38.25" customHeight="1">
      <c r="B141" s="6">
        <f t="shared" si="1"/>
        <v>89</v>
      </c>
      <c r="C141" s="468"/>
      <c r="D141" s="469"/>
      <c r="E141" s="469"/>
      <c r="F141" s="469"/>
      <c r="G141" s="469"/>
      <c r="H141" s="469"/>
      <c r="I141" s="469"/>
      <c r="J141" s="469"/>
      <c r="K141" s="469"/>
      <c r="L141" s="470"/>
      <c r="M141" s="431"/>
      <c r="N141" s="431"/>
      <c r="O141" s="431"/>
      <c r="P141" s="431"/>
      <c r="Q141" s="431"/>
      <c r="R141" s="431"/>
      <c r="S141" s="431"/>
      <c r="T141" s="431"/>
      <c r="U141" s="431"/>
      <c r="V141" s="431"/>
      <c r="W141" s="28"/>
      <c r="X141" s="29"/>
      <c r="Y141" s="31"/>
      <c r="Z141" s="26"/>
      <c r="AA141" s="26"/>
      <c r="AB141" s="27"/>
    </row>
    <row r="142" spans="2:28" ht="38.25" customHeight="1">
      <c r="B142" s="6">
        <f t="shared" si="1"/>
        <v>90</v>
      </c>
      <c r="C142" s="468"/>
      <c r="D142" s="469"/>
      <c r="E142" s="469"/>
      <c r="F142" s="469"/>
      <c r="G142" s="469"/>
      <c r="H142" s="469"/>
      <c r="I142" s="469"/>
      <c r="J142" s="469"/>
      <c r="K142" s="469"/>
      <c r="L142" s="470"/>
      <c r="M142" s="431"/>
      <c r="N142" s="431"/>
      <c r="O142" s="431"/>
      <c r="P142" s="431"/>
      <c r="Q142" s="431"/>
      <c r="R142" s="431"/>
      <c r="S142" s="431"/>
      <c r="T142" s="431"/>
      <c r="U142" s="431"/>
      <c r="V142" s="431"/>
      <c r="W142" s="28"/>
      <c r="X142" s="29"/>
      <c r="Y142" s="31"/>
      <c r="Z142" s="26"/>
      <c r="AA142" s="26"/>
      <c r="AB142" s="27"/>
    </row>
    <row r="143" spans="2:28" ht="38.25" customHeight="1">
      <c r="B143" s="6">
        <f t="shared" si="1"/>
        <v>91</v>
      </c>
      <c r="C143" s="468"/>
      <c r="D143" s="469"/>
      <c r="E143" s="469"/>
      <c r="F143" s="469"/>
      <c r="G143" s="469"/>
      <c r="H143" s="469"/>
      <c r="I143" s="469"/>
      <c r="J143" s="469"/>
      <c r="K143" s="469"/>
      <c r="L143" s="470"/>
      <c r="M143" s="431"/>
      <c r="N143" s="431"/>
      <c r="O143" s="431"/>
      <c r="P143" s="431"/>
      <c r="Q143" s="431"/>
      <c r="R143" s="431"/>
      <c r="S143" s="431"/>
      <c r="T143" s="431"/>
      <c r="U143" s="431"/>
      <c r="V143" s="431"/>
      <c r="W143" s="28"/>
      <c r="X143" s="29"/>
      <c r="Y143" s="31"/>
      <c r="Z143" s="26"/>
      <c r="AA143" s="26"/>
      <c r="AB143" s="27"/>
    </row>
    <row r="144" spans="2:28" ht="38.25" customHeight="1">
      <c r="B144" s="6">
        <f t="shared" si="1"/>
        <v>92</v>
      </c>
      <c r="C144" s="468"/>
      <c r="D144" s="469"/>
      <c r="E144" s="469"/>
      <c r="F144" s="469"/>
      <c r="G144" s="469"/>
      <c r="H144" s="469"/>
      <c r="I144" s="469"/>
      <c r="J144" s="469"/>
      <c r="K144" s="469"/>
      <c r="L144" s="470"/>
      <c r="M144" s="431"/>
      <c r="N144" s="431"/>
      <c r="O144" s="431"/>
      <c r="P144" s="431"/>
      <c r="Q144" s="431"/>
      <c r="R144" s="431"/>
      <c r="S144" s="431"/>
      <c r="T144" s="431"/>
      <c r="U144" s="431"/>
      <c r="V144" s="431"/>
      <c r="W144" s="28"/>
      <c r="X144" s="29"/>
      <c r="Y144" s="31"/>
      <c r="Z144" s="26"/>
      <c r="AA144" s="26"/>
      <c r="AB144" s="27"/>
    </row>
    <row r="145" spans="1:28" ht="38.25" customHeight="1">
      <c r="B145" s="6">
        <f t="shared" si="1"/>
        <v>93</v>
      </c>
      <c r="C145" s="468"/>
      <c r="D145" s="469"/>
      <c r="E145" s="469"/>
      <c r="F145" s="469"/>
      <c r="G145" s="469"/>
      <c r="H145" s="469"/>
      <c r="I145" s="469"/>
      <c r="J145" s="469"/>
      <c r="K145" s="469"/>
      <c r="L145" s="470"/>
      <c r="M145" s="431"/>
      <c r="N145" s="431"/>
      <c r="O145" s="431"/>
      <c r="P145" s="431"/>
      <c r="Q145" s="431"/>
      <c r="R145" s="431"/>
      <c r="S145" s="431"/>
      <c r="T145" s="431"/>
      <c r="U145" s="431"/>
      <c r="V145" s="431"/>
      <c r="W145" s="28"/>
      <c r="X145" s="29"/>
      <c r="Y145" s="31"/>
      <c r="Z145" s="26"/>
      <c r="AA145" s="26"/>
      <c r="AB145" s="27"/>
    </row>
    <row r="146" spans="1:28" ht="38.25" customHeight="1">
      <c r="B146" s="6">
        <f t="shared" si="1"/>
        <v>94</v>
      </c>
      <c r="C146" s="468"/>
      <c r="D146" s="469"/>
      <c r="E146" s="469"/>
      <c r="F146" s="469"/>
      <c r="G146" s="469"/>
      <c r="H146" s="469"/>
      <c r="I146" s="469"/>
      <c r="J146" s="469"/>
      <c r="K146" s="469"/>
      <c r="L146" s="470"/>
      <c r="M146" s="431"/>
      <c r="N146" s="431"/>
      <c r="O146" s="431"/>
      <c r="P146" s="431"/>
      <c r="Q146" s="431"/>
      <c r="R146" s="431"/>
      <c r="S146" s="431"/>
      <c r="T146" s="431"/>
      <c r="U146" s="431"/>
      <c r="V146" s="431"/>
      <c r="W146" s="28"/>
      <c r="X146" s="29"/>
      <c r="Y146" s="31"/>
      <c r="Z146" s="26"/>
      <c r="AA146" s="26"/>
      <c r="AB146" s="27"/>
    </row>
    <row r="147" spans="1:28" ht="38.25" customHeight="1">
      <c r="B147" s="6">
        <f t="shared" si="1"/>
        <v>95</v>
      </c>
      <c r="C147" s="468"/>
      <c r="D147" s="469"/>
      <c r="E147" s="469"/>
      <c r="F147" s="469"/>
      <c r="G147" s="469"/>
      <c r="H147" s="469"/>
      <c r="I147" s="469"/>
      <c r="J147" s="469"/>
      <c r="K147" s="469"/>
      <c r="L147" s="470"/>
      <c r="M147" s="431"/>
      <c r="N147" s="431"/>
      <c r="O147" s="431"/>
      <c r="P147" s="431"/>
      <c r="Q147" s="431"/>
      <c r="R147" s="431"/>
      <c r="S147" s="431"/>
      <c r="T147" s="431"/>
      <c r="U147" s="431"/>
      <c r="V147" s="431"/>
      <c r="W147" s="28"/>
      <c r="X147" s="29"/>
      <c r="Y147" s="31"/>
      <c r="Z147" s="26"/>
      <c r="AA147" s="26"/>
      <c r="AB147" s="27"/>
    </row>
    <row r="148" spans="1:28" ht="38.25" customHeight="1">
      <c r="B148" s="6">
        <f t="shared" si="1"/>
        <v>96</v>
      </c>
      <c r="C148" s="468"/>
      <c r="D148" s="469"/>
      <c r="E148" s="469"/>
      <c r="F148" s="469"/>
      <c r="G148" s="469"/>
      <c r="H148" s="469"/>
      <c r="I148" s="469"/>
      <c r="J148" s="469"/>
      <c r="K148" s="469"/>
      <c r="L148" s="470"/>
      <c r="M148" s="431"/>
      <c r="N148" s="431"/>
      <c r="O148" s="431"/>
      <c r="P148" s="431"/>
      <c r="Q148" s="431"/>
      <c r="R148" s="431"/>
      <c r="S148" s="431"/>
      <c r="T148" s="431"/>
      <c r="U148" s="431"/>
      <c r="V148" s="431"/>
      <c r="W148" s="28"/>
      <c r="X148" s="29"/>
      <c r="Y148" s="31"/>
      <c r="Z148" s="26"/>
      <c r="AA148" s="26"/>
      <c r="AB148" s="27"/>
    </row>
    <row r="149" spans="1:28" ht="38.25" customHeight="1">
      <c r="B149" s="6">
        <f t="shared" si="1"/>
        <v>97</v>
      </c>
      <c r="C149" s="468"/>
      <c r="D149" s="469"/>
      <c r="E149" s="469"/>
      <c r="F149" s="469"/>
      <c r="G149" s="469"/>
      <c r="H149" s="469"/>
      <c r="I149" s="469"/>
      <c r="J149" s="469"/>
      <c r="K149" s="469"/>
      <c r="L149" s="470"/>
      <c r="M149" s="431"/>
      <c r="N149" s="431"/>
      <c r="O149" s="431"/>
      <c r="P149" s="431"/>
      <c r="Q149" s="431"/>
      <c r="R149" s="431"/>
      <c r="S149" s="431"/>
      <c r="T149" s="431"/>
      <c r="U149" s="431"/>
      <c r="V149" s="431"/>
      <c r="W149" s="28"/>
      <c r="X149" s="29"/>
      <c r="Y149" s="31"/>
      <c r="Z149" s="26"/>
      <c r="AA149" s="26"/>
      <c r="AB149" s="27"/>
    </row>
    <row r="150" spans="1:28" ht="38.25" customHeight="1">
      <c r="B150" s="6">
        <f t="shared" si="1"/>
        <v>98</v>
      </c>
      <c r="C150" s="468"/>
      <c r="D150" s="469"/>
      <c r="E150" s="469"/>
      <c r="F150" s="469"/>
      <c r="G150" s="469"/>
      <c r="H150" s="469"/>
      <c r="I150" s="469"/>
      <c r="J150" s="469"/>
      <c r="K150" s="469"/>
      <c r="L150" s="470"/>
      <c r="M150" s="431"/>
      <c r="N150" s="431"/>
      <c r="O150" s="431"/>
      <c r="P150" s="431"/>
      <c r="Q150" s="431"/>
      <c r="R150" s="431"/>
      <c r="S150" s="431"/>
      <c r="T150" s="431"/>
      <c r="U150" s="431"/>
      <c r="V150" s="431"/>
      <c r="W150" s="28"/>
      <c r="X150" s="29"/>
      <c r="Y150" s="31"/>
      <c r="Z150" s="26"/>
      <c r="AA150" s="26"/>
      <c r="AB150" s="27"/>
    </row>
    <row r="151" spans="1:28" ht="38.25" customHeight="1">
      <c r="B151" s="6">
        <f t="shared" si="1"/>
        <v>99</v>
      </c>
      <c r="C151" s="468"/>
      <c r="D151" s="469"/>
      <c r="E151" s="469"/>
      <c r="F151" s="469"/>
      <c r="G151" s="469"/>
      <c r="H151" s="469"/>
      <c r="I151" s="469"/>
      <c r="J151" s="469"/>
      <c r="K151" s="469"/>
      <c r="L151" s="470"/>
      <c r="M151" s="431"/>
      <c r="N151" s="431"/>
      <c r="O151" s="431"/>
      <c r="P151" s="431"/>
      <c r="Q151" s="431"/>
      <c r="R151" s="431"/>
      <c r="S151" s="431"/>
      <c r="T151" s="431"/>
      <c r="U151" s="431"/>
      <c r="V151" s="431"/>
      <c r="W151" s="28"/>
      <c r="X151" s="29"/>
      <c r="Y151" s="31"/>
      <c r="Z151" s="26"/>
      <c r="AA151" s="26"/>
      <c r="AB151" s="27"/>
    </row>
    <row r="152" spans="1:28" ht="38.25" customHeight="1" thickBot="1">
      <c r="B152" s="6">
        <f t="shared" si="1"/>
        <v>100</v>
      </c>
      <c r="C152" s="476"/>
      <c r="D152" s="477"/>
      <c r="E152" s="477"/>
      <c r="F152" s="477"/>
      <c r="G152" s="477"/>
      <c r="H152" s="477"/>
      <c r="I152" s="477"/>
      <c r="J152" s="477"/>
      <c r="K152" s="477"/>
      <c r="L152" s="478"/>
      <c r="M152" s="443"/>
      <c r="N152" s="443"/>
      <c r="O152" s="443"/>
      <c r="P152" s="443"/>
      <c r="Q152" s="443"/>
      <c r="R152" s="443"/>
      <c r="S152" s="443"/>
      <c r="T152" s="443"/>
      <c r="U152" s="443"/>
      <c r="V152" s="443"/>
      <c r="W152" s="32"/>
      <c r="X152" s="33"/>
      <c r="Y152" s="141"/>
      <c r="Z152" s="26"/>
      <c r="AA152" s="26"/>
      <c r="AB152" s="27"/>
    </row>
    <row r="153" spans="1:28" ht="4.5" customHeight="1">
      <c r="A153" s="3"/>
    </row>
    <row r="154" spans="1:28" ht="28.5" customHeight="1">
      <c r="B154" s="18"/>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hyperlinks>
    <hyperlink ref="M46" r:id="rId1"/>
  </hyperlinks>
  <pageMargins left="0.70866141732283472" right="0.70866141732283472" top="0.74803149606299213" bottom="0.74803149606299213" header="0.31496062992125984" footer="0.31496062992125984"/>
  <pageSetup paperSize="9" scale="55"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view="pageBreakPreview" topLeftCell="A79" zoomScaleNormal="120" zoomScaleSheetLayoutView="100" workbookViewId="0">
      <selection activeCell="Y83" sqref="Y83:AC83"/>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563" t="s">
        <v>19</v>
      </c>
      <c r="Z1" s="563"/>
      <c r="AA1" s="563"/>
      <c r="AB1" s="563"/>
      <c r="AC1" s="563" t="str">
        <f>IF(基本情報入力シート!C32="","",基本情報入力シート!C32)</f>
        <v>○○市</v>
      </c>
      <c r="AD1" s="563"/>
      <c r="AE1" s="563"/>
      <c r="AF1" s="563"/>
      <c r="AG1" s="563"/>
      <c r="AH1" s="563"/>
      <c r="AI1" s="563"/>
      <c r="AJ1" s="563"/>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564">
        <v>5</v>
      </c>
      <c r="AB3" s="564"/>
      <c r="AC3" s="39" t="s">
        <v>10</v>
      </c>
      <c r="AD3" s="78"/>
      <c r="AI3" s="39"/>
      <c r="AJ3" s="39"/>
      <c r="AK3" s="39"/>
      <c r="AL3" s="39"/>
      <c r="AM3" s="39"/>
    </row>
    <row r="4" spans="1:49">
      <c r="A4" s="575" t="s">
        <v>111</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586" t="s">
        <v>26</v>
      </c>
      <c r="B7" s="587"/>
      <c r="C7" s="587"/>
      <c r="D7" s="587"/>
      <c r="E7" s="587"/>
      <c r="F7" s="587"/>
      <c r="G7" s="590" t="str">
        <f>IF(基本情報入力シート!M36="","",基本情報入力シート!M36)</f>
        <v>○○ケアサービス</v>
      </c>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1"/>
      <c r="AG7" s="591"/>
      <c r="AH7" s="591"/>
      <c r="AI7" s="591"/>
      <c r="AJ7" s="592"/>
      <c r="AK7" s="158"/>
      <c r="AL7" s="158"/>
      <c r="AM7" s="158"/>
    </row>
    <row r="8" spans="1:49" s="43" customFormat="1" ht="22.5" customHeight="1">
      <c r="A8" s="582" t="s">
        <v>25</v>
      </c>
      <c r="B8" s="583"/>
      <c r="C8" s="583"/>
      <c r="D8" s="583"/>
      <c r="E8" s="583"/>
      <c r="F8" s="583"/>
      <c r="G8" s="593" t="str">
        <f>IF(基本情報入力シート!M37="","",基本情報入力シート!M37)</f>
        <v>○○ケアサービス</v>
      </c>
      <c r="H8" s="594"/>
      <c r="I8" s="594"/>
      <c r="J8" s="594"/>
      <c r="K8" s="594"/>
      <c r="L8" s="594"/>
      <c r="M8" s="594"/>
      <c r="N8" s="594"/>
      <c r="O8" s="594"/>
      <c r="P8" s="594"/>
      <c r="Q8" s="594"/>
      <c r="R8" s="594"/>
      <c r="S8" s="594"/>
      <c r="T8" s="594"/>
      <c r="U8" s="594"/>
      <c r="V8" s="594"/>
      <c r="W8" s="594"/>
      <c r="X8" s="594"/>
      <c r="Y8" s="594"/>
      <c r="Z8" s="594"/>
      <c r="AA8" s="594"/>
      <c r="AB8" s="594"/>
      <c r="AC8" s="594"/>
      <c r="AD8" s="594"/>
      <c r="AE8" s="594"/>
      <c r="AF8" s="594"/>
      <c r="AG8" s="594"/>
      <c r="AH8" s="594"/>
      <c r="AI8" s="594"/>
      <c r="AJ8" s="595"/>
      <c r="AK8" s="159"/>
      <c r="AL8" s="159"/>
      <c r="AM8" s="159"/>
    </row>
    <row r="9" spans="1:49" s="43" customFormat="1" ht="12.75" customHeight="1">
      <c r="A9" s="576" t="s">
        <v>21</v>
      </c>
      <c r="B9" s="577"/>
      <c r="C9" s="577"/>
      <c r="D9" s="577"/>
      <c r="E9" s="577"/>
      <c r="F9" s="577"/>
      <c r="G9" s="44" t="s">
        <v>1</v>
      </c>
      <c r="H9" s="568" t="str">
        <f>IF(基本情報入力シート!AD38="","",基本情報入力シート!AD38)</f>
        <v>100－1234</v>
      </c>
      <c r="I9" s="568"/>
      <c r="J9" s="568"/>
      <c r="K9" s="568"/>
      <c r="L9" s="568"/>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578"/>
      <c r="B10" s="579"/>
      <c r="C10" s="579"/>
      <c r="D10" s="579"/>
      <c r="E10" s="579"/>
      <c r="F10" s="579"/>
      <c r="G10" s="569" t="str">
        <f>IF(基本情報入力シート!M39="","",基本情報入力シート!M39)</f>
        <v>千代田区霞が関１－２－２</v>
      </c>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1"/>
      <c r="AK10" s="158"/>
      <c r="AL10" s="158"/>
      <c r="AM10" s="158"/>
    </row>
    <row r="11" spans="1:49" s="43" customFormat="1" ht="12" customHeight="1">
      <c r="A11" s="580"/>
      <c r="B11" s="581"/>
      <c r="C11" s="581"/>
      <c r="D11" s="581"/>
      <c r="E11" s="581"/>
      <c r="F11" s="581"/>
      <c r="G11" s="572" t="str">
        <f>IF(基本情報入力シート!M40="","",基本情報入力シート!M40)</f>
        <v>○○ビル18Ｆ</v>
      </c>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4"/>
      <c r="AK11" s="158"/>
      <c r="AL11" s="158"/>
      <c r="AM11" s="158"/>
    </row>
    <row r="12" spans="1:49" s="43" customFormat="1" ht="12">
      <c r="A12" s="584" t="s">
        <v>0</v>
      </c>
      <c r="B12" s="585"/>
      <c r="C12" s="585"/>
      <c r="D12" s="585"/>
      <c r="E12" s="585"/>
      <c r="F12" s="585"/>
      <c r="G12" s="610" t="str">
        <f>IF(基本情報入力シート!M43="","",基本情報入力シート!M43)</f>
        <v>コウロウ　タロウ</v>
      </c>
      <c r="H12" s="611"/>
      <c r="I12" s="611"/>
      <c r="J12" s="611"/>
      <c r="K12" s="611"/>
      <c r="L12" s="611"/>
      <c r="M12" s="611"/>
      <c r="N12" s="611"/>
      <c r="O12" s="611"/>
      <c r="P12" s="611"/>
      <c r="Q12" s="611"/>
      <c r="R12" s="611"/>
      <c r="S12" s="611"/>
      <c r="T12" s="611"/>
      <c r="U12" s="611"/>
      <c r="V12" s="611"/>
      <c r="W12" s="611"/>
      <c r="X12" s="611"/>
      <c r="Y12" s="611"/>
      <c r="Z12" s="611"/>
      <c r="AA12" s="611"/>
      <c r="AB12" s="611"/>
      <c r="AC12" s="611"/>
      <c r="AD12" s="611"/>
      <c r="AE12" s="611"/>
      <c r="AF12" s="611"/>
      <c r="AG12" s="611"/>
      <c r="AH12" s="611"/>
      <c r="AI12" s="611"/>
      <c r="AJ12" s="612"/>
      <c r="AK12" s="56"/>
      <c r="AL12" s="56"/>
      <c r="AM12" s="56"/>
      <c r="AW12" s="48"/>
    </row>
    <row r="13" spans="1:49" s="43" customFormat="1" ht="22.5" customHeight="1">
      <c r="A13" s="578" t="s">
        <v>22</v>
      </c>
      <c r="B13" s="579"/>
      <c r="C13" s="579"/>
      <c r="D13" s="579"/>
      <c r="E13" s="579"/>
      <c r="F13" s="579"/>
      <c r="G13" s="565" t="str">
        <f>IF(基本情報入力シート!M44="","",基本情報入力シート!M44)</f>
        <v>厚労　太郎</v>
      </c>
      <c r="H13" s="566"/>
      <c r="I13" s="566"/>
      <c r="J13" s="566"/>
      <c r="K13" s="566"/>
      <c r="L13" s="566"/>
      <c r="M13" s="566"/>
      <c r="N13" s="566"/>
      <c r="O13" s="566"/>
      <c r="P13" s="566"/>
      <c r="Q13" s="566"/>
      <c r="R13" s="566"/>
      <c r="S13" s="566"/>
      <c r="T13" s="566"/>
      <c r="U13" s="566"/>
      <c r="V13" s="566"/>
      <c r="W13" s="566"/>
      <c r="X13" s="566"/>
      <c r="Y13" s="566"/>
      <c r="Z13" s="566"/>
      <c r="AA13" s="566"/>
      <c r="AB13" s="566"/>
      <c r="AC13" s="566"/>
      <c r="AD13" s="566"/>
      <c r="AE13" s="566"/>
      <c r="AF13" s="566"/>
      <c r="AG13" s="566"/>
      <c r="AH13" s="566"/>
      <c r="AI13" s="566"/>
      <c r="AJ13" s="567"/>
      <c r="AK13" s="56"/>
      <c r="AL13" s="56"/>
      <c r="AM13" s="56"/>
      <c r="AW13" s="48"/>
    </row>
    <row r="14" spans="1:49" s="43" customFormat="1" ht="15" customHeight="1">
      <c r="A14" s="588" t="s">
        <v>23</v>
      </c>
      <c r="B14" s="588"/>
      <c r="C14" s="588"/>
      <c r="D14" s="588"/>
      <c r="E14" s="588"/>
      <c r="F14" s="588"/>
      <c r="G14" s="589" t="s">
        <v>11</v>
      </c>
      <c r="H14" s="589"/>
      <c r="I14" s="589"/>
      <c r="J14" s="582"/>
      <c r="K14" s="644" t="str">
        <f>IF(基本情報入力シート!M45="","",基本情報入力シート!M45)</f>
        <v>03-3571-0000</v>
      </c>
      <c r="L14" s="645"/>
      <c r="M14" s="645"/>
      <c r="N14" s="645"/>
      <c r="O14" s="645"/>
      <c r="P14" s="645"/>
      <c r="Q14" s="645"/>
      <c r="R14" s="645"/>
      <c r="S14" s="645"/>
      <c r="T14" s="646"/>
      <c r="U14" s="647" t="s">
        <v>24</v>
      </c>
      <c r="V14" s="589"/>
      <c r="W14" s="589"/>
      <c r="X14" s="582"/>
      <c r="Y14" s="648" t="str">
        <f>IF(基本情報入力シート!M46="","",基本情報入力シート!M46)</f>
        <v>aaa@aaa.aa.jp</v>
      </c>
      <c r="Z14" s="648"/>
      <c r="AA14" s="648"/>
      <c r="AB14" s="648"/>
      <c r="AC14" s="648"/>
      <c r="AD14" s="648"/>
      <c r="AE14" s="648"/>
      <c r="AF14" s="648"/>
      <c r="AG14" s="648"/>
      <c r="AH14" s="648"/>
      <c r="AI14" s="648"/>
      <c r="AJ14" s="649"/>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636" t="s">
        <v>114</v>
      </c>
      <c r="D18" s="637"/>
      <c r="E18" s="637"/>
      <c r="F18" s="637"/>
      <c r="G18" s="637"/>
      <c r="H18" s="637"/>
      <c r="I18" s="637"/>
      <c r="J18" s="637"/>
      <c r="K18" s="637"/>
      <c r="L18" s="638"/>
      <c r="M18" s="182" t="s">
        <v>113</v>
      </c>
      <c r="N18" s="639" t="s">
        <v>115</v>
      </c>
      <c r="O18" s="640"/>
      <c r="P18" s="640"/>
      <c r="Q18" s="640"/>
      <c r="R18" s="640"/>
      <c r="S18" s="640"/>
      <c r="T18" s="640"/>
      <c r="U18" s="640"/>
      <c r="V18" s="640"/>
      <c r="W18" s="641"/>
      <c r="X18" s="206" t="s">
        <v>113</v>
      </c>
      <c r="Y18" s="642" t="s">
        <v>116</v>
      </c>
      <c r="Z18" s="643"/>
      <c r="AA18" s="643"/>
      <c r="AB18" s="643"/>
      <c r="AC18" s="643"/>
      <c r="AD18" s="643"/>
      <c r="AE18" s="643"/>
      <c r="AF18" s="643"/>
      <c r="AG18" s="643"/>
      <c r="AH18" s="643"/>
      <c r="AI18" s="643"/>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183</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184</v>
      </c>
      <c r="B23" s="676" t="s">
        <v>285</v>
      </c>
      <c r="C23" s="676"/>
      <c r="D23" s="676"/>
      <c r="E23" s="676"/>
      <c r="F23" s="676"/>
      <c r="G23" s="676"/>
      <c r="H23" s="676"/>
      <c r="I23" s="676"/>
      <c r="J23" s="676"/>
      <c r="K23" s="676"/>
      <c r="L23" s="676"/>
      <c r="M23" s="676"/>
      <c r="N23" s="676"/>
      <c r="O23" s="676"/>
      <c r="P23" s="676"/>
      <c r="Q23" s="676"/>
      <c r="R23" s="676"/>
      <c r="S23" s="676"/>
      <c r="T23" s="676"/>
      <c r="U23" s="676"/>
      <c r="V23" s="676"/>
      <c r="W23" s="676"/>
      <c r="X23" s="676"/>
      <c r="Y23" s="676"/>
      <c r="Z23" s="676"/>
      <c r="AA23" s="676"/>
      <c r="AB23" s="676"/>
      <c r="AC23" s="676"/>
      <c r="AD23" s="676"/>
      <c r="AE23" s="676"/>
      <c r="AF23" s="676"/>
      <c r="AG23" s="676"/>
      <c r="AH23" s="676"/>
      <c r="AI23" s="676"/>
      <c r="AJ23" s="676"/>
      <c r="AK23" s="676"/>
      <c r="AL23" s="675" t="s">
        <v>185</v>
      </c>
      <c r="AM23" s="675"/>
      <c r="AN23" s="675"/>
      <c r="AO23" s="675"/>
      <c r="AP23" s="675"/>
      <c r="AQ23" s="675"/>
      <c r="AR23" s="675"/>
      <c r="AS23" s="675"/>
      <c r="AT23" s="675"/>
      <c r="AU23" s="675"/>
      <c r="AV23" s="675"/>
      <c r="AW23" s="675"/>
      <c r="AX23" s="675"/>
      <c r="AY23" s="675"/>
      <c r="AZ23" s="675"/>
      <c r="BA23" s="675"/>
      <c r="BB23" s="675"/>
      <c r="BC23" s="675"/>
      <c r="BD23" s="675"/>
      <c r="BE23" s="675"/>
      <c r="BF23" s="675"/>
      <c r="BG23" s="675"/>
      <c r="BH23" s="675"/>
      <c r="BI23" s="675"/>
      <c r="BJ23" s="675"/>
      <c r="BK23" s="675"/>
      <c r="BL23" s="675"/>
      <c r="BM23" s="675"/>
      <c r="BN23" s="675"/>
      <c r="BO23" s="675"/>
      <c r="BP23" s="675"/>
      <c r="BQ23" s="675"/>
      <c r="BR23" s="675"/>
      <c r="BS23" s="675"/>
      <c r="BT23" s="675"/>
      <c r="BU23" s="349"/>
    </row>
    <row r="24" spans="1:73" s="347" customFormat="1" ht="12.75" customHeight="1">
      <c r="A24" s="345" t="s">
        <v>186</v>
      </c>
      <c r="B24" s="346" t="s">
        <v>187</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188</v>
      </c>
      <c r="B25" s="675" t="s">
        <v>189</v>
      </c>
      <c r="C25" s="675"/>
      <c r="D25" s="675"/>
      <c r="E25" s="675"/>
      <c r="F25" s="675"/>
      <c r="G25" s="675"/>
      <c r="H25" s="675"/>
      <c r="I25" s="675"/>
      <c r="J25" s="675"/>
      <c r="K25" s="675"/>
      <c r="L25" s="675"/>
      <c r="M25" s="675"/>
      <c r="N25" s="675"/>
      <c r="O25" s="675"/>
      <c r="P25" s="675"/>
      <c r="Q25" s="675"/>
      <c r="R25" s="675"/>
      <c r="S25" s="675"/>
      <c r="T25" s="675"/>
      <c r="U25" s="675"/>
      <c r="V25" s="675"/>
      <c r="W25" s="675"/>
      <c r="X25" s="675"/>
      <c r="Y25" s="675"/>
      <c r="Z25" s="675"/>
      <c r="AA25" s="675"/>
      <c r="AB25" s="675"/>
      <c r="AC25" s="675"/>
      <c r="AD25" s="675"/>
      <c r="AE25" s="675"/>
      <c r="AF25" s="675"/>
      <c r="AG25" s="675"/>
      <c r="AH25" s="675"/>
      <c r="AI25" s="675"/>
      <c r="AJ25" s="675"/>
      <c r="AK25" s="675"/>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190</v>
      </c>
      <c r="B26" s="346" t="s">
        <v>191</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25" t="s">
        <v>130</v>
      </c>
      <c r="B29" s="626"/>
      <c r="C29" s="626"/>
      <c r="D29" s="626"/>
      <c r="E29" s="626"/>
      <c r="F29" s="626"/>
      <c r="G29" s="626"/>
      <c r="H29" s="626"/>
      <c r="I29" s="626"/>
      <c r="J29" s="626"/>
      <c r="K29" s="626"/>
      <c r="L29" s="626"/>
      <c r="M29" s="626"/>
      <c r="N29" s="626"/>
      <c r="O29" s="626"/>
      <c r="P29" s="626"/>
      <c r="Q29" s="626"/>
      <c r="R29" s="626"/>
      <c r="S29" s="626"/>
      <c r="T29" s="626"/>
      <c r="U29" s="626"/>
      <c r="V29" s="627"/>
      <c r="AG29" s="232"/>
    </row>
    <row r="30" spans="1:73" s="167" customFormat="1" ht="18" customHeight="1">
      <c r="A30" s="233" t="s">
        <v>13</v>
      </c>
      <c r="B30" s="628" t="s">
        <v>119</v>
      </c>
      <c r="C30" s="628"/>
      <c r="D30" s="629">
        <f>IF(AA3=0,"",AA3)</f>
        <v>5</v>
      </c>
      <c r="E30" s="629"/>
      <c r="F30" s="234" t="s">
        <v>120</v>
      </c>
      <c r="G30" s="235"/>
      <c r="H30" s="235"/>
      <c r="I30" s="235"/>
      <c r="J30" s="235"/>
      <c r="K30" s="235"/>
      <c r="L30" s="235"/>
      <c r="M30" s="235"/>
      <c r="N30" s="235"/>
      <c r="O30" s="236"/>
      <c r="P30" s="630">
        <f>P35+W35+AD35</f>
        <v>37059000</v>
      </c>
      <c r="Q30" s="631"/>
      <c r="R30" s="631"/>
      <c r="S30" s="631"/>
      <c r="T30" s="631"/>
      <c r="U30" s="632"/>
      <c r="V30" s="237" t="s">
        <v>4</v>
      </c>
    </row>
    <row r="31" spans="1:73" s="167" customFormat="1" ht="30.75" customHeight="1">
      <c r="A31" s="233" t="s">
        <v>14</v>
      </c>
      <c r="B31" s="633" t="s">
        <v>192</v>
      </c>
      <c r="C31" s="634"/>
      <c r="D31" s="634"/>
      <c r="E31" s="634"/>
      <c r="F31" s="634"/>
      <c r="G31" s="634"/>
      <c r="H31" s="634"/>
      <c r="I31" s="634"/>
      <c r="J31" s="634"/>
      <c r="K31" s="634"/>
      <c r="L31" s="634"/>
      <c r="M31" s="634"/>
      <c r="N31" s="634"/>
      <c r="O31" s="635"/>
      <c r="P31" s="520">
        <f>P36+W36+AD36</f>
        <v>37131440</v>
      </c>
      <c r="Q31" s="521"/>
      <c r="R31" s="521"/>
      <c r="S31" s="521"/>
      <c r="T31" s="521"/>
      <c r="U31" s="522"/>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13"/>
      <c r="B34" s="614"/>
      <c r="C34" s="614"/>
      <c r="D34" s="614"/>
      <c r="E34" s="614"/>
      <c r="F34" s="614"/>
      <c r="G34" s="614"/>
      <c r="H34" s="614"/>
      <c r="I34" s="614"/>
      <c r="J34" s="614"/>
      <c r="K34" s="614"/>
      <c r="L34" s="614"/>
      <c r="M34" s="614"/>
      <c r="N34" s="614"/>
      <c r="O34" s="615"/>
      <c r="P34" s="616" t="s">
        <v>117</v>
      </c>
      <c r="Q34" s="617"/>
      <c r="R34" s="617"/>
      <c r="S34" s="617"/>
      <c r="T34" s="617"/>
      <c r="U34" s="618"/>
      <c r="V34" s="194" t="str">
        <f>IF(P35="","",IF(P36="","",IF(P36&gt;=P35,"○","☓")))</f>
        <v>○</v>
      </c>
      <c r="W34" s="619" t="s">
        <v>118</v>
      </c>
      <c r="X34" s="617"/>
      <c r="Y34" s="617"/>
      <c r="Z34" s="617"/>
      <c r="AA34" s="617"/>
      <c r="AB34" s="618"/>
      <c r="AC34" s="194" t="str">
        <f>IF(W35="","",IF(W36="","",IF(W36&gt;=W35,"○","☓")))</f>
        <v>○</v>
      </c>
      <c r="AD34" s="619" t="s">
        <v>110</v>
      </c>
      <c r="AE34" s="617"/>
      <c r="AF34" s="617"/>
      <c r="AG34" s="617"/>
      <c r="AH34" s="617"/>
      <c r="AI34" s="618"/>
      <c r="AJ34" s="194" t="str">
        <f>IF(AD35="","",IF(AD36="","",IF(AD36&gt;=AD35,"○","☓")))</f>
        <v>○</v>
      </c>
      <c r="AN34" s="687" t="s">
        <v>194</v>
      </c>
      <c r="AO34" s="687"/>
      <c r="AP34" s="687"/>
      <c r="AQ34" s="687"/>
      <c r="AR34" s="687"/>
      <c r="AS34" s="687"/>
      <c r="AT34" s="687"/>
      <c r="AU34" s="687"/>
      <c r="AV34" s="687"/>
      <c r="AW34" s="687"/>
      <c r="AX34" s="688"/>
    </row>
    <row r="35" spans="1:50" s="183" customFormat="1" ht="14.25" thickBot="1">
      <c r="A35" s="195" t="s">
        <v>13</v>
      </c>
      <c r="B35" s="620" t="s">
        <v>119</v>
      </c>
      <c r="C35" s="620"/>
      <c r="D35" s="621">
        <f>IF(AA3=0,"",AA3)</f>
        <v>5</v>
      </c>
      <c r="E35" s="621"/>
      <c r="F35" s="196" t="s">
        <v>135</v>
      </c>
      <c r="G35" s="197"/>
      <c r="H35" s="197"/>
      <c r="I35" s="197"/>
      <c r="J35" s="197"/>
      <c r="K35" s="197"/>
      <c r="L35" s="197"/>
      <c r="M35" s="197"/>
      <c r="N35" s="197"/>
      <c r="O35" s="198"/>
      <c r="P35" s="622">
        <f>IF('別紙様式3-2'!P7="","",'別紙様式3-2'!P7)</f>
        <v>24535200</v>
      </c>
      <c r="Q35" s="623"/>
      <c r="R35" s="623"/>
      <c r="S35" s="623"/>
      <c r="T35" s="623"/>
      <c r="U35" s="624"/>
      <c r="V35" s="199" t="s">
        <v>4</v>
      </c>
      <c r="W35" s="622">
        <f>IF('別紙様式3-2'!P8="","",'別紙様式3-2'!P8)</f>
        <v>6715800</v>
      </c>
      <c r="X35" s="623"/>
      <c r="Y35" s="623"/>
      <c r="Z35" s="623"/>
      <c r="AA35" s="623"/>
      <c r="AB35" s="624"/>
      <c r="AC35" s="199" t="s">
        <v>4</v>
      </c>
      <c r="AD35" s="622">
        <f>IF('別紙様式3-2'!P9="","",'別紙様式3-2'!P9)</f>
        <v>5808000</v>
      </c>
      <c r="AE35" s="623"/>
      <c r="AF35" s="623"/>
      <c r="AG35" s="623"/>
      <c r="AH35" s="623"/>
      <c r="AI35" s="624"/>
      <c r="AJ35" s="200" t="s">
        <v>4</v>
      </c>
      <c r="AL35" s="201"/>
    </row>
    <row r="36" spans="1:50" s="183" customFormat="1" ht="22.5" customHeight="1" thickBot="1">
      <c r="A36" s="195" t="s">
        <v>14</v>
      </c>
      <c r="B36" s="509" t="s">
        <v>193</v>
      </c>
      <c r="C36" s="510"/>
      <c r="D36" s="510"/>
      <c r="E36" s="510"/>
      <c r="F36" s="510"/>
      <c r="G36" s="510"/>
      <c r="H36" s="510"/>
      <c r="I36" s="510"/>
      <c r="J36" s="510"/>
      <c r="K36" s="510"/>
      <c r="L36" s="510"/>
      <c r="M36" s="510"/>
      <c r="N36" s="510"/>
      <c r="O36" s="511"/>
      <c r="P36" s="512">
        <v>24572440</v>
      </c>
      <c r="Q36" s="513"/>
      <c r="R36" s="513"/>
      <c r="S36" s="513"/>
      <c r="T36" s="513"/>
      <c r="U36" s="514"/>
      <c r="V36" s="202" t="s">
        <v>4</v>
      </c>
      <c r="W36" s="520">
        <f>IFERROR(S76+Y76+AE76,"")</f>
        <v>6750000</v>
      </c>
      <c r="X36" s="521"/>
      <c r="Y36" s="521"/>
      <c r="Z36" s="521"/>
      <c r="AA36" s="521"/>
      <c r="AB36" s="522"/>
      <c r="AC36" s="202" t="s">
        <v>4</v>
      </c>
      <c r="AD36" s="520">
        <f>IFERROR(S94+S96,"")</f>
        <v>5809000</v>
      </c>
      <c r="AE36" s="521"/>
      <c r="AF36" s="521"/>
      <c r="AG36" s="521"/>
      <c r="AH36" s="521"/>
      <c r="AI36" s="522"/>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698" t="s">
        <v>119</v>
      </c>
      <c r="C39" s="698"/>
      <c r="D39" s="549">
        <f>IF(AA3=0,"",AA3)</f>
        <v>5</v>
      </c>
      <c r="E39" s="549"/>
      <c r="F39" s="550" t="s">
        <v>137</v>
      </c>
      <c r="G39" s="550"/>
      <c r="H39" s="550"/>
      <c r="I39" s="550"/>
      <c r="J39" s="550"/>
      <c r="K39" s="550"/>
      <c r="L39" s="550"/>
      <c r="M39" s="550"/>
      <c r="N39" s="550"/>
      <c r="O39" s="551"/>
      <c r="P39" s="690">
        <f>P40-P41</f>
        <v>253526560.89999998</v>
      </c>
      <c r="Q39" s="691"/>
      <c r="R39" s="691"/>
      <c r="S39" s="691"/>
      <c r="T39" s="691"/>
      <c r="U39" s="692"/>
      <c r="V39" s="237" t="s">
        <v>4</v>
      </c>
      <c r="W39" s="253" t="s">
        <v>140</v>
      </c>
      <c r="X39" s="530" t="str">
        <f>IF(P42="","",IF(P39="","",IF(P39&gt;=P42,"○","☓")))</f>
        <v>○</v>
      </c>
      <c r="Y39" s="533" t="s">
        <v>141</v>
      </c>
      <c r="Z39" s="246"/>
      <c r="AA39" s="246"/>
      <c r="AB39" s="246"/>
      <c r="AC39" s="246"/>
      <c r="AD39" s="246"/>
      <c r="AE39" s="246"/>
      <c r="AF39" s="246"/>
      <c r="AG39" s="246"/>
      <c r="AH39" s="246"/>
      <c r="AI39" s="246"/>
      <c r="AN39" s="678" t="s">
        <v>195</v>
      </c>
      <c r="AO39" s="679"/>
      <c r="AP39" s="679"/>
      <c r="AQ39" s="679"/>
      <c r="AR39" s="679"/>
      <c r="AS39" s="679"/>
      <c r="AT39" s="679"/>
      <c r="AU39" s="679"/>
      <c r="AV39" s="679"/>
      <c r="AW39" s="679"/>
      <c r="AX39" s="680"/>
    </row>
    <row r="40" spans="1:50" s="183" customFormat="1" ht="15" customHeight="1" thickBot="1">
      <c r="A40" s="696"/>
      <c r="B40" s="503" t="s">
        <v>138</v>
      </c>
      <c r="C40" s="503"/>
      <c r="D40" s="503"/>
      <c r="E40" s="503"/>
      <c r="F40" s="503"/>
      <c r="G40" s="503"/>
      <c r="H40" s="503"/>
      <c r="I40" s="503"/>
      <c r="J40" s="503"/>
      <c r="K40" s="503"/>
      <c r="L40" s="503"/>
      <c r="M40" s="503"/>
      <c r="N40" s="503"/>
      <c r="O40" s="504"/>
      <c r="P40" s="693">
        <v>290658000.89999998</v>
      </c>
      <c r="Q40" s="694"/>
      <c r="R40" s="694"/>
      <c r="S40" s="694"/>
      <c r="T40" s="694"/>
      <c r="U40" s="695"/>
      <c r="V40" s="237" t="s">
        <v>4</v>
      </c>
      <c r="W40" s="253"/>
      <c r="X40" s="531"/>
      <c r="Y40" s="533"/>
      <c r="AN40" s="681"/>
      <c r="AO40" s="682"/>
      <c r="AP40" s="682"/>
      <c r="AQ40" s="682"/>
      <c r="AR40" s="682"/>
      <c r="AS40" s="682"/>
      <c r="AT40" s="682"/>
      <c r="AU40" s="682"/>
      <c r="AV40" s="682"/>
      <c r="AW40" s="682"/>
      <c r="AX40" s="683"/>
    </row>
    <row r="41" spans="1:50" s="183" customFormat="1" ht="15" customHeight="1" thickBot="1">
      <c r="A41" s="697"/>
      <c r="B41" s="505" t="s">
        <v>139</v>
      </c>
      <c r="C41" s="505"/>
      <c r="D41" s="505"/>
      <c r="E41" s="505"/>
      <c r="F41" s="505"/>
      <c r="G41" s="505"/>
      <c r="H41" s="505"/>
      <c r="I41" s="505"/>
      <c r="J41" s="505"/>
      <c r="K41" s="505"/>
      <c r="L41" s="505"/>
      <c r="M41" s="505"/>
      <c r="N41" s="505"/>
      <c r="O41" s="506"/>
      <c r="P41" s="507">
        <f>P31</f>
        <v>37131440</v>
      </c>
      <c r="Q41" s="508"/>
      <c r="R41" s="508"/>
      <c r="S41" s="508"/>
      <c r="T41" s="508"/>
      <c r="U41" s="508"/>
      <c r="V41" s="252" t="s">
        <v>4</v>
      </c>
      <c r="W41" s="253"/>
      <c r="X41" s="531"/>
      <c r="Y41" s="533"/>
      <c r="AN41" s="681"/>
      <c r="AO41" s="682"/>
      <c r="AP41" s="682"/>
      <c r="AQ41" s="682"/>
      <c r="AR41" s="682"/>
      <c r="AS41" s="682"/>
      <c r="AT41" s="682"/>
      <c r="AU41" s="682"/>
      <c r="AV41" s="682"/>
      <c r="AW41" s="682"/>
      <c r="AX41" s="683"/>
    </row>
    <row r="42" spans="1:50" s="183" customFormat="1" ht="30.75" customHeight="1" thickBot="1">
      <c r="A42" s="251" t="s">
        <v>14</v>
      </c>
      <c r="B42" s="534" t="s">
        <v>321</v>
      </c>
      <c r="C42" s="535"/>
      <c r="D42" s="535"/>
      <c r="E42" s="535"/>
      <c r="F42" s="535"/>
      <c r="G42" s="535"/>
      <c r="H42" s="535"/>
      <c r="I42" s="535"/>
      <c r="J42" s="535"/>
      <c r="K42" s="535"/>
      <c r="L42" s="535"/>
      <c r="M42" s="535"/>
      <c r="N42" s="535"/>
      <c r="O42" s="535"/>
      <c r="P42" s="690">
        <f>P43-P44-P45-P46-P47</f>
        <v>253460000</v>
      </c>
      <c r="Q42" s="691"/>
      <c r="R42" s="691"/>
      <c r="S42" s="691"/>
      <c r="T42" s="691"/>
      <c r="U42" s="692"/>
      <c r="V42" s="203" t="s">
        <v>4</v>
      </c>
      <c r="W42" s="253" t="s">
        <v>140</v>
      </c>
      <c r="X42" s="532"/>
      <c r="Y42" s="533"/>
      <c r="AN42" s="684"/>
      <c r="AO42" s="685"/>
      <c r="AP42" s="685"/>
      <c r="AQ42" s="685"/>
      <c r="AR42" s="685"/>
      <c r="AS42" s="685"/>
      <c r="AT42" s="685"/>
      <c r="AU42" s="685"/>
      <c r="AV42" s="685"/>
      <c r="AW42" s="685"/>
      <c r="AX42" s="686"/>
    </row>
    <row r="43" spans="1:50" s="183" customFormat="1" ht="15" customHeight="1" thickBot="1">
      <c r="A43" s="204"/>
      <c r="B43" s="504" t="s">
        <v>142</v>
      </c>
      <c r="C43" s="536"/>
      <c r="D43" s="536"/>
      <c r="E43" s="536"/>
      <c r="F43" s="536"/>
      <c r="G43" s="536"/>
      <c r="H43" s="536"/>
      <c r="I43" s="536"/>
      <c r="J43" s="536"/>
      <c r="K43" s="536"/>
      <c r="L43" s="536"/>
      <c r="M43" s="536"/>
      <c r="N43" s="536"/>
      <c r="O43" s="537"/>
      <c r="P43" s="526">
        <v>288158000</v>
      </c>
      <c r="Q43" s="527"/>
      <c r="R43" s="527"/>
      <c r="S43" s="527"/>
      <c r="T43" s="527"/>
      <c r="U43" s="528"/>
      <c r="V43" s="256" t="s">
        <v>4</v>
      </c>
    </row>
    <row r="44" spans="1:50" s="183" customFormat="1" ht="15" customHeight="1" thickBot="1">
      <c r="A44" s="204"/>
      <c r="B44" s="504" t="s">
        <v>143</v>
      </c>
      <c r="C44" s="536"/>
      <c r="D44" s="536"/>
      <c r="E44" s="536"/>
      <c r="F44" s="536"/>
      <c r="G44" s="536"/>
      <c r="H44" s="536"/>
      <c r="I44" s="536"/>
      <c r="J44" s="536"/>
      <c r="K44" s="536"/>
      <c r="L44" s="536"/>
      <c r="M44" s="536"/>
      <c r="N44" s="536"/>
      <c r="O44" s="537"/>
      <c r="P44" s="526">
        <v>24240000</v>
      </c>
      <c r="Q44" s="527"/>
      <c r="R44" s="527"/>
      <c r="S44" s="527"/>
      <c r="T44" s="527"/>
      <c r="U44" s="528"/>
      <c r="V44" s="256" t="s">
        <v>4</v>
      </c>
    </row>
    <row r="45" spans="1:50" s="183" customFormat="1" ht="15.75" customHeight="1" thickBot="1">
      <c r="A45" s="204"/>
      <c r="B45" s="504" t="s">
        <v>144</v>
      </c>
      <c r="C45" s="536"/>
      <c r="D45" s="536"/>
      <c r="E45" s="536"/>
      <c r="F45" s="536"/>
      <c r="G45" s="536"/>
      <c r="H45" s="536"/>
      <c r="I45" s="536"/>
      <c r="J45" s="536"/>
      <c r="K45" s="536"/>
      <c r="L45" s="536"/>
      <c r="M45" s="536"/>
      <c r="N45" s="536"/>
      <c r="O45" s="537"/>
      <c r="P45" s="526">
        <v>4650000</v>
      </c>
      <c r="Q45" s="527"/>
      <c r="R45" s="527"/>
      <c r="S45" s="527"/>
      <c r="T45" s="527"/>
      <c r="U45" s="528"/>
      <c r="V45" s="259" t="s">
        <v>4</v>
      </c>
    </row>
    <row r="46" spans="1:50" s="183" customFormat="1" ht="22.5" customHeight="1" thickBot="1">
      <c r="A46" s="204"/>
      <c r="B46" s="653" t="s">
        <v>145</v>
      </c>
      <c r="C46" s="654"/>
      <c r="D46" s="654"/>
      <c r="E46" s="654"/>
      <c r="F46" s="654"/>
      <c r="G46" s="654"/>
      <c r="H46" s="654"/>
      <c r="I46" s="654"/>
      <c r="J46" s="654"/>
      <c r="K46" s="654"/>
      <c r="L46" s="654"/>
      <c r="M46" s="654"/>
      <c r="N46" s="654"/>
      <c r="O46" s="655"/>
      <c r="P46" s="526">
        <v>5808000</v>
      </c>
      <c r="Q46" s="527"/>
      <c r="R46" s="527"/>
      <c r="S46" s="527"/>
      <c r="T46" s="527"/>
      <c r="U46" s="528"/>
      <c r="V46" s="258" t="s">
        <v>4</v>
      </c>
    </row>
    <row r="47" spans="1:50" s="183" customFormat="1" ht="26.25" customHeight="1" thickBot="1">
      <c r="A47" s="205"/>
      <c r="B47" s="523" t="s">
        <v>146</v>
      </c>
      <c r="C47" s="524"/>
      <c r="D47" s="524"/>
      <c r="E47" s="524"/>
      <c r="F47" s="524"/>
      <c r="G47" s="524"/>
      <c r="H47" s="524"/>
      <c r="I47" s="524"/>
      <c r="J47" s="524"/>
      <c r="K47" s="524"/>
      <c r="L47" s="524"/>
      <c r="M47" s="524"/>
      <c r="N47" s="524"/>
      <c r="O47" s="525"/>
      <c r="P47" s="526">
        <v>0</v>
      </c>
      <c r="Q47" s="527"/>
      <c r="R47" s="527"/>
      <c r="S47" s="527"/>
      <c r="T47" s="527"/>
      <c r="U47" s="528"/>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529" t="s">
        <v>196</v>
      </c>
      <c r="C50" s="529"/>
      <c r="D50" s="529"/>
      <c r="E50" s="529"/>
      <c r="F50" s="529"/>
      <c r="G50" s="529"/>
      <c r="H50" s="529"/>
      <c r="I50" s="529"/>
      <c r="J50" s="529"/>
      <c r="K50" s="529"/>
      <c r="L50" s="529"/>
      <c r="M50" s="529"/>
      <c r="N50" s="529"/>
      <c r="O50" s="529"/>
      <c r="P50" s="529"/>
      <c r="Q50" s="529"/>
      <c r="R50" s="529"/>
      <c r="S50" s="529"/>
      <c r="T50" s="529"/>
      <c r="U50" s="529"/>
      <c r="V50" s="529"/>
      <c r="W50" s="529"/>
      <c r="X50" s="529"/>
      <c r="Y50" s="529"/>
      <c r="Z50" s="529"/>
      <c r="AA50" s="529"/>
      <c r="AB50" s="529"/>
      <c r="AC50" s="529"/>
      <c r="AD50" s="529"/>
      <c r="AE50" s="529"/>
      <c r="AF50" s="529"/>
      <c r="AG50" s="529"/>
      <c r="AH50" s="529"/>
      <c r="AI50" s="529"/>
      <c r="AJ50" s="529"/>
      <c r="AK50" s="529"/>
      <c r="AU50" s="172"/>
    </row>
    <row r="51" spans="1:52" s="171" customFormat="1" ht="22.5" customHeight="1">
      <c r="A51" s="207" t="s">
        <v>121</v>
      </c>
      <c r="B51" s="689" t="s">
        <v>322</v>
      </c>
      <c r="C51" s="689"/>
      <c r="D51" s="689"/>
      <c r="E51" s="689"/>
      <c r="F51" s="689"/>
      <c r="G51" s="689"/>
      <c r="H51" s="689"/>
      <c r="I51" s="689"/>
      <c r="J51" s="689"/>
      <c r="K51" s="689"/>
      <c r="L51" s="689"/>
      <c r="M51" s="689"/>
      <c r="N51" s="689"/>
      <c r="O51" s="689"/>
      <c r="P51" s="689"/>
      <c r="Q51" s="689"/>
      <c r="R51" s="689"/>
      <c r="S51" s="689"/>
      <c r="T51" s="689"/>
      <c r="U51" s="689"/>
      <c r="V51" s="689"/>
      <c r="W51" s="689"/>
      <c r="X51" s="689"/>
      <c r="Y51" s="689"/>
      <c r="Z51" s="689"/>
      <c r="AA51" s="689"/>
      <c r="AB51" s="689"/>
      <c r="AC51" s="689"/>
      <c r="AD51" s="689"/>
      <c r="AE51" s="689"/>
      <c r="AF51" s="689"/>
      <c r="AG51" s="689"/>
      <c r="AH51" s="689"/>
      <c r="AI51" s="689"/>
      <c r="AJ51" s="689"/>
      <c r="AK51" s="689"/>
      <c r="AU51" s="172"/>
    </row>
    <row r="52" spans="1:52" s="171" customFormat="1" ht="44.25" customHeight="1">
      <c r="A52" s="207" t="s">
        <v>121</v>
      </c>
      <c r="B52" s="689" t="s">
        <v>323</v>
      </c>
      <c r="C52" s="689"/>
      <c r="D52" s="689"/>
      <c r="E52" s="689"/>
      <c r="F52" s="689"/>
      <c r="G52" s="689"/>
      <c r="H52" s="689"/>
      <c r="I52" s="689"/>
      <c r="J52" s="689"/>
      <c r="K52" s="689"/>
      <c r="L52" s="689"/>
      <c r="M52" s="689"/>
      <c r="N52" s="689"/>
      <c r="O52" s="689"/>
      <c r="P52" s="689"/>
      <c r="Q52" s="689"/>
      <c r="R52" s="689"/>
      <c r="S52" s="689"/>
      <c r="T52" s="689"/>
      <c r="U52" s="689"/>
      <c r="V52" s="689"/>
      <c r="W52" s="689"/>
      <c r="X52" s="689"/>
      <c r="Y52" s="689"/>
      <c r="Z52" s="689"/>
      <c r="AA52" s="689"/>
      <c r="AB52" s="689"/>
      <c r="AC52" s="689"/>
      <c r="AD52" s="689"/>
      <c r="AE52" s="689"/>
      <c r="AF52" s="689"/>
      <c r="AG52" s="689"/>
      <c r="AH52" s="689"/>
      <c r="AI52" s="689"/>
      <c r="AJ52" s="689"/>
      <c r="AK52" s="689"/>
      <c r="AU52" s="172"/>
    </row>
    <row r="53" spans="1:52" s="167" customFormat="1" ht="45.75" customHeight="1">
      <c r="A53" s="263" t="s">
        <v>121</v>
      </c>
      <c r="B53" s="656" t="s">
        <v>197</v>
      </c>
      <c r="C53" s="656"/>
      <c r="D53" s="656"/>
      <c r="E53" s="656"/>
      <c r="F53" s="656"/>
      <c r="G53" s="656"/>
      <c r="H53" s="656"/>
      <c r="I53" s="656"/>
      <c r="J53" s="656"/>
      <c r="K53" s="656"/>
      <c r="L53" s="656"/>
      <c r="M53" s="656"/>
      <c r="N53" s="656"/>
      <c r="O53" s="656"/>
      <c r="P53" s="656"/>
      <c r="Q53" s="656"/>
      <c r="R53" s="656"/>
      <c r="S53" s="656"/>
      <c r="T53" s="656"/>
      <c r="U53" s="656"/>
      <c r="V53" s="656"/>
      <c r="W53" s="656"/>
      <c r="X53" s="656"/>
      <c r="Y53" s="656"/>
      <c r="Z53" s="656"/>
      <c r="AA53" s="656"/>
      <c r="AB53" s="656"/>
      <c r="AC53" s="656"/>
      <c r="AD53" s="656"/>
      <c r="AE53" s="656"/>
      <c r="AF53" s="656"/>
      <c r="AG53" s="656"/>
      <c r="AH53" s="656"/>
      <c r="AI53" s="656"/>
      <c r="AJ53" s="656"/>
      <c r="AK53" s="656"/>
      <c r="AZ53" s="201"/>
    </row>
    <row r="54" spans="1:52" s="167" customFormat="1" ht="51.75" customHeight="1">
      <c r="A54" s="263" t="s">
        <v>121</v>
      </c>
      <c r="B54" s="656" t="s">
        <v>198</v>
      </c>
      <c r="C54" s="656"/>
      <c r="D54" s="656"/>
      <c r="E54" s="656"/>
      <c r="F54" s="656"/>
      <c r="G54" s="656"/>
      <c r="H54" s="656"/>
      <c r="I54" s="656"/>
      <c r="J54" s="656"/>
      <c r="K54" s="656"/>
      <c r="L54" s="656"/>
      <c r="M54" s="656"/>
      <c r="N54" s="656"/>
      <c r="O54" s="656"/>
      <c r="P54" s="656"/>
      <c r="Q54" s="656"/>
      <c r="R54" s="656"/>
      <c r="S54" s="656"/>
      <c r="T54" s="656"/>
      <c r="U54" s="656"/>
      <c r="V54" s="656"/>
      <c r="W54" s="656"/>
      <c r="X54" s="656"/>
      <c r="Y54" s="656"/>
      <c r="Z54" s="656"/>
      <c r="AA54" s="656"/>
      <c r="AB54" s="656"/>
      <c r="AC54" s="656"/>
      <c r="AD54" s="656"/>
      <c r="AE54" s="656"/>
      <c r="AF54" s="656"/>
      <c r="AG54" s="656"/>
      <c r="AH54" s="656"/>
      <c r="AI54" s="656"/>
      <c r="AJ54" s="656"/>
      <c r="AK54" s="656"/>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199</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175</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558" t="s">
        <v>173</v>
      </c>
      <c r="B58" s="559"/>
      <c r="C58" s="559"/>
      <c r="D58" s="560"/>
      <c r="E58" s="555"/>
      <c r="F58" s="556"/>
      <c r="G58" s="556"/>
      <c r="H58" s="556"/>
      <c r="I58" s="556"/>
      <c r="J58" s="556"/>
      <c r="K58" s="556"/>
      <c r="L58" s="556"/>
      <c r="M58" s="556"/>
      <c r="N58" s="556"/>
      <c r="O58" s="556"/>
      <c r="P58" s="556"/>
      <c r="Q58" s="556"/>
      <c r="R58" s="556"/>
      <c r="S58" s="556"/>
      <c r="T58" s="556"/>
      <c r="U58" s="556"/>
      <c r="V58" s="556"/>
      <c r="W58" s="556"/>
      <c r="X58" s="556"/>
      <c r="Y58" s="556"/>
      <c r="Z58" s="556"/>
      <c r="AA58" s="556"/>
      <c r="AB58" s="556"/>
      <c r="AC58" s="556"/>
      <c r="AD58" s="556"/>
      <c r="AE58" s="556"/>
      <c r="AF58" s="556"/>
      <c r="AG58" s="556"/>
      <c r="AH58" s="556"/>
      <c r="AI58" s="556"/>
      <c r="AJ58" s="557"/>
      <c r="AK58" s="201"/>
      <c r="AU58" s="328"/>
    </row>
    <row r="59" spans="1:52" s="167" customFormat="1" ht="47.25" customHeight="1" thickBot="1">
      <c r="A59" s="558" t="s">
        <v>174</v>
      </c>
      <c r="B59" s="559"/>
      <c r="C59" s="559"/>
      <c r="D59" s="560"/>
      <c r="E59" s="555"/>
      <c r="F59" s="556"/>
      <c r="G59" s="556"/>
      <c r="H59" s="556"/>
      <c r="I59" s="556"/>
      <c r="J59" s="556"/>
      <c r="K59" s="556"/>
      <c r="L59" s="556"/>
      <c r="M59" s="556"/>
      <c r="N59" s="556"/>
      <c r="O59" s="556"/>
      <c r="P59" s="556"/>
      <c r="Q59" s="556"/>
      <c r="R59" s="556"/>
      <c r="S59" s="556"/>
      <c r="T59" s="556"/>
      <c r="U59" s="556"/>
      <c r="V59" s="556"/>
      <c r="W59" s="556"/>
      <c r="X59" s="556"/>
      <c r="Y59" s="556"/>
      <c r="Z59" s="556"/>
      <c r="AA59" s="556"/>
      <c r="AB59" s="556"/>
      <c r="AC59" s="556"/>
      <c r="AD59" s="556"/>
      <c r="AE59" s="556"/>
      <c r="AF59" s="556"/>
      <c r="AG59" s="556"/>
      <c r="AH59" s="556"/>
      <c r="AI59" s="556"/>
      <c r="AJ59" s="557"/>
      <c r="AK59" s="201"/>
      <c r="AU59" s="328"/>
    </row>
    <row r="60" spans="1:52" customFormat="1" ht="24" customHeight="1">
      <c r="A60" s="677" t="s">
        <v>214</v>
      </c>
      <c r="B60" s="677"/>
      <c r="C60" s="677"/>
      <c r="D60" s="677"/>
      <c r="E60" s="677"/>
      <c r="F60" s="677"/>
      <c r="G60" s="677"/>
      <c r="H60" s="677"/>
      <c r="I60" s="677"/>
      <c r="J60" s="677"/>
      <c r="K60" s="677"/>
      <c r="L60" s="677"/>
      <c r="M60" s="677"/>
      <c r="N60" s="677"/>
      <c r="O60" s="677"/>
      <c r="P60" s="677"/>
      <c r="Q60" s="677"/>
      <c r="R60" s="677"/>
      <c r="S60" s="677"/>
      <c r="T60" s="677"/>
      <c r="U60" s="677"/>
      <c r="V60" s="677"/>
      <c r="W60" s="677"/>
      <c r="X60" s="677"/>
      <c r="Y60" s="677"/>
      <c r="Z60" s="677"/>
      <c r="AA60" s="677"/>
      <c r="AB60" s="677"/>
      <c r="AC60" s="677"/>
      <c r="AD60" s="677"/>
      <c r="AE60" s="677"/>
      <c r="AF60" s="677"/>
      <c r="AG60" s="677"/>
      <c r="AH60" s="677"/>
      <c r="AI60" s="677"/>
      <c r="AJ60" s="677"/>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200</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201</v>
      </c>
      <c r="B63" s="677" t="s">
        <v>202</v>
      </c>
      <c r="C63" s="677"/>
      <c r="D63" s="677"/>
      <c r="E63" s="677"/>
      <c r="F63" s="677"/>
      <c r="G63" s="677"/>
      <c r="H63" s="677"/>
      <c r="I63" s="677"/>
      <c r="J63" s="677"/>
      <c r="K63" s="677"/>
      <c r="L63" s="677"/>
      <c r="M63" s="677"/>
      <c r="N63" s="677"/>
      <c r="O63" s="677"/>
      <c r="P63" s="677"/>
      <c r="Q63" s="677"/>
      <c r="R63" s="677"/>
      <c r="S63" s="677"/>
      <c r="T63" s="677"/>
      <c r="U63" s="677"/>
      <c r="V63" s="677"/>
      <c r="W63" s="677"/>
      <c r="X63" s="677"/>
      <c r="Y63" s="677"/>
      <c r="Z63" s="677"/>
      <c r="AA63" s="677"/>
      <c r="AB63" s="677"/>
      <c r="AC63" s="677"/>
      <c r="AD63" s="677"/>
      <c r="AE63" s="677"/>
      <c r="AF63" s="677"/>
      <c r="AG63" s="677"/>
      <c r="AH63" s="677"/>
      <c r="AI63" s="677"/>
      <c r="AJ63" s="677"/>
      <c r="AK63" s="677"/>
      <c r="AS63" s="352"/>
    </row>
    <row r="64" spans="1:52" s="351" customFormat="1" ht="11.25" customHeight="1">
      <c r="A64" s="340" t="s">
        <v>203</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204</v>
      </c>
      <c r="B65" s="677" t="s">
        <v>211</v>
      </c>
      <c r="C65" s="677"/>
      <c r="D65" s="677"/>
      <c r="E65" s="677"/>
      <c r="F65" s="677"/>
      <c r="G65" s="677"/>
      <c r="H65" s="677"/>
      <c r="I65" s="677"/>
      <c r="J65" s="677"/>
      <c r="K65" s="677"/>
      <c r="L65" s="677"/>
      <c r="M65" s="677"/>
      <c r="N65" s="677"/>
      <c r="O65" s="677"/>
      <c r="P65" s="677"/>
      <c r="Q65" s="677"/>
      <c r="R65" s="677"/>
      <c r="S65" s="677"/>
      <c r="T65" s="677"/>
      <c r="U65" s="677"/>
      <c r="V65" s="677"/>
      <c r="W65" s="677"/>
      <c r="X65" s="677"/>
      <c r="Y65" s="677"/>
      <c r="Z65" s="677"/>
      <c r="AA65" s="677"/>
      <c r="AB65" s="677"/>
      <c r="AC65" s="677"/>
      <c r="AD65" s="677"/>
      <c r="AE65" s="677"/>
      <c r="AF65" s="677"/>
      <c r="AG65" s="677"/>
      <c r="AH65" s="677"/>
      <c r="AI65" s="677"/>
      <c r="AJ65" s="677"/>
      <c r="AK65" s="355"/>
      <c r="AS65" s="352"/>
    </row>
    <row r="66" spans="1:53" s="351" customFormat="1" ht="23.25" customHeight="1">
      <c r="A66" s="354" t="s">
        <v>205</v>
      </c>
      <c r="B66" s="677" t="s">
        <v>212</v>
      </c>
      <c r="C66" s="677"/>
      <c r="D66" s="677"/>
      <c r="E66" s="677"/>
      <c r="F66" s="677"/>
      <c r="G66" s="677"/>
      <c r="H66" s="677"/>
      <c r="I66" s="677"/>
      <c r="J66" s="677"/>
      <c r="K66" s="677"/>
      <c r="L66" s="677"/>
      <c r="M66" s="677"/>
      <c r="N66" s="677"/>
      <c r="O66" s="677"/>
      <c r="P66" s="677"/>
      <c r="Q66" s="677"/>
      <c r="R66" s="677"/>
      <c r="S66" s="677"/>
      <c r="T66" s="677"/>
      <c r="U66" s="677"/>
      <c r="V66" s="677"/>
      <c r="W66" s="677"/>
      <c r="X66" s="677"/>
      <c r="Y66" s="677"/>
      <c r="Z66" s="677"/>
      <c r="AA66" s="677"/>
      <c r="AB66" s="677"/>
      <c r="AC66" s="677"/>
      <c r="AD66" s="677"/>
      <c r="AE66" s="677"/>
      <c r="AF66" s="677"/>
      <c r="AG66" s="677"/>
      <c r="AH66" s="677"/>
      <c r="AI66" s="677"/>
      <c r="AJ66" s="677"/>
      <c r="AK66" s="355"/>
      <c r="AS66" s="352"/>
    </row>
    <row r="67" spans="1:53" s="351" customFormat="1" ht="11.25" customHeight="1">
      <c r="A67" s="354" t="s">
        <v>206</v>
      </c>
      <c r="B67" s="677" t="s">
        <v>207</v>
      </c>
      <c r="C67" s="677"/>
      <c r="D67" s="677"/>
      <c r="E67" s="677"/>
      <c r="F67" s="677"/>
      <c r="G67" s="677"/>
      <c r="H67" s="677"/>
      <c r="I67" s="677"/>
      <c r="J67" s="677"/>
      <c r="K67" s="677"/>
      <c r="L67" s="677"/>
      <c r="M67" s="677"/>
      <c r="N67" s="677"/>
      <c r="O67" s="677"/>
      <c r="P67" s="677"/>
      <c r="Q67" s="677"/>
      <c r="R67" s="677"/>
      <c r="S67" s="677"/>
      <c r="T67" s="677"/>
      <c r="U67" s="677"/>
      <c r="V67" s="677"/>
      <c r="W67" s="677"/>
      <c r="X67" s="677"/>
      <c r="Y67" s="677"/>
      <c r="Z67" s="677"/>
      <c r="AA67" s="677"/>
      <c r="AB67" s="677"/>
      <c r="AC67" s="677"/>
      <c r="AD67" s="677"/>
      <c r="AE67" s="677"/>
      <c r="AF67" s="677"/>
      <c r="AG67" s="677"/>
      <c r="AH67" s="677"/>
      <c r="AI67" s="677"/>
      <c r="AJ67" s="677"/>
      <c r="AK67" s="355"/>
      <c r="AS67" s="352"/>
    </row>
    <row r="68" spans="1:53" s="351" customFormat="1" ht="22.5" customHeight="1">
      <c r="A68" s="354" t="s">
        <v>208</v>
      </c>
      <c r="B68" s="677" t="s">
        <v>213</v>
      </c>
      <c r="C68" s="677"/>
      <c r="D68" s="677"/>
      <c r="E68" s="677"/>
      <c r="F68" s="677"/>
      <c r="G68" s="677"/>
      <c r="H68" s="677"/>
      <c r="I68" s="677"/>
      <c r="J68" s="677"/>
      <c r="K68" s="677"/>
      <c r="L68" s="677"/>
      <c r="M68" s="677"/>
      <c r="N68" s="677"/>
      <c r="O68" s="677"/>
      <c r="P68" s="677"/>
      <c r="Q68" s="677"/>
      <c r="R68" s="677"/>
      <c r="S68" s="677"/>
      <c r="T68" s="677"/>
      <c r="U68" s="677"/>
      <c r="V68" s="677"/>
      <c r="W68" s="677"/>
      <c r="X68" s="677"/>
      <c r="Y68" s="677"/>
      <c r="Z68" s="677"/>
      <c r="AA68" s="677"/>
      <c r="AB68" s="677"/>
      <c r="AC68" s="677"/>
      <c r="AD68" s="677"/>
      <c r="AE68" s="677"/>
      <c r="AF68" s="677"/>
      <c r="AG68" s="677"/>
      <c r="AH68" s="677"/>
      <c r="AI68" s="677"/>
      <c r="AJ68" s="677"/>
      <c r="AK68" s="355"/>
      <c r="AS68" s="352"/>
    </row>
    <row r="69" spans="1:53" s="351" customFormat="1" ht="11.25" customHeight="1">
      <c r="A69" s="356" t="s">
        <v>209</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210</v>
      </c>
      <c r="B70" s="677" t="s">
        <v>324</v>
      </c>
      <c r="C70" s="677"/>
      <c r="D70" s="677"/>
      <c r="E70" s="677"/>
      <c r="F70" s="677"/>
      <c r="G70" s="677"/>
      <c r="H70" s="677"/>
      <c r="I70" s="677"/>
      <c r="J70" s="677"/>
      <c r="K70" s="677"/>
      <c r="L70" s="677"/>
      <c r="M70" s="677"/>
      <c r="N70" s="677"/>
      <c r="O70" s="677"/>
      <c r="P70" s="677"/>
      <c r="Q70" s="677"/>
      <c r="R70" s="677"/>
      <c r="S70" s="677"/>
      <c r="T70" s="677"/>
      <c r="U70" s="677"/>
      <c r="V70" s="677"/>
      <c r="W70" s="677"/>
      <c r="X70" s="677"/>
      <c r="Y70" s="677"/>
      <c r="Z70" s="677"/>
      <c r="AA70" s="677"/>
      <c r="AB70" s="677"/>
      <c r="AC70" s="677"/>
      <c r="AD70" s="677"/>
      <c r="AE70" s="677"/>
      <c r="AF70" s="677"/>
      <c r="AG70" s="677"/>
      <c r="AH70" s="677"/>
      <c r="AI70" s="677"/>
      <c r="AJ70" s="677"/>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215</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72" t="s">
        <v>147</v>
      </c>
      <c r="T73" s="673"/>
      <c r="U73" s="673"/>
      <c r="V73" s="673"/>
      <c r="W73" s="673"/>
      <c r="X73" s="674"/>
      <c r="Y73" s="668" t="s">
        <v>148</v>
      </c>
      <c r="Z73" s="668"/>
      <c r="AA73" s="668"/>
      <c r="AB73" s="668"/>
      <c r="AC73" s="668"/>
      <c r="AD73" s="668"/>
      <c r="AE73" s="669" t="s">
        <v>46</v>
      </c>
      <c r="AF73" s="669"/>
      <c r="AG73" s="669"/>
      <c r="AH73" s="669"/>
      <c r="AI73" s="669"/>
      <c r="AJ73" s="669"/>
    </row>
    <row r="74" spans="1:53" s="201" customFormat="1" ht="28.5" customHeight="1" thickBot="1">
      <c r="A74" s="606" t="s">
        <v>149</v>
      </c>
      <c r="B74" s="607"/>
      <c r="C74" s="607"/>
      <c r="D74" s="607"/>
      <c r="E74" s="607"/>
      <c r="F74" s="607"/>
      <c r="G74" s="607"/>
      <c r="H74" s="607"/>
      <c r="I74" s="607"/>
      <c r="J74" s="607"/>
      <c r="K74" s="607"/>
      <c r="L74" s="607"/>
      <c r="M74" s="607"/>
      <c r="N74" s="607"/>
      <c r="O74" s="607"/>
      <c r="P74" s="607"/>
      <c r="Q74" s="607"/>
      <c r="R74" s="607"/>
      <c r="S74" s="608"/>
      <c r="T74" s="609"/>
      <c r="U74" s="609"/>
      <c r="V74" s="609"/>
      <c r="W74" s="609"/>
      <c r="X74" s="370"/>
      <c r="Y74" s="609"/>
      <c r="Z74" s="609"/>
      <c r="AA74" s="609"/>
      <c r="AB74" s="609"/>
      <c r="AC74" s="609"/>
      <c r="AD74" s="374"/>
      <c r="AE74" s="609"/>
      <c r="AF74" s="609"/>
      <c r="AG74" s="609"/>
      <c r="AH74" s="609"/>
      <c r="AI74" s="609"/>
      <c r="AJ74" s="367" t="str">
        <f>IF(M18="○", IF((AM74&gt;0),"○","×"),"")</f>
        <v>×</v>
      </c>
      <c r="AK74" s="667"/>
      <c r="AM74" s="171">
        <f>COUNTIF(S74:AI74,"○")</f>
        <v>0</v>
      </c>
      <c r="AN74" s="650" t="s">
        <v>219</v>
      </c>
      <c r="AO74" s="657"/>
      <c r="AP74" s="657"/>
      <c r="AQ74" s="657"/>
      <c r="AR74" s="657"/>
      <c r="AS74" s="657"/>
      <c r="AT74" s="657"/>
      <c r="AU74" s="657"/>
      <c r="AV74" s="657"/>
      <c r="AW74" s="657"/>
      <c r="AX74" s="658"/>
    </row>
    <row r="75" spans="1:53" s="201" customFormat="1" ht="18.75" customHeight="1">
      <c r="A75" s="283" t="s">
        <v>151</v>
      </c>
      <c r="B75" s="284"/>
      <c r="C75" s="285"/>
      <c r="D75" s="285"/>
      <c r="E75" s="285"/>
      <c r="F75" s="285"/>
      <c r="G75" s="285"/>
      <c r="H75" s="285"/>
      <c r="I75" s="285"/>
      <c r="J75" s="285"/>
      <c r="K75" s="285"/>
      <c r="L75" s="286"/>
      <c r="M75" s="286"/>
      <c r="N75" s="286"/>
      <c r="O75" s="286"/>
      <c r="P75" s="286"/>
      <c r="Q75" s="286"/>
      <c r="R75" s="286"/>
      <c r="S75" s="659">
        <v>14.3</v>
      </c>
      <c r="T75" s="660"/>
      <c r="U75" s="660"/>
      <c r="V75" s="660"/>
      <c r="W75" s="660"/>
      <c r="X75" s="371" t="s">
        <v>152</v>
      </c>
      <c r="Y75" s="660">
        <v>42.5</v>
      </c>
      <c r="Z75" s="660"/>
      <c r="AA75" s="660"/>
      <c r="AB75" s="660"/>
      <c r="AC75" s="660"/>
      <c r="AD75" s="371" t="s">
        <v>152</v>
      </c>
      <c r="AE75" s="660">
        <v>144</v>
      </c>
      <c r="AF75" s="660"/>
      <c r="AG75" s="660"/>
      <c r="AH75" s="660"/>
      <c r="AI75" s="660"/>
      <c r="AJ75" s="368" t="s">
        <v>5</v>
      </c>
      <c r="AK75" s="667"/>
      <c r="AU75" s="232"/>
    </row>
    <row r="76" spans="1:53" s="201" customFormat="1" ht="18" customHeight="1">
      <c r="A76" s="287" t="s">
        <v>153</v>
      </c>
      <c r="B76" s="288"/>
      <c r="C76" s="288"/>
      <c r="D76" s="289"/>
      <c r="E76" s="289"/>
      <c r="F76" s="289"/>
      <c r="G76" s="289"/>
      <c r="H76" s="289"/>
      <c r="I76" s="289"/>
      <c r="J76" s="289"/>
      <c r="K76" s="290"/>
      <c r="L76" s="290"/>
      <c r="M76" s="290"/>
      <c r="N76" s="290"/>
      <c r="O76" s="290"/>
      <c r="P76" s="290"/>
      <c r="Q76" s="290"/>
      <c r="R76" s="290"/>
      <c r="S76" s="661">
        <v>916667</v>
      </c>
      <c r="T76" s="662"/>
      <c r="U76" s="662"/>
      <c r="V76" s="662"/>
      <c r="W76" s="662"/>
      <c r="X76" s="372" t="s">
        <v>4</v>
      </c>
      <c r="Y76" s="662">
        <v>2476690</v>
      </c>
      <c r="Z76" s="662"/>
      <c r="AA76" s="662"/>
      <c r="AB76" s="662"/>
      <c r="AC76" s="662"/>
      <c r="AD76" s="372" t="s">
        <v>4</v>
      </c>
      <c r="AE76" s="662">
        <v>3356643</v>
      </c>
      <c r="AF76" s="662"/>
      <c r="AG76" s="662"/>
      <c r="AH76" s="662"/>
      <c r="AI76" s="662"/>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154</v>
      </c>
      <c r="B77" s="293"/>
      <c r="C77" s="294"/>
      <c r="D77" s="295"/>
      <c r="E77" s="289"/>
      <c r="F77" s="289"/>
      <c r="G77" s="289"/>
      <c r="H77" s="289"/>
      <c r="I77" s="289"/>
      <c r="J77" s="289"/>
      <c r="K77" s="290"/>
      <c r="L77" s="290"/>
      <c r="M77" s="290"/>
      <c r="N77" s="290"/>
      <c r="O77" s="290"/>
      <c r="P77" s="290"/>
      <c r="Q77" s="290"/>
      <c r="R77" s="290"/>
      <c r="S77" s="663">
        <f>S76/(S75*12)</f>
        <v>5341.8822843822836</v>
      </c>
      <c r="T77" s="664"/>
      <c r="U77" s="664"/>
      <c r="V77" s="664"/>
      <c r="W77" s="664"/>
      <c r="X77" s="373" t="s">
        <v>4</v>
      </c>
      <c r="Y77" s="665">
        <f>Y76/(Y75*12)</f>
        <v>4856.2549019607841</v>
      </c>
      <c r="Z77" s="664"/>
      <c r="AA77" s="664"/>
      <c r="AB77" s="664"/>
      <c r="AC77" s="666"/>
      <c r="AD77" s="373" t="s">
        <v>4</v>
      </c>
      <c r="AE77" s="665">
        <f>AE76/(AE75*12)</f>
        <v>1942.5017361111111</v>
      </c>
      <c r="AF77" s="664"/>
      <c r="AG77" s="664"/>
      <c r="AH77" s="664"/>
      <c r="AI77" s="666"/>
      <c r="AJ77" s="369" t="s">
        <v>4</v>
      </c>
      <c r="AK77" s="670" t="s">
        <v>218</v>
      </c>
      <c r="AL77" s="291"/>
      <c r="AM77" s="291"/>
      <c r="AY77" s="296"/>
      <c r="AZ77" s="296"/>
      <c r="BA77" s="296"/>
    </row>
    <row r="78" spans="1:53" s="347" customFormat="1" ht="15.75" customHeight="1" thickBot="1">
      <c r="A78" s="596" t="s">
        <v>155</v>
      </c>
      <c r="B78" s="597"/>
      <c r="C78" s="597"/>
      <c r="D78" s="597"/>
      <c r="E78" s="597"/>
      <c r="F78" s="597"/>
      <c r="G78" s="597"/>
      <c r="H78" s="597"/>
      <c r="I78" s="597"/>
      <c r="J78" s="597"/>
      <c r="K78" s="597"/>
      <c r="L78" s="597"/>
      <c r="M78" s="597"/>
      <c r="N78" s="597"/>
      <c r="O78" s="597"/>
      <c r="P78" s="597"/>
      <c r="Q78" s="597"/>
      <c r="R78" s="597"/>
      <c r="S78" s="600" t="s">
        <v>124</v>
      </c>
      <c r="T78" s="540">
        <f>IF(Y77, S77/Y77, 1)</f>
        <v>1.1000003896470552</v>
      </c>
      <c r="U78" s="541"/>
      <c r="V78" s="542"/>
      <c r="W78" s="602" t="s">
        <v>125</v>
      </c>
      <c r="X78" s="561"/>
      <c r="Y78" s="538" t="s">
        <v>124</v>
      </c>
      <c r="Z78" s="540">
        <f>IF(Y77,1,0)</f>
        <v>1</v>
      </c>
      <c r="AA78" s="541"/>
      <c r="AB78" s="542"/>
      <c r="AC78" s="602" t="s">
        <v>125</v>
      </c>
      <c r="AD78" s="561"/>
      <c r="AE78" s="538" t="s">
        <v>124</v>
      </c>
      <c r="AF78" s="540">
        <f>IF(Y77, AE77/Y77, IF(AE77, AE77/S77, 0))</f>
        <v>0.39999995373529457</v>
      </c>
      <c r="AG78" s="541"/>
      <c r="AH78" s="542"/>
      <c r="AI78" s="546" t="s">
        <v>125</v>
      </c>
      <c r="AJ78" s="357" t="str">
        <f>IF(M18="○", IF(AND(S74=TRUE, Y74=TRUE), IF(AND(T78&gt;Z78, Z78&gt;0),"○","×"),""),"")</f>
        <v/>
      </c>
      <c r="AK78" s="670"/>
      <c r="AN78" s="650" t="s">
        <v>216</v>
      </c>
      <c r="AO78" s="651"/>
      <c r="AP78" s="651"/>
      <c r="AQ78" s="651"/>
      <c r="AR78" s="651"/>
      <c r="AS78" s="651"/>
      <c r="AT78" s="651"/>
      <c r="AU78" s="651"/>
      <c r="AV78" s="651"/>
      <c r="AW78" s="651"/>
      <c r="AX78" s="652"/>
    </row>
    <row r="79" spans="1:53" s="347" customFormat="1" ht="17.25" customHeight="1" thickBot="1">
      <c r="A79" s="598"/>
      <c r="B79" s="599"/>
      <c r="C79" s="599"/>
      <c r="D79" s="599"/>
      <c r="E79" s="599"/>
      <c r="F79" s="599"/>
      <c r="G79" s="599"/>
      <c r="H79" s="599"/>
      <c r="I79" s="599"/>
      <c r="J79" s="599"/>
      <c r="K79" s="599"/>
      <c r="L79" s="599"/>
      <c r="M79" s="599"/>
      <c r="N79" s="599"/>
      <c r="O79" s="599"/>
      <c r="P79" s="599"/>
      <c r="Q79" s="599"/>
      <c r="R79" s="599"/>
      <c r="S79" s="601"/>
      <c r="T79" s="543"/>
      <c r="U79" s="544"/>
      <c r="V79" s="545"/>
      <c r="W79" s="603"/>
      <c r="X79" s="562"/>
      <c r="Y79" s="604"/>
      <c r="Z79" s="543"/>
      <c r="AA79" s="544"/>
      <c r="AB79" s="545"/>
      <c r="AC79" s="605"/>
      <c r="AD79" s="562"/>
      <c r="AE79" s="539"/>
      <c r="AF79" s="543"/>
      <c r="AG79" s="544"/>
      <c r="AH79" s="545"/>
      <c r="AI79" s="547"/>
      <c r="AJ79" s="358" t="str">
        <f>IF(M18="○", IF(AND(Y74=TRUE,AE74=TRUE), IF(AND(Y80="",AE80=""), IF(AND(Z78&gt;=2*AF78, AF78&gt;0),"○","×"), IF(AND(Y80&gt;=AE80,Z78&gt;0, AF78&gt;0), "○","×")),IF(AND(S74=TRUE,AE74=TRUE),IF(AND(Y80&gt;=AE80, AE80&gt;0), IF(AND(T78&gt;2*AF78, AF78&gt;0), "○", "×"),"×"),"")),"")</f>
        <v/>
      </c>
      <c r="AK79" s="671" t="s">
        <v>122</v>
      </c>
      <c r="AN79" s="650" t="s">
        <v>217</v>
      </c>
      <c r="AO79" s="651"/>
      <c r="AP79" s="651"/>
      <c r="AQ79" s="651"/>
      <c r="AR79" s="651"/>
      <c r="AS79" s="651"/>
      <c r="AT79" s="651"/>
      <c r="AU79" s="651"/>
      <c r="AV79" s="651"/>
      <c r="AW79" s="651"/>
      <c r="AX79" s="652"/>
    </row>
    <row r="80" spans="1:53" s="201" customFormat="1" ht="31.5" customHeight="1" thickBot="1">
      <c r="A80" s="735" t="s">
        <v>159</v>
      </c>
      <c r="B80" s="736"/>
      <c r="C80" s="736"/>
      <c r="D80" s="736"/>
      <c r="E80" s="736"/>
      <c r="F80" s="736"/>
      <c r="G80" s="736"/>
      <c r="H80" s="736"/>
      <c r="I80" s="736"/>
      <c r="J80" s="736"/>
      <c r="K80" s="736"/>
      <c r="L80" s="736"/>
      <c r="M80" s="736"/>
      <c r="N80" s="736"/>
      <c r="O80" s="736"/>
      <c r="P80" s="736"/>
      <c r="Q80" s="736"/>
      <c r="R80" s="736"/>
      <c r="S80" s="860"/>
      <c r="T80" s="861"/>
      <c r="U80" s="861"/>
      <c r="V80" s="861"/>
      <c r="W80" s="861"/>
      <c r="X80" s="862"/>
      <c r="Y80" s="710"/>
      <c r="Z80" s="711"/>
      <c r="AA80" s="711"/>
      <c r="AB80" s="711"/>
      <c r="AC80" s="712"/>
      <c r="AD80" s="375" t="s">
        <v>4</v>
      </c>
      <c r="AE80" s="713"/>
      <c r="AF80" s="714"/>
      <c r="AG80" s="714"/>
      <c r="AH80" s="714"/>
      <c r="AI80" s="713"/>
      <c r="AJ80" s="365" t="s">
        <v>4</v>
      </c>
      <c r="AK80" s="671"/>
      <c r="AL80" s="291"/>
      <c r="AM80" s="291"/>
    </row>
    <row r="81" spans="1:50" s="201" customFormat="1" ht="20.25" customHeight="1" thickBot="1">
      <c r="A81" s="715" t="s">
        <v>156</v>
      </c>
      <c r="B81" s="716"/>
      <c r="C81" s="716"/>
      <c r="D81" s="716"/>
      <c r="E81" s="716"/>
      <c r="F81" s="716"/>
      <c r="G81" s="716"/>
      <c r="H81" s="716"/>
      <c r="I81" s="716"/>
      <c r="J81" s="716"/>
      <c r="K81" s="716"/>
      <c r="L81" s="716"/>
      <c r="M81" s="716"/>
      <c r="N81" s="716"/>
      <c r="O81" s="716"/>
      <c r="P81" s="716"/>
      <c r="Q81" s="716"/>
      <c r="R81" s="716"/>
      <c r="S81" s="717"/>
      <c r="T81" s="717"/>
      <c r="U81" s="717"/>
      <c r="V81" s="717"/>
      <c r="W81" s="717"/>
      <c r="X81" s="718"/>
      <c r="Y81" s="719">
        <f>IF(M18="○",W36,"")</f>
        <v>6750000</v>
      </c>
      <c r="Z81" s="720"/>
      <c r="AA81" s="720"/>
      <c r="AB81" s="720"/>
      <c r="AC81" s="720"/>
      <c r="AD81" s="376" t="s">
        <v>4</v>
      </c>
      <c r="AE81" s="298"/>
      <c r="AK81" s="167"/>
      <c r="AL81" s="291"/>
      <c r="AM81" s="291"/>
      <c r="AQ81" s="296"/>
      <c r="AR81" s="296"/>
      <c r="AS81" s="296"/>
      <c r="AT81" s="296"/>
      <c r="AU81" s="296"/>
      <c r="AV81" s="297"/>
      <c r="AW81" s="297"/>
      <c r="AX81" s="297"/>
    </row>
    <row r="82" spans="1:50" s="201" customFormat="1" ht="30.75" customHeight="1" thickBot="1">
      <c r="A82" s="721" t="s">
        <v>157</v>
      </c>
      <c r="B82" s="722"/>
      <c r="C82" s="722"/>
      <c r="D82" s="722"/>
      <c r="E82" s="722"/>
      <c r="F82" s="722"/>
      <c r="G82" s="722"/>
      <c r="H82" s="722"/>
      <c r="I82" s="722"/>
      <c r="J82" s="722"/>
      <c r="K82" s="722"/>
      <c r="L82" s="722"/>
      <c r="M82" s="722"/>
      <c r="N82" s="722"/>
      <c r="O82" s="722"/>
      <c r="P82" s="722"/>
      <c r="Q82" s="722"/>
      <c r="R82" s="722"/>
      <c r="S82" s="722"/>
      <c r="T82" s="722"/>
      <c r="U82" s="722"/>
      <c r="V82" s="722"/>
      <c r="W82" s="722"/>
      <c r="X82" s="723"/>
      <c r="Y82" s="724">
        <v>4200000</v>
      </c>
      <c r="Z82" s="725"/>
      <c r="AA82" s="725"/>
      <c r="AB82" s="725"/>
      <c r="AC82" s="726"/>
      <c r="AD82" s="377" t="s">
        <v>4</v>
      </c>
      <c r="AE82" s="299" t="s">
        <v>140</v>
      </c>
      <c r="AF82" s="300" t="str">
        <f>IF(M18="○", IF(Y82, IF(Y82&lt;=4400000,"○","☓"),""),"")</f>
        <v>○</v>
      </c>
      <c r="AG82" s="366" t="s">
        <v>150</v>
      </c>
      <c r="AN82" s="650" t="s">
        <v>221</v>
      </c>
      <c r="AO82" s="651"/>
      <c r="AP82" s="651"/>
      <c r="AQ82" s="651"/>
      <c r="AR82" s="651"/>
      <c r="AS82" s="651"/>
      <c r="AT82" s="651"/>
      <c r="AU82" s="651"/>
      <c r="AV82" s="651"/>
      <c r="AW82" s="651"/>
      <c r="AX82" s="652"/>
    </row>
    <row r="83" spans="1:50" s="201" customFormat="1" ht="40.5" customHeight="1">
      <c r="A83" s="727" t="s">
        <v>220</v>
      </c>
      <c r="B83" s="728"/>
      <c r="C83" s="728"/>
      <c r="D83" s="728"/>
      <c r="E83" s="728"/>
      <c r="F83" s="728"/>
      <c r="G83" s="728"/>
      <c r="H83" s="728"/>
      <c r="I83" s="728"/>
      <c r="J83" s="728"/>
      <c r="K83" s="728"/>
      <c r="L83" s="728"/>
      <c r="M83" s="728"/>
      <c r="N83" s="728"/>
      <c r="O83" s="728"/>
      <c r="P83" s="728"/>
      <c r="Q83" s="728"/>
      <c r="R83" s="728"/>
      <c r="S83" s="728"/>
      <c r="T83" s="728"/>
      <c r="U83" s="728"/>
      <c r="V83" s="728"/>
      <c r="W83" s="728"/>
      <c r="X83" s="729"/>
      <c r="Y83" s="730">
        <f>SUM('別紙様式3-2'!U19:U118)</f>
        <v>6</v>
      </c>
      <c r="Z83" s="731"/>
      <c r="AA83" s="731"/>
      <c r="AB83" s="731"/>
      <c r="AC83" s="731"/>
      <c r="AD83" s="377" t="s">
        <v>160</v>
      </c>
      <c r="AE83" s="301" t="s">
        <v>140</v>
      </c>
      <c r="AF83" s="732" t="str">
        <f>IF(M18="○", IF(OR(Y83&gt;=Y84, OR(A86,A87,A88,A89)=TRUE),"○","×"),"")</f>
        <v>○</v>
      </c>
      <c r="AG83" s="734" t="s">
        <v>158</v>
      </c>
      <c r="AN83" s="699" t="s">
        <v>163</v>
      </c>
      <c r="AO83" s="700"/>
      <c r="AP83" s="700"/>
      <c r="AQ83" s="700"/>
      <c r="AR83" s="700"/>
      <c r="AS83" s="700"/>
      <c r="AT83" s="700"/>
      <c r="AU83" s="700"/>
      <c r="AV83" s="700"/>
      <c r="AW83" s="700"/>
      <c r="AX83" s="701"/>
    </row>
    <row r="84" spans="1:50" s="201" customFormat="1" ht="19.5" customHeight="1" thickBot="1">
      <c r="A84" s="705" t="s">
        <v>162</v>
      </c>
      <c r="B84" s="706"/>
      <c r="C84" s="706"/>
      <c r="D84" s="706"/>
      <c r="E84" s="706"/>
      <c r="F84" s="706"/>
      <c r="G84" s="706"/>
      <c r="H84" s="706"/>
      <c r="I84" s="706"/>
      <c r="J84" s="706"/>
      <c r="K84" s="706"/>
      <c r="L84" s="706"/>
      <c r="M84" s="706"/>
      <c r="N84" s="706"/>
      <c r="O84" s="706"/>
      <c r="P84" s="706"/>
      <c r="Q84" s="706"/>
      <c r="R84" s="706"/>
      <c r="S84" s="706"/>
      <c r="T84" s="706"/>
      <c r="U84" s="706"/>
      <c r="V84" s="706"/>
      <c r="W84" s="706"/>
      <c r="X84" s="707"/>
      <c r="Y84" s="708">
        <f>IFERROR(COUNTA('別紙様式3-2'!S19:S118),"")</f>
        <v>6</v>
      </c>
      <c r="Z84" s="709"/>
      <c r="AA84" s="709"/>
      <c r="AB84" s="709"/>
      <c r="AC84" s="709"/>
      <c r="AD84" s="378" t="s">
        <v>160</v>
      </c>
      <c r="AE84" s="301" t="s">
        <v>140</v>
      </c>
      <c r="AF84" s="733"/>
      <c r="AG84" s="734"/>
      <c r="AN84" s="702"/>
      <c r="AO84" s="703"/>
      <c r="AP84" s="703"/>
      <c r="AQ84" s="703"/>
      <c r="AR84" s="703"/>
      <c r="AS84" s="703"/>
      <c r="AT84" s="703"/>
      <c r="AU84" s="703"/>
      <c r="AV84" s="703"/>
      <c r="AW84" s="703"/>
      <c r="AX84" s="704"/>
    </row>
    <row r="85" spans="1:50" s="347" customFormat="1" ht="18.75" customHeight="1">
      <c r="A85" s="379" t="s">
        <v>222</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548" t="s">
        <v>57</v>
      </c>
      <c r="C88" s="548"/>
      <c r="D88" s="548"/>
      <c r="E88" s="548"/>
      <c r="F88" s="548"/>
      <c r="G88" s="548"/>
      <c r="H88" s="548"/>
      <c r="I88" s="548"/>
      <c r="J88" s="548"/>
      <c r="K88" s="548"/>
      <c r="L88" s="548"/>
      <c r="M88" s="548"/>
      <c r="N88" s="548"/>
      <c r="O88" s="548"/>
      <c r="P88" s="548"/>
      <c r="Q88" s="548"/>
      <c r="R88" s="548"/>
      <c r="S88" s="548"/>
      <c r="T88" s="548"/>
      <c r="U88" s="548"/>
      <c r="V88" s="548"/>
      <c r="W88" s="548"/>
      <c r="X88" s="548"/>
      <c r="Y88" s="548"/>
      <c r="Z88" s="548"/>
      <c r="AA88" s="548"/>
      <c r="AB88" s="548"/>
      <c r="AC88" s="548"/>
      <c r="AD88" s="548"/>
      <c r="AE88" s="548"/>
      <c r="AF88" s="548"/>
      <c r="AG88" s="548"/>
      <c r="AH88" s="548"/>
      <c r="AI88" s="548"/>
      <c r="AJ88" s="391"/>
      <c r="AK88" s="392"/>
      <c r="AQ88" s="385"/>
    </row>
    <row r="89" spans="1:50" s="347" customFormat="1" ht="18" customHeight="1" thickBot="1">
      <c r="A89" s="386" t="b">
        <v>0</v>
      </c>
      <c r="B89" s="387" t="s">
        <v>15</v>
      </c>
      <c r="C89" s="388"/>
      <c r="D89" s="388" t="s">
        <v>16</v>
      </c>
      <c r="E89" s="767"/>
      <c r="F89" s="767"/>
      <c r="G89" s="767"/>
      <c r="H89" s="767"/>
      <c r="I89" s="767"/>
      <c r="J89" s="767"/>
      <c r="K89" s="767"/>
      <c r="L89" s="767"/>
      <c r="M89" s="767"/>
      <c r="N89" s="767"/>
      <c r="O89" s="767"/>
      <c r="P89" s="767"/>
      <c r="Q89" s="767"/>
      <c r="R89" s="767"/>
      <c r="S89" s="767"/>
      <c r="T89" s="767"/>
      <c r="U89" s="767"/>
      <c r="V89" s="767"/>
      <c r="W89" s="767"/>
      <c r="X89" s="767"/>
      <c r="Y89" s="767"/>
      <c r="Z89" s="767"/>
      <c r="AA89" s="767"/>
      <c r="AB89" s="767"/>
      <c r="AC89" s="767"/>
      <c r="AD89" s="767"/>
      <c r="AE89" s="767"/>
      <c r="AF89" s="767"/>
      <c r="AG89" s="393" t="s">
        <v>17</v>
      </c>
      <c r="AH89" s="383"/>
      <c r="AJ89" s="390"/>
      <c r="AQ89" s="385"/>
    </row>
    <row r="90" spans="1:50" s="347" customFormat="1" ht="18" customHeight="1" thickBot="1">
      <c r="A90" s="756" t="s">
        <v>223</v>
      </c>
      <c r="B90" s="757"/>
      <c r="C90" s="757"/>
      <c r="D90" s="757"/>
      <c r="E90" s="757"/>
      <c r="F90" s="757"/>
      <c r="G90" s="757"/>
      <c r="H90" s="757"/>
      <c r="I90" s="757"/>
      <c r="J90" s="757"/>
      <c r="K90" s="757"/>
      <c r="L90" s="758"/>
      <c r="M90" s="759"/>
      <c r="N90" s="760"/>
      <c r="O90" s="760"/>
      <c r="P90" s="760"/>
      <c r="Q90" s="760"/>
      <c r="R90" s="760"/>
      <c r="S90" s="760"/>
      <c r="T90" s="760"/>
      <c r="U90" s="760"/>
      <c r="V90" s="760"/>
      <c r="W90" s="760"/>
      <c r="X90" s="760"/>
      <c r="Y90" s="760"/>
      <c r="Z90" s="760"/>
      <c r="AA90" s="760"/>
      <c r="AB90" s="760"/>
      <c r="AC90" s="760"/>
      <c r="AD90" s="760"/>
      <c r="AE90" s="760"/>
      <c r="AF90" s="760"/>
      <c r="AG90" s="760"/>
      <c r="AH90" s="760"/>
      <c r="AI90" s="761"/>
      <c r="AJ90" s="358" t="str">
        <f>IF(S74=FALSE, IF(M90&lt;&gt;"","○","×"),"")</f>
        <v>×</v>
      </c>
      <c r="AN90" s="650" t="s">
        <v>224</v>
      </c>
      <c r="AO90" s="651"/>
      <c r="AP90" s="651"/>
      <c r="AQ90" s="651"/>
      <c r="AR90" s="651"/>
      <c r="AS90" s="651"/>
      <c r="AT90" s="651"/>
      <c r="AU90" s="651"/>
      <c r="AV90" s="651"/>
      <c r="AW90" s="651"/>
      <c r="AX90" s="652"/>
    </row>
    <row r="91" spans="1:50" s="167" customFormat="1">
      <c r="A91" s="260"/>
    </row>
    <row r="92" spans="1:50" s="167" customFormat="1" ht="36" customHeight="1">
      <c r="A92" s="768" t="s">
        <v>225</v>
      </c>
      <c r="B92" s="769"/>
      <c r="C92" s="769"/>
      <c r="D92" s="769"/>
      <c r="E92" s="769"/>
      <c r="F92" s="769"/>
      <c r="G92" s="769"/>
      <c r="H92" s="769"/>
      <c r="I92" s="769"/>
      <c r="J92" s="769"/>
      <c r="K92" s="769"/>
      <c r="L92" s="769"/>
      <c r="M92" s="769"/>
      <c r="N92" s="769"/>
      <c r="O92" s="769"/>
      <c r="P92" s="769"/>
      <c r="Q92" s="769"/>
      <c r="R92" s="769"/>
      <c r="S92" s="769"/>
      <c r="T92" s="769"/>
      <c r="U92" s="769"/>
      <c r="V92" s="769"/>
      <c r="W92" s="769"/>
      <c r="X92" s="769"/>
      <c r="Y92" s="769"/>
      <c r="Z92" s="769"/>
      <c r="AA92" s="769"/>
      <c r="AB92" s="769"/>
      <c r="AC92" s="769"/>
      <c r="AD92" s="769"/>
      <c r="AE92" s="769"/>
      <c r="AF92" s="769"/>
      <c r="AG92" s="769"/>
      <c r="AH92" s="769"/>
      <c r="AI92" s="769"/>
      <c r="AJ92" s="769"/>
    </row>
    <row r="93" spans="1:50" s="183" customFormat="1" ht="23.25" customHeight="1" thickBot="1">
      <c r="A93" s="273" t="s">
        <v>226</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9.25" customHeight="1" thickBot="1">
      <c r="A94" s="770" t="s">
        <v>167</v>
      </c>
      <c r="B94" s="771"/>
      <c r="C94" s="775" t="s">
        <v>169</v>
      </c>
      <c r="D94" s="776"/>
      <c r="E94" s="776"/>
      <c r="F94" s="776"/>
      <c r="G94" s="776"/>
      <c r="H94" s="776"/>
      <c r="I94" s="776"/>
      <c r="J94" s="776"/>
      <c r="K94" s="776"/>
      <c r="L94" s="776"/>
      <c r="M94" s="776"/>
      <c r="N94" s="776"/>
      <c r="O94" s="776"/>
      <c r="P94" s="776"/>
      <c r="Q94" s="776"/>
      <c r="R94" s="777"/>
      <c r="S94" s="782">
        <v>4715211</v>
      </c>
      <c r="T94" s="783"/>
      <c r="U94" s="783"/>
      <c r="V94" s="783"/>
      <c r="W94" s="784"/>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9.25" customHeight="1" thickBot="1">
      <c r="A95" s="772"/>
      <c r="B95" s="773"/>
      <c r="C95" s="220"/>
      <c r="D95" s="779" t="s">
        <v>227</v>
      </c>
      <c r="E95" s="779"/>
      <c r="F95" s="779"/>
      <c r="G95" s="779"/>
      <c r="H95" s="779"/>
      <c r="I95" s="779"/>
      <c r="J95" s="779"/>
      <c r="K95" s="779"/>
      <c r="L95" s="779"/>
      <c r="M95" s="779"/>
      <c r="N95" s="779"/>
      <c r="O95" s="779"/>
      <c r="P95" s="779"/>
      <c r="Q95" s="779"/>
      <c r="R95" s="780"/>
      <c r="S95" s="785">
        <v>3533051</v>
      </c>
      <c r="T95" s="786"/>
      <c r="U95" s="786"/>
      <c r="V95" s="786"/>
      <c r="W95" s="787"/>
      <c r="X95" s="217" t="s">
        <v>4</v>
      </c>
      <c r="Y95" s="221" t="s">
        <v>16</v>
      </c>
      <c r="Z95" s="788">
        <f>IFERROR(S95/S94*100,0)</f>
        <v>74.92879958076108</v>
      </c>
      <c r="AA95" s="789"/>
      <c r="AB95" s="790"/>
      <c r="AC95" s="208" t="s">
        <v>17</v>
      </c>
      <c r="AD95" s="222" t="s">
        <v>123</v>
      </c>
      <c r="AE95" s="397" t="s">
        <v>140</v>
      </c>
      <c r="AF95" s="396" t="str">
        <f>IF(X18="○", IF(Z95=0,"",IF(Z95&gt;=200/3,"○","×")),"")</f>
        <v>○</v>
      </c>
      <c r="AG95" s="762" t="s">
        <v>161</v>
      </c>
      <c r="AH95" s="246"/>
      <c r="AJ95" s="215"/>
      <c r="AN95" s="763" t="s">
        <v>229</v>
      </c>
      <c r="AO95" s="764"/>
      <c r="AP95" s="764"/>
      <c r="AQ95" s="764"/>
      <c r="AR95" s="764"/>
      <c r="AS95" s="764"/>
      <c r="AT95" s="764"/>
      <c r="AU95" s="764"/>
      <c r="AV95" s="764"/>
      <c r="AW95" s="764"/>
      <c r="AX95" s="765"/>
    </row>
    <row r="96" spans="1:50" s="183" customFormat="1" ht="29.25" customHeight="1" thickBot="1">
      <c r="A96" s="774" t="s">
        <v>168</v>
      </c>
      <c r="B96" s="774"/>
      <c r="C96" s="778" t="s">
        <v>170</v>
      </c>
      <c r="D96" s="778"/>
      <c r="E96" s="778"/>
      <c r="F96" s="778"/>
      <c r="G96" s="778"/>
      <c r="H96" s="778"/>
      <c r="I96" s="778"/>
      <c r="J96" s="778"/>
      <c r="K96" s="778"/>
      <c r="L96" s="778"/>
      <c r="M96" s="778"/>
      <c r="N96" s="778"/>
      <c r="O96" s="778"/>
      <c r="P96" s="778"/>
      <c r="Q96" s="778"/>
      <c r="R96" s="778"/>
      <c r="S96" s="785">
        <v>1093789</v>
      </c>
      <c r="T96" s="786"/>
      <c r="U96" s="786"/>
      <c r="V96" s="786"/>
      <c r="W96" s="787"/>
      <c r="X96" s="309" t="s">
        <v>4</v>
      </c>
      <c r="Y96" s="310"/>
      <c r="Z96" s="311"/>
      <c r="AA96" s="311"/>
      <c r="AB96" s="246"/>
      <c r="AC96" s="209"/>
      <c r="AD96" s="218"/>
      <c r="AE96" s="332"/>
      <c r="AF96" s="395"/>
      <c r="AG96" s="762"/>
      <c r="AH96" s="246"/>
      <c r="AJ96" s="209"/>
      <c r="AK96" s="209"/>
      <c r="AL96" s="209"/>
      <c r="AM96" s="209"/>
      <c r="AN96"/>
      <c r="AO96"/>
      <c r="AP96"/>
      <c r="AQ96"/>
      <c r="AR96"/>
      <c r="AS96"/>
      <c r="AT96"/>
      <c r="AU96"/>
      <c r="AV96"/>
      <c r="AW96"/>
      <c r="AX96"/>
    </row>
    <row r="97" spans="1:51" s="183" customFormat="1" ht="29.25" customHeight="1" thickBot="1">
      <c r="A97" s="774"/>
      <c r="B97" s="774"/>
      <c r="C97" s="216"/>
      <c r="D97" s="781" t="s">
        <v>228</v>
      </c>
      <c r="E97" s="781"/>
      <c r="F97" s="781"/>
      <c r="G97" s="781"/>
      <c r="H97" s="781"/>
      <c r="I97" s="781"/>
      <c r="J97" s="781"/>
      <c r="K97" s="781"/>
      <c r="L97" s="781"/>
      <c r="M97" s="781"/>
      <c r="N97" s="781"/>
      <c r="O97" s="781"/>
      <c r="P97" s="781"/>
      <c r="Q97" s="781"/>
      <c r="R97" s="781"/>
      <c r="S97" s="791">
        <v>783753</v>
      </c>
      <c r="T97" s="792"/>
      <c r="U97" s="792"/>
      <c r="V97" s="792"/>
      <c r="W97" s="793"/>
      <c r="X97" s="217" t="s">
        <v>4</v>
      </c>
      <c r="Y97" s="221" t="s">
        <v>16</v>
      </c>
      <c r="Z97" s="788">
        <f>IFERROR(S97/S96*100,0)</f>
        <v>71.654862135201583</v>
      </c>
      <c r="AA97" s="789"/>
      <c r="AB97" s="790"/>
      <c r="AC97" s="208" t="s">
        <v>17</v>
      </c>
      <c r="AD97" s="222" t="s">
        <v>123</v>
      </c>
      <c r="AE97" s="397" t="s">
        <v>140</v>
      </c>
      <c r="AF97" s="396" t="str">
        <f>IF(X18="○", IF(Z97=0,"",IF(Z97&gt;=200/3,"○","×")),"")</f>
        <v>○</v>
      </c>
      <c r="AG97" s="762"/>
      <c r="AH97" s="246"/>
      <c r="AJ97" s="209"/>
      <c r="AK97" s="219"/>
      <c r="AL97" s="219"/>
      <c r="AM97" s="219"/>
      <c r="AN97" s="763" t="s">
        <v>230</v>
      </c>
      <c r="AO97" s="764"/>
      <c r="AP97" s="764"/>
      <c r="AQ97" s="764"/>
      <c r="AR97" s="764"/>
      <c r="AS97" s="764"/>
      <c r="AT97" s="764"/>
      <c r="AU97" s="764"/>
      <c r="AV97" s="764"/>
      <c r="AW97" s="764"/>
      <c r="AX97" s="765"/>
    </row>
    <row r="98" spans="1:51" s="167" customFormat="1" ht="18.75" customHeight="1">
      <c r="A98" s="314" t="s">
        <v>171</v>
      </c>
      <c r="B98" s="315"/>
      <c r="C98" s="315"/>
      <c r="D98" s="315"/>
      <c r="E98" s="315"/>
      <c r="F98" s="315"/>
      <c r="G98" s="315"/>
      <c r="H98" s="315"/>
      <c r="I98" s="315"/>
      <c r="J98" s="315"/>
      <c r="K98" s="315"/>
      <c r="L98" s="315"/>
      <c r="M98" s="315"/>
      <c r="N98" s="315"/>
      <c r="O98" s="315"/>
      <c r="P98" s="315"/>
      <c r="Q98" s="315"/>
      <c r="R98" s="316"/>
      <c r="S98" s="515">
        <f>S94+S96</f>
        <v>5809000</v>
      </c>
      <c r="T98" s="516"/>
      <c r="U98" s="516"/>
      <c r="V98" s="516"/>
      <c r="W98" s="516"/>
      <c r="X98" s="317" t="s">
        <v>4</v>
      </c>
      <c r="Y98" s="318"/>
      <c r="AA98" s="319"/>
      <c r="AB98" s="320"/>
      <c r="AC98" s="214"/>
      <c r="AD98" s="214"/>
      <c r="AE98" s="347"/>
      <c r="AF98" s="347"/>
      <c r="AG98" s="347"/>
      <c r="AH98" s="214"/>
      <c r="AI98" s="214"/>
      <c r="AJ98" s="321"/>
    </row>
    <row r="99" spans="1:51" s="43" customFormat="1" ht="21.75" customHeight="1">
      <c r="A99" s="322" t="s">
        <v>172</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1" customFormat="1">
      <c r="A100" s="399" t="s">
        <v>231</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1" customFormat="1">
      <c r="A101" s="402" t="s">
        <v>121</v>
      </c>
      <c r="B101" s="399" t="s">
        <v>233</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1" customFormat="1">
      <c r="A102" s="399" t="s">
        <v>232</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1" customFormat="1" ht="64.5" customHeight="1">
      <c r="A103" s="406" t="s">
        <v>121</v>
      </c>
      <c r="B103" s="766" t="s">
        <v>286</v>
      </c>
      <c r="C103" s="766"/>
      <c r="D103" s="766"/>
      <c r="E103" s="766"/>
      <c r="F103" s="766"/>
      <c r="G103" s="766"/>
      <c r="H103" s="766"/>
      <c r="I103" s="766"/>
      <c r="J103" s="766"/>
      <c r="K103" s="766"/>
      <c r="L103" s="766"/>
      <c r="M103" s="766"/>
      <c r="N103" s="766"/>
      <c r="O103" s="766"/>
      <c r="P103" s="766"/>
      <c r="Q103" s="766"/>
      <c r="R103" s="766"/>
      <c r="S103" s="766"/>
      <c r="T103" s="766"/>
      <c r="U103" s="766"/>
      <c r="V103" s="766"/>
      <c r="W103" s="766"/>
      <c r="X103" s="766"/>
      <c r="Y103" s="766"/>
      <c r="Z103" s="766"/>
      <c r="AA103" s="766"/>
      <c r="AB103" s="766"/>
      <c r="AC103" s="766"/>
      <c r="AD103" s="766"/>
      <c r="AE103" s="766"/>
      <c r="AF103" s="766"/>
      <c r="AG103" s="766"/>
      <c r="AH103" s="766"/>
      <c r="AI103" s="766"/>
      <c r="AJ103" s="766"/>
      <c r="AS103" s="344"/>
    </row>
    <row r="104" spans="1:51"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1" s="347" customFormat="1" ht="13.5" customHeight="1" thickBot="1">
      <c r="A105" s="738" t="s">
        <v>234</v>
      </c>
      <c r="B105" s="739"/>
      <c r="C105" s="739"/>
      <c r="D105" s="740"/>
      <c r="E105" s="517" t="s">
        <v>96</v>
      </c>
      <c r="F105" s="518"/>
      <c r="G105" s="518"/>
      <c r="H105" s="518"/>
      <c r="I105" s="518"/>
      <c r="J105" s="518"/>
      <c r="K105" s="518"/>
      <c r="L105" s="518"/>
      <c r="M105" s="518"/>
      <c r="N105" s="518"/>
      <c r="O105" s="518"/>
      <c r="P105" s="518"/>
      <c r="Q105" s="518"/>
      <c r="R105" s="518"/>
      <c r="S105" s="518"/>
      <c r="T105" s="518"/>
      <c r="U105" s="518"/>
      <c r="V105" s="518"/>
      <c r="W105" s="518"/>
      <c r="X105" s="518"/>
      <c r="Y105" s="518"/>
      <c r="Z105" s="518"/>
      <c r="AA105" s="518"/>
      <c r="AB105" s="518"/>
      <c r="AC105" s="518"/>
      <c r="AD105" s="518"/>
      <c r="AE105" s="518"/>
      <c r="AF105" s="518"/>
      <c r="AG105" s="518"/>
      <c r="AH105" s="518"/>
      <c r="AI105" s="519"/>
      <c r="AJ105" s="358" t="str" cm="1">
        <f t="array" ref="AJ105">IF(M18="○",IF((IF(COUNTIF(E119:E122,TRUE)&gt;=1,1,0)+IF(COUNTIF(E123:E126,TRUE)&gt;=1,1,0)+IF(COUNTIF(E127:E130,TRUE)&gt;=1,1,0)+IF(COUNTIF(E106:E109,TRUE)&gt;=1,1,0)+IF(COUNTIF(E110:E113,TRUE)&gt;=1,1,0)+IF(COUNTIF(E114:E118,TRUE)&gt;=1,1,0))&gt;=3,"○","×"), IF(PRODUCT((E106:E130=FALSE)*1),"×","○"))</f>
        <v>×</v>
      </c>
      <c r="AO105" s="479" t="s">
        <v>235</v>
      </c>
      <c r="AP105" s="480"/>
      <c r="AQ105" s="480"/>
      <c r="AR105" s="480"/>
      <c r="AS105" s="480"/>
      <c r="AT105" s="480"/>
      <c r="AU105" s="480"/>
      <c r="AV105" s="480"/>
      <c r="AW105" s="480"/>
      <c r="AX105" s="480"/>
      <c r="AY105" s="481"/>
    </row>
    <row r="106" spans="1:51" s="403" customFormat="1" ht="15" customHeight="1">
      <c r="A106" s="488" t="s">
        <v>97</v>
      </c>
      <c r="B106" s="489"/>
      <c r="C106" s="489"/>
      <c r="D106" s="490"/>
      <c r="E106" s="863"/>
      <c r="F106" s="497" t="s">
        <v>236</v>
      </c>
      <c r="G106" s="497"/>
      <c r="H106" s="497"/>
      <c r="I106" s="497"/>
      <c r="J106" s="497"/>
      <c r="K106" s="497"/>
      <c r="L106" s="497"/>
      <c r="M106" s="497"/>
      <c r="N106" s="497"/>
      <c r="O106" s="497"/>
      <c r="P106" s="497"/>
      <c r="Q106" s="497"/>
      <c r="R106" s="497"/>
      <c r="S106" s="497"/>
      <c r="T106" s="497"/>
      <c r="U106" s="497"/>
      <c r="V106" s="497"/>
      <c r="W106" s="497"/>
      <c r="X106" s="497"/>
      <c r="Y106" s="497"/>
      <c r="Z106" s="497"/>
      <c r="AA106" s="497"/>
      <c r="AB106" s="497"/>
      <c r="AC106" s="497"/>
      <c r="AD106" s="497"/>
      <c r="AE106" s="497"/>
      <c r="AF106" s="497"/>
      <c r="AG106" s="497"/>
      <c r="AH106" s="497"/>
      <c r="AI106" s="497"/>
      <c r="AJ106" s="498"/>
      <c r="AK106" s="347"/>
      <c r="AM106" s="403">
        <f>COUNTIF(E106:E109,"○")</f>
        <v>0</v>
      </c>
      <c r="AO106" s="482"/>
      <c r="AP106" s="483"/>
      <c r="AQ106" s="483"/>
      <c r="AR106" s="483"/>
      <c r="AS106" s="483"/>
      <c r="AT106" s="483"/>
      <c r="AU106" s="483"/>
      <c r="AV106" s="483"/>
      <c r="AW106" s="483"/>
      <c r="AX106" s="483"/>
      <c r="AY106" s="484"/>
    </row>
    <row r="107" spans="1:51" s="403" customFormat="1" ht="15" customHeight="1" thickBot="1">
      <c r="A107" s="491"/>
      <c r="B107" s="492"/>
      <c r="C107" s="492"/>
      <c r="D107" s="493"/>
      <c r="E107" s="864"/>
      <c r="F107" s="499" t="s">
        <v>237</v>
      </c>
      <c r="G107" s="499"/>
      <c r="H107" s="499"/>
      <c r="I107" s="499"/>
      <c r="J107" s="499"/>
      <c r="K107" s="499"/>
      <c r="L107" s="499"/>
      <c r="M107" s="499"/>
      <c r="N107" s="499"/>
      <c r="O107" s="499"/>
      <c r="P107" s="499"/>
      <c r="Q107" s="499"/>
      <c r="R107" s="499"/>
      <c r="S107" s="499"/>
      <c r="T107" s="499"/>
      <c r="U107" s="499"/>
      <c r="V107" s="499"/>
      <c r="W107" s="499"/>
      <c r="X107" s="499"/>
      <c r="Y107" s="499"/>
      <c r="Z107" s="499"/>
      <c r="AA107" s="499"/>
      <c r="AB107" s="499"/>
      <c r="AC107" s="499"/>
      <c r="AD107" s="499"/>
      <c r="AE107" s="499"/>
      <c r="AF107" s="499"/>
      <c r="AG107" s="499"/>
      <c r="AH107" s="499"/>
      <c r="AI107" s="499"/>
      <c r="AJ107" s="500"/>
      <c r="AK107" s="347"/>
      <c r="AO107" s="485"/>
      <c r="AP107" s="486"/>
      <c r="AQ107" s="486"/>
      <c r="AR107" s="486"/>
      <c r="AS107" s="486"/>
      <c r="AT107" s="486"/>
      <c r="AU107" s="486"/>
      <c r="AV107" s="486"/>
      <c r="AW107" s="486"/>
      <c r="AX107" s="486"/>
      <c r="AY107" s="487"/>
    </row>
    <row r="108" spans="1:51" s="403" customFormat="1" ht="15" customHeight="1">
      <c r="A108" s="491"/>
      <c r="B108" s="492"/>
      <c r="C108" s="492"/>
      <c r="D108" s="493"/>
      <c r="E108" s="864"/>
      <c r="F108" s="499" t="s">
        <v>238</v>
      </c>
      <c r="G108" s="499"/>
      <c r="H108" s="499"/>
      <c r="I108" s="499"/>
      <c r="J108" s="499"/>
      <c r="K108" s="499"/>
      <c r="L108" s="499"/>
      <c r="M108" s="499"/>
      <c r="N108" s="499"/>
      <c r="O108" s="499"/>
      <c r="P108" s="499"/>
      <c r="Q108" s="499"/>
      <c r="R108" s="499"/>
      <c r="S108" s="499"/>
      <c r="T108" s="499"/>
      <c r="U108" s="499"/>
      <c r="V108" s="499"/>
      <c r="W108" s="499"/>
      <c r="X108" s="499"/>
      <c r="Y108" s="499"/>
      <c r="Z108" s="499"/>
      <c r="AA108" s="499"/>
      <c r="AB108" s="499"/>
      <c r="AC108" s="499"/>
      <c r="AD108" s="499"/>
      <c r="AE108" s="499"/>
      <c r="AF108" s="499"/>
      <c r="AG108" s="499"/>
      <c r="AH108" s="499"/>
      <c r="AI108" s="499"/>
      <c r="AJ108" s="500"/>
      <c r="AK108" s="347"/>
    </row>
    <row r="109" spans="1:51" s="403" customFormat="1" ht="15" customHeight="1">
      <c r="A109" s="494"/>
      <c r="B109" s="495"/>
      <c r="C109" s="495"/>
      <c r="D109" s="496"/>
      <c r="E109" s="865"/>
      <c r="F109" s="501" t="s">
        <v>239</v>
      </c>
      <c r="G109" s="501"/>
      <c r="H109" s="501"/>
      <c r="I109" s="501"/>
      <c r="J109" s="501"/>
      <c r="K109" s="501"/>
      <c r="L109" s="501"/>
      <c r="M109" s="501"/>
      <c r="N109" s="501"/>
      <c r="O109" s="501"/>
      <c r="P109" s="501"/>
      <c r="Q109" s="501"/>
      <c r="R109" s="501"/>
      <c r="S109" s="501"/>
      <c r="T109" s="501"/>
      <c r="U109" s="501"/>
      <c r="V109" s="501"/>
      <c r="W109" s="501"/>
      <c r="X109" s="501"/>
      <c r="Y109" s="501"/>
      <c r="Z109" s="501"/>
      <c r="AA109" s="501"/>
      <c r="AB109" s="501"/>
      <c r="AC109" s="501"/>
      <c r="AD109" s="501"/>
      <c r="AE109" s="501"/>
      <c r="AF109" s="501"/>
      <c r="AG109" s="501"/>
      <c r="AH109" s="501"/>
      <c r="AI109" s="501"/>
      <c r="AJ109" s="502"/>
      <c r="AK109" s="347"/>
    </row>
    <row r="110" spans="1:51" s="403" customFormat="1" ht="30" customHeight="1">
      <c r="A110" s="488" t="s">
        <v>98</v>
      </c>
      <c r="B110" s="489"/>
      <c r="C110" s="489"/>
      <c r="D110" s="490"/>
      <c r="E110" s="866"/>
      <c r="F110" s="497" t="s">
        <v>105</v>
      </c>
      <c r="G110" s="497"/>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8"/>
      <c r="AK110" s="347"/>
      <c r="AM110" s="403">
        <f>COUNTIF(E110:E113,"○")</f>
        <v>0</v>
      </c>
    </row>
    <row r="111" spans="1:51" s="347" customFormat="1" ht="15" customHeight="1">
      <c r="A111" s="491"/>
      <c r="B111" s="492"/>
      <c r="C111" s="492"/>
      <c r="D111" s="493"/>
      <c r="E111" s="867"/>
      <c r="F111" s="499" t="s">
        <v>240</v>
      </c>
      <c r="G111" s="499"/>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499"/>
      <c r="AE111" s="499"/>
      <c r="AF111" s="499"/>
      <c r="AG111" s="499"/>
      <c r="AH111" s="499"/>
      <c r="AI111" s="499"/>
      <c r="AJ111" s="500"/>
    </row>
    <row r="112" spans="1:51" s="347" customFormat="1" ht="15" customHeight="1">
      <c r="A112" s="491"/>
      <c r="B112" s="492"/>
      <c r="C112" s="492"/>
      <c r="D112" s="493"/>
      <c r="E112" s="864"/>
      <c r="F112" s="499" t="s">
        <v>241</v>
      </c>
      <c r="G112" s="499"/>
      <c r="H112" s="499"/>
      <c r="I112" s="499"/>
      <c r="J112" s="499"/>
      <c r="K112" s="499"/>
      <c r="L112" s="499"/>
      <c r="M112" s="499"/>
      <c r="N112" s="499"/>
      <c r="O112" s="499"/>
      <c r="P112" s="499"/>
      <c r="Q112" s="499"/>
      <c r="R112" s="499"/>
      <c r="S112" s="499"/>
      <c r="T112" s="499"/>
      <c r="U112" s="499"/>
      <c r="V112" s="499"/>
      <c r="W112" s="499"/>
      <c r="X112" s="499"/>
      <c r="Y112" s="499"/>
      <c r="Z112" s="499"/>
      <c r="AA112" s="499"/>
      <c r="AB112" s="499"/>
      <c r="AC112" s="499"/>
      <c r="AD112" s="499"/>
      <c r="AE112" s="499"/>
      <c r="AF112" s="499"/>
      <c r="AG112" s="499"/>
      <c r="AH112" s="499"/>
      <c r="AI112" s="499"/>
      <c r="AJ112" s="500"/>
    </row>
    <row r="113" spans="1:39" s="347" customFormat="1" ht="15" customHeight="1">
      <c r="A113" s="494"/>
      <c r="B113" s="495"/>
      <c r="C113" s="495"/>
      <c r="D113" s="496"/>
      <c r="E113" s="868"/>
      <c r="F113" s="501" t="s">
        <v>242</v>
      </c>
      <c r="G113" s="501"/>
      <c r="H113" s="501"/>
      <c r="I113" s="501"/>
      <c r="J113" s="501"/>
      <c r="K113" s="501"/>
      <c r="L113" s="501"/>
      <c r="M113" s="501"/>
      <c r="N113" s="501"/>
      <c r="O113" s="501"/>
      <c r="P113" s="501"/>
      <c r="Q113" s="501"/>
      <c r="R113" s="501"/>
      <c r="S113" s="501"/>
      <c r="T113" s="501"/>
      <c r="U113" s="501"/>
      <c r="V113" s="501"/>
      <c r="W113" s="501"/>
      <c r="X113" s="501"/>
      <c r="Y113" s="501"/>
      <c r="Z113" s="501"/>
      <c r="AA113" s="501"/>
      <c r="AB113" s="501"/>
      <c r="AC113" s="501"/>
      <c r="AD113" s="501"/>
      <c r="AE113" s="501"/>
      <c r="AF113" s="501"/>
      <c r="AG113" s="501"/>
      <c r="AH113" s="501"/>
      <c r="AI113" s="501"/>
      <c r="AJ113" s="502"/>
    </row>
    <row r="114" spans="1:39" s="347" customFormat="1" ht="15" customHeight="1">
      <c r="A114" s="488" t="s">
        <v>99</v>
      </c>
      <c r="B114" s="489"/>
      <c r="C114" s="489"/>
      <c r="D114" s="490"/>
      <c r="E114" s="867"/>
      <c r="F114" s="497" t="s">
        <v>243</v>
      </c>
      <c r="G114" s="497"/>
      <c r="H114" s="497"/>
      <c r="I114" s="497"/>
      <c r="J114" s="497"/>
      <c r="K114" s="497"/>
      <c r="L114" s="497"/>
      <c r="M114" s="497"/>
      <c r="N114" s="497"/>
      <c r="O114" s="497"/>
      <c r="P114" s="497"/>
      <c r="Q114" s="497"/>
      <c r="R114" s="497"/>
      <c r="S114" s="497"/>
      <c r="T114" s="497"/>
      <c r="U114" s="497"/>
      <c r="V114" s="497"/>
      <c r="W114" s="497"/>
      <c r="X114" s="497"/>
      <c r="Y114" s="497"/>
      <c r="Z114" s="497"/>
      <c r="AA114" s="497"/>
      <c r="AB114" s="497"/>
      <c r="AC114" s="497"/>
      <c r="AD114" s="497"/>
      <c r="AE114" s="497"/>
      <c r="AF114" s="497"/>
      <c r="AG114" s="497"/>
      <c r="AH114" s="497"/>
      <c r="AI114" s="497"/>
      <c r="AJ114" s="498"/>
      <c r="AM114" s="403">
        <f>COUNTIF(E114:E118,"○")</f>
        <v>0</v>
      </c>
    </row>
    <row r="115" spans="1:39" s="347" customFormat="1" ht="30" customHeight="1">
      <c r="A115" s="491"/>
      <c r="B115" s="492"/>
      <c r="C115" s="492"/>
      <c r="D115" s="493"/>
      <c r="E115" s="864"/>
      <c r="F115" s="499" t="s">
        <v>244</v>
      </c>
      <c r="G115" s="499"/>
      <c r="H115" s="499"/>
      <c r="I115" s="499"/>
      <c r="J115" s="499"/>
      <c r="K115" s="499"/>
      <c r="L115" s="499"/>
      <c r="M115" s="499"/>
      <c r="N115" s="499"/>
      <c r="O115" s="499"/>
      <c r="P115" s="499"/>
      <c r="Q115" s="499"/>
      <c r="R115" s="499"/>
      <c r="S115" s="499"/>
      <c r="T115" s="499"/>
      <c r="U115" s="499"/>
      <c r="V115" s="499"/>
      <c r="W115" s="499"/>
      <c r="X115" s="499"/>
      <c r="Y115" s="499"/>
      <c r="Z115" s="499"/>
      <c r="AA115" s="499"/>
      <c r="AB115" s="499"/>
      <c r="AC115" s="499"/>
      <c r="AD115" s="499"/>
      <c r="AE115" s="499"/>
      <c r="AF115" s="499"/>
      <c r="AG115" s="499"/>
      <c r="AH115" s="499"/>
      <c r="AI115" s="499"/>
      <c r="AJ115" s="500"/>
    </row>
    <row r="116" spans="1:39" s="347" customFormat="1" ht="15" customHeight="1">
      <c r="A116" s="491"/>
      <c r="B116" s="492"/>
      <c r="C116" s="492"/>
      <c r="D116" s="493"/>
      <c r="E116" s="864"/>
      <c r="F116" s="499" t="s">
        <v>245</v>
      </c>
      <c r="G116" s="499"/>
      <c r="H116" s="499"/>
      <c r="I116" s="499"/>
      <c r="J116" s="499"/>
      <c r="K116" s="499"/>
      <c r="L116" s="499"/>
      <c r="M116" s="499"/>
      <c r="N116" s="499"/>
      <c r="O116" s="499"/>
      <c r="P116" s="499"/>
      <c r="Q116" s="499"/>
      <c r="R116" s="499"/>
      <c r="S116" s="499"/>
      <c r="T116" s="499"/>
      <c r="U116" s="499"/>
      <c r="V116" s="499"/>
      <c r="W116" s="499"/>
      <c r="X116" s="499"/>
      <c r="Y116" s="499"/>
      <c r="Z116" s="499"/>
      <c r="AA116" s="499"/>
      <c r="AB116" s="499"/>
      <c r="AC116" s="499"/>
      <c r="AD116" s="499"/>
      <c r="AE116" s="499"/>
      <c r="AF116" s="499"/>
      <c r="AG116" s="499"/>
      <c r="AH116" s="499"/>
      <c r="AI116" s="499"/>
      <c r="AJ116" s="500"/>
    </row>
    <row r="117" spans="1:39" s="347" customFormat="1" ht="15" customHeight="1">
      <c r="A117" s="491"/>
      <c r="B117" s="492"/>
      <c r="C117" s="492"/>
      <c r="D117" s="493"/>
      <c r="E117" s="864"/>
      <c r="F117" s="499" t="s">
        <v>246</v>
      </c>
      <c r="G117" s="499"/>
      <c r="H117" s="499"/>
      <c r="I117" s="499"/>
      <c r="J117" s="499"/>
      <c r="K117" s="499"/>
      <c r="L117" s="499"/>
      <c r="M117" s="499"/>
      <c r="N117" s="499"/>
      <c r="O117" s="499"/>
      <c r="P117" s="499"/>
      <c r="Q117" s="499"/>
      <c r="R117" s="499"/>
      <c r="S117" s="499"/>
      <c r="T117" s="499"/>
      <c r="U117" s="499"/>
      <c r="V117" s="499"/>
      <c r="W117" s="499"/>
      <c r="X117" s="499"/>
      <c r="Y117" s="499"/>
      <c r="Z117" s="499"/>
      <c r="AA117" s="499"/>
      <c r="AB117" s="499"/>
      <c r="AC117" s="499"/>
      <c r="AD117" s="499"/>
      <c r="AE117" s="499"/>
      <c r="AF117" s="499"/>
      <c r="AG117" s="499"/>
      <c r="AH117" s="499"/>
      <c r="AI117" s="499"/>
      <c r="AJ117" s="500"/>
    </row>
    <row r="118" spans="1:39" s="347" customFormat="1" ht="15" customHeight="1">
      <c r="A118" s="494"/>
      <c r="B118" s="495"/>
      <c r="C118" s="495"/>
      <c r="D118" s="496"/>
      <c r="E118" s="868"/>
      <c r="F118" s="501" t="s">
        <v>247</v>
      </c>
      <c r="G118" s="501"/>
      <c r="H118" s="501"/>
      <c r="I118" s="501"/>
      <c r="J118" s="501"/>
      <c r="K118" s="501"/>
      <c r="L118" s="501"/>
      <c r="M118" s="501"/>
      <c r="N118" s="501"/>
      <c r="O118" s="501"/>
      <c r="P118" s="501"/>
      <c r="Q118" s="501"/>
      <c r="R118" s="501"/>
      <c r="S118" s="501"/>
      <c r="T118" s="501"/>
      <c r="U118" s="501"/>
      <c r="V118" s="501"/>
      <c r="W118" s="501"/>
      <c r="X118" s="501"/>
      <c r="Y118" s="501"/>
      <c r="Z118" s="501"/>
      <c r="AA118" s="501"/>
      <c r="AB118" s="501"/>
      <c r="AC118" s="501"/>
      <c r="AD118" s="501"/>
      <c r="AE118" s="501"/>
      <c r="AF118" s="501"/>
      <c r="AG118" s="501"/>
      <c r="AH118" s="501"/>
      <c r="AI118" s="501"/>
      <c r="AJ118" s="502"/>
    </row>
    <row r="119" spans="1:39" s="347" customFormat="1" ht="30" customHeight="1">
      <c r="A119" s="488" t="s">
        <v>100</v>
      </c>
      <c r="B119" s="489"/>
      <c r="C119" s="489"/>
      <c r="D119" s="490"/>
      <c r="E119" s="867"/>
      <c r="F119" s="497" t="s">
        <v>248</v>
      </c>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8"/>
      <c r="AM119" s="403">
        <f>COUNTIF(E119:E122,"○")</f>
        <v>0</v>
      </c>
    </row>
    <row r="120" spans="1:39" s="347" customFormat="1" ht="15" customHeight="1">
      <c r="A120" s="491"/>
      <c r="B120" s="492"/>
      <c r="C120" s="492"/>
      <c r="D120" s="493"/>
      <c r="E120" s="864"/>
      <c r="F120" s="499" t="s">
        <v>249</v>
      </c>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500"/>
      <c r="AM120" s="403"/>
    </row>
    <row r="121" spans="1:39" s="347" customFormat="1" ht="15" customHeight="1">
      <c r="A121" s="491"/>
      <c r="B121" s="492"/>
      <c r="C121" s="492"/>
      <c r="D121" s="493"/>
      <c r="E121" s="867"/>
      <c r="F121" s="499" t="s">
        <v>250</v>
      </c>
      <c r="G121" s="499"/>
      <c r="H121" s="499"/>
      <c r="I121" s="499"/>
      <c r="J121" s="499"/>
      <c r="K121" s="499"/>
      <c r="L121" s="499"/>
      <c r="M121" s="499"/>
      <c r="N121" s="499"/>
      <c r="O121" s="499"/>
      <c r="P121" s="499"/>
      <c r="Q121" s="499"/>
      <c r="R121" s="499"/>
      <c r="S121" s="499"/>
      <c r="T121" s="499"/>
      <c r="U121" s="499"/>
      <c r="V121" s="499"/>
      <c r="W121" s="499"/>
      <c r="X121" s="499"/>
      <c r="Y121" s="499"/>
      <c r="Z121" s="499"/>
      <c r="AA121" s="499"/>
      <c r="AB121" s="499"/>
      <c r="AC121" s="499"/>
      <c r="AD121" s="499"/>
      <c r="AE121" s="499"/>
      <c r="AF121" s="499"/>
      <c r="AG121" s="499"/>
      <c r="AH121" s="499"/>
      <c r="AI121" s="499"/>
      <c r="AJ121" s="500"/>
      <c r="AM121" s="403"/>
    </row>
    <row r="122" spans="1:39" s="347" customFormat="1" ht="15" customHeight="1">
      <c r="A122" s="494"/>
      <c r="B122" s="495"/>
      <c r="C122" s="495"/>
      <c r="D122" s="496"/>
      <c r="E122" s="868"/>
      <c r="F122" s="501" t="s">
        <v>251</v>
      </c>
      <c r="G122" s="501"/>
      <c r="H122" s="501"/>
      <c r="I122" s="501"/>
      <c r="J122" s="501"/>
      <c r="K122" s="501"/>
      <c r="L122" s="501"/>
      <c r="M122" s="501"/>
      <c r="N122" s="501"/>
      <c r="O122" s="501"/>
      <c r="P122" s="501"/>
      <c r="Q122" s="501"/>
      <c r="R122" s="501"/>
      <c r="S122" s="501"/>
      <c r="T122" s="501"/>
      <c r="U122" s="501"/>
      <c r="V122" s="501"/>
      <c r="W122" s="501"/>
      <c r="X122" s="501"/>
      <c r="Y122" s="501"/>
      <c r="Z122" s="501"/>
      <c r="AA122" s="501"/>
      <c r="AB122" s="501"/>
      <c r="AC122" s="501"/>
      <c r="AD122" s="501"/>
      <c r="AE122" s="501"/>
      <c r="AF122" s="501"/>
      <c r="AG122" s="501"/>
      <c r="AH122" s="501"/>
      <c r="AI122" s="501"/>
      <c r="AJ122" s="502"/>
      <c r="AM122" s="403"/>
    </row>
    <row r="123" spans="1:39" s="347" customFormat="1" ht="15" customHeight="1">
      <c r="A123" s="488" t="s">
        <v>101</v>
      </c>
      <c r="B123" s="489"/>
      <c r="C123" s="489"/>
      <c r="D123" s="490"/>
      <c r="E123" s="867"/>
      <c r="F123" s="497" t="s">
        <v>252</v>
      </c>
      <c r="G123" s="497"/>
      <c r="H123" s="497"/>
      <c r="I123" s="497"/>
      <c r="J123" s="497"/>
      <c r="K123" s="497"/>
      <c r="L123" s="497"/>
      <c r="M123" s="497"/>
      <c r="N123" s="497"/>
      <c r="O123" s="497"/>
      <c r="P123" s="497"/>
      <c r="Q123" s="497"/>
      <c r="R123" s="497"/>
      <c r="S123" s="497"/>
      <c r="T123" s="497"/>
      <c r="U123" s="497"/>
      <c r="V123" s="497"/>
      <c r="W123" s="497"/>
      <c r="X123" s="497"/>
      <c r="Y123" s="497"/>
      <c r="Z123" s="497"/>
      <c r="AA123" s="497"/>
      <c r="AB123" s="497"/>
      <c r="AC123" s="497"/>
      <c r="AD123" s="497"/>
      <c r="AE123" s="497"/>
      <c r="AF123" s="497"/>
      <c r="AG123" s="497"/>
      <c r="AH123" s="497"/>
      <c r="AI123" s="497"/>
      <c r="AJ123" s="498"/>
      <c r="AK123"/>
      <c r="AM123" s="403">
        <f>COUNTIF(E123:E126,"○")</f>
        <v>0</v>
      </c>
    </row>
    <row r="124" spans="1:39" s="347" customFormat="1" ht="30" customHeight="1">
      <c r="A124" s="491"/>
      <c r="B124" s="492"/>
      <c r="C124" s="492"/>
      <c r="D124" s="493"/>
      <c r="E124" s="864"/>
      <c r="F124" s="499" t="s">
        <v>253</v>
      </c>
      <c r="G124" s="499"/>
      <c r="H124" s="499"/>
      <c r="I124" s="499"/>
      <c r="J124" s="499"/>
      <c r="K124" s="499"/>
      <c r="L124" s="499"/>
      <c r="M124" s="499"/>
      <c r="N124" s="499"/>
      <c r="O124" s="499"/>
      <c r="P124" s="499"/>
      <c r="Q124" s="499"/>
      <c r="R124" s="499"/>
      <c r="S124" s="499"/>
      <c r="T124" s="499"/>
      <c r="U124" s="499"/>
      <c r="V124" s="499"/>
      <c r="W124" s="499"/>
      <c r="X124" s="499"/>
      <c r="Y124" s="499"/>
      <c r="Z124" s="499"/>
      <c r="AA124" s="499"/>
      <c r="AB124" s="499"/>
      <c r="AC124" s="499"/>
      <c r="AD124" s="499"/>
      <c r="AE124" s="499"/>
      <c r="AF124" s="499"/>
      <c r="AG124" s="499"/>
      <c r="AH124" s="499"/>
      <c r="AI124" s="499"/>
      <c r="AJ124" s="500"/>
    </row>
    <row r="125" spans="1:39" s="347" customFormat="1" ht="15" customHeight="1">
      <c r="A125" s="491"/>
      <c r="B125" s="492"/>
      <c r="C125" s="492"/>
      <c r="D125" s="493"/>
      <c r="E125" s="864"/>
      <c r="F125" s="499" t="s">
        <v>254</v>
      </c>
      <c r="G125" s="499"/>
      <c r="H125" s="499"/>
      <c r="I125" s="499"/>
      <c r="J125" s="499"/>
      <c r="K125" s="499"/>
      <c r="L125" s="499"/>
      <c r="M125" s="499"/>
      <c r="N125" s="499"/>
      <c r="O125" s="499"/>
      <c r="P125" s="499"/>
      <c r="Q125" s="499"/>
      <c r="R125" s="499"/>
      <c r="S125" s="499"/>
      <c r="T125" s="499"/>
      <c r="U125" s="499"/>
      <c r="V125" s="499"/>
      <c r="W125" s="499"/>
      <c r="X125" s="499"/>
      <c r="Y125" s="499"/>
      <c r="Z125" s="499"/>
      <c r="AA125" s="499"/>
      <c r="AB125" s="499"/>
      <c r="AC125" s="499"/>
      <c r="AD125" s="499"/>
      <c r="AE125" s="499"/>
      <c r="AF125" s="499"/>
      <c r="AG125" s="499"/>
      <c r="AH125" s="499"/>
      <c r="AI125" s="499"/>
      <c r="AJ125" s="500"/>
    </row>
    <row r="126" spans="1:39" s="347" customFormat="1" ht="15" customHeight="1">
      <c r="A126" s="494"/>
      <c r="B126" s="495"/>
      <c r="C126" s="495"/>
      <c r="D126" s="496"/>
      <c r="E126" s="868"/>
      <c r="F126" s="501" t="s">
        <v>255</v>
      </c>
      <c r="G126" s="501"/>
      <c r="H126" s="501"/>
      <c r="I126" s="501"/>
      <c r="J126" s="501"/>
      <c r="K126" s="501"/>
      <c r="L126" s="501"/>
      <c r="M126" s="501"/>
      <c r="N126" s="501"/>
      <c r="O126" s="501"/>
      <c r="P126" s="501"/>
      <c r="Q126" s="501"/>
      <c r="R126" s="501"/>
      <c r="S126" s="501"/>
      <c r="T126" s="501"/>
      <c r="U126" s="501"/>
      <c r="V126" s="501"/>
      <c r="W126" s="501"/>
      <c r="X126" s="501"/>
      <c r="Y126" s="501"/>
      <c r="Z126" s="501"/>
      <c r="AA126" s="501"/>
      <c r="AB126" s="501"/>
      <c r="AC126" s="501"/>
      <c r="AD126" s="501"/>
      <c r="AE126" s="501"/>
      <c r="AF126" s="501"/>
      <c r="AG126" s="501"/>
      <c r="AH126" s="501"/>
      <c r="AI126" s="501"/>
      <c r="AJ126" s="502"/>
    </row>
    <row r="127" spans="1:39" s="347" customFormat="1" ht="30" customHeight="1">
      <c r="A127" s="488" t="s">
        <v>256</v>
      </c>
      <c r="B127" s="489"/>
      <c r="C127" s="489"/>
      <c r="D127" s="490"/>
      <c r="E127" s="867"/>
      <c r="F127" s="497" t="s">
        <v>257</v>
      </c>
      <c r="G127" s="497"/>
      <c r="H127" s="497"/>
      <c r="I127" s="497"/>
      <c r="J127" s="497"/>
      <c r="K127" s="497"/>
      <c r="L127" s="497"/>
      <c r="M127" s="497"/>
      <c r="N127" s="497"/>
      <c r="O127" s="497"/>
      <c r="P127" s="497"/>
      <c r="Q127" s="497"/>
      <c r="R127" s="497"/>
      <c r="S127" s="497"/>
      <c r="T127" s="497"/>
      <c r="U127" s="497"/>
      <c r="V127" s="497"/>
      <c r="W127" s="497"/>
      <c r="X127" s="497"/>
      <c r="Y127" s="497"/>
      <c r="Z127" s="497"/>
      <c r="AA127" s="497"/>
      <c r="AB127" s="497"/>
      <c r="AC127" s="497"/>
      <c r="AD127" s="497"/>
      <c r="AE127" s="497"/>
      <c r="AF127" s="497"/>
      <c r="AG127" s="497"/>
      <c r="AH127" s="497"/>
      <c r="AI127" s="497"/>
      <c r="AJ127" s="498"/>
      <c r="AK127" s="403"/>
      <c r="AM127" s="403">
        <f>COUNTIF(E127:E130,"○")</f>
        <v>0</v>
      </c>
    </row>
    <row r="128" spans="1:39" s="347" customFormat="1" ht="15" customHeight="1">
      <c r="A128" s="491"/>
      <c r="B128" s="492"/>
      <c r="C128" s="492"/>
      <c r="D128" s="493"/>
      <c r="E128" s="864"/>
      <c r="F128" s="499" t="s">
        <v>258</v>
      </c>
      <c r="G128" s="499"/>
      <c r="H128" s="499"/>
      <c r="I128" s="499"/>
      <c r="J128" s="499"/>
      <c r="K128" s="499"/>
      <c r="L128" s="499"/>
      <c r="M128" s="499"/>
      <c r="N128" s="499"/>
      <c r="O128" s="499"/>
      <c r="P128" s="499"/>
      <c r="Q128" s="499"/>
      <c r="R128" s="499"/>
      <c r="S128" s="499"/>
      <c r="T128" s="499"/>
      <c r="U128" s="499"/>
      <c r="V128" s="499"/>
      <c r="W128" s="499"/>
      <c r="X128" s="499"/>
      <c r="Y128" s="499"/>
      <c r="Z128" s="499"/>
      <c r="AA128" s="499"/>
      <c r="AB128" s="499"/>
      <c r="AC128" s="499"/>
      <c r="AD128" s="499"/>
      <c r="AE128" s="499"/>
      <c r="AF128" s="499"/>
      <c r="AG128" s="499"/>
      <c r="AH128" s="499"/>
      <c r="AI128" s="499"/>
      <c r="AJ128" s="500"/>
    </row>
    <row r="129" spans="1:49" s="347" customFormat="1" ht="15" customHeight="1">
      <c r="A129" s="491"/>
      <c r="B129" s="492"/>
      <c r="C129" s="492"/>
      <c r="D129" s="493"/>
      <c r="E129" s="864"/>
      <c r="F129" s="499" t="s">
        <v>259</v>
      </c>
      <c r="G129" s="499"/>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500"/>
    </row>
    <row r="130" spans="1:49" s="347" customFormat="1" ht="15" customHeight="1" thickBot="1">
      <c r="A130" s="751"/>
      <c r="B130" s="752"/>
      <c r="C130" s="752"/>
      <c r="D130" s="753"/>
      <c r="E130" s="869"/>
      <c r="F130" s="754" t="s">
        <v>260</v>
      </c>
      <c r="G130" s="754"/>
      <c r="H130" s="754"/>
      <c r="I130" s="754"/>
      <c r="J130" s="754"/>
      <c r="K130" s="754"/>
      <c r="L130" s="754"/>
      <c r="M130" s="754"/>
      <c r="N130" s="754"/>
      <c r="O130" s="754"/>
      <c r="P130" s="754"/>
      <c r="Q130" s="754"/>
      <c r="R130" s="754"/>
      <c r="S130" s="754"/>
      <c r="T130" s="754"/>
      <c r="U130" s="754"/>
      <c r="V130" s="754"/>
      <c r="W130" s="754"/>
      <c r="X130" s="754"/>
      <c r="Y130" s="754"/>
      <c r="Z130" s="754"/>
      <c r="AA130" s="754"/>
      <c r="AB130" s="754"/>
      <c r="AC130" s="754"/>
      <c r="AD130" s="754"/>
      <c r="AE130" s="754"/>
      <c r="AF130" s="754"/>
      <c r="AG130" s="754"/>
      <c r="AH130" s="754"/>
      <c r="AI130" s="754"/>
      <c r="AJ130" s="755"/>
      <c r="AK130"/>
    </row>
    <row r="131" spans="1:49" s="347" customFormat="1" ht="30" customHeight="1" thickBot="1">
      <c r="A131" s="746" t="s">
        <v>325</v>
      </c>
      <c r="B131" s="747"/>
      <c r="C131" s="747"/>
      <c r="D131" s="747"/>
      <c r="E131" s="747"/>
      <c r="F131" s="747"/>
      <c r="G131" s="747"/>
      <c r="H131" s="747"/>
      <c r="I131" s="747"/>
      <c r="J131" s="747"/>
      <c r="K131" s="747"/>
      <c r="L131" s="747"/>
      <c r="M131" s="747"/>
      <c r="N131" s="748"/>
      <c r="O131" s="749"/>
      <c r="P131" s="749"/>
      <c r="Q131" s="750" t="s">
        <v>102</v>
      </c>
      <c r="R131" s="750"/>
      <c r="S131" s="552"/>
      <c r="T131" s="553"/>
      <c r="U131" s="553"/>
      <c r="V131" s="553"/>
      <c r="W131" s="553"/>
      <c r="X131" s="553"/>
      <c r="Y131" s="553"/>
      <c r="Z131" s="553"/>
      <c r="AA131" s="553"/>
      <c r="AB131" s="553"/>
      <c r="AC131" s="553"/>
      <c r="AD131" s="553"/>
      <c r="AE131" s="553"/>
      <c r="AF131" s="553"/>
      <c r="AG131" s="553"/>
      <c r="AH131" s="553"/>
      <c r="AI131" s="553"/>
      <c r="AJ131" s="554"/>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261</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743"/>
      <c r="B134" s="744"/>
      <c r="C134" s="744"/>
      <c r="D134" s="744"/>
      <c r="E134" s="744"/>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5"/>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741" t="s">
        <v>20</v>
      </c>
      <c r="C136" s="741"/>
      <c r="D136" s="741"/>
      <c r="E136" s="741"/>
      <c r="F136" s="741"/>
      <c r="G136" s="741"/>
      <c r="H136" s="741"/>
      <c r="I136" s="741"/>
      <c r="J136" s="741"/>
      <c r="K136" s="741"/>
      <c r="L136" s="741"/>
      <c r="M136" s="741"/>
      <c r="N136" s="741"/>
      <c r="O136" s="741"/>
      <c r="P136" s="741"/>
      <c r="Q136" s="741"/>
      <c r="R136" s="741"/>
      <c r="S136" s="741"/>
      <c r="T136" s="741"/>
      <c r="U136" s="741"/>
      <c r="V136" s="741"/>
      <c r="W136" s="741"/>
      <c r="X136" s="741"/>
      <c r="Y136" s="741"/>
      <c r="Z136" s="741"/>
      <c r="AA136" s="741"/>
      <c r="AB136" s="741"/>
      <c r="AC136" s="741"/>
      <c r="AD136" s="741"/>
      <c r="AE136" s="741"/>
      <c r="AF136" s="741"/>
      <c r="AG136" s="741"/>
      <c r="AH136" s="741"/>
      <c r="AI136" s="741"/>
      <c r="AJ136" s="741"/>
      <c r="AK136" s="153"/>
      <c r="AL136" s="153"/>
      <c r="AM136" s="153"/>
      <c r="AW136" s="48"/>
    </row>
    <row r="137" spans="1:49" ht="22.5" customHeight="1">
      <c r="A137" s="58" t="s">
        <v>18</v>
      </c>
      <c r="B137" s="742" t="s">
        <v>127</v>
      </c>
      <c r="C137" s="742"/>
      <c r="D137" s="742"/>
      <c r="E137" s="742"/>
      <c r="F137" s="742"/>
      <c r="G137" s="742"/>
      <c r="H137" s="742"/>
      <c r="I137" s="742"/>
      <c r="J137" s="742"/>
      <c r="K137" s="742"/>
      <c r="L137" s="742"/>
      <c r="M137" s="742"/>
      <c r="N137" s="742"/>
      <c r="O137" s="742"/>
      <c r="P137" s="742"/>
      <c r="Q137" s="742"/>
      <c r="R137" s="742"/>
      <c r="S137" s="742"/>
      <c r="T137" s="742"/>
      <c r="U137" s="742"/>
      <c r="V137" s="742"/>
      <c r="W137" s="742"/>
      <c r="X137" s="742"/>
      <c r="Y137" s="742"/>
      <c r="Z137" s="742"/>
      <c r="AA137" s="742"/>
      <c r="AB137" s="742"/>
      <c r="AC137" s="742"/>
      <c r="AD137" s="742"/>
      <c r="AE137" s="742"/>
      <c r="AF137" s="742"/>
      <c r="AG137" s="742"/>
      <c r="AH137" s="742"/>
      <c r="AI137" s="742"/>
      <c r="AJ137" s="742"/>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737" t="s">
        <v>55</v>
      </c>
      <c r="C140" s="737"/>
      <c r="D140" s="737"/>
      <c r="E140" s="737"/>
      <c r="F140" s="737"/>
      <c r="G140" s="737"/>
      <c r="H140" s="737"/>
      <c r="I140" s="737"/>
      <c r="J140" s="737"/>
      <c r="K140" s="737"/>
      <c r="L140" s="737"/>
      <c r="M140" s="737"/>
      <c r="N140" s="737"/>
      <c r="O140" s="737"/>
      <c r="P140" s="737"/>
      <c r="Q140" s="737"/>
      <c r="R140" s="737"/>
      <c r="S140" s="737"/>
      <c r="T140" s="737"/>
      <c r="U140" s="737"/>
      <c r="V140" s="737"/>
      <c r="W140" s="737"/>
      <c r="X140" s="737"/>
      <c r="Y140" s="737"/>
      <c r="Z140" s="737"/>
      <c r="AA140" s="737"/>
      <c r="AB140" s="737"/>
      <c r="AC140" s="737"/>
      <c r="AD140" s="737"/>
      <c r="AE140" s="737"/>
      <c r="AF140" s="737"/>
      <c r="AG140" s="737"/>
      <c r="AH140" s="737"/>
      <c r="AI140" s="737"/>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810">
        <v>5</v>
      </c>
      <c r="E142" s="811"/>
      <c r="F142" s="70" t="s">
        <v>2</v>
      </c>
      <c r="G142" s="810" t="s">
        <v>320</v>
      </c>
      <c r="H142" s="811"/>
      <c r="I142" s="70" t="s">
        <v>3</v>
      </c>
      <c r="J142" s="810" t="s">
        <v>320</v>
      </c>
      <c r="K142" s="811"/>
      <c r="L142" s="70" t="s">
        <v>6</v>
      </c>
      <c r="N142" s="813" t="s">
        <v>25</v>
      </c>
      <c r="O142" s="811"/>
      <c r="P142" s="811"/>
      <c r="Q142" s="814" t="str">
        <f>IF(基本情報入力シート!M37="","",基本情報入力シート!M37)</f>
        <v>○○ケアサービス</v>
      </c>
      <c r="R142" s="815"/>
      <c r="S142" s="815"/>
      <c r="T142" s="815"/>
      <c r="U142" s="815"/>
      <c r="V142" s="815"/>
      <c r="W142" s="815"/>
      <c r="X142" s="815"/>
      <c r="Y142" s="815"/>
      <c r="Z142" s="815"/>
      <c r="AA142" s="815"/>
      <c r="AB142" s="815"/>
      <c r="AC142" s="815"/>
      <c r="AD142" s="815"/>
      <c r="AE142" s="815"/>
      <c r="AF142" s="815"/>
      <c r="AG142" s="815"/>
      <c r="AH142" s="815"/>
      <c r="AI142" s="815"/>
      <c r="AJ142" s="816"/>
      <c r="AK142" s="71"/>
      <c r="AL142" s="71"/>
      <c r="AM142" s="71"/>
    </row>
    <row r="143" spans="1:49" s="73" customFormat="1" ht="21.75" customHeight="1">
      <c r="A143" s="69"/>
      <c r="B143" s="71"/>
      <c r="C143" s="70"/>
      <c r="D143" s="70"/>
      <c r="E143" s="70"/>
      <c r="F143" s="70"/>
      <c r="G143" s="70"/>
      <c r="H143" s="70"/>
      <c r="I143" s="70"/>
      <c r="J143" s="70"/>
      <c r="K143" s="70"/>
      <c r="L143" s="70"/>
      <c r="M143" s="70"/>
      <c r="N143" s="813" t="s">
        <v>176</v>
      </c>
      <c r="O143" s="811"/>
      <c r="P143" s="811"/>
      <c r="Q143" s="817" t="s">
        <v>177</v>
      </c>
      <c r="R143" s="811"/>
      <c r="S143" s="416" t="s">
        <v>291</v>
      </c>
      <c r="T143" s="313"/>
      <c r="U143" s="313"/>
      <c r="V143" s="313"/>
      <c r="W143" s="313"/>
      <c r="X143" s="818" t="s">
        <v>34</v>
      </c>
      <c r="Y143" s="819"/>
      <c r="Z143" s="416" t="s">
        <v>292</v>
      </c>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07" t="s">
        <v>262</v>
      </c>
      <c r="B145" s="408"/>
      <c r="C145" s="347"/>
      <c r="D145" s="347"/>
      <c r="E145" s="409" t="s">
        <v>263</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264</v>
      </c>
      <c r="B146" s="408"/>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0" t="s">
        <v>265</v>
      </c>
      <c r="B147" s="411"/>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799" t="s">
        <v>266</v>
      </c>
      <c r="B148" s="799"/>
      <c r="C148" s="799"/>
      <c r="D148" s="799"/>
      <c r="E148" s="799"/>
      <c r="F148" s="799"/>
      <c r="G148" s="799"/>
      <c r="H148" s="799"/>
      <c r="I148" s="799"/>
      <c r="J148" s="799"/>
      <c r="K148" s="799"/>
      <c r="L148" s="799"/>
      <c r="M148" s="799"/>
      <c r="N148" s="799"/>
      <c r="O148" s="799"/>
      <c r="P148" s="799"/>
      <c r="Q148" s="799"/>
      <c r="R148" s="799"/>
      <c r="S148" s="799"/>
      <c r="T148" s="799"/>
      <c r="U148" s="799"/>
      <c r="V148" s="799"/>
      <c r="W148" s="799"/>
      <c r="X148" s="799"/>
      <c r="Y148" s="799"/>
      <c r="Z148" s="799"/>
      <c r="AA148" s="799"/>
      <c r="AB148" s="799"/>
      <c r="AC148" s="799"/>
      <c r="AD148" s="799"/>
      <c r="AE148" s="799"/>
      <c r="AF148" s="799"/>
      <c r="AG148" s="799"/>
      <c r="AH148" s="799"/>
      <c r="AI148" s="799"/>
      <c r="AJ148" s="799"/>
    </row>
    <row r="149" spans="1:39" customFormat="1">
      <c r="A149" s="800" t="s">
        <v>267</v>
      </c>
      <c r="B149" s="808" t="s">
        <v>268</v>
      </c>
      <c r="C149" s="802"/>
      <c r="D149" s="802"/>
      <c r="E149" s="802"/>
      <c r="F149" s="802"/>
      <c r="G149" s="802"/>
      <c r="H149" s="802"/>
      <c r="I149" s="802"/>
      <c r="J149" s="802"/>
      <c r="K149" s="802"/>
      <c r="L149" s="802"/>
      <c r="M149" s="802"/>
      <c r="N149" s="802"/>
      <c r="O149" s="802"/>
      <c r="P149" s="802"/>
      <c r="Q149" s="802"/>
      <c r="R149" s="802"/>
      <c r="S149" s="802"/>
      <c r="T149" s="802"/>
      <c r="U149" s="802"/>
      <c r="V149" s="802"/>
      <c r="W149" s="802"/>
      <c r="X149" s="802"/>
      <c r="Y149" s="802"/>
      <c r="Z149" s="802"/>
      <c r="AA149" s="802"/>
      <c r="AB149" s="802"/>
      <c r="AC149" s="802"/>
      <c r="AD149" s="802"/>
      <c r="AE149" s="802"/>
      <c r="AF149" s="802"/>
      <c r="AG149" s="802"/>
      <c r="AH149" s="802"/>
      <c r="AI149" s="803"/>
      <c r="AJ149" s="412" t="str">
        <f>V34</f>
        <v>○</v>
      </c>
    </row>
    <row r="150" spans="1:39" customFormat="1">
      <c r="A150" s="801"/>
      <c r="B150" s="809" t="s">
        <v>269</v>
      </c>
      <c r="C150" s="804"/>
      <c r="D150" s="804"/>
      <c r="E150" s="804"/>
      <c r="F150" s="804"/>
      <c r="G150" s="804"/>
      <c r="H150" s="804"/>
      <c r="I150" s="804"/>
      <c r="J150" s="804"/>
      <c r="K150" s="804"/>
      <c r="L150" s="804"/>
      <c r="M150" s="804"/>
      <c r="N150" s="804"/>
      <c r="O150" s="804"/>
      <c r="P150" s="804"/>
      <c r="Q150" s="804"/>
      <c r="R150" s="804"/>
      <c r="S150" s="804"/>
      <c r="T150" s="804"/>
      <c r="U150" s="804"/>
      <c r="V150" s="804"/>
      <c r="W150" s="804"/>
      <c r="X150" s="804"/>
      <c r="Y150" s="804"/>
      <c r="Z150" s="804"/>
      <c r="AA150" s="804"/>
      <c r="AB150" s="804"/>
      <c r="AC150" s="804"/>
      <c r="AD150" s="804"/>
      <c r="AE150" s="804"/>
      <c r="AF150" s="804"/>
      <c r="AG150" s="804"/>
      <c r="AH150" s="804"/>
      <c r="AI150" s="805"/>
      <c r="AJ150" s="412" t="str">
        <f>AC34</f>
        <v>○</v>
      </c>
    </row>
    <row r="151" spans="1:39" customFormat="1">
      <c r="A151" s="801"/>
      <c r="B151" s="809" t="s">
        <v>270</v>
      </c>
      <c r="C151" s="804"/>
      <c r="D151" s="804"/>
      <c r="E151" s="804"/>
      <c r="F151" s="804"/>
      <c r="G151" s="804"/>
      <c r="H151" s="804"/>
      <c r="I151" s="804"/>
      <c r="J151" s="804"/>
      <c r="K151" s="804"/>
      <c r="L151" s="804"/>
      <c r="M151" s="804"/>
      <c r="N151" s="804"/>
      <c r="O151" s="804"/>
      <c r="P151" s="804"/>
      <c r="Q151" s="804"/>
      <c r="R151" s="804"/>
      <c r="S151" s="804"/>
      <c r="T151" s="804"/>
      <c r="U151" s="804"/>
      <c r="V151" s="804"/>
      <c r="W151" s="804"/>
      <c r="X151" s="804"/>
      <c r="Y151" s="804"/>
      <c r="Z151" s="804"/>
      <c r="AA151" s="804"/>
      <c r="AB151" s="804"/>
      <c r="AC151" s="804"/>
      <c r="AD151" s="804"/>
      <c r="AE151" s="804"/>
      <c r="AF151" s="804"/>
      <c r="AG151" s="804"/>
      <c r="AH151" s="804"/>
      <c r="AI151" s="805"/>
      <c r="AJ151" s="412" t="str">
        <f>AJ34</f>
        <v>○</v>
      </c>
    </row>
    <row r="152" spans="1:39" customFormat="1">
      <c r="A152" s="413" t="s">
        <v>271</v>
      </c>
      <c r="B152" s="796" t="s">
        <v>272</v>
      </c>
      <c r="C152" s="797"/>
      <c r="D152" s="797"/>
      <c r="E152" s="797"/>
      <c r="F152" s="797"/>
      <c r="G152" s="797"/>
      <c r="H152" s="797"/>
      <c r="I152" s="797"/>
      <c r="J152" s="797"/>
      <c r="K152" s="797"/>
      <c r="L152" s="797"/>
      <c r="M152" s="797"/>
      <c r="N152" s="797"/>
      <c r="O152" s="797"/>
      <c r="P152" s="797"/>
      <c r="Q152" s="797"/>
      <c r="R152" s="797"/>
      <c r="S152" s="797"/>
      <c r="T152" s="797"/>
      <c r="U152" s="797"/>
      <c r="V152" s="797"/>
      <c r="W152" s="797"/>
      <c r="X152" s="797"/>
      <c r="Y152" s="797"/>
      <c r="Z152" s="797"/>
      <c r="AA152" s="797"/>
      <c r="AB152" s="797"/>
      <c r="AC152" s="797"/>
      <c r="AD152" s="797"/>
      <c r="AE152" s="797"/>
      <c r="AF152" s="797"/>
      <c r="AG152" s="797"/>
      <c r="AH152" s="797"/>
      <c r="AI152" s="798"/>
      <c r="AJ152" s="412" t="str">
        <f>X39</f>
        <v>○</v>
      </c>
    </row>
    <row r="153" spans="1:39" customFormat="1"/>
    <row r="154" spans="1:39" customFormat="1">
      <c r="A154" s="799" t="s">
        <v>200</v>
      </c>
      <c r="B154" s="799"/>
      <c r="C154" s="799"/>
      <c r="D154" s="799"/>
      <c r="E154" s="799"/>
      <c r="F154" s="799"/>
      <c r="G154" s="799"/>
      <c r="H154" s="799"/>
      <c r="I154" s="799"/>
      <c r="J154" s="799"/>
      <c r="K154" s="799"/>
      <c r="L154" s="799"/>
      <c r="M154" s="799"/>
      <c r="N154" s="799"/>
      <c r="O154" s="799"/>
      <c r="P154" s="799"/>
      <c r="Q154" s="799"/>
      <c r="R154" s="799"/>
      <c r="S154" s="799"/>
      <c r="T154" s="799"/>
      <c r="U154" s="799"/>
      <c r="V154" s="799"/>
      <c r="W154" s="799"/>
      <c r="X154" s="799"/>
      <c r="Y154" s="799"/>
      <c r="Z154" s="799"/>
      <c r="AA154" s="799"/>
      <c r="AB154" s="799"/>
      <c r="AC154" s="799"/>
      <c r="AD154" s="799"/>
      <c r="AE154" s="799"/>
      <c r="AF154" s="799"/>
      <c r="AG154" s="799"/>
      <c r="AH154" s="799"/>
      <c r="AI154" s="799"/>
      <c r="AJ154" s="799"/>
    </row>
    <row r="155" spans="1:39" customFormat="1">
      <c r="A155" s="800" t="s">
        <v>273</v>
      </c>
      <c r="B155" s="802" t="s">
        <v>274</v>
      </c>
      <c r="C155" s="802"/>
      <c r="D155" s="802"/>
      <c r="E155" s="802"/>
      <c r="F155" s="802"/>
      <c r="G155" s="802"/>
      <c r="H155" s="802"/>
      <c r="I155" s="802"/>
      <c r="J155" s="802"/>
      <c r="K155" s="802"/>
      <c r="L155" s="802"/>
      <c r="M155" s="802"/>
      <c r="N155" s="802"/>
      <c r="O155" s="802"/>
      <c r="P155" s="802"/>
      <c r="Q155" s="802"/>
      <c r="R155" s="802"/>
      <c r="S155" s="802"/>
      <c r="T155" s="802"/>
      <c r="U155" s="802"/>
      <c r="V155" s="802"/>
      <c r="W155" s="802"/>
      <c r="X155" s="802"/>
      <c r="Y155" s="802"/>
      <c r="Z155" s="802"/>
      <c r="AA155" s="802"/>
      <c r="AB155" s="802"/>
      <c r="AC155" s="802"/>
      <c r="AD155" s="802"/>
      <c r="AE155" s="802"/>
      <c r="AF155" s="802"/>
      <c r="AG155" s="802"/>
      <c r="AH155" s="802"/>
      <c r="AI155" s="803"/>
      <c r="AJ155" s="412" t="str">
        <f>AJ78</f>
        <v/>
      </c>
    </row>
    <row r="156" spans="1:39" customFormat="1">
      <c r="A156" s="801"/>
      <c r="B156" s="804" t="s">
        <v>275</v>
      </c>
      <c r="C156" s="804"/>
      <c r="D156" s="804"/>
      <c r="E156" s="804"/>
      <c r="F156" s="804"/>
      <c r="G156" s="804"/>
      <c r="H156" s="804"/>
      <c r="I156" s="804"/>
      <c r="J156" s="804"/>
      <c r="K156" s="804"/>
      <c r="L156" s="804"/>
      <c r="M156" s="804"/>
      <c r="N156" s="804"/>
      <c r="O156" s="804"/>
      <c r="P156" s="804"/>
      <c r="Q156" s="804"/>
      <c r="R156" s="804"/>
      <c r="S156" s="804"/>
      <c r="T156" s="804"/>
      <c r="U156" s="804"/>
      <c r="V156" s="804"/>
      <c r="W156" s="804"/>
      <c r="X156" s="804"/>
      <c r="Y156" s="804"/>
      <c r="Z156" s="804"/>
      <c r="AA156" s="804"/>
      <c r="AB156" s="804"/>
      <c r="AC156" s="804"/>
      <c r="AD156" s="804"/>
      <c r="AE156" s="804"/>
      <c r="AF156" s="804"/>
      <c r="AG156" s="804"/>
      <c r="AH156" s="804"/>
      <c r="AI156" s="805"/>
      <c r="AJ156" s="412" t="str">
        <f>AJ79</f>
        <v/>
      </c>
    </row>
    <row r="157" spans="1:39" customFormat="1" ht="13.5" customHeight="1">
      <c r="A157" s="801"/>
      <c r="B157" s="804" t="s">
        <v>276</v>
      </c>
      <c r="C157" s="804"/>
      <c r="D157" s="804"/>
      <c r="E157" s="804"/>
      <c r="F157" s="804"/>
      <c r="G157" s="804"/>
      <c r="H157" s="804"/>
      <c r="I157" s="804"/>
      <c r="J157" s="804"/>
      <c r="K157" s="804"/>
      <c r="L157" s="804"/>
      <c r="M157" s="804"/>
      <c r="N157" s="804"/>
      <c r="O157" s="804"/>
      <c r="P157" s="804"/>
      <c r="Q157" s="804"/>
      <c r="R157" s="804"/>
      <c r="S157" s="804"/>
      <c r="T157" s="804"/>
      <c r="U157" s="804"/>
      <c r="V157" s="804"/>
      <c r="W157" s="804"/>
      <c r="X157" s="804"/>
      <c r="Y157" s="804"/>
      <c r="Z157" s="804"/>
      <c r="AA157" s="804"/>
      <c r="AB157" s="804"/>
      <c r="AC157" s="804"/>
      <c r="AD157" s="804"/>
      <c r="AE157" s="804"/>
      <c r="AF157" s="804"/>
      <c r="AG157" s="804"/>
      <c r="AH157" s="804"/>
      <c r="AI157" s="805"/>
      <c r="AJ157" s="412" t="str">
        <f>AJ74</f>
        <v>×</v>
      </c>
    </row>
    <row r="158" spans="1:39" customFormat="1" ht="13.5" customHeight="1">
      <c r="A158" s="801"/>
      <c r="B158" s="804" t="s">
        <v>277</v>
      </c>
      <c r="C158" s="804"/>
      <c r="D158" s="804"/>
      <c r="E158" s="804"/>
      <c r="F158" s="804"/>
      <c r="G158" s="804"/>
      <c r="H158" s="804"/>
      <c r="I158" s="804"/>
      <c r="J158" s="804"/>
      <c r="K158" s="804"/>
      <c r="L158" s="804"/>
      <c r="M158" s="804"/>
      <c r="N158" s="804"/>
      <c r="O158" s="804"/>
      <c r="P158" s="804"/>
      <c r="Q158" s="804"/>
      <c r="R158" s="804"/>
      <c r="S158" s="804"/>
      <c r="T158" s="804"/>
      <c r="U158" s="804"/>
      <c r="V158" s="804"/>
      <c r="W158" s="804"/>
      <c r="X158" s="804"/>
      <c r="Y158" s="804"/>
      <c r="Z158" s="804"/>
      <c r="AA158" s="804"/>
      <c r="AB158" s="804"/>
      <c r="AC158" s="804"/>
      <c r="AD158" s="804"/>
      <c r="AE158" s="804"/>
      <c r="AF158" s="804"/>
      <c r="AG158" s="804"/>
      <c r="AH158" s="804"/>
      <c r="AI158" s="805"/>
      <c r="AJ158" s="412" t="str">
        <f>AF82</f>
        <v>○</v>
      </c>
    </row>
    <row r="159" spans="1:39" customFormat="1" ht="27" customHeight="1">
      <c r="A159" s="801"/>
      <c r="B159" s="806" t="s">
        <v>278</v>
      </c>
      <c r="C159" s="806"/>
      <c r="D159" s="806"/>
      <c r="E159" s="806"/>
      <c r="F159" s="806"/>
      <c r="G159" s="806"/>
      <c r="H159" s="806"/>
      <c r="I159" s="806"/>
      <c r="J159" s="806"/>
      <c r="K159" s="806"/>
      <c r="L159" s="806"/>
      <c r="M159" s="806"/>
      <c r="N159" s="806"/>
      <c r="O159" s="806"/>
      <c r="P159" s="806"/>
      <c r="Q159" s="806"/>
      <c r="R159" s="806"/>
      <c r="S159" s="806"/>
      <c r="T159" s="806"/>
      <c r="U159" s="806"/>
      <c r="V159" s="806"/>
      <c r="W159" s="806"/>
      <c r="X159" s="806"/>
      <c r="Y159" s="806"/>
      <c r="Z159" s="806"/>
      <c r="AA159" s="806"/>
      <c r="AB159" s="806"/>
      <c r="AC159" s="806"/>
      <c r="AD159" s="806"/>
      <c r="AE159" s="806"/>
      <c r="AF159" s="806"/>
      <c r="AG159" s="806"/>
      <c r="AH159" s="806"/>
      <c r="AI159" s="807"/>
      <c r="AJ159" s="412" t="str">
        <f>AF83</f>
        <v>○</v>
      </c>
    </row>
    <row r="160" spans="1:39" customFormat="1" ht="16.5" customHeight="1">
      <c r="A160" s="801"/>
      <c r="B160" s="804" t="s">
        <v>279</v>
      </c>
      <c r="C160" s="804"/>
      <c r="D160" s="804"/>
      <c r="E160" s="804"/>
      <c r="F160" s="804"/>
      <c r="G160" s="804"/>
      <c r="H160" s="804"/>
      <c r="I160" s="804"/>
      <c r="J160" s="804"/>
      <c r="K160" s="804"/>
      <c r="L160" s="804"/>
      <c r="M160" s="804"/>
      <c r="N160" s="804"/>
      <c r="O160" s="804"/>
      <c r="P160" s="804"/>
      <c r="Q160" s="804"/>
      <c r="R160" s="804"/>
      <c r="S160" s="804"/>
      <c r="T160" s="804"/>
      <c r="U160" s="804"/>
      <c r="V160" s="804"/>
      <c r="W160" s="804"/>
      <c r="X160" s="804"/>
      <c r="Y160" s="804"/>
      <c r="Z160" s="804"/>
      <c r="AA160" s="804"/>
      <c r="AB160" s="804"/>
      <c r="AC160" s="804"/>
      <c r="AD160" s="804"/>
      <c r="AE160" s="804"/>
      <c r="AF160" s="804"/>
      <c r="AG160" s="804"/>
      <c r="AH160" s="804"/>
      <c r="AI160" s="805"/>
      <c r="AJ160" s="412" t="str">
        <f>AJ90</f>
        <v>×</v>
      </c>
    </row>
    <row r="161" spans="1:39" customFormat="1" ht="23.25" customHeight="1">
      <c r="A161" s="812" t="s">
        <v>267</v>
      </c>
      <c r="B161" s="806" t="s">
        <v>280</v>
      </c>
      <c r="C161" s="806"/>
      <c r="D161" s="806"/>
      <c r="E161" s="806"/>
      <c r="F161" s="806"/>
      <c r="G161" s="806"/>
      <c r="H161" s="806"/>
      <c r="I161" s="806"/>
      <c r="J161" s="806"/>
      <c r="K161" s="806"/>
      <c r="L161" s="806"/>
      <c r="M161" s="806"/>
      <c r="N161" s="806"/>
      <c r="O161" s="806"/>
      <c r="P161" s="806"/>
      <c r="Q161" s="806"/>
      <c r="R161" s="806"/>
      <c r="S161" s="806"/>
      <c r="T161" s="806"/>
      <c r="U161" s="806"/>
      <c r="V161" s="806"/>
      <c r="W161" s="806"/>
      <c r="X161" s="806"/>
      <c r="Y161" s="806"/>
      <c r="Z161" s="806"/>
      <c r="AA161" s="806"/>
      <c r="AB161" s="806"/>
      <c r="AC161" s="806"/>
      <c r="AD161" s="806"/>
      <c r="AE161" s="806"/>
      <c r="AF161" s="806"/>
      <c r="AG161" s="806"/>
      <c r="AH161" s="806"/>
      <c r="AI161" s="807"/>
      <c r="AJ161" s="412" t="str">
        <f>AF95</f>
        <v>○</v>
      </c>
    </row>
    <row r="162" spans="1:39" customFormat="1" ht="25.5" customHeight="1">
      <c r="A162" s="801"/>
      <c r="B162" s="806" t="s">
        <v>281</v>
      </c>
      <c r="C162" s="806"/>
      <c r="D162" s="806"/>
      <c r="E162" s="806"/>
      <c r="F162" s="806"/>
      <c r="G162" s="806"/>
      <c r="H162" s="806"/>
      <c r="I162" s="806"/>
      <c r="J162" s="806"/>
      <c r="K162" s="806"/>
      <c r="L162" s="806"/>
      <c r="M162" s="806"/>
      <c r="N162" s="806"/>
      <c r="O162" s="806"/>
      <c r="P162" s="806"/>
      <c r="Q162" s="806"/>
      <c r="R162" s="806"/>
      <c r="S162" s="806"/>
      <c r="T162" s="806"/>
      <c r="U162" s="806"/>
      <c r="V162" s="806"/>
      <c r="W162" s="806"/>
      <c r="X162" s="806"/>
      <c r="Y162" s="806"/>
      <c r="Z162" s="806"/>
      <c r="AA162" s="806"/>
      <c r="AB162" s="806"/>
      <c r="AC162" s="806"/>
      <c r="AD162" s="806"/>
      <c r="AE162" s="806"/>
      <c r="AF162" s="806"/>
      <c r="AG162" s="806"/>
      <c r="AH162" s="806"/>
      <c r="AI162" s="807"/>
      <c r="AJ162" s="412" t="str">
        <f>AF97</f>
        <v>○</v>
      </c>
    </row>
    <row r="163" spans="1:39" customFormat="1" ht="25.5" customHeight="1">
      <c r="A163" s="413" t="s">
        <v>271</v>
      </c>
      <c r="B163" s="794" t="s">
        <v>282</v>
      </c>
      <c r="C163" s="794"/>
      <c r="D163" s="794"/>
      <c r="E163" s="794"/>
      <c r="F163" s="794"/>
      <c r="G163" s="794"/>
      <c r="H163" s="794"/>
      <c r="I163" s="794"/>
      <c r="J163" s="794"/>
      <c r="K163" s="794"/>
      <c r="L163" s="794"/>
      <c r="M163" s="794"/>
      <c r="N163" s="794"/>
      <c r="O163" s="794"/>
      <c r="P163" s="794"/>
      <c r="Q163" s="794"/>
      <c r="R163" s="794"/>
      <c r="S163" s="794"/>
      <c r="T163" s="794"/>
      <c r="U163" s="794"/>
      <c r="V163" s="794"/>
      <c r="W163" s="794"/>
      <c r="X163" s="794"/>
      <c r="Y163" s="794"/>
      <c r="Z163" s="794"/>
      <c r="AA163" s="794"/>
      <c r="AB163" s="794"/>
      <c r="AC163" s="794"/>
      <c r="AD163" s="794"/>
      <c r="AE163" s="794"/>
      <c r="AF163" s="794"/>
      <c r="AG163" s="794"/>
      <c r="AH163" s="794"/>
      <c r="AI163" s="795"/>
      <c r="AJ163" s="412"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78:R79"/>
    <mergeCell ref="S78:S79"/>
    <mergeCell ref="T78:V79"/>
    <mergeCell ref="W78:W79"/>
    <mergeCell ref="X78:X79"/>
    <mergeCell ref="Y78:Y79"/>
    <mergeCell ref="Z78:AB79"/>
    <mergeCell ref="AC78:AC79"/>
    <mergeCell ref="A58:D58"/>
    <mergeCell ref="Y74:AC74"/>
    <mergeCell ref="A74:R74"/>
    <mergeCell ref="S74:W74"/>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O105:AY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4">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 type="list" allowBlank="1" showInputMessage="1" showErrorMessage="1" sqref="S74:W74 Y74:AC74 AE74:AI74 E106:E130 O131:P131">
      <formula1>"○"</formula1>
    </dataValidation>
  </dataValidations>
  <printOptions horizontalCentered="1"/>
  <pageMargins left="0.55118110236220474" right="0.55118110236220474" top="0.82677165354330717" bottom="0.23622047244094491" header="0.51181102362204722" footer="0.35433070866141736"/>
  <pageSetup paperSize="9" scale="95" orientation="portrait" r:id="rId1"/>
  <headerFooter alignWithMargins="0"/>
  <rowBreaks count="4" manualBreakCount="4">
    <brk id="54" max="36" man="1"/>
    <brk id="92" max="36" man="1"/>
    <brk id="132" max="36"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69" r:id="rId4"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5"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6"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7"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8"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9"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0"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1"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2"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123"/>
  <sheetViews>
    <sheetView tabSelected="1" view="pageBreakPreview" zoomScaleNormal="120" zoomScaleSheetLayoutView="100" workbookViewId="0">
      <selection activeCell="P8" sqref="P8"/>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283</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23" t="s">
        <v>25</v>
      </c>
      <c r="B3" s="823"/>
      <c r="C3" s="824"/>
      <c r="D3" s="820" t="str">
        <f>基本情報入力シート!$M$37</f>
        <v>○○ケアサービス</v>
      </c>
      <c r="E3" s="821"/>
      <c r="F3" s="821"/>
      <c r="G3" s="821"/>
      <c r="H3" s="821"/>
      <c r="I3" s="821"/>
      <c r="J3" s="821"/>
      <c r="K3" s="821"/>
      <c r="L3" s="821"/>
      <c r="M3" s="821"/>
      <c r="N3" s="821"/>
      <c r="O3" s="822"/>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39"/>
      <c r="C5" s="840"/>
      <c r="D5" s="840"/>
      <c r="E5" s="840"/>
      <c r="F5" s="840"/>
      <c r="G5" s="840"/>
      <c r="H5" s="840"/>
      <c r="I5" s="840"/>
      <c r="J5" s="840"/>
      <c r="K5" s="840"/>
      <c r="L5" s="840"/>
      <c r="M5" s="840"/>
      <c r="N5" s="840"/>
      <c r="O5" s="840"/>
      <c r="P5" s="825" t="s">
        <v>53</v>
      </c>
      <c r="Q5" s="81"/>
    </row>
    <row r="6" spans="1:23">
      <c r="A6" s="81"/>
      <c r="B6" s="841"/>
      <c r="C6" s="842"/>
      <c r="D6" s="842"/>
      <c r="E6" s="842"/>
      <c r="F6" s="842"/>
      <c r="G6" s="842"/>
      <c r="H6" s="842"/>
      <c r="I6" s="842"/>
      <c r="J6" s="842"/>
      <c r="K6" s="842"/>
      <c r="L6" s="842"/>
      <c r="M6" s="842"/>
      <c r="N6" s="842"/>
      <c r="O6" s="842"/>
      <c r="P6" s="826"/>
      <c r="Q6" s="81"/>
    </row>
    <row r="7" spans="1:23" ht="18" customHeight="1">
      <c r="B7" s="843" t="s">
        <v>109</v>
      </c>
      <c r="C7" s="844"/>
      <c r="D7" s="844"/>
      <c r="E7" s="844"/>
      <c r="F7" s="844"/>
      <c r="G7" s="844"/>
      <c r="H7" s="844"/>
      <c r="I7" s="844"/>
      <c r="J7" s="844"/>
      <c r="K7" s="844"/>
      <c r="L7" s="844"/>
      <c r="M7" s="844"/>
      <c r="N7" s="844"/>
      <c r="O7" s="845"/>
      <c r="P7" s="147">
        <f>SUM(R19:R118)</f>
        <v>24535200</v>
      </c>
      <c r="Q7" s="81"/>
    </row>
    <row r="8" spans="1:23" ht="18" customHeight="1">
      <c r="B8" s="846" t="s">
        <v>82</v>
      </c>
      <c r="C8" s="847"/>
      <c r="D8" s="847"/>
      <c r="E8" s="847"/>
      <c r="F8" s="847"/>
      <c r="G8" s="847"/>
      <c r="H8" s="847"/>
      <c r="I8" s="847"/>
      <c r="J8" s="847"/>
      <c r="K8" s="847"/>
      <c r="L8" s="847"/>
      <c r="M8" s="847"/>
      <c r="N8" s="847"/>
      <c r="O8" s="848"/>
      <c r="P8" s="147">
        <f>SUM(T19:T118)</f>
        <v>6715800</v>
      </c>
      <c r="Q8"/>
      <c r="R8"/>
      <c r="S8"/>
      <c r="T8"/>
    </row>
    <row r="9" spans="1:23" ht="18" customHeight="1" thickBot="1">
      <c r="B9" s="849" t="s">
        <v>110</v>
      </c>
      <c r="C9" s="850"/>
      <c r="D9" s="850"/>
      <c r="E9" s="850"/>
      <c r="F9" s="850"/>
      <c r="G9" s="850"/>
      <c r="H9" s="850"/>
      <c r="I9" s="850"/>
      <c r="J9" s="850"/>
      <c r="K9" s="850"/>
      <c r="L9" s="850"/>
      <c r="M9" s="850"/>
      <c r="N9" s="850"/>
      <c r="O9" s="850"/>
      <c r="P9" s="166">
        <f>SUM(V19:V118)</f>
        <v>5808000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51" t="s">
        <v>284</v>
      </c>
      <c r="C11" s="852"/>
      <c r="D11" s="852"/>
      <c r="E11" s="852"/>
      <c r="F11" s="852"/>
      <c r="G11" s="852"/>
      <c r="H11" s="852"/>
      <c r="I11" s="852"/>
      <c r="J11" s="852"/>
      <c r="K11" s="852"/>
      <c r="L11" s="852"/>
      <c r="M11" s="852"/>
      <c r="N11" s="852"/>
      <c r="O11" s="852"/>
      <c r="P11" s="852"/>
      <c r="Q11" s="852"/>
      <c r="R11" s="852"/>
      <c r="S11" s="852"/>
      <c r="T11" s="852"/>
      <c r="U11" s="852"/>
      <c r="V11" s="852"/>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31"/>
      <c r="B13" s="833" t="s">
        <v>84</v>
      </c>
      <c r="C13" s="834"/>
      <c r="D13" s="834"/>
      <c r="E13" s="834"/>
      <c r="F13" s="834"/>
      <c r="G13" s="834"/>
      <c r="H13" s="834"/>
      <c r="I13" s="834"/>
      <c r="J13" s="834"/>
      <c r="K13" s="835"/>
      <c r="L13" s="827" t="s">
        <v>44</v>
      </c>
      <c r="M13" s="854" t="s">
        <v>49</v>
      </c>
      <c r="N13" s="835"/>
      <c r="O13" s="835" t="s">
        <v>45</v>
      </c>
      <c r="P13" s="829" t="s">
        <v>9</v>
      </c>
      <c r="Q13" s="89" t="s">
        <v>109</v>
      </c>
      <c r="R13" s="90"/>
      <c r="S13" s="85" t="s">
        <v>82</v>
      </c>
      <c r="T13" s="91"/>
      <c r="U13" s="92"/>
      <c r="V13" s="414" t="s">
        <v>110</v>
      </c>
      <c r="W13" s="161"/>
    </row>
    <row r="14" spans="1:23" ht="7.5" customHeight="1">
      <c r="A14" s="832"/>
      <c r="B14" s="836"/>
      <c r="C14" s="837"/>
      <c r="D14" s="837"/>
      <c r="E14" s="837"/>
      <c r="F14" s="837"/>
      <c r="G14" s="837"/>
      <c r="H14" s="837"/>
      <c r="I14" s="837"/>
      <c r="J14" s="837"/>
      <c r="K14" s="838"/>
      <c r="L14" s="828"/>
      <c r="M14" s="855"/>
      <c r="N14" s="856"/>
      <c r="O14" s="838"/>
      <c r="P14" s="830"/>
      <c r="Q14" s="827" t="s">
        <v>164</v>
      </c>
      <c r="R14" s="833" t="s">
        <v>53</v>
      </c>
      <c r="S14" s="827" t="s">
        <v>165</v>
      </c>
      <c r="T14" s="833" t="s">
        <v>53</v>
      </c>
      <c r="U14" s="831" t="s">
        <v>83</v>
      </c>
      <c r="V14" s="827" t="s">
        <v>166</v>
      </c>
      <c r="W14" s="161"/>
    </row>
    <row r="15" spans="1:23" ht="19.5" customHeight="1">
      <c r="A15" s="832"/>
      <c r="B15" s="836"/>
      <c r="C15" s="837"/>
      <c r="D15" s="837"/>
      <c r="E15" s="837"/>
      <c r="F15" s="837"/>
      <c r="G15" s="837"/>
      <c r="H15" s="837"/>
      <c r="I15" s="837"/>
      <c r="J15" s="837"/>
      <c r="K15" s="838"/>
      <c r="L15" s="828"/>
      <c r="M15" s="829" t="s">
        <v>52</v>
      </c>
      <c r="N15" s="829" t="s">
        <v>51</v>
      </c>
      <c r="O15" s="838"/>
      <c r="P15" s="830"/>
      <c r="Q15" s="828"/>
      <c r="R15" s="828"/>
      <c r="S15" s="828"/>
      <c r="T15" s="853"/>
      <c r="U15" s="832"/>
      <c r="V15" s="828"/>
      <c r="W15" s="162"/>
    </row>
    <row r="16" spans="1:23" ht="15.75" customHeight="1">
      <c r="A16" s="832"/>
      <c r="B16" s="836"/>
      <c r="C16" s="837"/>
      <c r="D16" s="837"/>
      <c r="E16" s="837"/>
      <c r="F16" s="837"/>
      <c r="G16" s="837"/>
      <c r="H16" s="837"/>
      <c r="I16" s="837"/>
      <c r="J16" s="837"/>
      <c r="K16" s="838"/>
      <c r="L16" s="828"/>
      <c r="M16" s="830"/>
      <c r="N16" s="830"/>
      <c r="O16" s="838"/>
      <c r="P16" s="830"/>
      <c r="Q16" s="828"/>
      <c r="R16" s="828"/>
      <c r="S16" s="828"/>
      <c r="T16" s="828"/>
      <c r="U16" s="832"/>
      <c r="V16" s="828"/>
      <c r="W16" s="162"/>
    </row>
    <row r="17" spans="1:23" ht="18.75" customHeight="1">
      <c r="A17" s="93"/>
      <c r="B17" s="836"/>
      <c r="C17" s="837"/>
      <c r="D17" s="837"/>
      <c r="E17" s="837"/>
      <c r="F17" s="837"/>
      <c r="G17" s="837"/>
      <c r="H17" s="837"/>
      <c r="I17" s="837"/>
      <c r="J17" s="837"/>
      <c r="K17" s="838"/>
      <c r="L17" s="828"/>
      <c r="M17" s="830"/>
      <c r="N17" s="830"/>
      <c r="O17" s="838"/>
      <c r="P17" s="830"/>
      <c r="Q17" s="828"/>
      <c r="R17" s="828"/>
      <c r="S17" s="828"/>
      <c r="T17" s="828"/>
      <c r="U17" s="832"/>
      <c r="V17" s="828"/>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57" t="str">
        <f>IF(基本情報入力シート!C53="","",基本情報入力シート!C53)</f>
        <v>1314567891</v>
      </c>
      <c r="C19" s="858"/>
      <c r="D19" s="858"/>
      <c r="E19" s="858"/>
      <c r="F19" s="858"/>
      <c r="G19" s="858"/>
      <c r="H19" s="858"/>
      <c r="I19" s="858"/>
      <c r="J19" s="858"/>
      <c r="K19" s="859"/>
      <c r="L19" s="103" t="str">
        <f>IF(基本情報入力シート!M53="","",基本情報入力シート!M53)</f>
        <v>東京都</v>
      </c>
      <c r="M19" s="104" t="str">
        <f>IF(基本情報入力シート!R53="","",基本情報入力シート!R53)</f>
        <v>東京都</v>
      </c>
      <c r="N19" s="104" t="str">
        <f>IF(基本情報入力シート!W53="","",基本情報入力シート!W53)</f>
        <v>千代田区</v>
      </c>
      <c r="O19" s="105" t="str">
        <f>IF(基本情報入力シート!X53="","",基本情報入力シート!X53)</f>
        <v>障害福祉事業所名称０１</v>
      </c>
      <c r="P19" s="116" t="str">
        <f>IF(基本情報入力シート!Y53="","",基本情報入力シート!Y53)</f>
        <v>居宅介護</v>
      </c>
      <c r="Q19" s="106" t="s">
        <v>315</v>
      </c>
      <c r="R19" s="107">
        <v>2042400</v>
      </c>
      <c r="S19" s="108" t="s">
        <v>317</v>
      </c>
      <c r="T19" s="109">
        <v>409200</v>
      </c>
      <c r="U19" s="110">
        <v>1</v>
      </c>
      <c r="V19" s="149">
        <v>334800</v>
      </c>
      <c r="W19" s="164"/>
    </row>
    <row r="20" spans="1:23" ht="27.75" customHeight="1">
      <c r="A20" s="112">
        <f>A19+1</f>
        <v>2</v>
      </c>
      <c r="B20" s="857" t="str">
        <f>IF(基本情報入力シート!C54="","",基本情報入力シート!C54)</f>
        <v>1314567892</v>
      </c>
      <c r="C20" s="858"/>
      <c r="D20" s="858"/>
      <c r="E20" s="858"/>
      <c r="F20" s="858"/>
      <c r="G20" s="858"/>
      <c r="H20" s="858"/>
      <c r="I20" s="858"/>
      <c r="J20" s="858"/>
      <c r="K20" s="859"/>
      <c r="L20" s="113" t="str">
        <f>IF(基本情報入力シート!M54="","",基本情報入力シート!M54)</f>
        <v>東京都</v>
      </c>
      <c r="M20" s="113" t="str">
        <f>IF(基本情報入力シート!R54="","",基本情報入力シート!R54)</f>
        <v>東京都</v>
      </c>
      <c r="N20" s="114" t="str">
        <f>IF(基本情報入力シート!W54="","",基本情報入力シート!W54)</f>
        <v>豊島区</v>
      </c>
      <c r="O20" s="115" t="str">
        <f>IF(基本情報入力シート!X54="","",基本情報入力シート!X54)</f>
        <v>障害福祉事業所名称０２</v>
      </c>
      <c r="P20" s="116" t="str">
        <f>IF(基本情報入力シート!Y54="","",基本情報入力シート!Y54)</f>
        <v>居宅介護</v>
      </c>
      <c r="Q20" s="106" t="s">
        <v>316</v>
      </c>
      <c r="R20" s="117">
        <v>1846800</v>
      </c>
      <c r="S20" s="108" t="s">
        <v>318</v>
      </c>
      <c r="T20" s="118">
        <v>646800</v>
      </c>
      <c r="U20" s="119">
        <v>1</v>
      </c>
      <c r="V20" s="148">
        <v>415800</v>
      </c>
      <c r="W20" s="165"/>
    </row>
    <row r="21" spans="1:23" ht="27.75" customHeight="1">
      <c r="A21" s="112">
        <f t="shared" ref="A21:A118" si="0">A20+1</f>
        <v>3</v>
      </c>
      <c r="B21" s="857" t="str">
        <f>IF(基本情報入力シート!C55="","",基本情報入力シート!C55)</f>
        <v>1314567893</v>
      </c>
      <c r="C21" s="858"/>
      <c r="D21" s="858"/>
      <c r="E21" s="858"/>
      <c r="F21" s="858"/>
      <c r="G21" s="858"/>
      <c r="H21" s="858"/>
      <c r="I21" s="858"/>
      <c r="J21" s="858"/>
      <c r="K21" s="859"/>
      <c r="L21" s="113" t="str">
        <f>IF(基本情報入力シート!M55="","",基本情報入力シート!M55)</f>
        <v>東京都</v>
      </c>
      <c r="M21" s="113" t="str">
        <f>IF(基本情報入力シート!R55="","",基本情報入力シート!R55)</f>
        <v>東京都</v>
      </c>
      <c r="N21" s="114" t="str">
        <f>IF(基本情報入力シート!W55="","",基本情報入力シート!W55)</f>
        <v>世田谷区</v>
      </c>
      <c r="O21" s="115" t="str">
        <f>IF(基本情報入力シート!X55="","",基本情報入力シート!X55)</f>
        <v>障害福祉事業所名称０３</v>
      </c>
      <c r="P21" s="120" t="str">
        <f>IF(基本情報入力シート!Y55="","",基本情報入力シート!Y55)</f>
        <v>生活介護</v>
      </c>
      <c r="Q21" s="106" t="s">
        <v>315</v>
      </c>
      <c r="R21" s="107">
        <v>2486400</v>
      </c>
      <c r="S21" s="108" t="s">
        <v>318</v>
      </c>
      <c r="T21" s="109">
        <v>796320</v>
      </c>
      <c r="U21" s="121">
        <v>1</v>
      </c>
      <c r="V21" s="148">
        <v>625680</v>
      </c>
      <c r="W21" s="165"/>
    </row>
    <row r="22" spans="1:23" ht="27.75" customHeight="1">
      <c r="A22" s="112">
        <f t="shared" si="0"/>
        <v>4</v>
      </c>
      <c r="B22" s="857" t="str">
        <f>IF(基本情報入力シート!C56="","",基本情報入力シート!C56)</f>
        <v>1314567894</v>
      </c>
      <c r="C22" s="858"/>
      <c r="D22" s="858"/>
      <c r="E22" s="858"/>
      <c r="F22" s="858"/>
      <c r="G22" s="858"/>
      <c r="H22" s="858"/>
      <c r="I22" s="858"/>
      <c r="J22" s="858"/>
      <c r="K22" s="859"/>
      <c r="L22" s="113" t="str">
        <f>IF(基本情報入力シート!M56="","",基本情報入力シート!M56)</f>
        <v>さいたま市</v>
      </c>
      <c r="M22" s="113" t="str">
        <f>IF(基本情報入力シート!R56="","",基本情報入力シート!R56)</f>
        <v>埼玉県</v>
      </c>
      <c r="N22" s="114" t="str">
        <f>IF(基本情報入力シート!W56="","",基本情報入力シート!W56)</f>
        <v>さいたま市</v>
      </c>
      <c r="O22" s="115" t="str">
        <f>IF(基本情報入力シート!X56="","",基本情報入力シート!X56)</f>
        <v>障害福祉事業所名称０４</v>
      </c>
      <c r="P22" s="120" t="str">
        <f>IF(基本情報入力シート!Y56="","",基本情報入力シート!Y56)</f>
        <v>就労継続支援Ｂ型</v>
      </c>
      <c r="Q22" s="106" t="s">
        <v>315</v>
      </c>
      <c r="R22" s="107">
        <v>1554000</v>
      </c>
      <c r="S22" s="108" t="s">
        <v>318</v>
      </c>
      <c r="T22" s="109">
        <v>483480</v>
      </c>
      <c r="U22" s="121">
        <v>1</v>
      </c>
      <c r="V22" s="148">
        <v>369720</v>
      </c>
      <c r="W22" s="165"/>
    </row>
    <row r="23" spans="1:23" ht="27.75" customHeight="1">
      <c r="A23" s="112">
        <f t="shared" si="0"/>
        <v>5</v>
      </c>
      <c r="B23" s="857" t="str">
        <f>IF(基本情報入力シート!C57="","",基本情報入力シート!C57)</f>
        <v>1314567895</v>
      </c>
      <c r="C23" s="858"/>
      <c r="D23" s="858"/>
      <c r="E23" s="858"/>
      <c r="F23" s="858"/>
      <c r="G23" s="858"/>
      <c r="H23" s="858"/>
      <c r="I23" s="858"/>
      <c r="J23" s="858"/>
      <c r="K23" s="859"/>
      <c r="L23" s="113" t="str">
        <f>IF(基本情報入力シート!M57="","",基本情報入力シート!M57)</f>
        <v>千葉市</v>
      </c>
      <c r="M23" s="113" t="str">
        <f>IF(基本情報入力シート!R57="","",基本情報入力シート!R57)</f>
        <v>千葉県</v>
      </c>
      <c r="N23" s="114" t="str">
        <f>IF(基本情報入力シート!W57="","",基本情報入力シート!W57)</f>
        <v>千葉市</v>
      </c>
      <c r="O23" s="115" t="str">
        <f>IF(基本情報入力シート!X57="","",基本情報入力シート!X57)</f>
        <v>障害福祉事業所名称０５</v>
      </c>
      <c r="P23" s="120" t="str">
        <f>IF(基本情報入力シート!Y57="","",基本情報入力シート!Y57)</f>
        <v>施設入所支援</v>
      </c>
      <c r="Q23" s="106" t="s">
        <v>315</v>
      </c>
      <c r="R23" s="107">
        <v>7326000</v>
      </c>
      <c r="S23" s="108" t="s">
        <v>319</v>
      </c>
      <c r="T23" s="109">
        <v>1789200</v>
      </c>
      <c r="U23" s="121">
        <v>1</v>
      </c>
      <c r="V23" s="148">
        <v>2385600</v>
      </c>
      <c r="W23" s="165"/>
    </row>
    <row r="24" spans="1:23" ht="27.75" customHeight="1">
      <c r="A24" s="112">
        <f t="shared" si="0"/>
        <v>6</v>
      </c>
      <c r="B24" s="857" t="str">
        <f>IF(基本情報入力シート!C58="","",基本情報入力シート!C58)</f>
        <v>1314567895</v>
      </c>
      <c r="C24" s="858"/>
      <c r="D24" s="858"/>
      <c r="E24" s="858"/>
      <c r="F24" s="858"/>
      <c r="G24" s="858"/>
      <c r="H24" s="858"/>
      <c r="I24" s="858"/>
      <c r="J24" s="858"/>
      <c r="K24" s="859"/>
      <c r="L24" s="113" t="str">
        <f>IF(基本情報入力シート!M58="","",基本情報入力シート!M58)</f>
        <v>千葉市</v>
      </c>
      <c r="M24" s="113" t="str">
        <f>IF(基本情報入力シート!R58="","",基本情報入力シート!R58)</f>
        <v>千葉県</v>
      </c>
      <c r="N24" s="114" t="str">
        <f>IF(基本情報入力シート!W58="","",基本情報入力シート!W58)</f>
        <v>千葉市</v>
      </c>
      <c r="O24" s="115" t="str">
        <f>IF(基本情報入力シート!X58="","",基本情報入力シート!X58)</f>
        <v>障害福祉事業所名称０５</v>
      </c>
      <c r="P24" s="120" t="str">
        <f>IF(基本情報入力シート!Y58="","",基本情報入力シート!Y58)</f>
        <v>障害者支援施設：生活介護</v>
      </c>
      <c r="Q24" s="106" t="s">
        <v>315</v>
      </c>
      <c r="R24" s="107">
        <v>9279600</v>
      </c>
      <c r="S24" s="108" t="s">
        <v>319</v>
      </c>
      <c r="T24" s="109">
        <v>2590800</v>
      </c>
      <c r="U24" s="121">
        <v>1</v>
      </c>
      <c r="V24" s="148">
        <v>1676400</v>
      </c>
      <c r="W24" s="165"/>
    </row>
    <row r="25" spans="1:23" ht="27.75" customHeight="1">
      <c r="A25" s="112">
        <f t="shared" si="0"/>
        <v>7</v>
      </c>
      <c r="B25" s="857" t="str">
        <f>IF(基本情報入力シート!C59="","",基本情報入力シート!C59)</f>
        <v/>
      </c>
      <c r="C25" s="858"/>
      <c r="D25" s="858"/>
      <c r="E25" s="858"/>
      <c r="F25" s="858"/>
      <c r="G25" s="858"/>
      <c r="H25" s="858"/>
      <c r="I25" s="858"/>
      <c r="J25" s="858"/>
      <c r="K25" s="859"/>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57" t="str">
        <f>IF(基本情報入力シート!C60="","",基本情報入力シート!C60)</f>
        <v/>
      </c>
      <c r="C26" s="858"/>
      <c r="D26" s="858"/>
      <c r="E26" s="858"/>
      <c r="F26" s="858"/>
      <c r="G26" s="858"/>
      <c r="H26" s="858"/>
      <c r="I26" s="858"/>
      <c r="J26" s="858"/>
      <c r="K26" s="859"/>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57" t="str">
        <f>IF(基本情報入力シート!C61="","",基本情報入力シート!C61)</f>
        <v/>
      </c>
      <c r="C27" s="858"/>
      <c r="D27" s="858"/>
      <c r="E27" s="858"/>
      <c r="F27" s="858"/>
      <c r="G27" s="858"/>
      <c r="H27" s="858"/>
      <c r="I27" s="858"/>
      <c r="J27" s="858"/>
      <c r="K27" s="859"/>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57" t="str">
        <f>IF(基本情報入力シート!C62="","",基本情報入力シート!C62)</f>
        <v/>
      </c>
      <c r="C28" s="858"/>
      <c r="D28" s="858"/>
      <c r="E28" s="858"/>
      <c r="F28" s="858"/>
      <c r="G28" s="858"/>
      <c r="H28" s="858"/>
      <c r="I28" s="858"/>
      <c r="J28" s="858"/>
      <c r="K28" s="859"/>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57" t="str">
        <f>IF(基本情報入力シート!C63="","",基本情報入力シート!C63)</f>
        <v/>
      </c>
      <c r="C29" s="858"/>
      <c r="D29" s="858"/>
      <c r="E29" s="858"/>
      <c r="F29" s="858"/>
      <c r="G29" s="858"/>
      <c r="H29" s="858"/>
      <c r="I29" s="858"/>
      <c r="J29" s="858"/>
      <c r="K29" s="859"/>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15"/>
      <c r="R29" s="117"/>
      <c r="S29" s="122"/>
      <c r="T29" s="118"/>
      <c r="U29" s="119"/>
      <c r="V29" s="148"/>
      <c r="W29" s="165"/>
    </row>
    <row r="30" spans="1:23" ht="27.75" customHeight="1">
      <c r="A30" s="112">
        <f t="shared" si="0"/>
        <v>12</v>
      </c>
      <c r="B30" s="857" t="str">
        <f>IF(基本情報入力シート!C64="","",基本情報入力シート!C64)</f>
        <v/>
      </c>
      <c r="C30" s="858"/>
      <c r="D30" s="858"/>
      <c r="E30" s="858"/>
      <c r="F30" s="858"/>
      <c r="G30" s="858"/>
      <c r="H30" s="858"/>
      <c r="I30" s="858"/>
      <c r="J30" s="858"/>
      <c r="K30" s="859"/>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57" t="str">
        <f>IF(基本情報入力シート!C65="","",基本情報入力シート!C65)</f>
        <v/>
      </c>
      <c r="C31" s="858"/>
      <c r="D31" s="858"/>
      <c r="E31" s="858"/>
      <c r="F31" s="858"/>
      <c r="G31" s="858"/>
      <c r="H31" s="858"/>
      <c r="I31" s="858"/>
      <c r="J31" s="858"/>
      <c r="K31" s="859"/>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57" t="str">
        <f>IF(基本情報入力シート!C66="","",基本情報入力シート!C66)</f>
        <v/>
      </c>
      <c r="C32" s="858"/>
      <c r="D32" s="858"/>
      <c r="E32" s="858"/>
      <c r="F32" s="858"/>
      <c r="G32" s="858"/>
      <c r="H32" s="858"/>
      <c r="I32" s="858"/>
      <c r="J32" s="858"/>
      <c r="K32" s="859"/>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57" t="str">
        <f>IF(基本情報入力シート!C67="","",基本情報入力シート!C67)</f>
        <v/>
      </c>
      <c r="C33" s="858"/>
      <c r="D33" s="858"/>
      <c r="E33" s="858"/>
      <c r="F33" s="858"/>
      <c r="G33" s="858"/>
      <c r="H33" s="858"/>
      <c r="I33" s="858"/>
      <c r="J33" s="858"/>
      <c r="K33" s="859"/>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57" t="str">
        <f>IF(基本情報入力シート!C68="","",基本情報入力シート!C68)</f>
        <v/>
      </c>
      <c r="C34" s="858"/>
      <c r="D34" s="858"/>
      <c r="E34" s="858"/>
      <c r="F34" s="858"/>
      <c r="G34" s="858"/>
      <c r="H34" s="858"/>
      <c r="I34" s="858"/>
      <c r="J34" s="858"/>
      <c r="K34" s="859"/>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57" t="str">
        <f>IF(基本情報入力シート!C69="","",基本情報入力シート!C69)</f>
        <v/>
      </c>
      <c r="C35" s="858"/>
      <c r="D35" s="858"/>
      <c r="E35" s="858"/>
      <c r="F35" s="858"/>
      <c r="G35" s="858"/>
      <c r="H35" s="858"/>
      <c r="I35" s="858"/>
      <c r="J35" s="858"/>
      <c r="K35" s="859"/>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57" t="str">
        <f>IF(基本情報入力シート!C70="","",基本情報入力シート!C70)</f>
        <v/>
      </c>
      <c r="C36" s="858"/>
      <c r="D36" s="858"/>
      <c r="E36" s="858"/>
      <c r="F36" s="858"/>
      <c r="G36" s="858"/>
      <c r="H36" s="858"/>
      <c r="I36" s="858"/>
      <c r="J36" s="858"/>
      <c r="K36" s="859"/>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57" t="str">
        <f>IF(基本情報入力シート!C71="","",基本情報入力シート!C71)</f>
        <v/>
      </c>
      <c r="C37" s="858"/>
      <c r="D37" s="858"/>
      <c r="E37" s="858"/>
      <c r="F37" s="858"/>
      <c r="G37" s="858"/>
      <c r="H37" s="858"/>
      <c r="I37" s="858"/>
      <c r="J37" s="858"/>
      <c r="K37" s="859"/>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57" t="str">
        <f>IF(基本情報入力シート!C72="","",基本情報入力シート!C72)</f>
        <v/>
      </c>
      <c r="C38" s="858"/>
      <c r="D38" s="858"/>
      <c r="E38" s="858"/>
      <c r="F38" s="858"/>
      <c r="G38" s="858"/>
      <c r="H38" s="858"/>
      <c r="I38" s="858"/>
      <c r="J38" s="858"/>
      <c r="K38" s="859"/>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57" t="str">
        <f>IF(基本情報入力シート!C73="","",基本情報入力シート!C73)</f>
        <v/>
      </c>
      <c r="C39" s="858"/>
      <c r="D39" s="858"/>
      <c r="E39" s="858"/>
      <c r="F39" s="858"/>
      <c r="G39" s="858"/>
      <c r="H39" s="858"/>
      <c r="I39" s="858"/>
      <c r="J39" s="858"/>
      <c r="K39" s="859"/>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57" t="str">
        <f>IF(基本情報入力シート!C74="","",基本情報入力シート!C74)</f>
        <v/>
      </c>
      <c r="C40" s="858"/>
      <c r="D40" s="858"/>
      <c r="E40" s="858"/>
      <c r="F40" s="858"/>
      <c r="G40" s="858"/>
      <c r="H40" s="858"/>
      <c r="I40" s="858"/>
      <c r="J40" s="858"/>
      <c r="K40" s="859"/>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57" t="str">
        <f>IF(基本情報入力シート!C75="","",基本情報入力シート!C75)</f>
        <v/>
      </c>
      <c r="C41" s="858"/>
      <c r="D41" s="858"/>
      <c r="E41" s="858"/>
      <c r="F41" s="858"/>
      <c r="G41" s="858"/>
      <c r="H41" s="858"/>
      <c r="I41" s="858"/>
      <c r="J41" s="858"/>
      <c r="K41" s="859"/>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57" t="str">
        <f>IF(基本情報入力シート!C76="","",基本情報入力シート!C76)</f>
        <v/>
      </c>
      <c r="C42" s="858"/>
      <c r="D42" s="858"/>
      <c r="E42" s="858"/>
      <c r="F42" s="858"/>
      <c r="G42" s="858"/>
      <c r="H42" s="858"/>
      <c r="I42" s="858"/>
      <c r="J42" s="858"/>
      <c r="K42" s="859"/>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57" t="str">
        <f>IF(基本情報入力シート!C77="","",基本情報入力シート!C77)</f>
        <v/>
      </c>
      <c r="C43" s="858"/>
      <c r="D43" s="858"/>
      <c r="E43" s="858"/>
      <c r="F43" s="858"/>
      <c r="G43" s="858"/>
      <c r="H43" s="858"/>
      <c r="I43" s="858"/>
      <c r="J43" s="858"/>
      <c r="K43" s="859"/>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57" t="str">
        <f>IF(基本情報入力シート!C78="","",基本情報入力シート!C78)</f>
        <v/>
      </c>
      <c r="C44" s="858"/>
      <c r="D44" s="858"/>
      <c r="E44" s="858"/>
      <c r="F44" s="858"/>
      <c r="G44" s="858"/>
      <c r="H44" s="858"/>
      <c r="I44" s="858"/>
      <c r="J44" s="858"/>
      <c r="K44" s="859"/>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57" t="str">
        <f>IF(基本情報入力シート!C79="","",基本情報入力シート!C79)</f>
        <v/>
      </c>
      <c r="C45" s="858"/>
      <c r="D45" s="858"/>
      <c r="E45" s="858"/>
      <c r="F45" s="858"/>
      <c r="G45" s="858"/>
      <c r="H45" s="858"/>
      <c r="I45" s="858"/>
      <c r="J45" s="858"/>
      <c r="K45" s="859"/>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57" t="str">
        <f>IF(基本情報入力シート!C80="","",基本情報入力シート!C80)</f>
        <v/>
      </c>
      <c r="C46" s="858"/>
      <c r="D46" s="858"/>
      <c r="E46" s="858"/>
      <c r="F46" s="858"/>
      <c r="G46" s="858"/>
      <c r="H46" s="858"/>
      <c r="I46" s="858"/>
      <c r="J46" s="858"/>
      <c r="K46" s="859"/>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57" t="str">
        <f>IF(基本情報入力シート!C81="","",基本情報入力シート!C81)</f>
        <v/>
      </c>
      <c r="C47" s="858"/>
      <c r="D47" s="858"/>
      <c r="E47" s="858"/>
      <c r="F47" s="858"/>
      <c r="G47" s="858"/>
      <c r="H47" s="858"/>
      <c r="I47" s="858"/>
      <c r="J47" s="858"/>
      <c r="K47" s="859"/>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57" t="str">
        <f>IF(基本情報入力シート!C82="","",基本情報入力シート!C82)</f>
        <v/>
      </c>
      <c r="C48" s="858"/>
      <c r="D48" s="858"/>
      <c r="E48" s="858"/>
      <c r="F48" s="858"/>
      <c r="G48" s="858"/>
      <c r="H48" s="858"/>
      <c r="I48" s="858"/>
      <c r="J48" s="858"/>
      <c r="K48" s="859"/>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57" t="str">
        <f>IF(基本情報入力シート!C83="","",基本情報入力シート!C83)</f>
        <v/>
      </c>
      <c r="C49" s="858"/>
      <c r="D49" s="858"/>
      <c r="E49" s="858"/>
      <c r="F49" s="858"/>
      <c r="G49" s="858"/>
      <c r="H49" s="858"/>
      <c r="I49" s="858"/>
      <c r="J49" s="858"/>
      <c r="K49" s="859"/>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57" t="str">
        <f>IF(基本情報入力シート!C84="","",基本情報入力シート!C84)</f>
        <v/>
      </c>
      <c r="C50" s="858"/>
      <c r="D50" s="858"/>
      <c r="E50" s="858"/>
      <c r="F50" s="858"/>
      <c r="G50" s="858"/>
      <c r="H50" s="858"/>
      <c r="I50" s="858"/>
      <c r="J50" s="858"/>
      <c r="K50" s="859"/>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57" t="str">
        <f>IF(基本情報入力シート!C85="","",基本情報入力シート!C85)</f>
        <v/>
      </c>
      <c r="C51" s="858"/>
      <c r="D51" s="858"/>
      <c r="E51" s="858"/>
      <c r="F51" s="858"/>
      <c r="G51" s="858"/>
      <c r="H51" s="858"/>
      <c r="I51" s="858"/>
      <c r="J51" s="858"/>
      <c r="K51" s="859"/>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57" t="str">
        <f>IF(基本情報入力シート!C86="","",基本情報入力シート!C86)</f>
        <v/>
      </c>
      <c r="C52" s="858"/>
      <c r="D52" s="858"/>
      <c r="E52" s="858"/>
      <c r="F52" s="858"/>
      <c r="G52" s="858"/>
      <c r="H52" s="858"/>
      <c r="I52" s="858"/>
      <c r="J52" s="858"/>
      <c r="K52" s="859"/>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57" t="str">
        <f>IF(基本情報入力シート!C87="","",基本情報入力シート!C87)</f>
        <v/>
      </c>
      <c r="C53" s="858"/>
      <c r="D53" s="858"/>
      <c r="E53" s="858"/>
      <c r="F53" s="858"/>
      <c r="G53" s="858"/>
      <c r="H53" s="858"/>
      <c r="I53" s="858"/>
      <c r="J53" s="858"/>
      <c r="K53" s="859"/>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57" t="str">
        <f>IF(基本情報入力シート!C88="","",基本情報入力シート!C88)</f>
        <v/>
      </c>
      <c r="C54" s="858"/>
      <c r="D54" s="858"/>
      <c r="E54" s="858"/>
      <c r="F54" s="858"/>
      <c r="G54" s="858"/>
      <c r="H54" s="858"/>
      <c r="I54" s="858"/>
      <c r="J54" s="858"/>
      <c r="K54" s="859"/>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57" t="str">
        <f>IF(基本情報入力シート!C89="","",基本情報入力シート!C89)</f>
        <v/>
      </c>
      <c r="C55" s="858"/>
      <c r="D55" s="858"/>
      <c r="E55" s="858"/>
      <c r="F55" s="858"/>
      <c r="G55" s="858"/>
      <c r="H55" s="858"/>
      <c r="I55" s="858"/>
      <c r="J55" s="858"/>
      <c r="K55" s="859"/>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57" t="str">
        <f>IF(基本情報入力シート!C90="","",基本情報入力シート!C90)</f>
        <v/>
      </c>
      <c r="C56" s="858"/>
      <c r="D56" s="858"/>
      <c r="E56" s="858"/>
      <c r="F56" s="858"/>
      <c r="G56" s="858"/>
      <c r="H56" s="858"/>
      <c r="I56" s="858"/>
      <c r="J56" s="858"/>
      <c r="K56" s="859"/>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57" t="str">
        <f>IF(基本情報入力シート!C91="","",基本情報入力シート!C91)</f>
        <v/>
      </c>
      <c r="C57" s="858"/>
      <c r="D57" s="858"/>
      <c r="E57" s="858"/>
      <c r="F57" s="858"/>
      <c r="G57" s="858"/>
      <c r="H57" s="858"/>
      <c r="I57" s="858"/>
      <c r="J57" s="858"/>
      <c r="K57" s="859"/>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57" t="str">
        <f>IF(基本情報入力シート!C92="","",基本情報入力シート!C92)</f>
        <v/>
      </c>
      <c r="C58" s="858"/>
      <c r="D58" s="858"/>
      <c r="E58" s="858"/>
      <c r="F58" s="858"/>
      <c r="G58" s="858"/>
      <c r="H58" s="858"/>
      <c r="I58" s="858"/>
      <c r="J58" s="858"/>
      <c r="K58" s="859"/>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57" t="str">
        <f>IF(基本情報入力シート!C93="","",基本情報入力シート!C93)</f>
        <v/>
      </c>
      <c r="C59" s="858"/>
      <c r="D59" s="858"/>
      <c r="E59" s="858"/>
      <c r="F59" s="858"/>
      <c r="G59" s="858"/>
      <c r="H59" s="858"/>
      <c r="I59" s="858"/>
      <c r="J59" s="858"/>
      <c r="K59" s="859"/>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57" t="str">
        <f>IF(基本情報入力シート!C94="","",基本情報入力シート!C94)</f>
        <v/>
      </c>
      <c r="C60" s="858"/>
      <c r="D60" s="858"/>
      <c r="E60" s="858"/>
      <c r="F60" s="858"/>
      <c r="G60" s="858"/>
      <c r="H60" s="858"/>
      <c r="I60" s="858"/>
      <c r="J60" s="858"/>
      <c r="K60" s="859"/>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57" t="str">
        <f>IF(基本情報入力シート!C95="","",基本情報入力シート!C95)</f>
        <v/>
      </c>
      <c r="C61" s="858"/>
      <c r="D61" s="858"/>
      <c r="E61" s="858"/>
      <c r="F61" s="858"/>
      <c r="G61" s="858"/>
      <c r="H61" s="858"/>
      <c r="I61" s="858"/>
      <c r="J61" s="858"/>
      <c r="K61" s="859"/>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57" t="str">
        <f>IF(基本情報入力シート!C96="","",基本情報入力シート!C96)</f>
        <v/>
      </c>
      <c r="C62" s="858"/>
      <c r="D62" s="858"/>
      <c r="E62" s="858"/>
      <c r="F62" s="858"/>
      <c r="G62" s="858"/>
      <c r="H62" s="858"/>
      <c r="I62" s="858"/>
      <c r="J62" s="858"/>
      <c r="K62" s="859"/>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57" t="str">
        <f>IF(基本情報入力シート!C97="","",基本情報入力シート!C97)</f>
        <v/>
      </c>
      <c r="C63" s="858"/>
      <c r="D63" s="858"/>
      <c r="E63" s="858"/>
      <c r="F63" s="858"/>
      <c r="G63" s="858"/>
      <c r="H63" s="858"/>
      <c r="I63" s="858"/>
      <c r="J63" s="858"/>
      <c r="K63" s="859"/>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57" t="str">
        <f>IF(基本情報入力シート!C98="","",基本情報入力シート!C98)</f>
        <v/>
      </c>
      <c r="C64" s="858"/>
      <c r="D64" s="858"/>
      <c r="E64" s="858"/>
      <c r="F64" s="858"/>
      <c r="G64" s="858"/>
      <c r="H64" s="858"/>
      <c r="I64" s="858"/>
      <c r="J64" s="858"/>
      <c r="K64" s="859"/>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57" t="str">
        <f>IF(基本情報入力シート!C99="","",基本情報入力シート!C99)</f>
        <v/>
      </c>
      <c r="C65" s="858"/>
      <c r="D65" s="858"/>
      <c r="E65" s="858"/>
      <c r="F65" s="858"/>
      <c r="G65" s="858"/>
      <c r="H65" s="858"/>
      <c r="I65" s="858"/>
      <c r="J65" s="858"/>
      <c r="K65" s="859"/>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57" t="str">
        <f>IF(基本情報入力シート!C100="","",基本情報入力シート!C100)</f>
        <v/>
      </c>
      <c r="C66" s="858"/>
      <c r="D66" s="858"/>
      <c r="E66" s="858"/>
      <c r="F66" s="858"/>
      <c r="G66" s="858"/>
      <c r="H66" s="858"/>
      <c r="I66" s="858"/>
      <c r="J66" s="858"/>
      <c r="K66" s="859"/>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57" t="str">
        <f>IF(基本情報入力シート!C101="","",基本情報入力シート!C101)</f>
        <v/>
      </c>
      <c r="C67" s="858"/>
      <c r="D67" s="858"/>
      <c r="E67" s="858"/>
      <c r="F67" s="858"/>
      <c r="G67" s="858"/>
      <c r="H67" s="858"/>
      <c r="I67" s="858"/>
      <c r="J67" s="858"/>
      <c r="K67" s="859"/>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57" t="str">
        <f>IF(基本情報入力シート!C102="","",基本情報入力シート!C102)</f>
        <v/>
      </c>
      <c r="C68" s="858"/>
      <c r="D68" s="858"/>
      <c r="E68" s="858"/>
      <c r="F68" s="858"/>
      <c r="G68" s="858"/>
      <c r="H68" s="858"/>
      <c r="I68" s="858"/>
      <c r="J68" s="858"/>
      <c r="K68" s="859"/>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57" t="str">
        <f>IF(基本情報入力シート!C103="","",基本情報入力シート!C103)</f>
        <v/>
      </c>
      <c r="C69" s="858"/>
      <c r="D69" s="858"/>
      <c r="E69" s="858"/>
      <c r="F69" s="858"/>
      <c r="G69" s="858"/>
      <c r="H69" s="858"/>
      <c r="I69" s="858"/>
      <c r="J69" s="858"/>
      <c r="K69" s="859"/>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57" t="str">
        <f>IF(基本情報入力シート!C104="","",基本情報入力シート!C104)</f>
        <v/>
      </c>
      <c r="C70" s="858"/>
      <c r="D70" s="858"/>
      <c r="E70" s="858"/>
      <c r="F70" s="858"/>
      <c r="G70" s="858"/>
      <c r="H70" s="858"/>
      <c r="I70" s="858"/>
      <c r="J70" s="858"/>
      <c r="K70" s="859"/>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57" t="str">
        <f>IF(基本情報入力シート!C105="","",基本情報入力シート!C105)</f>
        <v/>
      </c>
      <c r="C71" s="858"/>
      <c r="D71" s="858"/>
      <c r="E71" s="858"/>
      <c r="F71" s="858"/>
      <c r="G71" s="858"/>
      <c r="H71" s="858"/>
      <c r="I71" s="858"/>
      <c r="J71" s="858"/>
      <c r="K71" s="859"/>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57" t="str">
        <f>IF(基本情報入力シート!C106="","",基本情報入力シート!C106)</f>
        <v/>
      </c>
      <c r="C72" s="858"/>
      <c r="D72" s="858"/>
      <c r="E72" s="858"/>
      <c r="F72" s="858"/>
      <c r="G72" s="858"/>
      <c r="H72" s="858"/>
      <c r="I72" s="858"/>
      <c r="J72" s="858"/>
      <c r="K72" s="859"/>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57" t="str">
        <f>IF(基本情報入力シート!C107="","",基本情報入力シート!C107)</f>
        <v/>
      </c>
      <c r="C73" s="858"/>
      <c r="D73" s="858"/>
      <c r="E73" s="858"/>
      <c r="F73" s="858"/>
      <c r="G73" s="858"/>
      <c r="H73" s="858"/>
      <c r="I73" s="858"/>
      <c r="J73" s="858"/>
      <c r="K73" s="859"/>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57" t="str">
        <f>IF(基本情報入力シート!C108="","",基本情報入力シート!C108)</f>
        <v/>
      </c>
      <c r="C74" s="858"/>
      <c r="D74" s="858"/>
      <c r="E74" s="858"/>
      <c r="F74" s="858"/>
      <c r="G74" s="858"/>
      <c r="H74" s="858"/>
      <c r="I74" s="858"/>
      <c r="J74" s="858"/>
      <c r="K74" s="859"/>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57" t="str">
        <f>IF(基本情報入力シート!C109="","",基本情報入力シート!C109)</f>
        <v/>
      </c>
      <c r="C75" s="858"/>
      <c r="D75" s="858"/>
      <c r="E75" s="858"/>
      <c r="F75" s="858"/>
      <c r="G75" s="858"/>
      <c r="H75" s="858"/>
      <c r="I75" s="858"/>
      <c r="J75" s="858"/>
      <c r="K75" s="859"/>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57" t="str">
        <f>IF(基本情報入力シート!C110="","",基本情報入力シート!C110)</f>
        <v/>
      </c>
      <c r="C76" s="858"/>
      <c r="D76" s="858"/>
      <c r="E76" s="858"/>
      <c r="F76" s="858"/>
      <c r="G76" s="858"/>
      <c r="H76" s="858"/>
      <c r="I76" s="858"/>
      <c r="J76" s="858"/>
      <c r="K76" s="859"/>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57" t="str">
        <f>IF(基本情報入力シート!C111="","",基本情報入力シート!C111)</f>
        <v/>
      </c>
      <c r="C77" s="858"/>
      <c r="D77" s="858"/>
      <c r="E77" s="858"/>
      <c r="F77" s="858"/>
      <c r="G77" s="858"/>
      <c r="H77" s="858"/>
      <c r="I77" s="858"/>
      <c r="J77" s="858"/>
      <c r="K77" s="859"/>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57" t="str">
        <f>IF(基本情報入力シート!C112="","",基本情報入力シート!C112)</f>
        <v/>
      </c>
      <c r="C78" s="858"/>
      <c r="D78" s="858"/>
      <c r="E78" s="858"/>
      <c r="F78" s="858"/>
      <c r="G78" s="858"/>
      <c r="H78" s="858"/>
      <c r="I78" s="858"/>
      <c r="J78" s="858"/>
      <c r="K78" s="859"/>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57" t="str">
        <f>IF(基本情報入力シート!C113="","",基本情報入力シート!C113)</f>
        <v/>
      </c>
      <c r="C79" s="858"/>
      <c r="D79" s="858"/>
      <c r="E79" s="858"/>
      <c r="F79" s="858"/>
      <c r="G79" s="858"/>
      <c r="H79" s="858"/>
      <c r="I79" s="858"/>
      <c r="J79" s="858"/>
      <c r="K79" s="859"/>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57" t="str">
        <f>IF(基本情報入力シート!C114="","",基本情報入力シート!C114)</f>
        <v/>
      </c>
      <c r="C80" s="858"/>
      <c r="D80" s="858"/>
      <c r="E80" s="858"/>
      <c r="F80" s="858"/>
      <c r="G80" s="858"/>
      <c r="H80" s="858"/>
      <c r="I80" s="858"/>
      <c r="J80" s="858"/>
      <c r="K80" s="859"/>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57" t="str">
        <f>IF(基本情報入力シート!C115="","",基本情報入力シート!C115)</f>
        <v/>
      </c>
      <c r="C81" s="858"/>
      <c r="D81" s="858"/>
      <c r="E81" s="858"/>
      <c r="F81" s="858"/>
      <c r="G81" s="858"/>
      <c r="H81" s="858"/>
      <c r="I81" s="858"/>
      <c r="J81" s="858"/>
      <c r="K81" s="859"/>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57" t="str">
        <f>IF(基本情報入力シート!C116="","",基本情報入力シート!C116)</f>
        <v/>
      </c>
      <c r="C82" s="858"/>
      <c r="D82" s="858"/>
      <c r="E82" s="858"/>
      <c r="F82" s="858"/>
      <c r="G82" s="858"/>
      <c r="H82" s="858"/>
      <c r="I82" s="858"/>
      <c r="J82" s="858"/>
      <c r="K82" s="859"/>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57" t="str">
        <f>IF(基本情報入力シート!C117="","",基本情報入力シート!C117)</f>
        <v/>
      </c>
      <c r="C83" s="858"/>
      <c r="D83" s="858"/>
      <c r="E83" s="858"/>
      <c r="F83" s="858"/>
      <c r="G83" s="858"/>
      <c r="H83" s="858"/>
      <c r="I83" s="858"/>
      <c r="J83" s="858"/>
      <c r="K83" s="859"/>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57" t="str">
        <f>IF(基本情報入力シート!C118="","",基本情報入力シート!C118)</f>
        <v/>
      </c>
      <c r="C84" s="858"/>
      <c r="D84" s="858"/>
      <c r="E84" s="858"/>
      <c r="F84" s="858"/>
      <c r="G84" s="858"/>
      <c r="H84" s="858"/>
      <c r="I84" s="858"/>
      <c r="J84" s="858"/>
      <c r="K84" s="859"/>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57" t="str">
        <f>IF(基本情報入力シート!C119="","",基本情報入力シート!C119)</f>
        <v/>
      </c>
      <c r="C85" s="858"/>
      <c r="D85" s="858"/>
      <c r="E85" s="858"/>
      <c r="F85" s="858"/>
      <c r="G85" s="858"/>
      <c r="H85" s="858"/>
      <c r="I85" s="858"/>
      <c r="J85" s="858"/>
      <c r="K85" s="859"/>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57" t="str">
        <f>IF(基本情報入力シート!C120="","",基本情報入力シート!C120)</f>
        <v/>
      </c>
      <c r="C86" s="858"/>
      <c r="D86" s="858"/>
      <c r="E86" s="858"/>
      <c r="F86" s="858"/>
      <c r="G86" s="858"/>
      <c r="H86" s="858"/>
      <c r="I86" s="858"/>
      <c r="J86" s="858"/>
      <c r="K86" s="859"/>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57" t="str">
        <f>IF(基本情報入力シート!C121="","",基本情報入力シート!C121)</f>
        <v/>
      </c>
      <c r="C87" s="858"/>
      <c r="D87" s="858"/>
      <c r="E87" s="858"/>
      <c r="F87" s="858"/>
      <c r="G87" s="858"/>
      <c r="H87" s="858"/>
      <c r="I87" s="858"/>
      <c r="J87" s="858"/>
      <c r="K87" s="859"/>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57" t="str">
        <f>IF(基本情報入力シート!C122="","",基本情報入力シート!C122)</f>
        <v/>
      </c>
      <c r="C88" s="858"/>
      <c r="D88" s="858"/>
      <c r="E88" s="858"/>
      <c r="F88" s="858"/>
      <c r="G88" s="858"/>
      <c r="H88" s="858"/>
      <c r="I88" s="858"/>
      <c r="J88" s="858"/>
      <c r="K88" s="859"/>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57" t="str">
        <f>IF(基本情報入力シート!C123="","",基本情報入力シート!C123)</f>
        <v/>
      </c>
      <c r="C89" s="858"/>
      <c r="D89" s="858"/>
      <c r="E89" s="858"/>
      <c r="F89" s="858"/>
      <c r="G89" s="858"/>
      <c r="H89" s="858"/>
      <c r="I89" s="858"/>
      <c r="J89" s="858"/>
      <c r="K89" s="859"/>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57" t="str">
        <f>IF(基本情報入力シート!C124="","",基本情報入力シート!C124)</f>
        <v/>
      </c>
      <c r="C90" s="858"/>
      <c r="D90" s="858"/>
      <c r="E90" s="858"/>
      <c r="F90" s="858"/>
      <c r="G90" s="858"/>
      <c r="H90" s="858"/>
      <c r="I90" s="858"/>
      <c r="J90" s="858"/>
      <c r="K90" s="859"/>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57" t="str">
        <f>IF(基本情報入力シート!C125="","",基本情報入力シート!C125)</f>
        <v/>
      </c>
      <c r="C91" s="858"/>
      <c r="D91" s="858"/>
      <c r="E91" s="858"/>
      <c r="F91" s="858"/>
      <c r="G91" s="858"/>
      <c r="H91" s="858"/>
      <c r="I91" s="858"/>
      <c r="J91" s="858"/>
      <c r="K91" s="859"/>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57" t="str">
        <f>IF(基本情報入力シート!C126="","",基本情報入力シート!C126)</f>
        <v/>
      </c>
      <c r="C92" s="858"/>
      <c r="D92" s="858"/>
      <c r="E92" s="858"/>
      <c r="F92" s="858"/>
      <c r="G92" s="858"/>
      <c r="H92" s="858"/>
      <c r="I92" s="858"/>
      <c r="J92" s="858"/>
      <c r="K92" s="859"/>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57" t="str">
        <f>IF(基本情報入力シート!C127="","",基本情報入力シート!C127)</f>
        <v/>
      </c>
      <c r="C93" s="858"/>
      <c r="D93" s="858"/>
      <c r="E93" s="858"/>
      <c r="F93" s="858"/>
      <c r="G93" s="858"/>
      <c r="H93" s="858"/>
      <c r="I93" s="858"/>
      <c r="J93" s="858"/>
      <c r="K93" s="859"/>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57" t="str">
        <f>IF(基本情報入力シート!C128="","",基本情報入力シート!C128)</f>
        <v/>
      </c>
      <c r="C94" s="858"/>
      <c r="D94" s="858"/>
      <c r="E94" s="858"/>
      <c r="F94" s="858"/>
      <c r="G94" s="858"/>
      <c r="H94" s="858"/>
      <c r="I94" s="858"/>
      <c r="J94" s="858"/>
      <c r="K94" s="859"/>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57" t="str">
        <f>IF(基本情報入力シート!C129="","",基本情報入力シート!C129)</f>
        <v/>
      </c>
      <c r="C95" s="858"/>
      <c r="D95" s="858"/>
      <c r="E95" s="858"/>
      <c r="F95" s="858"/>
      <c r="G95" s="858"/>
      <c r="H95" s="858"/>
      <c r="I95" s="858"/>
      <c r="J95" s="858"/>
      <c r="K95" s="859"/>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57" t="str">
        <f>IF(基本情報入力シート!C130="","",基本情報入力シート!C130)</f>
        <v/>
      </c>
      <c r="C96" s="858"/>
      <c r="D96" s="858"/>
      <c r="E96" s="858"/>
      <c r="F96" s="858"/>
      <c r="G96" s="858"/>
      <c r="H96" s="858"/>
      <c r="I96" s="858"/>
      <c r="J96" s="858"/>
      <c r="K96" s="859"/>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57" t="str">
        <f>IF(基本情報入力シート!C131="","",基本情報入力シート!C131)</f>
        <v/>
      </c>
      <c r="C97" s="858"/>
      <c r="D97" s="858"/>
      <c r="E97" s="858"/>
      <c r="F97" s="858"/>
      <c r="G97" s="858"/>
      <c r="H97" s="858"/>
      <c r="I97" s="858"/>
      <c r="J97" s="858"/>
      <c r="K97" s="859"/>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57" t="str">
        <f>IF(基本情報入力シート!C132="","",基本情報入力シート!C132)</f>
        <v/>
      </c>
      <c r="C98" s="858"/>
      <c r="D98" s="858"/>
      <c r="E98" s="858"/>
      <c r="F98" s="858"/>
      <c r="G98" s="858"/>
      <c r="H98" s="858"/>
      <c r="I98" s="858"/>
      <c r="J98" s="858"/>
      <c r="K98" s="859"/>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57" t="str">
        <f>IF(基本情報入力シート!C133="","",基本情報入力シート!C133)</f>
        <v/>
      </c>
      <c r="C99" s="858"/>
      <c r="D99" s="858"/>
      <c r="E99" s="858"/>
      <c r="F99" s="858"/>
      <c r="G99" s="858"/>
      <c r="H99" s="858"/>
      <c r="I99" s="858"/>
      <c r="J99" s="858"/>
      <c r="K99" s="859"/>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57" t="str">
        <f>IF(基本情報入力シート!C134="","",基本情報入力シート!C134)</f>
        <v/>
      </c>
      <c r="C100" s="858"/>
      <c r="D100" s="858"/>
      <c r="E100" s="858"/>
      <c r="F100" s="858"/>
      <c r="G100" s="858"/>
      <c r="H100" s="858"/>
      <c r="I100" s="858"/>
      <c r="J100" s="858"/>
      <c r="K100" s="859"/>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57" t="str">
        <f>IF(基本情報入力シート!C135="","",基本情報入力シート!C135)</f>
        <v/>
      </c>
      <c r="C101" s="858"/>
      <c r="D101" s="858"/>
      <c r="E101" s="858"/>
      <c r="F101" s="858"/>
      <c r="G101" s="858"/>
      <c r="H101" s="858"/>
      <c r="I101" s="858"/>
      <c r="J101" s="858"/>
      <c r="K101" s="859"/>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57" t="str">
        <f>IF(基本情報入力シート!C136="","",基本情報入力シート!C136)</f>
        <v/>
      </c>
      <c r="C102" s="858"/>
      <c r="D102" s="858"/>
      <c r="E102" s="858"/>
      <c r="F102" s="858"/>
      <c r="G102" s="858"/>
      <c r="H102" s="858"/>
      <c r="I102" s="858"/>
      <c r="J102" s="858"/>
      <c r="K102" s="859"/>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57" t="str">
        <f>IF(基本情報入力シート!C137="","",基本情報入力シート!C137)</f>
        <v/>
      </c>
      <c r="C103" s="858"/>
      <c r="D103" s="858"/>
      <c r="E103" s="858"/>
      <c r="F103" s="858"/>
      <c r="G103" s="858"/>
      <c r="H103" s="858"/>
      <c r="I103" s="858"/>
      <c r="J103" s="858"/>
      <c r="K103" s="859"/>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57" t="str">
        <f>IF(基本情報入力シート!C138="","",基本情報入力シート!C138)</f>
        <v/>
      </c>
      <c r="C104" s="858"/>
      <c r="D104" s="858"/>
      <c r="E104" s="858"/>
      <c r="F104" s="858"/>
      <c r="G104" s="858"/>
      <c r="H104" s="858"/>
      <c r="I104" s="858"/>
      <c r="J104" s="858"/>
      <c r="K104" s="859"/>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57" t="str">
        <f>IF(基本情報入力シート!C139="","",基本情報入力シート!C139)</f>
        <v/>
      </c>
      <c r="C105" s="858"/>
      <c r="D105" s="858"/>
      <c r="E105" s="858"/>
      <c r="F105" s="858"/>
      <c r="G105" s="858"/>
      <c r="H105" s="858"/>
      <c r="I105" s="858"/>
      <c r="J105" s="858"/>
      <c r="K105" s="859"/>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57" t="str">
        <f>IF(基本情報入力シート!C140="","",基本情報入力シート!C140)</f>
        <v/>
      </c>
      <c r="C106" s="858"/>
      <c r="D106" s="858"/>
      <c r="E106" s="858"/>
      <c r="F106" s="858"/>
      <c r="G106" s="858"/>
      <c r="H106" s="858"/>
      <c r="I106" s="858"/>
      <c r="J106" s="858"/>
      <c r="K106" s="859"/>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57" t="str">
        <f>IF(基本情報入力シート!C141="","",基本情報入力シート!C141)</f>
        <v/>
      </c>
      <c r="C107" s="858"/>
      <c r="D107" s="858"/>
      <c r="E107" s="858"/>
      <c r="F107" s="858"/>
      <c r="G107" s="858"/>
      <c r="H107" s="858"/>
      <c r="I107" s="858"/>
      <c r="J107" s="858"/>
      <c r="K107" s="859"/>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57" t="str">
        <f>IF(基本情報入力シート!C142="","",基本情報入力シート!C142)</f>
        <v/>
      </c>
      <c r="C108" s="858"/>
      <c r="D108" s="858"/>
      <c r="E108" s="858"/>
      <c r="F108" s="858"/>
      <c r="G108" s="858"/>
      <c r="H108" s="858"/>
      <c r="I108" s="858"/>
      <c r="J108" s="858"/>
      <c r="K108" s="859"/>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57" t="str">
        <f>IF(基本情報入力シート!C143="","",基本情報入力シート!C143)</f>
        <v/>
      </c>
      <c r="C109" s="858"/>
      <c r="D109" s="858"/>
      <c r="E109" s="858"/>
      <c r="F109" s="858"/>
      <c r="G109" s="858"/>
      <c r="H109" s="858"/>
      <c r="I109" s="858"/>
      <c r="J109" s="858"/>
      <c r="K109" s="859"/>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57" t="str">
        <f>IF(基本情報入力シート!C144="","",基本情報入力シート!C144)</f>
        <v/>
      </c>
      <c r="C110" s="858"/>
      <c r="D110" s="858"/>
      <c r="E110" s="858"/>
      <c r="F110" s="858"/>
      <c r="G110" s="858"/>
      <c r="H110" s="858"/>
      <c r="I110" s="858"/>
      <c r="J110" s="858"/>
      <c r="K110" s="859"/>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57" t="str">
        <f>IF(基本情報入力シート!C145="","",基本情報入力シート!C145)</f>
        <v/>
      </c>
      <c r="C111" s="858"/>
      <c r="D111" s="858"/>
      <c r="E111" s="858"/>
      <c r="F111" s="858"/>
      <c r="G111" s="858"/>
      <c r="H111" s="858"/>
      <c r="I111" s="858"/>
      <c r="J111" s="858"/>
      <c r="K111" s="859"/>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57" t="str">
        <f>IF(基本情報入力シート!C146="","",基本情報入力シート!C146)</f>
        <v/>
      </c>
      <c r="C112" s="858"/>
      <c r="D112" s="858"/>
      <c r="E112" s="858"/>
      <c r="F112" s="858"/>
      <c r="G112" s="858"/>
      <c r="H112" s="858"/>
      <c r="I112" s="858"/>
      <c r="J112" s="858"/>
      <c r="K112" s="859"/>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57" t="str">
        <f>IF(基本情報入力シート!C147="","",基本情報入力シート!C147)</f>
        <v/>
      </c>
      <c r="C113" s="858"/>
      <c r="D113" s="858"/>
      <c r="E113" s="858"/>
      <c r="F113" s="858"/>
      <c r="G113" s="858"/>
      <c r="H113" s="858"/>
      <c r="I113" s="858"/>
      <c r="J113" s="858"/>
      <c r="K113" s="859"/>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57" t="str">
        <f>IF(基本情報入力シート!C148="","",基本情報入力シート!C148)</f>
        <v/>
      </c>
      <c r="C114" s="858"/>
      <c r="D114" s="858"/>
      <c r="E114" s="858"/>
      <c r="F114" s="858"/>
      <c r="G114" s="858"/>
      <c r="H114" s="858"/>
      <c r="I114" s="858"/>
      <c r="J114" s="858"/>
      <c r="K114" s="859"/>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57" t="str">
        <f>IF(基本情報入力シート!C149="","",基本情報入力シート!C149)</f>
        <v/>
      </c>
      <c r="C115" s="858"/>
      <c r="D115" s="858"/>
      <c r="E115" s="858"/>
      <c r="F115" s="858"/>
      <c r="G115" s="858"/>
      <c r="H115" s="858"/>
      <c r="I115" s="858"/>
      <c r="J115" s="858"/>
      <c r="K115" s="859"/>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57" t="str">
        <f>IF(基本情報入力シート!C150="","",基本情報入力シート!C150)</f>
        <v/>
      </c>
      <c r="C116" s="858"/>
      <c r="D116" s="858"/>
      <c r="E116" s="858"/>
      <c r="F116" s="858"/>
      <c r="G116" s="858"/>
      <c r="H116" s="858"/>
      <c r="I116" s="858"/>
      <c r="J116" s="858"/>
      <c r="K116" s="859"/>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57" t="str">
        <f>IF(基本情報入力シート!C151="","",基本情報入力シート!C151)</f>
        <v/>
      </c>
      <c r="C117" s="858"/>
      <c r="D117" s="858"/>
      <c r="E117" s="858"/>
      <c r="F117" s="858"/>
      <c r="G117" s="858"/>
      <c r="H117" s="858"/>
      <c r="I117" s="858"/>
      <c r="J117" s="858"/>
      <c r="K117" s="859"/>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57" t="str">
        <f>IF(基本情報入力シート!C152="","",基本情報入力シート!C152)</f>
        <v/>
      </c>
      <c r="C118" s="858"/>
      <c r="D118" s="858"/>
      <c r="E118" s="858"/>
      <c r="F118" s="858"/>
      <c r="G118" s="858"/>
      <c r="H118" s="858"/>
      <c r="I118" s="858"/>
      <c r="J118" s="858"/>
      <c r="K118" s="859"/>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formula1>"特定加算Ⅰ,特定加算Ⅱ,区分なし"</formula1>
    </dataValidation>
    <dataValidation type="list" allowBlank="1"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59" orientation="portrait"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沖縄県</cp:lastModifiedBy>
  <cp:lastPrinted>2023-03-23T02:16:21Z</cp:lastPrinted>
  <dcterms:created xsi:type="dcterms:W3CDTF">2018-06-19T01:27:02Z</dcterms:created>
  <dcterms:modified xsi:type="dcterms:W3CDTF">2023-10-08T04:37:00Z</dcterms:modified>
</cp:coreProperties>
</file>