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3705" windowWidth="13065" windowHeight="8505" tabRatio="848" activeTab="0"/>
  </bookViews>
  <sheets>
    <sheet name="１表総括表（市町村計）" sheetId="1" r:id="rId1"/>
    <sheet name="内訳（納税義務者）○" sheetId="2" r:id="rId2"/>
    <sheet name="内訳（地積等１）○" sheetId="3" r:id="rId3"/>
    <sheet name="内訳（地積等２）○" sheetId="4" r:id="rId4"/>
  </sheets>
  <definedNames>
    <definedName name="_xlnm.Print_Area" localSheetId="0">'１表総括表（市町村計）'!$A$1:$S$35</definedName>
    <definedName name="_xlnm.Print_Area" localSheetId="2">'内訳（地積等１）○'!$A$1:$IM$48</definedName>
    <definedName name="_xlnm.Print_Area" localSheetId="3">'内訳（地積等２）○'!$A$1:$BM$48</definedName>
    <definedName name="_xlnm.Print_Area" localSheetId="1">'内訳（納税義務者）○'!$A$1:$K$48</definedName>
  </definedNames>
  <calcPr fullCalcOnLoad="1"/>
</workbook>
</file>

<file path=xl/sharedStrings.xml><?xml version="1.0" encoding="utf-8"?>
<sst xmlns="http://schemas.openxmlformats.org/spreadsheetml/2006/main" count="798" uniqueCount="154">
  <si>
    <t>納税義務者数</t>
  </si>
  <si>
    <t>非課税地積
（イ）　（㎡）</t>
  </si>
  <si>
    <t>評価総地積
（ロ）　（㎡）</t>
  </si>
  <si>
    <t>法定免税点
未満のもの
（ロ）（人）</t>
  </si>
  <si>
    <t>総数
（イ）（人）</t>
  </si>
  <si>
    <t>法定免税点
以上のもの
(ｲ)-(ﾛ)(ﾊ)（人）</t>
  </si>
  <si>
    <t>平均価格</t>
  </si>
  <si>
    <t>　　　　　　　　　　　　　　区　分
地　目　</t>
  </si>
  <si>
    <t>一般田</t>
  </si>
  <si>
    <t>介在田・市街化区域田</t>
  </si>
  <si>
    <t>一般畑</t>
  </si>
  <si>
    <t>介在畑・市街化区域畑</t>
  </si>
  <si>
    <t>小規模住宅用地</t>
  </si>
  <si>
    <t>一般住宅用地</t>
  </si>
  <si>
    <t>商業地等（非住宅用地）</t>
  </si>
  <si>
    <t>計</t>
  </si>
  <si>
    <t>塩田</t>
  </si>
  <si>
    <t>鉱泉地</t>
  </si>
  <si>
    <t>池沼</t>
  </si>
  <si>
    <t>一般山林</t>
  </si>
  <si>
    <t>介在山林</t>
  </si>
  <si>
    <t>牧場</t>
  </si>
  <si>
    <t>原野</t>
  </si>
  <si>
    <t>ゴルフ場の用地</t>
  </si>
  <si>
    <t>遊園地等の用地</t>
  </si>
  <si>
    <t>その他の雑種地</t>
  </si>
  <si>
    <t>その他</t>
  </si>
  <si>
    <t>合計</t>
  </si>
  <si>
    <t>田</t>
  </si>
  <si>
    <t>畑</t>
  </si>
  <si>
    <t>宅地</t>
  </si>
  <si>
    <t>山林</t>
  </si>
  <si>
    <t>雑種地</t>
  </si>
  <si>
    <t>総額
（ニ）　（千円）</t>
  </si>
  <si>
    <t>地                  積</t>
  </si>
  <si>
    <t>決      定      価      格</t>
  </si>
  <si>
    <t>筆                    数</t>
  </si>
  <si>
    <t>番号</t>
  </si>
  <si>
    <t>　　　　　　 区分
市町村名</t>
  </si>
  <si>
    <t>　　　　　      区分
市町村名</t>
  </si>
  <si>
    <t>地積</t>
  </si>
  <si>
    <t>決定価格</t>
  </si>
  <si>
    <t>（ロ）の内免税点
以上のもの
（ハ）　（㎡）</t>
  </si>
  <si>
    <t>（ニ）の内免税点
以上のもの
（ホ）　（千円）</t>
  </si>
  <si>
    <t>【町村計】</t>
  </si>
  <si>
    <t>【市町村計】</t>
  </si>
  <si>
    <t>筆数</t>
  </si>
  <si>
    <t>評価総筆数
（ロ）</t>
  </si>
  <si>
    <t>非課税地筆数（イ）</t>
  </si>
  <si>
    <t>鉄軌道用地</t>
  </si>
  <si>
    <t>単体利用</t>
  </si>
  <si>
    <t>複合利用</t>
  </si>
  <si>
    <t>計</t>
  </si>
  <si>
    <t>非課税地筆数
（イ）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</si>
  <si>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</si>
  <si>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</si>
  <si>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</si>
  <si>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</si>
  <si>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</si>
  <si>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</si>
  <si>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</si>
  <si>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</si>
  <si>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</si>
  <si>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</si>
  <si>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南城市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</si>
  <si>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</si>
  <si>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</si>
  <si>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</si>
  <si>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</si>
  <si>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</si>
  <si>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</si>
  <si>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</si>
  <si>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</si>
  <si>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</si>
  <si>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</si>
  <si>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</si>
  <si>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</si>
  <si>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</si>
  <si>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</si>
  <si>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</si>
  <si>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</si>
  <si>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</si>
  <si>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</si>
  <si>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</si>
  <si>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</si>
  <si>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</si>
  <si>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</si>
  <si>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</si>
  <si>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</si>
  <si>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</si>
  <si>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</si>
  <si>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</si>
  <si>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</si>
  <si>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 富 町</t>
  </si>
  <si>
    <t>与那国町</t>
  </si>
  <si>
    <t>１　一般田</t>
  </si>
  <si>
    <t>【市部計】</t>
  </si>
  <si>
    <t>Ⅰ　市町村合計（総括表）</t>
  </si>
  <si>
    <t>Ⅱ　納税義務者数に関する調（市町村内訳）</t>
  </si>
  <si>
    <t>Ⅲ　地目別地積・決定価格・課税標準額等（市町村内訳）　</t>
  </si>
  <si>
    <t>課税標準額</t>
  </si>
  <si>
    <t>課税標準額</t>
  </si>
  <si>
    <t>総額
（ヘ）　（千円）</t>
  </si>
  <si>
    <t>（ヘ）の内免税点
以上のもの
（ト）　（千円）</t>
  </si>
  <si>
    <t>法定免税点
以上のもの
（ハ）　（㎡）</t>
  </si>
  <si>
    <t>増減
(ニ)-(ヘ)/(ヘ)
（％）</t>
  </si>
  <si>
    <t>増減
(ト)-(リ)/(リ)
（％）</t>
  </si>
  <si>
    <t>非課税地筆数（ヌ）</t>
  </si>
  <si>
    <t>評価総筆数
（ル）</t>
  </si>
  <si>
    <t>法定免税点
以上のもの
（イ）</t>
  </si>
  <si>
    <t>（ニ）/（ロ）
（円/㎡）</t>
  </si>
  <si>
    <t>増減
（ニ）（人）</t>
  </si>
  <si>
    <t>非課税地積
（イ）　（㎡）(1)列</t>
  </si>
  <si>
    <t>評価総地積
（ロ）　（㎡）（2）列</t>
  </si>
  <si>
    <t>（ロ）の内免税点
以上のもの
（ハ）　（㎡）（４）列</t>
  </si>
  <si>
    <t>合計（個人＋法人）</t>
  </si>
  <si>
    <t>個人</t>
  </si>
  <si>
    <t>法人</t>
  </si>
  <si>
    <t>２　勧告遊休田</t>
  </si>
  <si>
    <t>３　介在田・市街化区域田</t>
  </si>
  <si>
    <t>４　一般畑</t>
  </si>
  <si>
    <t>５　勧告遊休畑</t>
  </si>
  <si>
    <t>６　介在畑・市街化区域畑</t>
  </si>
  <si>
    <t>７　小規模住宅用地</t>
  </si>
  <si>
    <t>８　一般住宅用地</t>
  </si>
  <si>
    <t>９　住宅用地以外の宅地</t>
  </si>
  <si>
    <t>10　宅地　計</t>
  </si>
  <si>
    <t>11　塩田</t>
  </si>
  <si>
    <t>12　鉱泉地</t>
  </si>
  <si>
    <t>13　池沼</t>
  </si>
  <si>
    <t>14　一般山林</t>
  </si>
  <si>
    <t>15　介在山林</t>
  </si>
  <si>
    <t>16　牧場</t>
  </si>
  <si>
    <t>17　原野</t>
  </si>
  <si>
    <t>18　ゴルフ場用地</t>
  </si>
  <si>
    <t>19　遊園地等の用地</t>
  </si>
  <si>
    <t>20　鉄軌道用地（単体利用）</t>
  </si>
  <si>
    <t>21　鉄軌道用地（複合利用）</t>
  </si>
  <si>
    <t>22　その他の雑種地</t>
  </si>
  <si>
    <t>23　その他</t>
  </si>
  <si>
    <t>24　合計</t>
  </si>
  <si>
    <t>総額
（ニ）　（千円）</t>
  </si>
  <si>
    <t>総額
（ヘ）　（千円）</t>
  </si>
  <si>
    <t>勧告遊休田</t>
  </si>
  <si>
    <t>勧告遊休畑</t>
  </si>
  <si>
    <t>平成31年度土地に関する概要調書報告書</t>
  </si>
  <si>
    <t>H31総数
（イ）（人）</t>
  </si>
  <si>
    <t>H30総数
（ニ）（人）</t>
  </si>
  <si>
    <t>H31総額
（ニ）　（千円）</t>
  </si>
  <si>
    <t>H31法定免税点
以上のもの
（ホ）　（千円）</t>
  </si>
  <si>
    <t>H30総額
(へ) (千円)</t>
  </si>
  <si>
    <t>H31総額
（ト）　（千円）</t>
  </si>
  <si>
    <t>H31法定免税点
以上のもの
（チ）　（千円）</t>
  </si>
  <si>
    <t>H30総額
（リ）　（千円）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</si>
</sst>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-* #,##0_-;\-* #,##0_-;_-* &quot;-&quot;_-;_-@_-"/>
    <numFmt numFmtId="178" formatCode="0.0%"/>
    <numFmt numFmtId="179" formatCode="#,##0.0;[Red]\-#,##0.0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2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62"/>
      <name val="ＭＳ Ｐゴシック"/>
      <family val="3"/>
    </font>
    <font>
      <sz val="12"/>
      <color indexed="62"/>
      <name val="ＭＳ Ｐゴシック"/>
      <family val="3"/>
    </font>
    <font>
      <sz val="2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4" tint="-0.24997000396251678"/>
      <name val="ＭＳ Ｐゴシック"/>
      <family val="3"/>
    </font>
    <font>
      <sz val="12"/>
      <color theme="4" tint="-0.24997000396251678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FF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/>
      <protection/>
    </xf>
    <xf numFmtId="0" fontId="4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38" fontId="2" fillId="0" borderId="0" xfId="48" applyFont="1" applyAlignment="1">
      <alignment horizontal="right" vertical="distributed"/>
    </xf>
    <xf numFmtId="38" fontId="2" fillId="0" borderId="0" xfId="48" applyFont="1" applyAlignment="1">
      <alignment horizontal="center" vertical="distributed"/>
    </xf>
    <xf numFmtId="38" fontId="2" fillId="0" borderId="0" xfId="48" applyFont="1" applyBorder="1" applyAlignment="1">
      <alignment horizontal="center" vertical="distributed"/>
    </xf>
    <xf numFmtId="38" fontId="5" fillId="0" borderId="0" xfId="48" applyFont="1" applyAlignment="1">
      <alignment vertical="center"/>
    </xf>
    <xf numFmtId="38" fontId="2" fillId="0" borderId="0" xfId="0" applyNumberFormat="1" applyFont="1" applyAlignment="1">
      <alignment horizontal="center" vertical="distributed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2" fillId="0" borderId="0" xfId="48" applyFont="1" applyFill="1" applyAlignment="1">
      <alignment vertical="center"/>
    </xf>
    <xf numFmtId="38" fontId="2" fillId="0" borderId="0" xfId="48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distributed"/>
    </xf>
    <xf numFmtId="38" fontId="2" fillId="0" borderId="0" xfId="0" applyNumberFormat="1" applyFont="1" applyFill="1" applyAlignment="1">
      <alignment horizontal="right" vertical="distributed"/>
    </xf>
    <xf numFmtId="0" fontId="2" fillId="0" borderId="0" xfId="0" applyFont="1" applyFill="1" applyAlignment="1">
      <alignment horizontal="right" vertical="distributed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38" fontId="4" fillId="0" borderId="11" xfId="48" applyFont="1" applyFill="1" applyBorder="1" applyAlignment="1">
      <alignment vertical="center"/>
    </xf>
    <xf numFmtId="38" fontId="4" fillId="0" borderId="0" xfId="48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38" fontId="4" fillId="0" borderId="12" xfId="48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38" fontId="4" fillId="0" borderId="14" xfId="48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38" fontId="4" fillId="0" borderId="15" xfId="48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0" xfId="48" applyFont="1" applyFill="1" applyAlignment="1">
      <alignment vertical="center"/>
    </xf>
    <xf numFmtId="38" fontId="4" fillId="0" borderId="16" xfId="48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4" fillId="0" borderId="16" xfId="0" applyNumberFormat="1" applyFont="1" applyFill="1" applyBorder="1" applyAlignment="1">
      <alignment vertical="center"/>
    </xf>
    <xf numFmtId="38" fontId="4" fillId="33" borderId="10" xfId="48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distributed" vertical="center"/>
    </xf>
    <xf numFmtId="38" fontId="4" fillId="33" borderId="10" xfId="0" applyNumberFormat="1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distributed" vertical="center"/>
    </xf>
    <xf numFmtId="38" fontId="4" fillId="34" borderId="21" xfId="0" applyNumberFormat="1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38" fontId="7" fillId="0" borderId="0" xfId="48" applyFont="1" applyAlignment="1">
      <alignment vertical="center"/>
    </xf>
    <xf numFmtId="0" fontId="8" fillId="0" borderId="0" xfId="0" applyFont="1" applyFill="1" applyAlignment="1">
      <alignment vertical="center"/>
    </xf>
    <xf numFmtId="0" fontId="4" fillId="34" borderId="10" xfId="0" applyFont="1" applyFill="1" applyBorder="1" applyAlignment="1">
      <alignment horizontal="distributed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2" fillId="34" borderId="10" xfId="48" applyFont="1" applyFill="1" applyBorder="1" applyAlignment="1">
      <alignment horizontal="center" vertical="distributed" wrapText="1"/>
    </xf>
    <xf numFmtId="38" fontId="2" fillId="34" borderId="10" xfId="48" applyFont="1" applyFill="1" applyBorder="1" applyAlignment="1">
      <alignment horizontal="center" vertical="distributed"/>
    </xf>
    <xf numFmtId="38" fontId="10" fillId="0" borderId="10" xfId="48" applyFont="1" applyBorder="1" applyAlignment="1">
      <alignment horizontal="right" vertical="distributed"/>
    </xf>
    <xf numFmtId="178" fontId="10" fillId="0" borderId="10" xfId="48" applyNumberFormat="1" applyFont="1" applyBorder="1" applyAlignment="1">
      <alignment horizontal="right" vertical="distributed"/>
    </xf>
    <xf numFmtId="38" fontId="10" fillId="35" borderId="10" xfId="48" applyFont="1" applyFill="1" applyBorder="1" applyAlignment="1">
      <alignment horizontal="right" vertical="distributed"/>
    </xf>
    <xf numFmtId="38" fontId="9" fillId="0" borderId="0" xfId="48" applyFont="1" applyAlignment="1">
      <alignment vertical="center"/>
    </xf>
    <xf numFmtId="38" fontId="2" fillId="34" borderId="22" xfId="48" applyFont="1" applyFill="1" applyBorder="1" applyAlignment="1">
      <alignment horizontal="center" vertical="distributed"/>
    </xf>
    <xf numFmtId="38" fontId="2" fillId="34" borderId="23" xfId="48" applyFont="1" applyFill="1" applyBorder="1" applyAlignment="1">
      <alignment horizontal="center" vertical="distributed"/>
    </xf>
    <xf numFmtId="178" fontId="2" fillId="0" borderId="10" xfId="48" applyNumberFormat="1" applyFont="1" applyBorder="1" applyAlignment="1">
      <alignment horizontal="right" vertical="distributed"/>
    </xf>
    <xf numFmtId="38" fontId="10" fillId="36" borderId="10" xfId="48" applyFont="1" applyFill="1" applyBorder="1" applyAlignment="1">
      <alignment horizontal="right" vertical="distributed"/>
    </xf>
    <xf numFmtId="178" fontId="10" fillId="36" borderId="10" xfId="48" applyNumberFormat="1" applyFont="1" applyFill="1" applyBorder="1" applyAlignment="1">
      <alignment horizontal="right" vertical="distributed"/>
    </xf>
    <xf numFmtId="38" fontId="2" fillId="0" borderId="0" xfId="0" applyNumberFormat="1" applyFont="1" applyFill="1" applyAlignment="1">
      <alignment vertical="center"/>
    </xf>
    <xf numFmtId="38" fontId="48" fillId="0" borderId="10" xfId="48" applyFont="1" applyFill="1" applyBorder="1" applyAlignment="1">
      <alignment horizontal="right" vertical="distributed"/>
    </xf>
    <xf numFmtId="38" fontId="49" fillId="0" borderId="21" xfId="48" applyFont="1" applyFill="1" applyBorder="1" applyAlignment="1">
      <alignment horizontal="right" vertical="distributed"/>
    </xf>
    <xf numFmtId="38" fontId="4" fillId="12" borderId="0" xfId="0" applyNumberFormat="1" applyFont="1" applyFill="1" applyAlignment="1">
      <alignment vertical="center"/>
    </xf>
    <xf numFmtId="38" fontId="4" fillId="37" borderId="0" xfId="0" applyNumberFormat="1" applyFont="1" applyFill="1" applyAlignment="1">
      <alignment vertical="center"/>
    </xf>
    <xf numFmtId="0" fontId="4" fillId="18" borderId="0" xfId="0" applyFont="1" applyFill="1" applyAlignment="1">
      <alignment vertical="center"/>
    </xf>
    <xf numFmtId="0" fontId="4" fillId="38" borderId="0" xfId="0" applyFont="1" applyFill="1" applyAlignment="1">
      <alignment vertical="center"/>
    </xf>
    <xf numFmtId="0" fontId="4" fillId="39" borderId="0" xfId="0" applyFont="1" applyFill="1" applyAlignment="1">
      <alignment vertical="center"/>
    </xf>
    <xf numFmtId="38" fontId="2" fillId="0" borderId="17" xfId="48" applyFont="1" applyBorder="1" applyAlignment="1">
      <alignment horizontal="distributed" vertical="distributed"/>
    </xf>
    <xf numFmtId="38" fontId="2" fillId="0" borderId="24" xfId="48" applyFont="1" applyBorder="1" applyAlignment="1">
      <alignment horizontal="distributed" vertical="distributed"/>
    </xf>
    <xf numFmtId="38" fontId="2" fillId="0" borderId="18" xfId="48" applyFont="1" applyBorder="1" applyAlignment="1">
      <alignment horizontal="distributed" vertical="distributed"/>
    </xf>
    <xf numFmtId="38" fontId="2" fillId="34" borderId="17" xfId="48" applyFont="1" applyFill="1" applyBorder="1" applyAlignment="1">
      <alignment horizontal="center" vertical="distributed"/>
    </xf>
    <xf numFmtId="38" fontId="2" fillId="34" borderId="24" xfId="48" applyFont="1" applyFill="1" applyBorder="1" applyAlignment="1">
      <alignment horizontal="center" vertical="distributed"/>
    </xf>
    <xf numFmtId="38" fontId="9" fillId="0" borderId="0" xfId="48" applyFont="1" applyAlignment="1" quotePrefix="1">
      <alignment horizontal="center" vertical="center"/>
    </xf>
    <xf numFmtId="38" fontId="2" fillId="34" borderId="18" xfId="48" applyFont="1" applyFill="1" applyBorder="1" applyAlignment="1">
      <alignment horizontal="center" vertical="distributed"/>
    </xf>
    <xf numFmtId="38" fontId="2" fillId="34" borderId="25" xfId="48" applyFont="1" applyFill="1" applyBorder="1" applyAlignment="1">
      <alignment horizontal="center" vertical="center" wrapText="1"/>
    </xf>
    <xf numFmtId="38" fontId="2" fillId="34" borderId="21" xfId="48" applyFont="1" applyFill="1" applyBorder="1" applyAlignment="1">
      <alignment horizontal="center" vertical="center" wrapText="1"/>
    </xf>
    <xf numFmtId="38" fontId="5" fillId="34" borderId="26" xfId="48" applyFont="1" applyFill="1" applyBorder="1" applyAlignment="1">
      <alignment horizontal="center" vertical="center"/>
    </xf>
    <xf numFmtId="38" fontId="5" fillId="34" borderId="27" xfId="48" applyFont="1" applyFill="1" applyBorder="1" applyAlignment="1">
      <alignment horizontal="center" vertical="center"/>
    </xf>
    <xf numFmtId="38" fontId="5" fillId="34" borderId="28" xfId="48" applyFont="1" applyFill="1" applyBorder="1" applyAlignment="1">
      <alignment horizontal="center" vertical="center"/>
    </xf>
    <xf numFmtId="38" fontId="5" fillId="34" borderId="29" xfId="48" applyFont="1" applyFill="1" applyBorder="1" applyAlignment="1">
      <alignment horizontal="center" vertical="center"/>
    </xf>
    <xf numFmtId="38" fontId="5" fillId="34" borderId="30" xfId="48" applyFont="1" applyFill="1" applyBorder="1" applyAlignment="1">
      <alignment horizontal="center" vertical="center"/>
    </xf>
    <xf numFmtId="38" fontId="5" fillId="34" borderId="31" xfId="48" applyFont="1" applyFill="1" applyBorder="1" applyAlignment="1">
      <alignment horizontal="center" vertical="center"/>
    </xf>
    <xf numFmtId="38" fontId="2" fillId="34" borderId="32" xfId="48" applyFont="1" applyFill="1" applyBorder="1" applyAlignment="1">
      <alignment horizontal="center" vertical="center" wrapText="1"/>
    </xf>
    <xf numFmtId="38" fontId="2" fillId="34" borderId="19" xfId="48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distributed" vertical="distributed"/>
    </xf>
    <xf numFmtId="0" fontId="2" fillId="0" borderId="10" xfId="0" applyFont="1" applyFill="1" applyBorder="1" applyAlignment="1">
      <alignment horizontal="distributed" vertical="center" textRotation="255"/>
    </xf>
    <xf numFmtId="0" fontId="2" fillId="0" borderId="10" xfId="0" applyFont="1" applyFill="1" applyBorder="1" applyAlignment="1">
      <alignment horizontal="distributed" vertical="distributed"/>
    </xf>
    <xf numFmtId="0" fontId="2" fillId="0" borderId="32" xfId="0" applyFont="1" applyFill="1" applyBorder="1" applyAlignment="1">
      <alignment horizontal="center" vertical="center" textRotation="255"/>
    </xf>
    <xf numFmtId="0" fontId="2" fillId="0" borderId="19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horizontal="center" vertical="distributed"/>
    </xf>
    <xf numFmtId="0" fontId="2" fillId="0" borderId="18" xfId="0" applyFont="1" applyFill="1" applyBorder="1" applyAlignment="1">
      <alignment horizontal="center" vertical="distributed"/>
    </xf>
    <xf numFmtId="0" fontId="2" fillId="0" borderId="17" xfId="0" applyFont="1" applyFill="1" applyBorder="1" applyAlignment="1">
      <alignment horizontal="distributed" vertical="distributed"/>
    </xf>
    <xf numFmtId="0" fontId="2" fillId="0" borderId="18" xfId="0" applyFont="1" applyFill="1" applyBorder="1" applyAlignment="1">
      <alignment horizontal="distributed" vertical="distributed"/>
    </xf>
    <xf numFmtId="0" fontId="2" fillId="0" borderId="25" xfId="0" applyFont="1" applyFill="1" applyBorder="1" applyAlignment="1">
      <alignment horizontal="center" vertical="center" textRotation="255"/>
    </xf>
    <xf numFmtId="0" fontId="2" fillId="0" borderId="33" xfId="0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distributed"/>
    </xf>
    <xf numFmtId="0" fontId="2" fillId="0" borderId="16" xfId="0" applyFont="1" applyFill="1" applyBorder="1" applyAlignment="1">
      <alignment horizontal="center" vertical="center" textRotation="255"/>
    </xf>
    <xf numFmtId="38" fontId="2" fillId="34" borderId="34" xfId="48" applyFont="1" applyFill="1" applyBorder="1" applyAlignment="1">
      <alignment horizontal="left" vertical="distributed" wrapText="1"/>
    </xf>
    <xf numFmtId="38" fontId="2" fillId="34" borderId="34" xfId="48" applyFont="1" applyFill="1" applyBorder="1" applyAlignment="1">
      <alignment horizontal="left" vertical="distributed"/>
    </xf>
    <xf numFmtId="0" fontId="4" fillId="34" borderId="10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left" vertical="center" wrapText="1"/>
    </xf>
    <xf numFmtId="0" fontId="4" fillId="34" borderId="34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 textRotation="255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</xdr:colOff>
      <xdr:row>3</xdr:row>
      <xdr:rowOff>66675</xdr:rowOff>
    </xdr:from>
    <xdr:to>
      <xdr:col>18</xdr:col>
      <xdr:colOff>361950</xdr:colOff>
      <xdr:row>4</xdr:row>
      <xdr:rowOff>285750</xdr:rowOff>
    </xdr:to>
    <xdr:sp>
      <xdr:nvSpPr>
        <xdr:cNvPr id="1" name="Rectangle 1"/>
        <xdr:cNvSpPr>
          <a:spLocks/>
        </xdr:cNvSpPr>
      </xdr:nvSpPr>
      <xdr:spPr>
        <a:xfrm>
          <a:off x="22612350" y="981075"/>
          <a:ext cx="14192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別紙１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43"/>
  <sheetViews>
    <sheetView showGridLines="0" tabSelected="1" view="pageBreakPreview" zoomScale="70" zoomScaleNormal="75" zoomScaleSheetLayoutView="70" zoomScalePageLayoutView="60" workbookViewId="0" topLeftCell="A1">
      <selection activeCell="E30" sqref="E30"/>
    </sheetView>
  </sheetViews>
  <sheetFormatPr defaultColWidth="8.796875" defaultRowHeight="15"/>
  <cols>
    <col min="1" max="2" width="3.5" style="2" customWidth="1"/>
    <col min="3" max="3" width="22.69921875" style="2" bestFit="1" customWidth="1"/>
    <col min="4" max="6" width="15" style="2" customWidth="1"/>
    <col min="7" max="9" width="16.59765625" style="2" customWidth="1"/>
    <col min="10" max="10" width="13.3984375" style="2" customWidth="1"/>
    <col min="11" max="13" width="15.69921875" style="2" customWidth="1"/>
    <col min="14" max="14" width="13.3984375" style="2" customWidth="1"/>
    <col min="15" max="15" width="15" style="2" customWidth="1"/>
    <col min="16" max="16" width="12.09765625" style="2" customWidth="1"/>
    <col min="17" max="18" width="11.5" style="2" customWidth="1"/>
    <col min="19" max="19" width="5" style="2" customWidth="1"/>
    <col min="20" max="21" width="11.5" style="2" customWidth="1"/>
    <col min="22" max="16384" width="9" style="2" customWidth="1"/>
  </cols>
  <sheetData>
    <row r="1" spans="1:21" ht="45" customHeight="1">
      <c r="A1" s="75" t="s">
        <v>145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56"/>
      <c r="U1" s="56"/>
    </row>
    <row r="2" spans="1:3" ht="27" customHeight="1" hidden="1">
      <c r="A2" s="42" t="s">
        <v>97</v>
      </c>
      <c r="B2" s="4"/>
      <c r="C2" s="3"/>
    </row>
    <row r="3" spans="1:3" ht="27" customHeight="1">
      <c r="A3" s="4"/>
      <c r="B3" s="4"/>
      <c r="C3" s="3"/>
    </row>
    <row r="4" spans="1:8" ht="17.25" customHeight="1">
      <c r="A4" s="79"/>
      <c r="B4" s="80"/>
      <c r="C4" s="81"/>
      <c r="D4" s="85" t="s">
        <v>146</v>
      </c>
      <c r="E4" s="57"/>
      <c r="F4" s="58"/>
      <c r="G4" s="77" t="s">
        <v>147</v>
      </c>
      <c r="H4" s="77" t="s">
        <v>111</v>
      </c>
    </row>
    <row r="5" spans="1:8" ht="42.75">
      <c r="A5" s="82"/>
      <c r="B5" s="83"/>
      <c r="C5" s="84"/>
      <c r="D5" s="86"/>
      <c r="E5" s="51" t="s">
        <v>3</v>
      </c>
      <c r="F5" s="51" t="s">
        <v>5</v>
      </c>
      <c r="G5" s="78"/>
      <c r="H5" s="78"/>
    </row>
    <row r="6" spans="1:8" ht="30" customHeight="1">
      <c r="A6" s="70" t="s">
        <v>0</v>
      </c>
      <c r="B6" s="71"/>
      <c r="C6" s="72"/>
      <c r="D6" s="53">
        <f>'内訳（納税義務者）○'!C48</f>
        <v>401443</v>
      </c>
      <c r="E6" s="53">
        <f>'内訳（納税義務者）○'!D48</f>
        <v>99314</v>
      </c>
      <c r="F6" s="53">
        <f>'内訳（納税義務者）○'!E48</f>
        <v>302129</v>
      </c>
      <c r="G6" s="64">
        <v>398475</v>
      </c>
      <c r="H6" s="59">
        <f>(D6-G6)/G6</f>
        <v>0.007448397013614405</v>
      </c>
    </row>
    <row r="7" spans="1:6" ht="34.5" customHeight="1">
      <c r="A7" s="3"/>
      <c r="B7" s="3"/>
      <c r="C7" s="3"/>
      <c r="D7" s="1"/>
      <c r="E7" s="1"/>
      <c r="F7" s="1"/>
    </row>
    <row r="8" spans="1:18" ht="15.75" customHeight="1">
      <c r="A8" s="101" t="s">
        <v>7</v>
      </c>
      <c r="B8" s="101"/>
      <c r="C8" s="102"/>
      <c r="D8" s="73" t="s">
        <v>34</v>
      </c>
      <c r="E8" s="74"/>
      <c r="F8" s="74"/>
      <c r="G8" s="73" t="s">
        <v>35</v>
      </c>
      <c r="H8" s="74"/>
      <c r="I8" s="74"/>
      <c r="J8" s="74"/>
      <c r="K8" s="73" t="s">
        <v>100</v>
      </c>
      <c r="L8" s="74"/>
      <c r="M8" s="74"/>
      <c r="N8" s="76"/>
      <c r="O8" s="73" t="s">
        <v>36</v>
      </c>
      <c r="P8" s="74"/>
      <c r="Q8" s="74"/>
      <c r="R8" s="52" t="s">
        <v>6</v>
      </c>
    </row>
    <row r="9" spans="1:18" ht="45" customHeight="1">
      <c r="A9" s="102"/>
      <c r="B9" s="102"/>
      <c r="C9" s="102"/>
      <c r="D9" s="51" t="s">
        <v>1</v>
      </c>
      <c r="E9" s="51" t="s">
        <v>2</v>
      </c>
      <c r="F9" s="51" t="s">
        <v>104</v>
      </c>
      <c r="G9" s="51" t="s">
        <v>148</v>
      </c>
      <c r="H9" s="51" t="s">
        <v>149</v>
      </c>
      <c r="I9" s="51" t="s">
        <v>150</v>
      </c>
      <c r="J9" s="51" t="s">
        <v>105</v>
      </c>
      <c r="K9" s="51" t="s">
        <v>151</v>
      </c>
      <c r="L9" s="51" t="s">
        <v>152</v>
      </c>
      <c r="M9" s="51" t="s">
        <v>153</v>
      </c>
      <c r="N9" s="51" t="s">
        <v>106</v>
      </c>
      <c r="O9" s="51" t="s">
        <v>107</v>
      </c>
      <c r="P9" s="51" t="s">
        <v>108</v>
      </c>
      <c r="Q9" s="51" t="s">
        <v>109</v>
      </c>
      <c r="R9" s="51" t="s">
        <v>110</v>
      </c>
    </row>
    <row r="10" spans="1:18" ht="30" customHeight="1">
      <c r="A10" s="90" t="s">
        <v>28</v>
      </c>
      <c r="B10" s="89" t="s">
        <v>8</v>
      </c>
      <c r="C10" s="89"/>
      <c r="D10" s="53">
        <f>'内訳（地積等１）○'!C48</f>
        <v>528483</v>
      </c>
      <c r="E10" s="53">
        <f>'内訳（地積等１）○'!D48</f>
        <v>12293863</v>
      </c>
      <c r="F10" s="53">
        <f>'内訳（地積等１）○'!E48</f>
        <v>9693677</v>
      </c>
      <c r="G10" s="53">
        <f>'内訳（地積等１）○'!F48</f>
        <v>469229</v>
      </c>
      <c r="H10" s="53">
        <f>'内訳（地積等１）○'!G48</f>
        <v>371881</v>
      </c>
      <c r="I10" s="63">
        <v>470799</v>
      </c>
      <c r="J10" s="54">
        <f>(G10-I10)/I10</f>
        <v>-0.003334756445956767</v>
      </c>
      <c r="K10" s="53">
        <f>'内訳（地積等１）○'!H48</f>
        <v>469042</v>
      </c>
      <c r="L10" s="53">
        <f>'内訳（地積等１）○'!I48</f>
        <v>371702</v>
      </c>
      <c r="M10" s="63">
        <v>470597</v>
      </c>
      <c r="N10" s="54">
        <f>(K10-M10)/M10</f>
        <v>-0.00330431345716186</v>
      </c>
      <c r="O10" s="53">
        <f>'内訳（地積等１）○'!J48</f>
        <v>1583</v>
      </c>
      <c r="P10" s="53">
        <f>'内訳（地積等１）○'!K48</f>
        <v>14493</v>
      </c>
      <c r="Q10" s="53">
        <f>'内訳（地積等１）○'!L48</f>
        <v>10222</v>
      </c>
      <c r="R10" s="53">
        <f aca="true" t="shared" si="0" ref="R10:R30">IF(G10&gt;0,ROUND(G10/E10*1000,1),0)</f>
        <v>38.2</v>
      </c>
    </row>
    <row r="11" spans="1:18" ht="30" customHeight="1">
      <c r="A11" s="100"/>
      <c r="B11" s="92" t="s">
        <v>143</v>
      </c>
      <c r="C11" s="93"/>
      <c r="D11" s="53">
        <f>'内訳（地積等１）○'!P48</f>
        <v>0</v>
      </c>
      <c r="E11" s="53">
        <f>'内訳（地積等１）○'!Q48</f>
        <v>0</v>
      </c>
      <c r="F11" s="53">
        <f>'内訳（地積等１）○'!R48</f>
        <v>0</v>
      </c>
      <c r="G11" s="53">
        <f>'内訳（地積等１）○'!S48</f>
        <v>0</v>
      </c>
      <c r="H11" s="53">
        <f>'内訳（地積等１）○'!T48</f>
        <v>0</v>
      </c>
      <c r="I11" s="63">
        <v>0</v>
      </c>
      <c r="J11" s="54">
        <v>0</v>
      </c>
      <c r="K11" s="53">
        <f>'内訳（地積等１）○'!U48</f>
        <v>0</v>
      </c>
      <c r="L11" s="53">
        <f>'内訳（地積等１）○'!V48</f>
        <v>0</v>
      </c>
      <c r="M11" s="63">
        <v>0</v>
      </c>
      <c r="N11" s="54">
        <v>0</v>
      </c>
      <c r="O11" s="53">
        <f>'内訳（地積等１）○'!W48</f>
        <v>0</v>
      </c>
      <c r="P11" s="53">
        <f>'内訳（地積等１）○'!X48</f>
        <v>0</v>
      </c>
      <c r="Q11" s="53">
        <f>'内訳（地積等１）○'!Y48</f>
        <v>0</v>
      </c>
      <c r="R11" s="53">
        <f>IF(G11&gt;0,ROUND(G11/E11*1000,1),0)</f>
        <v>0</v>
      </c>
    </row>
    <row r="12" spans="1:18" ht="30" customHeight="1">
      <c r="A12" s="91"/>
      <c r="B12" s="89" t="s">
        <v>9</v>
      </c>
      <c r="C12" s="89"/>
      <c r="D12" s="53">
        <f>'内訳（地積等１）○'!AC48</f>
        <v>6800</v>
      </c>
      <c r="E12" s="53">
        <f>'内訳（地積等１）○'!AD48</f>
        <v>229743</v>
      </c>
      <c r="F12" s="53">
        <f>'内訳（地積等１）○'!AE48</f>
        <v>228753</v>
      </c>
      <c r="G12" s="53">
        <f>'内訳（地積等１）○'!AF48</f>
        <v>1041645</v>
      </c>
      <c r="H12" s="53">
        <f>'内訳（地積等１）○'!AG48</f>
        <v>1037636</v>
      </c>
      <c r="I12" s="63">
        <v>1016074</v>
      </c>
      <c r="J12" s="54">
        <f>(G12-I12)/I12</f>
        <v>0.02516647409539069</v>
      </c>
      <c r="K12" s="53">
        <f>'内訳（地積等１）○'!AH48</f>
        <v>350863</v>
      </c>
      <c r="L12" s="53">
        <f>'内訳（地積等１）○'!AI48</f>
        <v>349527</v>
      </c>
      <c r="M12" s="63">
        <v>334316</v>
      </c>
      <c r="N12" s="54">
        <f>(K12-M12)/M12</f>
        <v>0.049495088479163424</v>
      </c>
      <c r="O12" s="53">
        <f>'内訳（地積等１）○'!AJ48</f>
        <v>45</v>
      </c>
      <c r="P12" s="53">
        <f>'内訳（地積等１）○'!AK48</f>
        <v>505</v>
      </c>
      <c r="Q12" s="53">
        <f>'内訳（地積等１）○'!AL48</f>
        <v>496</v>
      </c>
      <c r="R12" s="53">
        <f>IF(G12&gt;0,ROUND(G12/E12*1000,1),0)</f>
        <v>4534</v>
      </c>
    </row>
    <row r="13" spans="1:18" ht="30" customHeight="1">
      <c r="A13" s="90" t="s">
        <v>29</v>
      </c>
      <c r="B13" s="89" t="s">
        <v>10</v>
      </c>
      <c r="C13" s="89"/>
      <c r="D13" s="53">
        <f>'内訳（地積等１）○'!AP48</f>
        <v>19351060</v>
      </c>
      <c r="E13" s="53">
        <f>'内訳（地積等１）○'!AQ48</f>
        <v>439810161</v>
      </c>
      <c r="F13" s="53">
        <f>'内訳（地積等１）○'!AR48</f>
        <v>354724214</v>
      </c>
      <c r="G13" s="53">
        <f>'内訳（地積等１）○'!AS48</f>
        <v>15989559</v>
      </c>
      <c r="H13" s="53">
        <f>'内訳（地積等１）○'!AT48</f>
        <v>12899193</v>
      </c>
      <c r="I13" s="63">
        <v>16082474</v>
      </c>
      <c r="J13" s="54">
        <f>(G13-I13)/I13</f>
        <v>-0.005777407132758306</v>
      </c>
      <c r="K13" s="53">
        <f>'内訳（地積等１）○'!AU48</f>
        <v>15968274</v>
      </c>
      <c r="L13" s="53">
        <f>'内訳（地積等１）○'!AV48</f>
        <v>12880052</v>
      </c>
      <c r="M13" s="63">
        <v>16050160</v>
      </c>
      <c r="N13" s="54">
        <f>(K13-M13)/M13</f>
        <v>-0.005101880604305502</v>
      </c>
      <c r="O13" s="53">
        <f>'内訳（地積等１）○'!AW48</f>
        <v>30657</v>
      </c>
      <c r="P13" s="53">
        <f>'内訳（地積等１）○'!AX48</f>
        <v>373484</v>
      </c>
      <c r="Q13" s="53">
        <f>'内訳（地積等１）○'!AY48</f>
        <v>258423</v>
      </c>
      <c r="R13" s="53">
        <f>IF(G13&gt;0,ROUND(G13/E13*1000,1),0)</f>
        <v>36.4</v>
      </c>
    </row>
    <row r="14" spans="1:18" ht="30" customHeight="1">
      <c r="A14" s="100"/>
      <c r="B14" s="92" t="s">
        <v>144</v>
      </c>
      <c r="C14" s="93"/>
      <c r="D14" s="53">
        <f>'内訳（地積等１）○'!BC48</f>
        <v>0</v>
      </c>
      <c r="E14" s="53">
        <f>'内訳（地積等１）○'!BD48</f>
        <v>5011</v>
      </c>
      <c r="F14" s="53">
        <f>'内訳（地積等１）○'!BE48</f>
        <v>0</v>
      </c>
      <c r="G14" s="53">
        <f>'内訳（地積等１）○'!BF48</f>
        <v>450</v>
      </c>
      <c r="H14" s="53">
        <f>'内訳（地積等１）○'!BG48</f>
        <v>0</v>
      </c>
      <c r="I14" s="63">
        <v>450</v>
      </c>
      <c r="J14" s="54">
        <f>(G14-I14)/I14</f>
        <v>0</v>
      </c>
      <c r="K14" s="53">
        <f>'内訳（地積等１）○'!BH48</f>
        <v>450</v>
      </c>
      <c r="L14" s="53">
        <f>'内訳（地積等１）○'!BI48</f>
        <v>0</v>
      </c>
      <c r="M14" s="63">
        <v>450</v>
      </c>
      <c r="N14" s="54">
        <f>(K14-M14)/M14</f>
        <v>0</v>
      </c>
      <c r="O14" s="53">
        <f>'内訳（地積等１）○'!BJ48</f>
        <v>0</v>
      </c>
      <c r="P14" s="53">
        <f>'内訳（地積等１）○'!BK48</f>
        <v>4</v>
      </c>
      <c r="Q14" s="53">
        <f>'内訳（地積等１）○'!BL48</f>
        <v>0</v>
      </c>
      <c r="R14" s="53">
        <f>IF(G14&gt;0,ROUND(G14/E14*1000,1),0)</f>
        <v>89.8</v>
      </c>
    </row>
    <row r="15" spans="1:18" ht="30" customHeight="1">
      <c r="A15" s="91"/>
      <c r="B15" s="89" t="s">
        <v>11</v>
      </c>
      <c r="C15" s="89"/>
      <c r="D15" s="53">
        <f>'内訳（地積等１）○'!BP48</f>
        <v>178632</v>
      </c>
      <c r="E15" s="53">
        <f>'内訳（地積等１）○'!BQ48</f>
        <v>3533191</v>
      </c>
      <c r="F15" s="53">
        <f>'内訳（地積等１）○'!BR48</f>
        <v>3387987</v>
      </c>
      <c r="G15" s="53">
        <f>'内訳（地積等１）○'!BS48</f>
        <v>35472898</v>
      </c>
      <c r="H15" s="53">
        <f>'内訳（地積等１）○'!BT48</f>
        <v>34863134</v>
      </c>
      <c r="I15" s="63">
        <v>36835500</v>
      </c>
      <c r="J15" s="54">
        <f aca="true" t="shared" si="1" ref="J15:J33">(G15-I15)/I15</f>
        <v>-0.03699154348386746</v>
      </c>
      <c r="K15" s="53">
        <f>'内訳（地積等１）○'!BU48</f>
        <v>10078700</v>
      </c>
      <c r="L15" s="53">
        <f>'内訳（地積等１）○'!BV48</f>
        <v>10004856</v>
      </c>
      <c r="M15" s="63">
        <v>10059217</v>
      </c>
      <c r="N15" s="54">
        <f aca="true" t="shared" si="2" ref="N15:N35">(K15-M15)/M15</f>
        <v>0.001936830669822512</v>
      </c>
      <c r="O15" s="53">
        <f>'内訳（地積等１）○'!BW48</f>
        <v>615</v>
      </c>
      <c r="P15" s="53">
        <f>'内訳（地積等１）○'!BX48</f>
        <v>8729</v>
      </c>
      <c r="Q15" s="53">
        <f>'内訳（地積等１）○'!BY48</f>
        <v>7980</v>
      </c>
      <c r="R15" s="53">
        <f>IF(G15&gt;0,ROUND(G15/E15*1000,1),0)</f>
        <v>10039.9</v>
      </c>
    </row>
    <row r="16" spans="1:18" ht="30" customHeight="1">
      <c r="A16" s="90" t="s">
        <v>30</v>
      </c>
      <c r="B16" s="89" t="s">
        <v>12</v>
      </c>
      <c r="C16" s="89"/>
      <c r="D16" s="55"/>
      <c r="E16" s="53">
        <f>'内訳（地積等１）○'!CD48</f>
        <v>69800248</v>
      </c>
      <c r="F16" s="53">
        <f>'内訳（地積等１）○'!CE48</f>
        <v>68116574</v>
      </c>
      <c r="G16" s="53">
        <f>'内訳（地積等１）○'!CF48</f>
        <v>2658736986</v>
      </c>
      <c r="H16" s="53">
        <f>'内訳（地積等１）○'!CG48</f>
        <v>2650156627</v>
      </c>
      <c r="I16" s="63">
        <v>2639651495</v>
      </c>
      <c r="J16" s="54">
        <f t="shared" si="1"/>
        <v>0.007230307120523878</v>
      </c>
      <c r="K16" s="53">
        <f>'内訳（地積等１）○'!CH48</f>
        <v>433677560</v>
      </c>
      <c r="L16" s="53">
        <f>'内訳（地積等１）○'!CI48</f>
        <v>432265450</v>
      </c>
      <c r="M16" s="63">
        <v>420750134</v>
      </c>
      <c r="N16" s="54">
        <f t="shared" si="2"/>
        <v>0.03072471035743033</v>
      </c>
      <c r="O16" s="55"/>
      <c r="P16" s="53">
        <f>'内訳（地積等１）○'!CK48</f>
        <v>357949</v>
      </c>
      <c r="Q16" s="53">
        <f>'内訳（地積等１）○'!CL48</f>
        <v>344085</v>
      </c>
      <c r="R16" s="53">
        <f t="shared" si="0"/>
        <v>38090.7</v>
      </c>
    </row>
    <row r="17" spans="1:18" ht="30" customHeight="1">
      <c r="A17" s="100"/>
      <c r="B17" s="89" t="s">
        <v>13</v>
      </c>
      <c r="C17" s="89"/>
      <c r="D17" s="55"/>
      <c r="E17" s="53">
        <f>'内訳（地積等１）○'!CQ48</f>
        <v>32831577</v>
      </c>
      <c r="F17" s="53">
        <f>'内訳（地積等１）○'!CR48</f>
        <v>32336181</v>
      </c>
      <c r="G17" s="53">
        <f>'内訳（地積等１）○'!CS48</f>
        <v>694477163</v>
      </c>
      <c r="H17" s="53">
        <f>'内訳（地積等１）○'!CT48</f>
        <v>693166914</v>
      </c>
      <c r="I17" s="63">
        <v>700296710</v>
      </c>
      <c r="J17" s="54">
        <f t="shared" si="1"/>
        <v>-0.008310116150624212</v>
      </c>
      <c r="K17" s="53">
        <f>'内訳（地積等１）○'!CU48</f>
        <v>227834175</v>
      </c>
      <c r="L17" s="53">
        <f>'内訳（地積等１）○'!CV48</f>
        <v>227402843</v>
      </c>
      <c r="M17" s="63">
        <v>225585888</v>
      </c>
      <c r="N17" s="54">
        <f t="shared" si="2"/>
        <v>0.009966434602504922</v>
      </c>
      <c r="O17" s="55"/>
      <c r="P17" s="53">
        <f>'内訳（地積等１）○'!CX48</f>
        <v>197299</v>
      </c>
      <c r="Q17" s="53">
        <f>'内訳（地積等１）○'!CY48</f>
        <v>191000</v>
      </c>
      <c r="R17" s="53">
        <f t="shared" si="0"/>
        <v>21152.7</v>
      </c>
    </row>
    <row r="18" spans="1:18" ht="30" customHeight="1">
      <c r="A18" s="100"/>
      <c r="B18" s="89" t="s">
        <v>14</v>
      </c>
      <c r="C18" s="89"/>
      <c r="D18" s="55"/>
      <c r="E18" s="53">
        <f>'内訳（地積等１）○'!DD48</f>
        <v>41950276</v>
      </c>
      <c r="F18" s="53">
        <f>'内訳（地積等１）○'!DE48</f>
        <v>41853045</v>
      </c>
      <c r="G18" s="53">
        <f>'内訳（地積等１）○'!DF48</f>
        <v>1381923286</v>
      </c>
      <c r="H18" s="53">
        <f>'内訳（地積等１）○'!DG48</f>
        <v>1381698316</v>
      </c>
      <c r="I18" s="63">
        <v>1380816090</v>
      </c>
      <c r="J18" s="54">
        <f t="shared" si="1"/>
        <v>0.0008018417572176465</v>
      </c>
      <c r="K18" s="53">
        <f>'内訳（地積等１）○'!DH48</f>
        <v>844717860</v>
      </c>
      <c r="L18" s="53">
        <f>'内訳（地積等１）○'!DI48</f>
        <v>844582704</v>
      </c>
      <c r="M18" s="63">
        <v>829159647</v>
      </c>
      <c r="N18" s="54">
        <f t="shared" si="2"/>
        <v>0.018763832823137858</v>
      </c>
      <c r="O18" s="55"/>
      <c r="P18" s="53">
        <f>'内訳（地積等１）○'!DK48</f>
        <v>81661</v>
      </c>
      <c r="Q18" s="53">
        <f>'内訳（地積等１）○'!DL48</f>
        <v>80590</v>
      </c>
      <c r="R18" s="53">
        <f t="shared" si="0"/>
        <v>32941.9</v>
      </c>
    </row>
    <row r="19" spans="1:18" ht="30" customHeight="1">
      <c r="A19" s="91"/>
      <c r="B19" s="99" t="s">
        <v>15</v>
      </c>
      <c r="C19" s="99"/>
      <c r="D19" s="53">
        <f>'内訳（地積等１）○'!DP48</f>
        <v>16997505</v>
      </c>
      <c r="E19" s="53">
        <f>'内訳（地積等１）○'!DQ48</f>
        <v>144582101</v>
      </c>
      <c r="F19" s="53">
        <f>'内訳（地積等１）○'!DR48</f>
        <v>142305800</v>
      </c>
      <c r="G19" s="53">
        <f>'内訳（地積等１）○'!DS48</f>
        <v>4735137435</v>
      </c>
      <c r="H19" s="53">
        <f>'内訳（地積等１）○'!DT48</f>
        <v>4725021857</v>
      </c>
      <c r="I19" s="63">
        <v>4720764295</v>
      </c>
      <c r="J19" s="54">
        <f t="shared" si="1"/>
        <v>0.0030446637666750953</v>
      </c>
      <c r="K19" s="53">
        <f>'内訳（地積等１）○'!DU48</f>
        <v>1506229595</v>
      </c>
      <c r="L19" s="53">
        <f>'内訳（地積等１）○'!DV48</f>
        <v>1504250997</v>
      </c>
      <c r="M19" s="63">
        <v>1475495669</v>
      </c>
      <c r="N19" s="54">
        <f t="shared" si="2"/>
        <v>0.020829560293341667</v>
      </c>
      <c r="O19" s="53">
        <f>'内訳（地積等１）○'!DW48</f>
        <v>24075</v>
      </c>
      <c r="P19" s="53">
        <f>'内訳（地積等１）○'!DX48</f>
        <v>636909</v>
      </c>
      <c r="Q19" s="53">
        <f>'内訳（地積等１）○'!DY48</f>
        <v>615675</v>
      </c>
      <c r="R19" s="53">
        <f>IF(G19&gt;0,ROUND(G19/E19*1000,1),0)</f>
        <v>32750.5</v>
      </c>
    </row>
    <row r="20" spans="1:18" ht="30" customHeight="1">
      <c r="A20" s="89" t="s">
        <v>16</v>
      </c>
      <c r="B20" s="89"/>
      <c r="C20" s="89"/>
      <c r="D20" s="53">
        <f>'内訳（地積等１）○'!EC48</f>
        <v>0</v>
      </c>
      <c r="E20" s="53">
        <f>'内訳（地積等１）○'!ED48</f>
        <v>0</v>
      </c>
      <c r="F20" s="53">
        <f>'内訳（地積等１）○'!EE48</f>
        <v>0</v>
      </c>
      <c r="G20" s="53">
        <f>'内訳（地積等１）○'!EF48</f>
        <v>0</v>
      </c>
      <c r="H20" s="53">
        <f>'内訳（地積等１）○'!EG48</f>
        <v>0</v>
      </c>
      <c r="I20" s="63">
        <v>0</v>
      </c>
      <c r="J20" s="54">
        <v>0</v>
      </c>
      <c r="K20" s="53">
        <f>'内訳（地積等１）○'!EH48</f>
        <v>0</v>
      </c>
      <c r="L20" s="53">
        <f>'内訳（地積等１）○'!EI48</f>
        <v>0</v>
      </c>
      <c r="M20" s="63">
        <v>0</v>
      </c>
      <c r="N20" s="54">
        <v>0</v>
      </c>
      <c r="O20" s="53">
        <f>'内訳（地積等１）○'!EJ48</f>
        <v>0</v>
      </c>
      <c r="P20" s="53">
        <f>'内訳（地積等１）○'!EK48</f>
        <v>0</v>
      </c>
      <c r="Q20" s="53">
        <f>'内訳（地積等１）○'!EL48</f>
        <v>0</v>
      </c>
      <c r="R20" s="53">
        <f t="shared" si="0"/>
        <v>0</v>
      </c>
    </row>
    <row r="21" spans="1:18" ht="30" customHeight="1">
      <c r="A21" s="89" t="s">
        <v>17</v>
      </c>
      <c r="B21" s="89"/>
      <c r="C21" s="89"/>
      <c r="D21" s="53">
        <f>'内訳（地積等１）○'!EP48</f>
        <v>0</v>
      </c>
      <c r="E21" s="53">
        <f>'内訳（地積等１）○'!EQ48</f>
        <v>0</v>
      </c>
      <c r="F21" s="53">
        <f>'内訳（地積等１）○'!ER48</f>
        <v>0</v>
      </c>
      <c r="G21" s="53">
        <f>'内訳（地積等１）○'!ES48</f>
        <v>0</v>
      </c>
      <c r="H21" s="53">
        <f>'内訳（地積等１）○'!ET48</f>
        <v>0</v>
      </c>
      <c r="I21" s="63">
        <v>0</v>
      </c>
      <c r="J21" s="54">
        <v>0</v>
      </c>
      <c r="K21" s="53">
        <f>'内訳（地積等１）○'!EU48</f>
        <v>0</v>
      </c>
      <c r="L21" s="53">
        <f>'内訳（地積等１）○'!EV48</f>
        <v>0</v>
      </c>
      <c r="M21" s="63">
        <v>0</v>
      </c>
      <c r="N21" s="54">
        <v>0</v>
      </c>
      <c r="O21" s="53">
        <f>'内訳（地積等１）○'!EW48</f>
        <v>0</v>
      </c>
      <c r="P21" s="53">
        <f>'内訳（地積等１）○'!EX48</f>
        <v>0</v>
      </c>
      <c r="Q21" s="53">
        <f>'内訳（地積等１）○'!EY48</f>
        <v>0</v>
      </c>
      <c r="R21" s="53">
        <f t="shared" si="0"/>
        <v>0</v>
      </c>
    </row>
    <row r="22" spans="1:18" ht="30" customHeight="1">
      <c r="A22" s="89" t="s">
        <v>18</v>
      </c>
      <c r="B22" s="89"/>
      <c r="C22" s="89"/>
      <c r="D22" s="53">
        <f>'内訳（地積等１）○'!FC48</f>
        <v>3748430</v>
      </c>
      <c r="E22" s="53">
        <f>'内訳（地積等１）○'!FD48</f>
        <v>871054</v>
      </c>
      <c r="F22" s="53">
        <f>'内訳（地積等１）○'!FE48</f>
        <v>708648</v>
      </c>
      <c r="G22" s="53">
        <f>'内訳（地積等１）○'!FF48</f>
        <v>114499</v>
      </c>
      <c r="H22" s="53">
        <f>'内訳（地積等１）○'!FG48</f>
        <v>112205</v>
      </c>
      <c r="I22" s="63">
        <v>117442</v>
      </c>
      <c r="J22" s="54">
        <f t="shared" si="1"/>
        <v>-0.025059178147511112</v>
      </c>
      <c r="K22" s="53">
        <f>'内訳（地積等１）○'!FH48</f>
        <v>75220</v>
      </c>
      <c r="L22" s="53">
        <f>'内訳（地積等１）○'!FI48</f>
        <v>72932</v>
      </c>
      <c r="M22" s="63">
        <v>73259</v>
      </c>
      <c r="N22" s="54">
        <f t="shared" si="2"/>
        <v>0.026768042151817523</v>
      </c>
      <c r="O22" s="53">
        <f>'内訳（地積等１）○'!FJ48</f>
        <v>2024</v>
      </c>
      <c r="P22" s="53">
        <f>'内訳（地積等１）○'!FK48</f>
        <v>708</v>
      </c>
      <c r="Q22" s="53">
        <f>'内訳（地積等１）○'!FL48</f>
        <v>480</v>
      </c>
      <c r="R22" s="53">
        <f t="shared" si="0"/>
        <v>131.4</v>
      </c>
    </row>
    <row r="23" spans="1:18" ht="30" customHeight="1">
      <c r="A23" s="90" t="s">
        <v>31</v>
      </c>
      <c r="B23" s="89" t="s">
        <v>19</v>
      </c>
      <c r="C23" s="89"/>
      <c r="D23" s="53">
        <f>'内訳（地積等１）○'!FP48</f>
        <v>556992383</v>
      </c>
      <c r="E23" s="53">
        <f>'内訳（地積等１）○'!FQ48</f>
        <v>77408474</v>
      </c>
      <c r="F23" s="53">
        <f>'内訳（地積等１）○'!FR48</f>
        <v>57828642</v>
      </c>
      <c r="G23" s="53">
        <f>'内訳（地積等１）○'!FS48</f>
        <v>661904</v>
      </c>
      <c r="H23" s="53">
        <f>'内訳（地積等１）○'!FT48</f>
        <v>515025</v>
      </c>
      <c r="I23" s="63">
        <v>662438</v>
      </c>
      <c r="J23" s="54">
        <f t="shared" si="1"/>
        <v>-0.0008061131758745724</v>
      </c>
      <c r="K23" s="53">
        <f>'内訳（地積等１）○'!FU48</f>
        <v>661868</v>
      </c>
      <c r="L23" s="53">
        <f>'内訳（地積等１）○'!FV48</f>
        <v>514996</v>
      </c>
      <c r="M23" s="63">
        <v>662390</v>
      </c>
      <c r="N23" s="54">
        <f t="shared" si="2"/>
        <v>-0.000788055375232114</v>
      </c>
      <c r="O23" s="53">
        <f>'内訳（地積等１）○'!FW48</f>
        <v>6023</v>
      </c>
      <c r="P23" s="53">
        <f>'内訳（地積等１）○'!FX48</f>
        <v>19576</v>
      </c>
      <c r="Q23" s="53">
        <f>'内訳（地積等１）○'!FY48</f>
        <v>11545</v>
      </c>
      <c r="R23" s="53">
        <f t="shared" si="0"/>
        <v>8.6</v>
      </c>
    </row>
    <row r="24" spans="1:18" ht="30" customHeight="1">
      <c r="A24" s="91"/>
      <c r="B24" s="89" t="s">
        <v>20</v>
      </c>
      <c r="C24" s="89"/>
      <c r="D24" s="53">
        <f>'内訳（地積等１）○'!GC48</f>
        <v>12194</v>
      </c>
      <c r="E24" s="53">
        <f>'内訳（地積等１）○'!GD48</f>
        <v>54955</v>
      </c>
      <c r="F24" s="53">
        <f>'内訳（地積等１）○'!GE48</f>
        <v>40587</v>
      </c>
      <c r="G24" s="53">
        <f>'内訳（地積等１）○'!GF48</f>
        <v>174971</v>
      </c>
      <c r="H24" s="53">
        <f>'内訳（地積等１）○'!GG48</f>
        <v>173638</v>
      </c>
      <c r="I24" s="63">
        <v>233239</v>
      </c>
      <c r="J24" s="54">
        <f t="shared" si="1"/>
        <v>-0.24982099906104896</v>
      </c>
      <c r="K24" s="53">
        <f>'内訳（地積等１）○'!GH48</f>
        <v>105650</v>
      </c>
      <c r="L24" s="53">
        <f>'内訳（地積等１）○'!GI48</f>
        <v>104825</v>
      </c>
      <c r="M24" s="63">
        <v>137771</v>
      </c>
      <c r="N24" s="54">
        <f t="shared" si="2"/>
        <v>-0.23314775968817822</v>
      </c>
      <c r="O24" s="53">
        <f>'内訳（地積等１）○'!GJ48</f>
        <v>39</v>
      </c>
      <c r="P24" s="53">
        <f>'内訳（地積等１）○'!GK48</f>
        <v>101</v>
      </c>
      <c r="Q24" s="53">
        <f>'内訳（地積等１）○'!GL48</f>
        <v>66</v>
      </c>
      <c r="R24" s="53">
        <f t="shared" si="0"/>
        <v>3183.9</v>
      </c>
    </row>
    <row r="25" spans="1:18" ht="30" customHeight="1">
      <c r="A25" s="89" t="s">
        <v>21</v>
      </c>
      <c r="B25" s="89"/>
      <c r="C25" s="89"/>
      <c r="D25" s="53">
        <f>'内訳（地積等１）○'!GP48</f>
        <v>33247400</v>
      </c>
      <c r="E25" s="53">
        <f>'内訳（地積等１）○'!GQ48</f>
        <v>20141804</v>
      </c>
      <c r="F25" s="53">
        <f>'内訳（地積等１）○'!GR48</f>
        <v>18020946</v>
      </c>
      <c r="G25" s="53">
        <f>'内訳（地積等１）○'!GS48</f>
        <v>274107</v>
      </c>
      <c r="H25" s="53">
        <f>'内訳（地積等１）○'!GT48</f>
        <v>246349</v>
      </c>
      <c r="I25" s="63">
        <v>274174</v>
      </c>
      <c r="J25" s="54">
        <f t="shared" si="1"/>
        <v>-0.0002443703633459044</v>
      </c>
      <c r="K25" s="53">
        <f>'内訳（地積等１）○'!GU48</f>
        <v>273950</v>
      </c>
      <c r="L25" s="53">
        <f>'内訳（地積等１）○'!GV48</f>
        <v>246202</v>
      </c>
      <c r="M25" s="63">
        <v>273960</v>
      </c>
      <c r="N25" s="54">
        <f t="shared" si="2"/>
        <v>-3.650167907723755E-05</v>
      </c>
      <c r="O25" s="53">
        <f>'内訳（地積等１）○'!GW48</f>
        <v>1222</v>
      </c>
      <c r="P25" s="53">
        <f>'内訳（地積等１）○'!GX48</f>
        <v>5427</v>
      </c>
      <c r="Q25" s="53">
        <f>'内訳（地積等１）○'!GY48</f>
        <v>4230</v>
      </c>
      <c r="R25" s="53">
        <f t="shared" si="0"/>
        <v>13.6</v>
      </c>
    </row>
    <row r="26" spans="1:18" ht="30" customHeight="1">
      <c r="A26" s="89" t="s">
        <v>22</v>
      </c>
      <c r="B26" s="89"/>
      <c r="C26" s="89"/>
      <c r="D26" s="53">
        <f>'内訳（地積等１）○'!HC48</f>
        <v>164756438</v>
      </c>
      <c r="E26" s="53">
        <f>'内訳（地積等１）○'!HD48</f>
        <v>202132857</v>
      </c>
      <c r="F26" s="53">
        <f>'内訳（地積等１）○'!HE48</f>
        <v>146340361</v>
      </c>
      <c r="G26" s="53">
        <f>'内訳（地積等１）○'!HF48</f>
        <v>8342516</v>
      </c>
      <c r="H26" s="53">
        <f>'内訳（地積等１）○'!HG48</f>
        <v>7613355</v>
      </c>
      <c r="I26" s="63">
        <v>8463612</v>
      </c>
      <c r="J26" s="54">
        <f t="shared" si="1"/>
        <v>-0.014307839253500751</v>
      </c>
      <c r="K26" s="53">
        <f>'内訳（地積等１）○'!HH48</f>
        <v>6135884</v>
      </c>
      <c r="L26" s="53">
        <f>'内訳（地積等１）○'!HI48</f>
        <v>5431436</v>
      </c>
      <c r="M26" s="63">
        <v>6154411</v>
      </c>
      <c r="N26" s="54">
        <f t="shared" si="2"/>
        <v>-0.0030103611864725965</v>
      </c>
      <c r="O26" s="53">
        <f>'内訳（地積等１）○'!HJ48</f>
        <v>33900</v>
      </c>
      <c r="P26" s="53">
        <f>'内訳（地積等１）○'!HK48</f>
        <v>180679</v>
      </c>
      <c r="Q26" s="53">
        <f>'内訳（地積等１）○'!HL48</f>
        <v>110128</v>
      </c>
      <c r="R26" s="53">
        <f t="shared" si="0"/>
        <v>41.3</v>
      </c>
    </row>
    <row r="27" spans="1:18" ht="30" customHeight="1">
      <c r="A27" s="88" t="s">
        <v>32</v>
      </c>
      <c r="B27" s="94" t="s">
        <v>23</v>
      </c>
      <c r="C27" s="95"/>
      <c r="D27" s="53">
        <f>'内訳（地積等１）○'!HP48</f>
        <v>5687368</v>
      </c>
      <c r="E27" s="53">
        <f>'内訳（地積等１）○'!HQ48</f>
        <v>15961147</v>
      </c>
      <c r="F27" s="53">
        <f>'内訳（地積等１）○'!HR48</f>
        <v>15952512</v>
      </c>
      <c r="G27" s="53">
        <f>'内訳（地積等１）○'!HS48</f>
        <v>27554407</v>
      </c>
      <c r="H27" s="53">
        <f>'内訳（地積等１）○'!HT48</f>
        <v>27541826</v>
      </c>
      <c r="I27" s="63">
        <v>29683497</v>
      </c>
      <c r="J27" s="54">
        <f>(G27-I27)/I27</f>
        <v>-0.07172638722452412</v>
      </c>
      <c r="K27" s="53">
        <f>'内訳（地積等１）○'!HU48</f>
        <v>22430874</v>
      </c>
      <c r="L27" s="53">
        <f>'内訳（地積等１）○'!HV48</f>
        <v>22420642</v>
      </c>
      <c r="M27" s="63">
        <v>24280483</v>
      </c>
      <c r="N27" s="54">
        <f t="shared" si="2"/>
        <v>-0.07617677951464145</v>
      </c>
      <c r="O27" s="53">
        <f>'内訳（地積等１）○'!HW48</f>
        <v>384</v>
      </c>
      <c r="P27" s="53">
        <f>'内訳（地積等１）○'!HX48</f>
        <v>6852</v>
      </c>
      <c r="Q27" s="53">
        <f>'内訳（地積等１）○'!HY48</f>
        <v>6762</v>
      </c>
      <c r="R27" s="53">
        <f t="shared" si="0"/>
        <v>1726.3</v>
      </c>
    </row>
    <row r="28" spans="1:18" ht="30" customHeight="1">
      <c r="A28" s="88"/>
      <c r="B28" s="94" t="s">
        <v>24</v>
      </c>
      <c r="C28" s="95"/>
      <c r="D28" s="53">
        <f>'内訳（地積等１）○'!IC48</f>
        <v>4553</v>
      </c>
      <c r="E28" s="53">
        <f>'内訳（地積等１）○'!ID48</f>
        <v>0</v>
      </c>
      <c r="F28" s="53">
        <f>'内訳（地積等１）○'!IE48</f>
        <v>0</v>
      </c>
      <c r="G28" s="53">
        <f>'内訳（地積等１）○'!IF48</f>
        <v>0</v>
      </c>
      <c r="H28" s="53">
        <f>'内訳（地積等１）○'!IG48</f>
        <v>0</v>
      </c>
      <c r="I28" s="63">
        <v>0</v>
      </c>
      <c r="J28" s="54">
        <v>0</v>
      </c>
      <c r="K28" s="53">
        <f>'内訳（地積等１）○'!IH48</f>
        <v>0</v>
      </c>
      <c r="L28" s="53">
        <f>'内訳（地積等１）○'!II48</f>
        <v>0</v>
      </c>
      <c r="M28" s="63">
        <v>0</v>
      </c>
      <c r="N28" s="54">
        <v>0</v>
      </c>
      <c r="O28" s="53">
        <f>'内訳（地積等１）○'!IJ48</f>
        <v>7</v>
      </c>
      <c r="P28" s="53">
        <f>'内訳（地積等１）○'!IK48</f>
        <v>0</v>
      </c>
      <c r="Q28" s="53">
        <f>'内訳（地積等１）○'!IL48</f>
        <v>0</v>
      </c>
      <c r="R28" s="53">
        <f>IF(G28&gt;0,ROUND(G28/E28*1000,1),0)</f>
        <v>0</v>
      </c>
    </row>
    <row r="29" spans="1:18" ht="30" customHeight="1">
      <c r="A29" s="88"/>
      <c r="B29" s="96" t="s">
        <v>49</v>
      </c>
      <c r="C29" s="10" t="s">
        <v>50</v>
      </c>
      <c r="D29" s="53">
        <f>'内訳（地積等２）○'!D48</f>
        <v>0</v>
      </c>
      <c r="E29" s="53">
        <f>'内訳（地積等２）○'!E48</f>
        <v>29516</v>
      </c>
      <c r="F29" s="53">
        <f>'内訳（地積等２）○'!F48</f>
        <v>29516</v>
      </c>
      <c r="G29" s="53">
        <f>'内訳（地積等２）○'!G48</f>
        <v>407207</v>
      </c>
      <c r="H29" s="53">
        <f>'内訳（地積等２）○'!H48</f>
        <v>407207</v>
      </c>
      <c r="I29" s="63">
        <v>407206</v>
      </c>
      <c r="J29" s="54">
        <f t="shared" si="1"/>
        <v>2.455759492738319E-06</v>
      </c>
      <c r="K29" s="53">
        <f>'内訳（地積等２）○'!I48</f>
        <v>244324</v>
      </c>
      <c r="L29" s="53">
        <f>'内訳（地積等２）○'!J48</f>
        <v>244324</v>
      </c>
      <c r="M29" s="63">
        <v>244324</v>
      </c>
      <c r="N29" s="54">
        <f t="shared" si="2"/>
        <v>0</v>
      </c>
      <c r="O29" s="53">
        <f>'内訳（地積等２）○'!K48</f>
        <v>0</v>
      </c>
      <c r="P29" s="53">
        <f>'内訳（地積等２）○'!L48</f>
        <v>21</v>
      </c>
      <c r="Q29" s="53">
        <f>'内訳（地積等２）○'!M48</f>
        <v>21</v>
      </c>
      <c r="R29" s="53">
        <f t="shared" si="0"/>
        <v>13796.1</v>
      </c>
    </row>
    <row r="30" spans="1:18" ht="30" customHeight="1">
      <c r="A30" s="88"/>
      <c r="B30" s="97"/>
      <c r="C30" s="10" t="s">
        <v>51</v>
      </c>
      <c r="D30" s="53">
        <f>'内訳（地積等２）○'!Q48</f>
        <v>0</v>
      </c>
      <c r="E30" s="53">
        <f>'内訳（地積等２）○'!R48</f>
        <v>0</v>
      </c>
      <c r="F30" s="53">
        <f>'内訳（地積等２）○'!S48</f>
        <v>0</v>
      </c>
      <c r="G30" s="53">
        <f>'内訳（地積等２）○'!T48</f>
        <v>0</v>
      </c>
      <c r="H30" s="53">
        <f>'内訳（地積等２）○'!U48</f>
        <v>0</v>
      </c>
      <c r="I30" s="63">
        <v>0</v>
      </c>
      <c r="J30" s="54">
        <v>0</v>
      </c>
      <c r="K30" s="53">
        <f>'内訳（地積等２）○'!V48</f>
        <v>0</v>
      </c>
      <c r="L30" s="53">
        <f>'内訳（地積等２）○'!W48</f>
        <v>0</v>
      </c>
      <c r="M30" s="63">
        <v>0</v>
      </c>
      <c r="N30" s="54">
        <v>0</v>
      </c>
      <c r="O30" s="53">
        <f>'内訳（地積等２）○'!X48</f>
        <v>0</v>
      </c>
      <c r="P30" s="53">
        <f>'内訳（地積等２）○'!Y48</f>
        <v>0</v>
      </c>
      <c r="Q30" s="53">
        <f>'内訳（地積等２）○'!Z48</f>
        <v>0</v>
      </c>
      <c r="R30" s="53">
        <f t="shared" si="0"/>
        <v>0</v>
      </c>
    </row>
    <row r="31" spans="1:18" ht="30" customHeight="1">
      <c r="A31" s="88"/>
      <c r="B31" s="98"/>
      <c r="C31" s="10" t="s">
        <v>52</v>
      </c>
      <c r="D31" s="53">
        <f>D29+D30</f>
        <v>0</v>
      </c>
      <c r="E31" s="53">
        <f aca="true" t="shared" si="3" ref="E31:R31">E29+E30</f>
        <v>29516</v>
      </c>
      <c r="F31" s="53">
        <f t="shared" si="3"/>
        <v>29516</v>
      </c>
      <c r="G31" s="53">
        <f t="shared" si="3"/>
        <v>407207</v>
      </c>
      <c r="H31" s="53">
        <f t="shared" si="3"/>
        <v>407207</v>
      </c>
      <c r="I31" s="63">
        <v>407206</v>
      </c>
      <c r="J31" s="54">
        <f t="shared" si="1"/>
        <v>2.455759492738319E-06</v>
      </c>
      <c r="K31" s="53">
        <f t="shared" si="3"/>
        <v>244324</v>
      </c>
      <c r="L31" s="53">
        <f t="shared" si="3"/>
        <v>244324</v>
      </c>
      <c r="M31" s="63">
        <v>244324</v>
      </c>
      <c r="N31" s="54">
        <f t="shared" si="2"/>
        <v>0</v>
      </c>
      <c r="O31" s="53">
        <f t="shared" si="3"/>
        <v>0</v>
      </c>
      <c r="P31" s="53">
        <f t="shared" si="3"/>
        <v>21</v>
      </c>
      <c r="Q31" s="53">
        <f t="shared" si="3"/>
        <v>21</v>
      </c>
      <c r="R31" s="53">
        <f t="shared" si="3"/>
        <v>13796.1</v>
      </c>
    </row>
    <row r="32" spans="1:18" ht="30" customHeight="1">
      <c r="A32" s="88"/>
      <c r="B32" s="94" t="s">
        <v>25</v>
      </c>
      <c r="C32" s="95"/>
      <c r="D32" s="53">
        <f>'内訳（地積等２）○'!AD48</f>
        <v>89670897</v>
      </c>
      <c r="E32" s="53">
        <f>'内訳（地積等２）○'!AE48</f>
        <v>117198046</v>
      </c>
      <c r="F32" s="53">
        <f>'内訳（地積等２）○'!AF48</f>
        <v>112310775</v>
      </c>
      <c r="G32" s="53">
        <f>'内訳（地積等２）○'!AG48</f>
        <v>1350530661</v>
      </c>
      <c r="H32" s="53">
        <f>'内訳（地積等２）○'!AH48</f>
        <v>1349693523</v>
      </c>
      <c r="I32" s="63">
        <v>1340237427</v>
      </c>
      <c r="J32" s="54">
        <f t="shared" si="1"/>
        <v>0.007680157106969078</v>
      </c>
      <c r="K32" s="53">
        <f>'内訳（地積等２）○'!AI48</f>
        <v>811338011</v>
      </c>
      <c r="L32" s="53">
        <f>'内訳（地積等２）○'!AJ48</f>
        <v>810734697</v>
      </c>
      <c r="M32" s="63">
        <v>796767473</v>
      </c>
      <c r="N32" s="54">
        <f t="shared" si="2"/>
        <v>0.018287064286320334</v>
      </c>
      <c r="O32" s="53">
        <f>'内訳（地積等２）○'!AK48</f>
        <v>50895</v>
      </c>
      <c r="P32" s="53">
        <f>'内訳（地積等２）○'!AL48</f>
        <v>169972</v>
      </c>
      <c r="Q32" s="53">
        <f>'内訳（地積等２）○'!AM48</f>
        <v>157451</v>
      </c>
      <c r="R32" s="53">
        <f>IF(G32&gt;0,ROUND(G32/E32*1000,1),0)</f>
        <v>11523.5</v>
      </c>
    </row>
    <row r="33" spans="1:18" ht="30" customHeight="1">
      <c r="A33" s="88"/>
      <c r="B33" s="92" t="s">
        <v>15</v>
      </c>
      <c r="C33" s="93"/>
      <c r="D33" s="53">
        <f>D27+D28+D31+D32</f>
        <v>95362818</v>
      </c>
      <c r="E33" s="53">
        <f>E27+E28+E31+E32</f>
        <v>133188709</v>
      </c>
      <c r="F33" s="53">
        <f aca="true" t="shared" si="4" ref="F33:R33">F27+F28+F31+F32</f>
        <v>128292803</v>
      </c>
      <c r="G33" s="53">
        <f t="shared" si="4"/>
        <v>1378492275</v>
      </c>
      <c r="H33" s="53">
        <f t="shared" si="4"/>
        <v>1377642556</v>
      </c>
      <c r="I33" s="63">
        <v>1370328130</v>
      </c>
      <c r="J33" s="54">
        <f t="shared" si="1"/>
        <v>0.005957802967965053</v>
      </c>
      <c r="K33" s="53">
        <f t="shared" si="4"/>
        <v>834013209</v>
      </c>
      <c r="L33" s="53">
        <f t="shared" si="4"/>
        <v>833399663</v>
      </c>
      <c r="M33" s="63">
        <v>821292280</v>
      </c>
      <c r="N33" s="54">
        <f t="shared" si="2"/>
        <v>0.015488918269145304</v>
      </c>
      <c r="O33" s="53">
        <f t="shared" si="4"/>
        <v>51286</v>
      </c>
      <c r="P33" s="53">
        <f t="shared" si="4"/>
        <v>176845</v>
      </c>
      <c r="Q33" s="53">
        <f t="shared" si="4"/>
        <v>164234</v>
      </c>
      <c r="R33" s="53">
        <f t="shared" si="4"/>
        <v>27045.9</v>
      </c>
    </row>
    <row r="34" spans="1:18" ht="30" customHeight="1">
      <c r="A34" s="89" t="s">
        <v>26</v>
      </c>
      <c r="B34" s="89"/>
      <c r="C34" s="89"/>
      <c r="D34" s="53">
        <f>'内訳（地積等２）○'!AQ48</f>
        <v>251825648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3">
        <f>'内訳（地積等２）○'!AX48</f>
        <v>647416</v>
      </c>
      <c r="P34" s="55"/>
      <c r="Q34" s="55"/>
      <c r="R34" s="55"/>
    </row>
    <row r="35" spans="1:18" ht="30" customHeight="1">
      <c r="A35" s="87" t="s">
        <v>27</v>
      </c>
      <c r="B35" s="87"/>
      <c r="C35" s="87"/>
      <c r="D35" s="60">
        <f aca="true" t="shared" si="5" ref="D35:I35">SUM(D10,D12,D13,D15,D19,D20,D21,D22,D23,D24,D25,D26,D33,D34,D11,D14)</f>
        <v>1143007791</v>
      </c>
      <c r="E35" s="60">
        <f t="shared" si="5"/>
        <v>1034251923</v>
      </c>
      <c r="F35" s="60">
        <f t="shared" si="5"/>
        <v>861572418</v>
      </c>
      <c r="G35" s="60">
        <f t="shared" si="5"/>
        <v>6176171488</v>
      </c>
      <c r="H35" s="60">
        <f t="shared" si="5"/>
        <v>6160496829</v>
      </c>
      <c r="I35" s="60">
        <f t="shared" si="5"/>
        <v>6155248627</v>
      </c>
      <c r="J35" s="61">
        <f>(G35-I35)/I35</f>
        <v>0.0033991902306304677</v>
      </c>
      <c r="K35" s="60">
        <f>SUM(K10,K12,K13,K15,K19,K20,K21,K22,K23,K24,K25,K26,K33,K34,K11,K14)</f>
        <v>2374362705</v>
      </c>
      <c r="L35" s="60">
        <f>SUM(L10,L12,L13,L15,L19,L20,L21,L22,L23,L24,L25,L26,L33,L34,L11,L14)</f>
        <v>2367627188</v>
      </c>
      <c r="M35" s="60">
        <f>SUM(M10,M12,M13,M15,M19,M20,M21,M22,M23,M24,M25,M26,M33,M34,M11,M14)</f>
        <v>2331004480</v>
      </c>
      <c r="N35" s="61">
        <f t="shared" si="2"/>
        <v>0.018600661376678262</v>
      </c>
      <c r="O35" s="60">
        <f>SUM(O10,O12,O13,O15,O19,O20,O21,O22,O23,O24,O25,O26,O33,O34,O11,O14)</f>
        <v>798885</v>
      </c>
      <c r="P35" s="60">
        <f>SUM(P10,P12,P13,P15,P19,P20,P21,P22,P23,P24,P25,P26,P33,P34,P11,P14)</f>
        <v>1417460</v>
      </c>
      <c r="Q35" s="60">
        <f>SUM(Q10,Q12,Q13,Q15,Q19,Q20,Q21,Q22,Q23,Q24,Q25,Q26,Q33,Q34,Q11,Q14)</f>
        <v>1183479</v>
      </c>
      <c r="R35" s="60">
        <f>IF(G35&gt;0,ROUND(G35/E35*1000,1),0)</f>
        <v>5971.6</v>
      </c>
    </row>
    <row r="37" ht="14.25" hidden="1"/>
    <row r="38" spans="4:20" ht="14.25" hidden="1">
      <c r="D38" s="5">
        <f>D10+D12+D13+D15+D19+D20+D21+D22+D23+D24+D25+D26+D33+D34</f>
        <v>1143007791</v>
      </c>
      <c r="E38" s="5">
        <f>E10+E12+E13+E15+E19+E20+E21+E22+E23+E24+E25+E26+E33+E34</f>
        <v>1034246912</v>
      </c>
      <c r="F38" s="5" t="e">
        <f>#REF!+#REF!+#REF!+#REF!+#REF!+#REF!+#REF!+#REF!+#REF!+#REF!+#REF!+#REF!+#REF!+#REF!</f>
        <v>#REF!</v>
      </c>
      <c r="G38" s="5">
        <f>F10+F12+F13+F15+F19+F20+F21+F22+F23+F24+F25+F26+F33+F34</f>
        <v>861572418</v>
      </c>
      <c r="H38" s="5">
        <f>G10+G12+G13+G15+G19+G20+G21+G22+G23+G24+G25+G26+G33+G34</f>
        <v>6176171038</v>
      </c>
      <c r="I38" s="5" t="e">
        <f>#REF!+#REF!+#REF!+#REF!+#REF!+#REF!+#REF!+#REF!+#REF!+#REF!+#REF!+#REF!+#REF!+#REF!</f>
        <v>#REF!</v>
      </c>
      <c r="J38" s="5">
        <f>H10+H12+H13+H15+H19+H20+H21+H22+H23+H24+H25+H26+H33+H34</f>
        <v>6160496829</v>
      </c>
      <c r="K38" s="5"/>
      <c r="L38" s="5"/>
      <c r="M38" s="5"/>
      <c r="N38" s="5">
        <f>L10+L12+L13+L15+L19+L20+L21+L22+L23+L24+L25+L26+L33+L34</f>
        <v>2367627188</v>
      </c>
      <c r="O38" s="5"/>
      <c r="P38" s="5"/>
      <c r="Q38" s="5">
        <f>O10+O12+O13+O15+O19+O20+O21+O22+O23+O24+O25+O26+O33+O34</f>
        <v>798885</v>
      </c>
      <c r="R38" s="5">
        <f>P10+P12+P13+P15+P19+P20+P21+P22+P23+P24+P25+P26+P33+P34</f>
        <v>1417456</v>
      </c>
      <c r="S38" s="5" t="e">
        <f>#REF!+#REF!+#REF!+#REF!+#REF!+#REF!+#REF!+#REF!+#REF!+#REF!+#REF!+#REF!+#REF!+#REF!</f>
        <v>#REF!</v>
      </c>
      <c r="T38" s="5">
        <f>Q10+Q12+Q13+Q15+Q19+Q20+Q21+Q22+Q23+Q24+Q25+Q26+Q33+Q34</f>
        <v>1183479</v>
      </c>
    </row>
    <row r="39" ht="14.25" hidden="1"/>
    <row r="41" spans="4:21" ht="14.25"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4:21" ht="14.25"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4:21" ht="14.25"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</sheetData>
  <sheetProtection/>
  <mergeCells count="40">
    <mergeCell ref="B11:C11"/>
    <mergeCell ref="B14:C14"/>
    <mergeCell ref="A10:A12"/>
    <mergeCell ref="A13:A15"/>
    <mergeCell ref="A16:A19"/>
    <mergeCell ref="A8:C9"/>
    <mergeCell ref="B10:C10"/>
    <mergeCell ref="B12:C12"/>
    <mergeCell ref="B13:C13"/>
    <mergeCell ref="B15:C15"/>
    <mergeCell ref="B16:C16"/>
    <mergeCell ref="B18:C18"/>
    <mergeCell ref="B32:C32"/>
    <mergeCell ref="B17:C17"/>
    <mergeCell ref="A20:C20"/>
    <mergeCell ref="A21:C21"/>
    <mergeCell ref="A22:C22"/>
    <mergeCell ref="B23:C23"/>
    <mergeCell ref="B24:C24"/>
    <mergeCell ref="B19:C19"/>
    <mergeCell ref="A35:C35"/>
    <mergeCell ref="A27:A33"/>
    <mergeCell ref="A34:C34"/>
    <mergeCell ref="A25:C25"/>
    <mergeCell ref="A26:C26"/>
    <mergeCell ref="A23:A24"/>
    <mergeCell ref="B33:C33"/>
    <mergeCell ref="B27:C27"/>
    <mergeCell ref="B28:C28"/>
    <mergeCell ref="B29:B31"/>
    <mergeCell ref="A6:C6"/>
    <mergeCell ref="D8:F8"/>
    <mergeCell ref="A1:S1"/>
    <mergeCell ref="G8:J8"/>
    <mergeCell ref="K8:N8"/>
    <mergeCell ref="O8:Q8"/>
    <mergeCell ref="H4:H5"/>
    <mergeCell ref="A4:C5"/>
    <mergeCell ref="D4:D5"/>
    <mergeCell ref="G4:G5"/>
  </mergeCells>
  <printOptions horizontalCentered="1"/>
  <pageMargins left="0.4330708661417323" right="0.31496062992125984" top="0.8267716535433072" bottom="0.7480314960629921" header="0.5118110236220472" footer="0.5118110236220472"/>
  <pageSetup horizontalDpi="600" verticalDpi="600" orientation="landscape" paperSize="9" scale="49" r:id="rId2"/>
  <headerFooter alignWithMargins="0">
    <oddFooter>&amp;R
H31概要調書（土地概況）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48"/>
  <sheetViews>
    <sheetView showGridLines="0" view="pageBreakPreview" zoomScale="80" zoomScaleNormal="80" zoomScaleSheetLayoutView="80" workbookViewId="0" topLeftCell="A1">
      <selection activeCell="E12" sqref="E12"/>
    </sheetView>
  </sheetViews>
  <sheetFormatPr defaultColWidth="8.796875" defaultRowHeight="15"/>
  <cols>
    <col min="1" max="1" width="3.5" style="6" customWidth="1"/>
    <col min="2" max="2" width="14.69921875" style="6" customWidth="1"/>
    <col min="3" max="11" width="14.59765625" style="6" customWidth="1"/>
    <col min="12" max="16384" width="9" style="6" customWidth="1"/>
  </cols>
  <sheetData>
    <row r="1" ht="18.75">
      <c r="A1" s="43" t="s">
        <v>98</v>
      </c>
    </row>
    <row r="2" s="28" customFormat="1" ht="17.25"/>
    <row r="3" spans="1:11" s="7" customFormat="1" ht="17.25" customHeight="1">
      <c r="A3" s="106" t="s">
        <v>37</v>
      </c>
      <c r="B3" s="104" t="s">
        <v>39</v>
      </c>
      <c r="C3" s="103" t="s">
        <v>115</v>
      </c>
      <c r="D3" s="103"/>
      <c r="E3" s="103"/>
      <c r="F3" s="103" t="s">
        <v>116</v>
      </c>
      <c r="G3" s="103"/>
      <c r="H3" s="103"/>
      <c r="I3" s="103" t="s">
        <v>117</v>
      </c>
      <c r="J3" s="103"/>
      <c r="K3" s="103"/>
    </row>
    <row r="4" spans="1:11" s="7" customFormat="1" ht="54" customHeight="1">
      <c r="A4" s="106"/>
      <c r="B4" s="105"/>
      <c r="C4" s="44" t="s">
        <v>4</v>
      </c>
      <c r="D4" s="44" t="s">
        <v>3</v>
      </c>
      <c r="E4" s="44" t="s">
        <v>5</v>
      </c>
      <c r="F4" s="44" t="s">
        <v>4</v>
      </c>
      <c r="G4" s="44" t="s">
        <v>3</v>
      </c>
      <c r="H4" s="44" t="s">
        <v>5</v>
      </c>
      <c r="I4" s="44" t="s">
        <v>4</v>
      </c>
      <c r="J4" s="44" t="s">
        <v>3</v>
      </c>
      <c r="K4" s="44" t="s">
        <v>5</v>
      </c>
    </row>
    <row r="5" spans="1:14" s="7" customFormat="1" ht="15" customHeight="1">
      <c r="A5" s="13">
        <v>1</v>
      </c>
      <c r="B5" s="14" t="s">
        <v>54</v>
      </c>
      <c r="C5" s="15">
        <v>46191</v>
      </c>
      <c r="D5" s="15">
        <v>916</v>
      </c>
      <c r="E5" s="15">
        <v>45275</v>
      </c>
      <c r="F5" s="15">
        <v>44017</v>
      </c>
      <c r="G5" s="15">
        <v>857</v>
      </c>
      <c r="H5" s="15">
        <v>43160</v>
      </c>
      <c r="I5" s="15">
        <v>2174</v>
      </c>
      <c r="J5" s="15">
        <v>59</v>
      </c>
      <c r="K5" s="15">
        <v>2115</v>
      </c>
      <c r="L5" s="7" t="str">
        <f>IF(F5+I5=C5,"○","×")</f>
        <v>○</v>
      </c>
      <c r="M5" s="7" t="str">
        <f>IF(G5+J5=D5,"○","×")</f>
        <v>○</v>
      </c>
      <c r="N5" s="7" t="str">
        <f>IF(H5+K5=E5,"○","×")</f>
        <v>○</v>
      </c>
    </row>
    <row r="6" spans="1:14" s="7" customFormat="1" ht="15" customHeight="1">
      <c r="A6" s="18">
        <v>2</v>
      </c>
      <c r="B6" s="19" t="s">
        <v>55</v>
      </c>
      <c r="C6" s="20">
        <v>16738</v>
      </c>
      <c r="D6" s="20">
        <v>396</v>
      </c>
      <c r="E6" s="20">
        <v>16342</v>
      </c>
      <c r="F6" s="20">
        <v>16112</v>
      </c>
      <c r="G6" s="20">
        <v>369</v>
      </c>
      <c r="H6" s="20">
        <v>15743</v>
      </c>
      <c r="I6" s="20">
        <v>626</v>
      </c>
      <c r="J6" s="20">
        <v>27</v>
      </c>
      <c r="K6" s="20">
        <v>599</v>
      </c>
      <c r="L6" s="7" t="str">
        <f aca="true" t="shared" si="0" ref="L6:L48">IF(F6+I6=C6,"○","×")</f>
        <v>○</v>
      </c>
      <c r="M6" s="7" t="str">
        <f aca="true" t="shared" si="1" ref="M6:M48">IF(G6+J6=D6,"○","×")</f>
        <v>○</v>
      </c>
      <c r="N6" s="7" t="str">
        <f aca="true" t="shared" si="2" ref="N6:N48">IF(H6+K6=E6,"○","×")</f>
        <v>○</v>
      </c>
    </row>
    <row r="7" spans="1:14" s="7" customFormat="1" ht="15" customHeight="1">
      <c r="A7" s="18">
        <v>3</v>
      </c>
      <c r="B7" s="19" t="s">
        <v>56</v>
      </c>
      <c r="C7" s="20">
        <v>15828</v>
      </c>
      <c r="D7" s="20">
        <v>3728</v>
      </c>
      <c r="E7" s="20">
        <v>12100</v>
      </c>
      <c r="F7" s="20">
        <v>14918</v>
      </c>
      <c r="G7" s="20">
        <v>3566</v>
      </c>
      <c r="H7" s="20">
        <v>11352</v>
      </c>
      <c r="I7" s="20">
        <v>910</v>
      </c>
      <c r="J7" s="20">
        <v>162</v>
      </c>
      <c r="K7" s="20">
        <v>748</v>
      </c>
      <c r="L7" s="7" t="str">
        <f t="shared" si="0"/>
        <v>○</v>
      </c>
      <c r="M7" s="7" t="str">
        <f t="shared" si="1"/>
        <v>○</v>
      </c>
      <c r="N7" s="7" t="str">
        <f t="shared" si="2"/>
        <v>○</v>
      </c>
    </row>
    <row r="8" spans="1:14" s="7" customFormat="1" ht="15" customHeight="1">
      <c r="A8" s="18">
        <v>4</v>
      </c>
      <c r="B8" s="19" t="s">
        <v>57</v>
      </c>
      <c r="C8" s="20">
        <v>17672</v>
      </c>
      <c r="D8" s="20">
        <v>494</v>
      </c>
      <c r="E8" s="20">
        <v>17178</v>
      </c>
      <c r="F8" s="20">
        <v>16784</v>
      </c>
      <c r="G8" s="20">
        <v>456</v>
      </c>
      <c r="H8" s="20">
        <v>16328</v>
      </c>
      <c r="I8" s="20">
        <v>888</v>
      </c>
      <c r="J8" s="20">
        <v>38</v>
      </c>
      <c r="K8" s="20">
        <v>850</v>
      </c>
      <c r="L8" s="7" t="str">
        <f t="shared" si="0"/>
        <v>○</v>
      </c>
      <c r="M8" s="7" t="str">
        <f t="shared" si="1"/>
        <v>○</v>
      </c>
      <c r="N8" s="7" t="str">
        <f t="shared" si="2"/>
        <v>○</v>
      </c>
    </row>
    <row r="9" spans="1:14" s="7" customFormat="1" ht="15" customHeight="1">
      <c r="A9" s="18">
        <v>5</v>
      </c>
      <c r="B9" s="19" t="s">
        <v>58</v>
      </c>
      <c r="C9" s="20">
        <v>20609</v>
      </c>
      <c r="D9" s="20">
        <v>6578</v>
      </c>
      <c r="E9" s="20">
        <v>14031</v>
      </c>
      <c r="F9" s="20">
        <v>19746</v>
      </c>
      <c r="G9" s="20">
        <v>6355</v>
      </c>
      <c r="H9" s="20">
        <v>13391</v>
      </c>
      <c r="I9" s="20">
        <v>863</v>
      </c>
      <c r="J9" s="20">
        <v>223</v>
      </c>
      <c r="K9" s="20">
        <v>640</v>
      </c>
      <c r="L9" s="7" t="str">
        <f t="shared" si="0"/>
        <v>○</v>
      </c>
      <c r="M9" s="7" t="str">
        <f t="shared" si="1"/>
        <v>○</v>
      </c>
      <c r="N9" s="7" t="str">
        <f t="shared" si="2"/>
        <v>○</v>
      </c>
    </row>
    <row r="10" spans="1:14" s="7" customFormat="1" ht="15" customHeight="1">
      <c r="A10" s="18">
        <v>6</v>
      </c>
      <c r="B10" s="19" t="s">
        <v>59</v>
      </c>
      <c r="C10" s="20">
        <v>17610</v>
      </c>
      <c r="D10" s="20">
        <v>3771</v>
      </c>
      <c r="E10" s="20">
        <v>13839</v>
      </c>
      <c r="F10" s="20">
        <v>16938</v>
      </c>
      <c r="G10" s="20">
        <v>3699</v>
      </c>
      <c r="H10" s="20">
        <v>13239</v>
      </c>
      <c r="I10" s="20">
        <v>672</v>
      </c>
      <c r="J10" s="20">
        <v>72</v>
      </c>
      <c r="K10" s="20">
        <v>600</v>
      </c>
      <c r="L10" s="7" t="str">
        <f t="shared" si="0"/>
        <v>○</v>
      </c>
      <c r="M10" s="7" t="str">
        <f t="shared" si="1"/>
        <v>○</v>
      </c>
      <c r="N10" s="7" t="str">
        <f t="shared" si="2"/>
        <v>○</v>
      </c>
    </row>
    <row r="11" spans="1:14" s="7" customFormat="1" ht="15" customHeight="1">
      <c r="A11" s="18">
        <v>7</v>
      </c>
      <c r="B11" s="19" t="s">
        <v>60</v>
      </c>
      <c r="C11" s="20">
        <v>28133</v>
      </c>
      <c r="D11" s="20">
        <v>1630</v>
      </c>
      <c r="E11" s="20">
        <v>26503</v>
      </c>
      <c r="F11" s="20">
        <v>27087</v>
      </c>
      <c r="G11" s="20">
        <v>1571</v>
      </c>
      <c r="H11" s="20">
        <v>25516</v>
      </c>
      <c r="I11" s="20">
        <v>1046</v>
      </c>
      <c r="J11" s="20">
        <v>59</v>
      </c>
      <c r="K11" s="20">
        <v>987</v>
      </c>
      <c r="L11" s="7" t="str">
        <f t="shared" si="0"/>
        <v>○</v>
      </c>
      <c r="M11" s="7" t="str">
        <f t="shared" si="1"/>
        <v>○</v>
      </c>
      <c r="N11" s="7" t="str">
        <f t="shared" si="2"/>
        <v>○</v>
      </c>
    </row>
    <row r="12" spans="1:14" s="7" customFormat="1" ht="15" customHeight="1">
      <c r="A12" s="18">
        <v>8</v>
      </c>
      <c r="B12" s="19" t="s">
        <v>61</v>
      </c>
      <c r="C12" s="20">
        <v>13787</v>
      </c>
      <c r="D12" s="20">
        <v>1896</v>
      </c>
      <c r="E12" s="20">
        <v>11891</v>
      </c>
      <c r="F12" s="20">
        <v>13354</v>
      </c>
      <c r="G12" s="20">
        <v>1851</v>
      </c>
      <c r="H12" s="20">
        <v>11503</v>
      </c>
      <c r="I12" s="20">
        <v>433</v>
      </c>
      <c r="J12" s="20">
        <v>45</v>
      </c>
      <c r="K12" s="20">
        <v>388</v>
      </c>
      <c r="L12" s="7" t="str">
        <f t="shared" si="0"/>
        <v>○</v>
      </c>
      <c r="M12" s="7" t="str">
        <f t="shared" si="1"/>
        <v>○</v>
      </c>
      <c r="N12" s="7" t="str">
        <f t="shared" si="2"/>
        <v>○</v>
      </c>
    </row>
    <row r="13" spans="1:14" s="7" customFormat="1" ht="15" customHeight="1">
      <c r="A13" s="18">
        <v>9</v>
      </c>
      <c r="B13" s="19" t="s">
        <v>62</v>
      </c>
      <c r="C13" s="20">
        <v>37035</v>
      </c>
      <c r="D13" s="20">
        <v>9072</v>
      </c>
      <c r="E13" s="20">
        <v>27963</v>
      </c>
      <c r="F13" s="20">
        <v>36112</v>
      </c>
      <c r="G13" s="20">
        <v>8941</v>
      </c>
      <c r="H13" s="20">
        <v>27171</v>
      </c>
      <c r="I13" s="20">
        <v>923</v>
      </c>
      <c r="J13" s="20">
        <v>131</v>
      </c>
      <c r="K13" s="20">
        <v>792</v>
      </c>
      <c r="L13" s="7" t="str">
        <f t="shared" si="0"/>
        <v>○</v>
      </c>
      <c r="M13" s="7" t="str">
        <f t="shared" si="1"/>
        <v>○</v>
      </c>
      <c r="N13" s="7" t="str">
        <f t="shared" si="2"/>
        <v>○</v>
      </c>
    </row>
    <row r="14" spans="1:14" s="7" customFormat="1" ht="15" customHeight="1">
      <c r="A14" s="18">
        <v>10</v>
      </c>
      <c r="B14" s="19" t="s">
        <v>63</v>
      </c>
      <c r="C14" s="20">
        <v>27784</v>
      </c>
      <c r="D14" s="20">
        <v>12801</v>
      </c>
      <c r="E14" s="20">
        <v>14983</v>
      </c>
      <c r="F14" s="20">
        <v>26899</v>
      </c>
      <c r="G14" s="20">
        <v>12615</v>
      </c>
      <c r="H14" s="20">
        <v>14284</v>
      </c>
      <c r="I14" s="20">
        <v>885</v>
      </c>
      <c r="J14" s="20">
        <v>186</v>
      </c>
      <c r="K14" s="20">
        <v>699</v>
      </c>
      <c r="L14" s="7" t="str">
        <f t="shared" si="0"/>
        <v>○</v>
      </c>
      <c r="M14" s="7" t="str">
        <f t="shared" si="1"/>
        <v>○</v>
      </c>
      <c r="N14" s="7" t="str">
        <f t="shared" si="2"/>
        <v>○</v>
      </c>
    </row>
    <row r="15" spans="1:14" s="7" customFormat="1" ht="15" customHeight="1">
      <c r="A15" s="22">
        <v>11</v>
      </c>
      <c r="B15" s="23" t="s">
        <v>64</v>
      </c>
      <c r="C15" s="24">
        <v>17934</v>
      </c>
      <c r="D15" s="24">
        <v>5874</v>
      </c>
      <c r="E15" s="24">
        <v>12060</v>
      </c>
      <c r="F15" s="24">
        <v>17551</v>
      </c>
      <c r="G15" s="24">
        <v>5772</v>
      </c>
      <c r="H15" s="24">
        <v>11779</v>
      </c>
      <c r="I15" s="24">
        <v>383</v>
      </c>
      <c r="J15" s="24">
        <v>102</v>
      </c>
      <c r="K15" s="24">
        <v>281</v>
      </c>
      <c r="L15" s="7" t="str">
        <f t="shared" si="0"/>
        <v>○</v>
      </c>
      <c r="M15" s="7" t="str">
        <f t="shared" si="1"/>
        <v>○</v>
      </c>
      <c r="N15" s="7" t="str">
        <f t="shared" si="2"/>
        <v>○</v>
      </c>
    </row>
    <row r="16" spans="1:14" s="7" customFormat="1" ht="15" customHeight="1">
      <c r="A16" s="35"/>
      <c r="B16" s="36" t="s">
        <v>96</v>
      </c>
      <c r="C16" s="34">
        <f>SUM(C5:C15)</f>
        <v>259321</v>
      </c>
      <c r="D16" s="34">
        <f aca="true" t="shared" si="3" ref="D16:K16">SUM(D5:D15)</f>
        <v>47156</v>
      </c>
      <c r="E16" s="34">
        <f t="shared" si="3"/>
        <v>212165</v>
      </c>
      <c r="F16" s="34">
        <f t="shared" si="3"/>
        <v>249518</v>
      </c>
      <c r="G16" s="34">
        <f t="shared" si="3"/>
        <v>46052</v>
      </c>
      <c r="H16" s="34">
        <f t="shared" si="3"/>
        <v>203466</v>
      </c>
      <c r="I16" s="34">
        <f t="shared" si="3"/>
        <v>9803</v>
      </c>
      <c r="J16" s="34">
        <f t="shared" si="3"/>
        <v>1104</v>
      </c>
      <c r="K16" s="34">
        <f t="shared" si="3"/>
        <v>8699</v>
      </c>
      <c r="L16" s="7" t="str">
        <f>IF(F16+I16=C16,"○","×")</f>
        <v>○</v>
      </c>
      <c r="M16" s="7" t="str">
        <f>IF(G16+J16=D16,"○","×")</f>
        <v>○</v>
      </c>
      <c r="N16" s="7" t="str">
        <f>IF(H16+K16=E16,"○","×")</f>
        <v>○</v>
      </c>
    </row>
    <row r="17" spans="1:14" s="7" customFormat="1" ht="15" customHeight="1">
      <c r="A17" s="25">
        <v>12</v>
      </c>
      <c r="B17" s="26" t="s">
        <v>65</v>
      </c>
      <c r="C17" s="27">
        <v>6334</v>
      </c>
      <c r="D17" s="27">
        <v>4742</v>
      </c>
      <c r="E17" s="27">
        <v>1592</v>
      </c>
      <c r="F17" s="27">
        <v>6182</v>
      </c>
      <c r="G17" s="27">
        <v>4650</v>
      </c>
      <c r="H17" s="27">
        <v>1532</v>
      </c>
      <c r="I17" s="27">
        <v>152</v>
      </c>
      <c r="J17" s="27">
        <v>92</v>
      </c>
      <c r="K17" s="27">
        <v>60</v>
      </c>
      <c r="L17" s="7" t="str">
        <f t="shared" si="0"/>
        <v>○</v>
      </c>
      <c r="M17" s="7" t="str">
        <f t="shared" si="1"/>
        <v>○</v>
      </c>
      <c r="N17" s="7" t="str">
        <f t="shared" si="2"/>
        <v>○</v>
      </c>
    </row>
    <row r="18" spans="1:14" s="7" customFormat="1" ht="15" customHeight="1">
      <c r="A18" s="18">
        <v>13</v>
      </c>
      <c r="B18" s="19" t="s">
        <v>66</v>
      </c>
      <c r="C18" s="20">
        <v>4229</v>
      </c>
      <c r="D18" s="20">
        <v>2820</v>
      </c>
      <c r="E18" s="20">
        <v>1409</v>
      </c>
      <c r="F18" s="20">
        <v>4156</v>
      </c>
      <c r="G18" s="20">
        <v>2784</v>
      </c>
      <c r="H18" s="20">
        <v>1372</v>
      </c>
      <c r="I18" s="20">
        <v>73</v>
      </c>
      <c r="J18" s="20">
        <v>36</v>
      </c>
      <c r="K18" s="20">
        <v>37</v>
      </c>
      <c r="L18" s="7" t="str">
        <f t="shared" si="0"/>
        <v>○</v>
      </c>
      <c r="M18" s="7" t="str">
        <f t="shared" si="1"/>
        <v>○</v>
      </c>
      <c r="N18" s="7" t="str">
        <f t="shared" si="2"/>
        <v>○</v>
      </c>
    </row>
    <row r="19" spans="1:14" s="7" customFormat="1" ht="15" customHeight="1">
      <c r="A19" s="18">
        <v>14</v>
      </c>
      <c r="B19" s="19" t="s">
        <v>67</v>
      </c>
      <c r="C19" s="20">
        <v>1917</v>
      </c>
      <c r="D19" s="20">
        <v>1222</v>
      </c>
      <c r="E19" s="20">
        <v>695</v>
      </c>
      <c r="F19" s="20">
        <v>1809</v>
      </c>
      <c r="G19" s="20">
        <v>1154</v>
      </c>
      <c r="H19" s="20">
        <v>655</v>
      </c>
      <c r="I19" s="20">
        <v>108</v>
      </c>
      <c r="J19" s="20">
        <v>68</v>
      </c>
      <c r="K19" s="20">
        <v>40</v>
      </c>
      <c r="L19" s="7" t="str">
        <f t="shared" si="0"/>
        <v>○</v>
      </c>
      <c r="M19" s="7" t="str">
        <f t="shared" si="1"/>
        <v>○</v>
      </c>
      <c r="N19" s="7" t="str">
        <f t="shared" si="2"/>
        <v>○</v>
      </c>
    </row>
    <row r="20" spans="1:14" s="7" customFormat="1" ht="15" customHeight="1">
      <c r="A20" s="18">
        <v>15</v>
      </c>
      <c r="B20" s="19" t="s">
        <v>68</v>
      </c>
      <c r="C20" s="20">
        <v>8231</v>
      </c>
      <c r="D20" s="20">
        <v>4887</v>
      </c>
      <c r="E20" s="20">
        <v>3344</v>
      </c>
      <c r="F20" s="20">
        <v>7922</v>
      </c>
      <c r="G20" s="20">
        <v>4702</v>
      </c>
      <c r="H20" s="20">
        <v>3220</v>
      </c>
      <c r="I20" s="20">
        <v>309</v>
      </c>
      <c r="J20" s="20">
        <v>185</v>
      </c>
      <c r="K20" s="20">
        <v>124</v>
      </c>
      <c r="L20" s="7" t="str">
        <f t="shared" si="0"/>
        <v>○</v>
      </c>
      <c r="M20" s="7" t="str">
        <f t="shared" si="1"/>
        <v>○</v>
      </c>
      <c r="N20" s="7" t="str">
        <f t="shared" si="2"/>
        <v>○</v>
      </c>
    </row>
    <row r="21" spans="1:14" s="7" customFormat="1" ht="15" customHeight="1">
      <c r="A21" s="18">
        <v>16</v>
      </c>
      <c r="B21" s="19" t="s">
        <v>69</v>
      </c>
      <c r="C21" s="20">
        <v>10341</v>
      </c>
      <c r="D21" s="20">
        <v>5451</v>
      </c>
      <c r="E21" s="20">
        <v>4890</v>
      </c>
      <c r="F21" s="20">
        <v>9945</v>
      </c>
      <c r="G21" s="20">
        <v>5281</v>
      </c>
      <c r="H21" s="20">
        <v>4664</v>
      </c>
      <c r="I21" s="20">
        <v>396</v>
      </c>
      <c r="J21" s="20">
        <v>170</v>
      </c>
      <c r="K21" s="20">
        <v>226</v>
      </c>
      <c r="L21" s="7" t="str">
        <f t="shared" si="0"/>
        <v>○</v>
      </c>
      <c r="M21" s="7" t="str">
        <f t="shared" si="1"/>
        <v>○</v>
      </c>
      <c r="N21" s="7" t="str">
        <f t="shared" si="2"/>
        <v>○</v>
      </c>
    </row>
    <row r="22" spans="1:14" s="7" customFormat="1" ht="15" customHeight="1">
      <c r="A22" s="18">
        <v>17</v>
      </c>
      <c r="B22" s="19" t="s">
        <v>70</v>
      </c>
      <c r="C22" s="20">
        <v>6214</v>
      </c>
      <c r="D22" s="20">
        <v>2927</v>
      </c>
      <c r="E22" s="20">
        <v>3287</v>
      </c>
      <c r="F22" s="20">
        <v>5823</v>
      </c>
      <c r="G22" s="20">
        <v>2775</v>
      </c>
      <c r="H22" s="20">
        <v>3048</v>
      </c>
      <c r="I22" s="20">
        <v>391</v>
      </c>
      <c r="J22" s="20">
        <v>152</v>
      </c>
      <c r="K22" s="20">
        <v>239</v>
      </c>
      <c r="L22" s="7" t="str">
        <f t="shared" si="0"/>
        <v>○</v>
      </c>
      <c r="M22" s="7" t="str">
        <f t="shared" si="1"/>
        <v>○</v>
      </c>
      <c r="N22" s="7" t="str">
        <f t="shared" si="2"/>
        <v>○</v>
      </c>
    </row>
    <row r="23" spans="1:14" s="7" customFormat="1" ht="15" customHeight="1">
      <c r="A23" s="18">
        <v>18</v>
      </c>
      <c r="B23" s="19" t="s">
        <v>71</v>
      </c>
      <c r="C23" s="20">
        <v>2755</v>
      </c>
      <c r="D23" s="20">
        <v>1319</v>
      </c>
      <c r="E23" s="20">
        <v>1436</v>
      </c>
      <c r="F23" s="20">
        <v>2649</v>
      </c>
      <c r="G23" s="20">
        <v>1261</v>
      </c>
      <c r="H23" s="20">
        <v>1388</v>
      </c>
      <c r="I23" s="20">
        <v>106</v>
      </c>
      <c r="J23" s="20">
        <v>58</v>
      </c>
      <c r="K23" s="20">
        <v>48</v>
      </c>
      <c r="L23" s="7" t="str">
        <f t="shared" si="0"/>
        <v>○</v>
      </c>
      <c r="M23" s="7" t="str">
        <f t="shared" si="1"/>
        <v>○</v>
      </c>
      <c r="N23" s="7" t="str">
        <f t="shared" si="2"/>
        <v>○</v>
      </c>
    </row>
    <row r="24" spans="1:14" s="7" customFormat="1" ht="15" customHeight="1">
      <c r="A24" s="18">
        <v>19</v>
      </c>
      <c r="B24" s="19" t="s">
        <v>72</v>
      </c>
      <c r="C24" s="20">
        <v>4576</v>
      </c>
      <c r="D24" s="20">
        <v>1160</v>
      </c>
      <c r="E24" s="20">
        <v>3416</v>
      </c>
      <c r="F24" s="20">
        <v>4447</v>
      </c>
      <c r="G24" s="20">
        <v>1133</v>
      </c>
      <c r="H24" s="20">
        <v>3314</v>
      </c>
      <c r="I24" s="20">
        <v>129</v>
      </c>
      <c r="J24" s="20">
        <v>27</v>
      </c>
      <c r="K24" s="20">
        <v>102</v>
      </c>
      <c r="L24" s="7" t="str">
        <f t="shared" si="0"/>
        <v>○</v>
      </c>
      <c r="M24" s="7" t="str">
        <f t="shared" si="1"/>
        <v>○</v>
      </c>
      <c r="N24" s="7" t="str">
        <f t="shared" si="2"/>
        <v>○</v>
      </c>
    </row>
    <row r="25" spans="1:14" s="7" customFormat="1" ht="15" customHeight="1">
      <c r="A25" s="18">
        <v>20</v>
      </c>
      <c r="B25" s="19" t="s">
        <v>73</v>
      </c>
      <c r="C25" s="20">
        <v>3264</v>
      </c>
      <c r="D25" s="20">
        <v>1747</v>
      </c>
      <c r="E25" s="20">
        <v>1517</v>
      </c>
      <c r="F25" s="20">
        <v>3203</v>
      </c>
      <c r="G25" s="20">
        <v>1715</v>
      </c>
      <c r="H25" s="20">
        <v>1488</v>
      </c>
      <c r="I25" s="20">
        <v>61</v>
      </c>
      <c r="J25" s="20">
        <v>32</v>
      </c>
      <c r="K25" s="20">
        <v>29</v>
      </c>
      <c r="L25" s="7" t="str">
        <f t="shared" si="0"/>
        <v>○</v>
      </c>
      <c r="M25" s="7" t="str">
        <f t="shared" si="1"/>
        <v>○</v>
      </c>
      <c r="N25" s="7" t="str">
        <f t="shared" si="2"/>
        <v>○</v>
      </c>
    </row>
    <row r="26" spans="1:14" s="7" customFormat="1" ht="15" customHeight="1">
      <c r="A26" s="18">
        <v>21</v>
      </c>
      <c r="B26" s="19" t="s">
        <v>74</v>
      </c>
      <c r="C26" s="20">
        <v>13653</v>
      </c>
      <c r="D26" s="20">
        <v>2354</v>
      </c>
      <c r="E26" s="20">
        <v>11299</v>
      </c>
      <c r="F26" s="20">
        <v>13273</v>
      </c>
      <c r="G26" s="20">
        <v>2285</v>
      </c>
      <c r="H26" s="20">
        <v>10988</v>
      </c>
      <c r="I26" s="20">
        <v>380</v>
      </c>
      <c r="J26" s="20">
        <v>69</v>
      </c>
      <c r="K26" s="20">
        <v>311</v>
      </c>
      <c r="L26" s="7" t="str">
        <f t="shared" si="0"/>
        <v>○</v>
      </c>
      <c r="M26" s="7" t="str">
        <f t="shared" si="1"/>
        <v>○</v>
      </c>
      <c r="N26" s="7" t="str">
        <f t="shared" si="2"/>
        <v>○</v>
      </c>
    </row>
    <row r="27" spans="1:14" s="7" customFormat="1" ht="15" customHeight="1">
      <c r="A27" s="18">
        <v>22</v>
      </c>
      <c r="B27" s="19" t="s">
        <v>75</v>
      </c>
      <c r="C27" s="20">
        <v>5855</v>
      </c>
      <c r="D27" s="20">
        <v>81</v>
      </c>
      <c r="E27" s="20">
        <v>5774</v>
      </c>
      <c r="F27" s="20">
        <v>5692</v>
      </c>
      <c r="G27" s="20">
        <v>79</v>
      </c>
      <c r="H27" s="20">
        <v>5613</v>
      </c>
      <c r="I27" s="20">
        <v>163</v>
      </c>
      <c r="J27" s="20">
        <v>2</v>
      </c>
      <c r="K27" s="20">
        <v>161</v>
      </c>
      <c r="L27" s="7" t="str">
        <f t="shared" si="0"/>
        <v>○</v>
      </c>
      <c r="M27" s="7" t="str">
        <f t="shared" si="1"/>
        <v>○</v>
      </c>
      <c r="N27" s="7" t="str">
        <f t="shared" si="2"/>
        <v>○</v>
      </c>
    </row>
    <row r="28" spans="1:14" s="7" customFormat="1" ht="15" customHeight="1">
      <c r="A28" s="21">
        <v>23</v>
      </c>
      <c r="B28" s="19" t="s">
        <v>76</v>
      </c>
      <c r="C28" s="20">
        <v>8667</v>
      </c>
      <c r="D28" s="20">
        <v>216</v>
      </c>
      <c r="E28" s="20">
        <v>8451</v>
      </c>
      <c r="F28" s="20">
        <v>8268</v>
      </c>
      <c r="G28" s="20">
        <v>204</v>
      </c>
      <c r="H28" s="20">
        <v>8064</v>
      </c>
      <c r="I28" s="20">
        <v>399</v>
      </c>
      <c r="J28" s="20">
        <v>12</v>
      </c>
      <c r="K28" s="20">
        <v>387</v>
      </c>
      <c r="L28" s="7" t="str">
        <f t="shared" si="0"/>
        <v>○</v>
      </c>
      <c r="M28" s="7" t="str">
        <f t="shared" si="1"/>
        <v>○</v>
      </c>
      <c r="N28" s="7" t="str">
        <f t="shared" si="2"/>
        <v>○</v>
      </c>
    </row>
    <row r="29" spans="1:14" s="7" customFormat="1" ht="15" customHeight="1">
      <c r="A29" s="18">
        <v>24</v>
      </c>
      <c r="B29" s="19" t="s">
        <v>77</v>
      </c>
      <c r="C29" s="20">
        <v>6102</v>
      </c>
      <c r="D29" s="20">
        <v>1302</v>
      </c>
      <c r="E29" s="20">
        <v>4800</v>
      </c>
      <c r="F29" s="20">
        <v>5934</v>
      </c>
      <c r="G29" s="20">
        <v>1271</v>
      </c>
      <c r="H29" s="20">
        <v>4663</v>
      </c>
      <c r="I29" s="20">
        <v>168</v>
      </c>
      <c r="J29" s="20">
        <v>31</v>
      </c>
      <c r="K29" s="20">
        <v>137</v>
      </c>
      <c r="L29" s="7" t="str">
        <f t="shared" si="0"/>
        <v>○</v>
      </c>
      <c r="M29" s="7" t="str">
        <f t="shared" si="1"/>
        <v>○</v>
      </c>
      <c r="N29" s="7" t="str">
        <f t="shared" si="2"/>
        <v>○</v>
      </c>
    </row>
    <row r="30" spans="1:14" s="7" customFormat="1" ht="15" customHeight="1">
      <c r="A30" s="18">
        <v>25</v>
      </c>
      <c r="B30" s="19" t="s">
        <v>78</v>
      </c>
      <c r="C30" s="20">
        <v>7534</v>
      </c>
      <c r="D30" s="20">
        <v>2424</v>
      </c>
      <c r="E30" s="20">
        <v>5110</v>
      </c>
      <c r="F30" s="20">
        <v>7282</v>
      </c>
      <c r="G30" s="20">
        <v>2364</v>
      </c>
      <c r="H30" s="20">
        <v>4918</v>
      </c>
      <c r="I30" s="20">
        <v>252</v>
      </c>
      <c r="J30" s="20">
        <v>60</v>
      </c>
      <c r="K30" s="20">
        <v>192</v>
      </c>
      <c r="L30" s="7" t="str">
        <f t="shared" si="0"/>
        <v>○</v>
      </c>
      <c r="M30" s="7" t="str">
        <f t="shared" si="1"/>
        <v>○</v>
      </c>
      <c r="N30" s="7" t="str">
        <f t="shared" si="2"/>
        <v>○</v>
      </c>
    </row>
    <row r="31" spans="1:14" s="7" customFormat="1" ht="15" customHeight="1">
      <c r="A31" s="18">
        <v>26</v>
      </c>
      <c r="B31" s="19" t="s">
        <v>79</v>
      </c>
      <c r="C31" s="20">
        <v>9394</v>
      </c>
      <c r="D31" s="20">
        <v>1824</v>
      </c>
      <c r="E31" s="20">
        <v>7570</v>
      </c>
      <c r="F31" s="20">
        <v>9020</v>
      </c>
      <c r="G31" s="20">
        <v>1775</v>
      </c>
      <c r="H31" s="20">
        <v>7245</v>
      </c>
      <c r="I31" s="20">
        <v>374</v>
      </c>
      <c r="J31" s="20">
        <v>49</v>
      </c>
      <c r="K31" s="20">
        <v>325</v>
      </c>
      <c r="L31" s="7" t="str">
        <f t="shared" si="0"/>
        <v>○</v>
      </c>
      <c r="M31" s="7" t="str">
        <f t="shared" si="1"/>
        <v>○</v>
      </c>
      <c r="N31" s="7" t="str">
        <f t="shared" si="2"/>
        <v>○</v>
      </c>
    </row>
    <row r="32" spans="1:14" s="7" customFormat="1" ht="15" customHeight="1">
      <c r="A32" s="18">
        <v>27</v>
      </c>
      <c r="B32" s="19" t="s">
        <v>80</v>
      </c>
      <c r="C32" s="20">
        <v>4277</v>
      </c>
      <c r="D32" s="20">
        <v>690</v>
      </c>
      <c r="E32" s="20">
        <v>3587</v>
      </c>
      <c r="F32" s="20">
        <v>4102</v>
      </c>
      <c r="G32" s="20">
        <v>657</v>
      </c>
      <c r="H32" s="20">
        <v>3445</v>
      </c>
      <c r="I32" s="20">
        <v>175</v>
      </c>
      <c r="J32" s="20">
        <v>33</v>
      </c>
      <c r="K32" s="20">
        <v>142</v>
      </c>
      <c r="L32" s="7" t="str">
        <f t="shared" si="0"/>
        <v>○</v>
      </c>
      <c r="M32" s="7" t="str">
        <f t="shared" si="1"/>
        <v>○</v>
      </c>
      <c r="N32" s="7" t="str">
        <f t="shared" si="2"/>
        <v>○</v>
      </c>
    </row>
    <row r="33" spans="1:14" s="7" customFormat="1" ht="15" customHeight="1">
      <c r="A33" s="18">
        <v>28</v>
      </c>
      <c r="B33" s="19" t="s">
        <v>81</v>
      </c>
      <c r="C33" s="20">
        <v>7582</v>
      </c>
      <c r="D33" s="20">
        <v>937</v>
      </c>
      <c r="E33" s="20">
        <v>6645</v>
      </c>
      <c r="F33" s="20">
        <v>7311</v>
      </c>
      <c r="G33" s="20">
        <v>899</v>
      </c>
      <c r="H33" s="20">
        <v>6412</v>
      </c>
      <c r="I33" s="20">
        <v>271</v>
      </c>
      <c r="J33" s="20">
        <v>38</v>
      </c>
      <c r="K33" s="20">
        <v>233</v>
      </c>
      <c r="L33" s="7" t="str">
        <f t="shared" si="0"/>
        <v>○</v>
      </c>
      <c r="M33" s="7" t="str">
        <f t="shared" si="1"/>
        <v>○</v>
      </c>
      <c r="N33" s="7" t="str">
        <f t="shared" si="2"/>
        <v>○</v>
      </c>
    </row>
    <row r="34" spans="1:14" s="7" customFormat="1" ht="15" customHeight="1">
      <c r="A34" s="18">
        <v>29</v>
      </c>
      <c r="B34" s="19" t="s">
        <v>82</v>
      </c>
      <c r="C34" s="20">
        <v>563</v>
      </c>
      <c r="D34" s="20">
        <v>276</v>
      </c>
      <c r="E34" s="20">
        <v>287</v>
      </c>
      <c r="F34" s="20">
        <v>549</v>
      </c>
      <c r="G34" s="20">
        <v>267</v>
      </c>
      <c r="H34" s="20">
        <v>282</v>
      </c>
      <c r="I34" s="20">
        <v>14</v>
      </c>
      <c r="J34" s="20">
        <v>9</v>
      </c>
      <c r="K34" s="20">
        <v>5</v>
      </c>
      <c r="L34" s="7" t="str">
        <f t="shared" si="0"/>
        <v>○</v>
      </c>
      <c r="M34" s="7" t="str">
        <f t="shared" si="1"/>
        <v>○</v>
      </c>
      <c r="N34" s="7" t="str">
        <f t="shared" si="2"/>
        <v>○</v>
      </c>
    </row>
    <row r="35" spans="1:14" s="7" customFormat="1" ht="15" customHeight="1">
      <c r="A35" s="22">
        <v>30</v>
      </c>
      <c r="B35" s="23" t="s">
        <v>83</v>
      </c>
      <c r="C35" s="24">
        <v>718</v>
      </c>
      <c r="D35" s="24">
        <v>406</v>
      </c>
      <c r="E35" s="24">
        <v>312</v>
      </c>
      <c r="F35" s="24">
        <v>681</v>
      </c>
      <c r="G35" s="24">
        <v>375</v>
      </c>
      <c r="H35" s="24">
        <v>306</v>
      </c>
      <c r="I35" s="24">
        <v>37</v>
      </c>
      <c r="J35" s="24">
        <v>31</v>
      </c>
      <c r="K35" s="24">
        <v>6</v>
      </c>
      <c r="L35" s="7" t="str">
        <f t="shared" si="0"/>
        <v>○</v>
      </c>
      <c r="M35" s="7" t="str">
        <f t="shared" si="1"/>
        <v>○</v>
      </c>
      <c r="N35" s="7" t="str">
        <f t="shared" si="2"/>
        <v>○</v>
      </c>
    </row>
    <row r="36" spans="1:14" s="7" customFormat="1" ht="15" customHeight="1">
      <c r="A36" s="22">
        <v>31</v>
      </c>
      <c r="B36" s="23" t="s">
        <v>84</v>
      </c>
      <c r="C36" s="24">
        <v>1429</v>
      </c>
      <c r="D36" s="24">
        <v>1158</v>
      </c>
      <c r="E36" s="24">
        <v>271</v>
      </c>
      <c r="F36" s="24">
        <v>1421</v>
      </c>
      <c r="G36" s="24">
        <v>1152</v>
      </c>
      <c r="H36" s="24">
        <v>269</v>
      </c>
      <c r="I36" s="24">
        <v>8</v>
      </c>
      <c r="J36" s="24">
        <v>6</v>
      </c>
      <c r="K36" s="24">
        <v>2</v>
      </c>
      <c r="L36" s="7" t="str">
        <f t="shared" si="0"/>
        <v>○</v>
      </c>
      <c r="M36" s="7" t="str">
        <f t="shared" si="1"/>
        <v>○</v>
      </c>
      <c r="N36" s="7" t="str">
        <f t="shared" si="2"/>
        <v>○</v>
      </c>
    </row>
    <row r="37" spans="1:14" s="7" customFormat="1" ht="15" customHeight="1">
      <c r="A37" s="18">
        <v>32</v>
      </c>
      <c r="B37" s="19" t="s">
        <v>85</v>
      </c>
      <c r="C37" s="20">
        <v>320</v>
      </c>
      <c r="D37" s="20">
        <v>258</v>
      </c>
      <c r="E37" s="20">
        <v>62</v>
      </c>
      <c r="F37" s="20">
        <v>318</v>
      </c>
      <c r="G37" s="20">
        <v>258</v>
      </c>
      <c r="H37" s="20">
        <v>60</v>
      </c>
      <c r="I37" s="20">
        <v>2</v>
      </c>
      <c r="J37" s="20">
        <v>0</v>
      </c>
      <c r="K37" s="20">
        <v>2</v>
      </c>
      <c r="L37" s="7" t="str">
        <f t="shared" si="0"/>
        <v>○</v>
      </c>
      <c r="M37" s="7" t="str">
        <f t="shared" si="1"/>
        <v>○</v>
      </c>
      <c r="N37" s="7" t="str">
        <f t="shared" si="2"/>
        <v>○</v>
      </c>
    </row>
    <row r="38" spans="1:14" s="7" customFormat="1" ht="15" customHeight="1">
      <c r="A38" s="25">
        <v>33</v>
      </c>
      <c r="B38" s="26" t="s">
        <v>86</v>
      </c>
      <c r="C38" s="27">
        <v>720</v>
      </c>
      <c r="D38" s="27">
        <v>359</v>
      </c>
      <c r="E38" s="27">
        <v>361</v>
      </c>
      <c r="F38" s="27">
        <v>693</v>
      </c>
      <c r="G38" s="27">
        <v>354</v>
      </c>
      <c r="H38" s="27">
        <v>339</v>
      </c>
      <c r="I38" s="27">
        <v>27</v>
      </c>
      <c r="J38" s="27">
        <v>5</v>
      </c>
      <c r="K38" s="27">
        <v>22</v>
      </c>
      <c r="L38" s="7" t="str">
        <f t="shared" si="0"/>
        <v>○</v>
      </c>
      <c r="M38" s="7" t="str">
        <f t="shared" si="1"/>
        <v>○</v>
      </c>
      <c r="N38" s="7" t="str">
        <f t="shared" si="2"/>
        <v>○</v>
      </c>
    </row>
    <row r="39" spans="1:14" s="7" customFormat="1" ht="15" customHeight="1">
      <c r="A39" s="18">
        <v>34</v>
      </c>
      <c r="B39" s="19" t="s">
        <v>87</v>
      </c>
      <c r="C39" s="27">
        <v>157</v>
      </c>
      <c r="D39" s="27">
        <v>52</v>
      </c>
      <c r="E39" s="27">
        <v>105</v>
      </c>
      <c r="F39" s="27">
        <v>150</v>
      </c>
      <c r="G39" s="27">
        <v>51</v>
      </c>
      <c r="H39" s="27">
        <v>99</v>
      </c>
      <c r="I39" s="27">
        <v>7</v>
      </c>
      <c r="J39" s="27">
        <v>1</v>
      </c>
      <c r="K39" s="27">
        <v>6</v>
      </c>
      <c r="L39" s="7" t="str">
        <f t="shared" si="0"/>
        <v>○</v>
      </c>
      <c r="M39" s="7" t="str">
        <f t="shared" si="1"/>
        <v>○</v>
      </c>
      <c r="N39" s="7" t="str">
        <f t="shared" si="2"/>
        <v>○</v>
      </c>
    </row>
    <row r="40" spans="1:14" s="7" customFormat="1" ht="15" customHeight="1">
      <c r="A40" s="18">
        <v>35</v>
      </c>
      <c r="B40" s="19" t="s">
        <v>88</v>
      </c>
      <c r="C40" s="27">
        <v>1435</v>
      </c>
      <c r="D40" s="27">
        <v>1043</v>
      </c>
      <c r="E40" s="27">
        <v>392</v>
      </c>
      <c r="F40" s="20">
        <v>1421</v>
      </c>
      <c r="G40" s="20">
        <v>1034</v>
      </c>
      <c r="H40" s="20">
        <v>387</v>
      </c>
      <c r="I40" s="27">
        <v>14</v>
      </c>
      <c r="J40" s="27">
        <v>9</v>
      </c>
      <c r="K40" s="27">
        <v>5</v>
      </c>
      <c r="L40" s="7" t="str">
        <f t="shared" si="0"/>
        <v>○</v>
      </c>
      <c r="M40" s="7" t="str">
        <f t="shared" si="1"/>
        <v>○</v>
      </c>
      <c r="N40" s="7" t="str">
        <f t="shared" si="2"/>
        <v>○</v>
      </c>
    </row>
    <row r="41" spans="1:14" s="7" customFormat="1" ht="15" customHeight="1">
      <c r="A41" s="18">
        <v>36</v>
      </c>
      <c r="B41" s="19" t="s">
        <v>89</v>
      </c>
      <c r="C41" s="20">
        <v>1838</v>
      </c>
      <c r="D41" s="20">
        <v>1347</v>
      </c>
      <c r="E41" s="20">
        <v>491</v>
      </c>
      <c r="F41" s="20">
        <v>1802</v>
      </c>
      <c r="G41" s="20">
        <v>1324</v>
      </c>
      <c r="H41" s="20">
        <v>478</v>
      </c>
      <c r="I41" s="20">
        <v>36</v>
      </c>
      <c r="J41" s="20">
        <v>23</v>
      </c>
      <c r="K41" s="20">
        <v>13</v>
      </c>
      <c r="L41" s="7" t="str">
        <f t="shared" si="0"/>
        <v>○</v>
      </c>
      <c r="M41" s="7" t="str">
        <f t="shared" si="1"/>
        <v>○</v>
      </c>
      <c r="N41" s="7" t="str">
        <f t="shared" si="2"/>
        <v>○</v>
      </c>
    </row>
    <row r="42" spans="1:14" s="7" customFormat="1" ht="15" customHeight="1">
      <c r="A42" s="18">
        <v>37</v>
      </c>
      <c r="B42" s="19" t="s">
        <v>90</v>
      </c>
      <c r="C42" s="20">
        <v>6479</v>
      </c>
      <c r="D42" s="20">
        <v>3852</v>
      </c>
      <c r="E42" s="20">
        <v>2627</v>
      </c>
      <c r="F42" s="20">
        <v>6398</v>
      </c>
      <c r="G42" s="20">
        <v>3828</v>
      </c>
      <c r="H42" s="20">
        <v>2570</v>
      </c>
      <c r="I42" s="20">
        <v>81</v>
      </c>
      <c r="J42" s="20">
        <v>24</v>
      </c>
      <c r="K42" s="20">
        <v>57</v>
      </c>
      <c r="L42" s="7" t="str">
        <f t="shared" si="0"/>
        <v>○</v>
      </c>
      <c r="M42" s="7" t="str">
        <f t="shared" si="1"/>
        <v>○</v>
      </c>
      <c r="N42" s="7" t="str">
        <f t="shared" si="2"/>
        <v>○</v>
      </c>
    </row>
    <row r="43" spans="1:14" s="7" customFormat="1" ht="15" customHeight="1">
      <c r="A43" s="18">
        <v>38</v>
      </c>
      <c r="B43" s="19" t="s">
        <v>91</v>
      </c>
      <c r="C43" s="20">
        <v>11158</v>
      </c>
      <c r="D43" s="20">
        <v>3666</v>
      </c>
      <c r="E43" s="20">
        <v>7492</v>
      </c>
      <c r="F43" s="20">
        <v>10863</v>
      </c>
      <c r="G43" s="20">
        <v>3539</v>
      </c>
      <c r="H43" s="20">
        <v>7324</v>
      </c>
      <c r="I43" s="20">
        <v>295</v>
      </c>
      <c r="J43" s="20">
        <v>127</v>
      </c>
      <c r="K43" s="20">
        <v>168</v>
      </c>
      <c r="L43" s="7" t="str">
        <f t="shared" si="0"/>
        <v>○</v>
      </c>
      <c r="M43" s="7" t="str">
        <f t="shared" si="1"/>
        <v>○</v>
      </c>
      <c r="N43" s="7" t="str">
        <f t="shared" si="2"/>
        <v>○</v>
      </c>
    </row>
    <row r="44" spans="1:14" s="7" customFormat="1" ht="15" customHeight="1">
      <c r="A44" s="18">
        <v>39</v>
      </c>
      <c r="B44" s="19" t="s">
        <v>92</v>
      </c>
      <c r="C44" s="20">
        <v>803</v>
      </c>
      <c r="D44" s="20">
        <v>298</v>
      </c>
      <c r="E44" s="20">
        <v>505</v>
      </c>
      <c r="F44" s="20">
        <v>779</v>
      </c>
      <c r="G44" s="20">
        <v>289</v>
      </c>
      <c r="H44" s="20">
        <v>490</v>
      </c>
      <c r="I44" s="20">
        <v>24</v>
      </c>
      <c r="J44" s="20">
        <v>9</v>
      </c>
      <c r="K44" s="20">
        <v>15</v>
      </c>
      <c r="L44" s="7" t="str">
        <f t="shared" si="0"/>
        <v>○</v>
      </c>
      <c r="M44" s="7" t="str">
        <f t="shared" si="1"/>
        <v>○</v>
      </c>
      <c r="N44" s="7" t="str">
        <f t="shared" si="2"/>
        <v>○</v>
      </c>
    </row>
    <row r="45" spans="1:14" s="7" customFormat="1" ht="15" customHeight="1">
      <c r="A45" s="18">
        <v>40</v>
      </c>
      <c r="B45" s="19" t="s">
        <v>93</v>
      </c>
      <c r="C45" s="20">
        <v>4184</v>
      </c>
      <c r="D45" s="20">
        <v>2547</v>
      </c>
      <c r="E45" s="20">
        <v>1637</v>
      </c>
      <c r="F45" s="20">
        <v>4026</v>
      </c>
      <c r="G45" s="20">
        <v>2468</v>
      </c>
      <c r="H45" s="20">
        <v>1558</v>
      </c>
      <c r="I45" s="20">
        <v>158</v>
      </c>
      <c r="J45" s="20">
        <v>79</v>
      </c>
      <c r="K45" s="20">
        <v>79</v>
      </c>
      <c r="L45" s="7" t="str">
        <f t="shared" si="0"/>
        <v>○</v>
      </c>
      <c r="M45" s="7" t="str">
        <f t="shared" si="1"/>
        <v>○</v>
      </c>
      <c r="N45" s="7" t="str">
        <f t="shared" si="2"/>
        <v>○</v>
      </c>
    </row>
    <row r="46" spans="1:14" s="7" customFormat="1" ht="15" customHeight="1">
      <c r="A46" s="22">
        <v>41</v>
      </c>
      <c r="B46" s="23" t="s">
        <v>94</v>
      </c>
      <c r="C46" s="24">
        <v>1393</v>
      </c>
      <c r="D46" s="24">
        <v>793</v>
      </c>
      <c r="E46" s="24">
        <v>600</v>
      </c>
      <c r="F46" s="24">
        <v>1351</v>
      </c>
      <c r="G46" s="24">
        <v>775</v>
      </c>
      <c r="H46" s="24">
        <v>576</v>
      </c>
      <c r="I46" s="24">
        <v>42</v>
      </c>
      <c r="J46" s="24">
        <v>18</v>
      </c>
      <c r="K46" s="24">
        <v>24</v>
      </c>
      <c r="L46" s="7" t="str">
        <f t="shared" si="0"/>
        <v>○</v>
      </c>
      <c r="M46" s="7" t="str">
        <f t="shared" si="1"/>
        <v>○</v>
      </c>
      <c r="N46" s="7" t="str">
        <f t="shared" si="2"/>
        <v>○</v>
      </c>
    </row>
    <row r="47" spans="1:14" s="7" customFormat="1" ht="15" customHeight="1">
      <c r="A47" s="35"/>
      <c r="B47" s="36" t="s">
        <v>44</v>
      </c>
      <c r="C47" s="37">
        <f>SUM(C17:C46)</f>
        <v>142122</v>
      </c>
      <c r="D47" s="37">
        <f aca="true" t="shared" si="4" ref="D47:K47">SUM(D17:D46)</f>
        <v>52158</v>
      </c>
      <c r="E47" s="37">
        <f t="shared" si="4"/>
        <v>89964</v>
      </c>
      <c r="F47" s="37">
        <f t="shared" si="4"/>
        <v>137470</v>
      </c>
      <c r="G47" s="37">
        <f t="shared" si="4"/>
        <v>50703</v>
      </c>
      <c r="H47" s="37">
        <f t="shared" si="4"/>
        <v>86767</v>
      </c>
      <c r="I47" s="37">
        <f t="shared" si="4"/>
        <v>4652</v>
      </c>
      <c r="J47" s="37">
        <f t="shared" si="4"/>
        <v>1455</v>
      </c>
      <c r="K47" s="37">
        <f t="shared" si="4"/>
        <v>3197</v>
      </c>
      <c r="L47" s="7" t="str">
        <f t="shared" si="0"/>
        <v>○</v>
      </c>
      <c r="M47" s="7" t="str">
        <f t="shared" si="1"/>
        <v>○</v>
      </c>
      <c r="N47" s="7" t="str">
        <f t="shared" si="2"/>
        <v>○</v>
      </c>
    </row>
    <row r="48" spans="1:14" s="7" customFormat="1" ht="15" customHeight="1">
      <c r="A48" s="38"/>
      <c r="B48" s="39" t="s">
        <v>45</v>
      </c>
      <c r="C48" s="40">
        <f>C16+C47</f>
        <v>401443</v>
      </c>
      <c r="D48" s="40">
        <f aca="true" t="shared" si="5" ref="D48:K48">D16+D47</f>
        <v>99314</v>
      </c>
      <c r="E48" s="40">
        <f t="shared" si="5"/>
        <v>302129</v>
      </c>
      <c r="F48" s="40">
        <f t="shared" si="5"/>
        <v>386988</v>
      </c>
      <c r="G48" s="40">
        <f t="shared" si="5"/>
        <v>96755</v>
      </c>
      <c r="H48" s="40">
        <f t="shared" si="5"/>
        <v>290233</v>
      </c>
      <c r="I48" s="40">
        <f t="shared" si="5"/>
        <v>14455</v>
      </c>
      <c r="J48" s="40">
        <f t="shared" si="5"/>
        <v>2559</v>
      </c>
      <c r="K48" s="40">
        <f t="shared" si="5"/>
        <v>11896</v>
      </c>
      <c r="L48" s="7" t="str">
        <f t="shared" si="0"/>
        <v>○</v>
      </c>
      <c r="M48" s="7" t="str">
        <f t="shared" si="1"/>
        <v>○</v>
      </c>
      <c r="N48" s="7" t="str">
        <f t="shared" si="2"/>
        <v>○</v>
      </c>
    </row>
  </sheetData>
  <sheetProtection/>
  <mergeCells count="5">
    <mergeCell ref="I3:K3"/>
    <mergeCell ref="C3:E3"/>
    <mergeCell ref="B3:B4"/>
    <mergeCell ref="A3:A4"/>
    <mergeCell ref="F3:H3"/>
  </mergeCells>
  <printOptions horizontalCentered="1"/>
  <pageMargins left="0.4330708661417323" right="0.31496062992125984" top="0.8267716535433072" bottom="0.7480314960629921" header="0.5118110236220472" footer="0.5118110236220472"/>
  <pageSetup fitToWidth="0" fitToHeight="1" horizontalDpi="600" verticalDpi="600" orientation="landscape" paperSize="9" scale="68" r:id="rId1"/>
  <headerFooter alignWithMargins="0">
    <oddFooter>&amp;R
H31概要調書（土地概況）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V50"/>
  <sheetViews>
    <sheetView showGridLines="0" view="pageBreakPreview" zoomScale="75" zoomScaleNormal="70" zoomScaleSheetLayoutView="75" zoomScalePageLayoutView="0" workbookViewId="0" topLeftCell="A1">
      <selection activeCell="E11" sqref="E11"/>
    </sheetView>
  </sheetViews>
  <sheetFormatPr defaultColWidth="12.59765625" defaultRowHeight="15"/>
  <cols>
    <col min="1" max="1" width="3.5" style="6" customWidth="1"/>
    <col min="2" max="2" width="14.69921875" style="6" customWidth="1"/>
    <col min="3" max="9" width="15.59765625" style="6" customWidth="1"/>
    <col min="10" max="11" width="12.3984375" style="6" customWidth="1"/>
    <col min="12" max="12" width="15.5" style="6" bestFit="1" customWidth="1"/>
    <col min="13" max="13" width="2.59765625" style="6" customWidth="1"/>
    <col min="14" max="14" width="3.5" style="6" customWidth="1"/>
    <col min="15" max="15" width="14.69921875" style="6" customWidth="1"/>
    <col min="16" max="22" width="15.59765625" style="6" customWidth="1"/>
    <col min="23" max="24" width="12.3984375" style="6" customWidth="1"/>
    <col min="25" max="25" width="15.5" style="6" bestFit="1" customWidth="1"/>
    <col min="26" max="26" width="1.69921875" style="32" customWidth="1"/>
    <col min="27" max="27" width="3.5" style="6" customWidth="1"/>
    <col min="28" max="28" width="14.59765625" style="6" customWidth="1"/>
    <col min="29" max="38" width="15.59765625" style="6" customWidth="1"/>
    <col min="39" max="39" width="2.59765625" style="32" customWidth="1"/>
    <col min="40" max="40" width="3.5" style="6" customWidth="1"/>
    <col min="41" max="41" width="14.59765625" style="6" customWidth="1"/>
    <col min="42" max="51" width="15.59765625" style="6" customWidth="1"/>
    <col min="52" max="52" width="3" style="32" customWidth="1"/>
    <col min="53" max="53" width="3.5" style="6" customWidth="1"/>
    <col min="54" max="54" width="14.59765625" style="6" customWidth="1"/>
    <col min="55" max="64" width="15.59765625" style="6" customWidth="1"/>
    <col min="65" max="65" width="3.3984375" style="32" customWidth="1"/>
    <col min="66" max="66" width="3.5" style="6" customWidth="1"/>
    <col min="67" max="67" width="14.59765625" style="6" customWidth="1"/>
    <col min="68" max="77" width="15.59765625" style="6" customWidth="1"/>
    <col min="78" max="78" width="3.19921875" style="32" customWidth="1"/>
    <col min="79" max="79" width="3.5" style="6" customWidth="1"/>
    <col min="80" max="80" width="14.59765625" style="6" customWidth="1"/>
    <col min="81" max="90" width="15.59765625" style="6" customWidth="1"/>
    <col min="91" max="91" width="5.69921875" style="32" customWidth="1"/>
    <col min="92" max="92" width="3.5" style="6" customWidth="1"/>
    <col min="93" max="93" width="14.59765625" style="6" customWidth="1"/>
    <col min="94" max="103" width="15.59765625" style="6" customWidth="1"/>
    <col min="104" max="104" width="2.59765625" style="32" customWidth="1"/>
    <col min="105" max="105" width="3.5" style="6" customWidth="1"/>
    <col min="106" max="106" width="14.59765625" style="6" customWidth="1"/>
    <col min="107" max="116" width="15.59765625" style="6" customWidth="1"/>
    <col min="117" max="117" width="2.59765625" style="6" customWidth="1"/>
    <col min="118" max="118" width="3.5" style="6" customWidth="1"/>
    <col min="119" max="126" width="14.59765625" style="6" customWidth="1"/>
    <col min="127" max="129" width="15.59765625" style="6" customWidth="1"/>
    <col min="130" max="130" width="2.59765625" style="6" customWidth="1"/>
    <col min="131" max="131" width="3.5" style="6" customWidth="1"/>
    <col min="132" max="132" width="14.59765625" style="6" customWidth="1"/>
    <col min="133" max="139" width="15.59765625" style="8" customWidth="1"/>
    <col min="140" max="142" width="15.59765625" style="6" customWidth="1"/>
    <col min="143" max="143" width="2.59765625" style="8" customWidth="1"/>
    <col min="144" max="144" width="3.5" style="6" customWidth="1"/>
    <col min="145" max="145" width="14.59765625" style="6" customWidth="1"/>
    <col min="146" max="152" width="15.59765625" style="8" customWidth="1"/>
    <col min="153" max="155" width="15.59765625" style="6" customWidth="1"/>
    <col min="156" max="156" width="2.59765625" style="6" customWidth="1"/>
    <col min="157" max="157" width="3.5" style="6" customWidth="1"/>
    <col min="158" max="158" width="14.59765625" style="6" customWidth="1"/>
    <col min="159" max="165" width="15.59765625" style="8" customWidth="1"/>
    <col min="166" max="168" width="15.59765625" style="6" customWidth="1"/>
    <col min="169" max="169" width="3.09765625" style="6" customWidth="1"/>
    <col min="170" max="170" width="3.5" style="6" customWidth="1"/>
    <col min="171" max="171" width="14.59765625" style="6" customWidth="1"/>
    <col min="172" max="178" width="15.59765625" style="8" customWidth="1"/>
    <col min="179" max="181" width="15.59765625" style="6" customWidth="1"/>
    <col min="182" max="182" width="2.5" style="6" customWidth="1"/>
    <col min="183" max="183" width="3.5" style="6" customWidth="1"/>
    <col min="184" max="184" width="14.59765625" style="6" customWidth="1"/>
    <col min="185" max="191" width="15.59765625" style="8" customWidth="1"/>
    <col min="192" max="194" width="15.59765625" style="6" customWidth="1"/>
    <col min="195" max="195" width="3.09765625" style="6" customWidth="1"/>
    <col min="196" max="196" width="3.5" style="6" customWidth="1"/>
    <col min="197" max="197" width="14.59765625" style="6" customWidth="1"/>
    <col min="198" max="204" width="15.59765625" style="8" customWidth="1"/>
    <col min="205" max="207" width="15.59765625" style="6" customWidth="1"/>
    <col min="208" max="208" width="2.19921875" style="6" customWidth="1"/>
    <col min="209" max="209" width="3.5" style="6" customWidth="1"/>
    <col min="210" max="210" width="14.59765625" style="6" customWidth="1"/>
    <col min="211" max="217" width="15.59765625" style="8" customWidth="1"/>
    <col min="218" max="220" width="15.59765625" style="6" customWidth="1"/>
    <col min="221" max="221" width="2.59765625" style="6" customWidth="1"/>
    <col min="222" max="222" width="3.5" style="6" customWidth="1"/>
    <col min="223" max="223" width="14.59765625" style="6" customWidth="1"/>
    <col min="224" max="230" width="15.59765625" style="8" customWidth="1"/>
    <col min="231" max="233" width="15.59765625" style="6" customWidth="1"/>
    <col min="234" max="235" width="3.5" style="6" customWidth="1"/>
    <col min="236" max="236" width="14.59765625" style="6" customWidth="1"/>
    <col min="237" max="243" width="15.59765625" style="8" customWidth="1"/>
    <col min="244" max="246" width="15.59765625" style="6" customWidth="1"/>
    <col min="247" max="247" width="4.59765625" style="6" customWidth="1"/>
    <col min="248" max="254" width="12.59765625" style="6" customWidth="1"/>
    <col min="255" max="255" width="9" style="6" bestFit="1" customWidth="1"/>
    <col min="256" max="16384" width="12.59765625" style="6" customWidth="1"/>
  </cols>
  <sheetData>
    <row r="1" spans="1:235" ht="18.75">
      <c r="A1" s="43" t="s">
        <v>99</v>
      </c>
      <c r="N1" s="43" t="s">
        <v>99</v>
      </c>
      <c r="AA1" s="43" t="s">
        <v>99</v>
      </c>
      <c r="AN1" s="43" t="s">
        <v>99</v>
      </c>
      <c r="BA1" s="43" t="s">
        <v>99</v>
      </c>
      <c r="BN1" s="43" t="s">
        <v>99</v>
      </c>
      <c r="CA1" s="43" t="s">
        <v>99</v>
      </c>
      <c r="CN1" s="43" t="s">
        <v>99</v>
      </c>
      <c r="DA1" s="43" t="s">
        <v>99</v>
      </c>
      <c r="DN1" s="43" t="s">
        <v>99</v>
      </c>
      <c r="EA1" s="43" t="s">
        <v>99</v>
      </c>
      <c r="EN1" s="43" t="s">
        <v>99</v>
      </c>
      <c r="FA1" s="43" t="s">
        <v>99</v>
      </c>
      <c r="FN1" s="43" t="s">
        <v>99</v>
      </c>
      <c r="GA1" s="43" t="s">
        <v>99</v>
      </c>
      <c r="GN1" s="43" t="s">
        <v>99</v>
      </c>
      <c r="HA1" s="43" t="s">
        <v>99</v>
      </c>
      <c r="HN1" s="43" t="s">
        <v>99</v>
      </c>
      <c r="IA1" s="43" t="s">
        <v>99</v>
      </c>
    </row>
    <row r="2" spans="1:243" s="28" customFormat="1" ht="17.25">
      <c r="A2" s="28" t="s">
        <v>95</v>
      </c>
      <c r="N2" s="28" t="s">
        <v>118</v>
      </c>
      <c r="Z2" s="31"/>
      <c r="AA2" s="28" t="s">
        <v>119</v>
      </c>
      <c r="AM2" s="31"/>
      <c r="AN2" s="28" t="s">
        <v>120</v>
      </c>
      <c r="AZ2" s="31"/>
      <c r="BA2" s="28" t="s">
        <v>121</v>
      </c>
      <c r="BM2" s="31"/>
      <c r="BN2" s="28" t="s">
        <v>122</v>
      </c>
      <c r="BZ2" s="31"/>
      <c r="CA2" s="28" t="s">
        <v>123</v>
      </c>
      <c r="CM2" s="31"/>
      <c r="CN2" s="28" t="s">
        <v>124</v>
      </c>
      <c r="CZ2" s="31"/>
      <c r="DA2" s="28" t="s">
        <v>125</v>
      </c>
      <c r="DN2" s="28" t="s">
        <v>126</v>
      </c>
      <c r="EA2" s="29" t="s">
        <v>127</v>
      </c>
      <c r="EC2" s="29"/>
      <c r="ED2" s="29"/>
      <c r="EE2" s="29"/>
      <c r="EF2" s="29"/>
      <c r="EG2" s="29"/>
      <c r="EH2" s="29"/>
      <c r="EI2" s="29"/>
      <c r="EM2" s="29"/>
      <c r="EN2" s="29" t="s">
        <v>128</v>
      </c>
      <c r="EP2" s="29"/>
      <c r="EQ2" s="29"/>
      <c r="ER2" s="29"/>
      <c r="ES2" s="29"/>
      <c r="ET2" s="29"/>
      <c r="EU2" s="29"/>
      <c r="EV2" s="29"/>
      <c r="FA2" s="29" t="s">
        <v>129</v>
      </c>
      <c r="FC2" s="29"/>
      <c r="FD2" s="29"/>
      <c r="FE2" s="29"/>
      <c r="FF2" s="29"/>
      <c r="FG2" s="29"/>
      <c r="FH2" s="29"/>
      <c r="FI2" s="29"/>
      <c r="FN2" s="29" t="s">
        <v>130</v>
      </c>
      <c r="FP2" s="29"/>
      <c r="FQ2" s="29"/>
      <c r="FR2" s="29"/>
      <c r="FS2" s="29"/>
      <c r="FT2" s="29"/>
      <c r="FU2" s="29"/>
      <c r="FV2" s="29"/>
      <c r="GA2" s="29" t="s">
        <v>131</v>
      </c>
      <c r="GC2" s="29"/>
      <c r="GD2" s="29"/>
      <c r="GE2" s="29"/>
      <c r="GF2" s="29"/>
      <c r="GG2" s="29"/>
      <c r="GH2" s="29"/>
      <c r="GI2" s="29"/>
      <c r="GN2" s="29" t="s">
        <v>132</v>
      </c>
      <c r="GP2" s="29"/>
      <c r="GQ2" s="29"/>
      <c r="GR2" s="29"/>
      <c r="GS2" s="29"/>
      <c r="GT2" s="29"/>
      <c r="GU2" s="29"/>
      <c r="GV2" s="29"/>
      <c r="HA2" s="29" t="s">
        <v>133</v>
      </c>
      <c r="HC2" s="29"/>
      <c r="HD2" s="29"/>
      <c r="HE2" s="29"/>
      <c r="HF2" s="29"/>
      <c r="HG2" s="29"/>
      <c r="HH2" s="29"/>
      <c r="HI2" s="29"/>
      <c r="HN2" s="29" t="s">
        <v>134</v>
      </c>
      <c r="HP2" s="29"/>
      <c r="HQ2" s="29"/>
      <c r="HR2" s="29"/>
      <c r="HS2" s="29"/>
      <c r="HT2" s="29"/>
      <c r="HU2" s="29"/>
      <c r="HV2" s="29"/>
      <c r="IA2" s="29" t="s">
        <v>135</v>
      </c>
      <c r="IC2" s="29"/>
      <c r="ID2" s="29"/>
      <c r="IE2" s="29"/>
      <c r="IF2" s="29"/>
      <c r="IG2" s="29"/>
      <c r="IH2" s="29"/>
      <c r="II2" s="29"/>
    </row>
    <row r="3" spans="1:246" s="7" customFormat="1" ht="17.25" customHeight="1">
      <c r="A3" s="106" t="s">
        <v>37</v>
      </c>
      <c r="B3" s="104" t="s">
        <v>39</v>
      </c>
      <c r="C3" s="103" t="s">
        <v>40</v>
      </c>
      <c r="D3" s="103"/>
      <c r="E3" s="103"/>
      <c r="F3" s="107" t="s">
        <v>41</v>
      </c>
      <c r="G3" s="109"/>
      <c r="H3" s="107" t="s">
        <v>101</v>
      </c>
      <c r="I3" s="108"/>
      <c r="J3" s="103" t="s">
        <v>46</v>
      </c>
      <c r="K3" s="103"/>
      <c r="L3" s="103"/>
      <c r="N3" s="106" t="s">
        <v>37</v>
      </c>
      <c r="O3" s="104" t="s">
        <v>39</v>
      </c>
      <c r="P3" s="103" t="s">
        <v>40</v>
      </c>
      <c r="Q3" s="103"/>
      <c r="R3" s="103"/>
      <c r="S3" s="107" t="s">
        <v>41</v>
      </c>
      <c r="T3" s="109"/>
      <c r="U3" s="107" t="s">
        <v>101</v>
      </c>
      <c r="V3" s="108"/>
      <c r="W3" s="103" t="s">
        <v>46</v>
      </c>
      <c r="X3" s="103"/>
      <c r="Y3" s="103"/>
      <c r="Z3" s="46"/>
      <c r="AA3" s="106" t="s">
        <v>37</v>
      </c>
      <c r="AB3" s="104" t="s">
        <v>38</v>
      </c>
      <c r="AC3" s="103" t="s">
        <v>40</v>
      </c>
      <c r="AD3" s="103"/>
      <c r="AE3" s="103"/>
      <c r="AF3" s="107" t="s">
        <v>41</v>
      </c>
      <c r="AG3" s="109"/>
      <c r="AH3" s="107" t="s">
        <v>101</v>
      </c>
      <c r="AI3" s="108"/>
      <c r="AJ3" s="103" t="s">
        <v>46</v>
      </c>
      <c r="AK3" s="103"/>
      <c r="AL3" s="103"/>
      <c r="AM3" s="48"/>
      <c r="AN3" s="106" t="s">
        <v>37</v>
      </c>
      <c r="AO3" s="104" t="s">
        <v>38</v>
      </c>
      <c r="AP3" s="103" t="s">
        <v>40</v>
      </c>
      <c r="AQ3" s="103"/>
      <c r="AR3" s="103"/>
      <c r="AS3" s="107" t="s">
        <v>41</v>
      </c>
      <c r="AT3" s="109"/>
      <c r="AU3" s="107" t="s">
        <v>101</v>
      </c>
      <c r="AV3" s="108"/>
      <c r="AW3" s="103" t="s">
        <v>46</v>
      </c>
      <c r="AX3" s="103"/>
      <c r="AY3" s="103"/>
      <c r="AZ3" s="46"/>
      <c r="BA3" s="106" t="s">
        <v>37</v>
      </c>
      <c r="BB3" s="104" t="s">
        <v>38</v>
      </c>
      <c r="BC3" s="103" t="s">
        <v>40</v>
      </c>
      <c r="BD3" s="103"/>
      <c r="BE3" s="103"/>
      <c r="BF3" s="107" t="s">
        <v>41</v>
      </c>
      <c r="BG3" s="109"/>
      <c r="BH3" s="107" t="s">
        <v>101</v>
      </c>
      <c r="BI3" s="108"/>
      <c r="BJ3" s="103" t="s">
        <v>46</v>
      </c>
      <c r="BK3" s="103"/>
      <c r="BL3" s="103"/>
      <c r="BM3" s="46"/>
      <c r="BN3" s="106" t="s">
        <v>37</v>
      </c>
      <c r="BO3" s="104" t="s">
        <v>38</v>
      </c>
      <c r="BP3" s="103" t="s">
        <v>40</v>
      </c>
      <c r="BQ3" s="103"/>
      <c r="BR3" s="103"/>
      <c r="BS3" s="107" t="s">
        <v>41</v>
      </c>
      <c r="BT3" s="109"/>
      <c r="BU3" s="107" t="s">
        <v>101</v>
      </c>
      <c r="BV3" s="108"/>
      <c r="BW3" s="103" t="s">
        <v>46</v>
      </c>
      <c r="BX3" s="103"/>
      <c r="BY3" s="103"/>
      <c r="BZ3" s="46"/>
      <c r="CA3" s="106" t="s">
        <v>37</v>
      </c>
      <c r="CB3" s="104" t="s">
        <v>38</v>
      </c>
      <c r="CC3" s="103" t="s">
        <v>40</v>
      </c>
      <c r="CD3" s="103"/>
      <c r="CE3" s="103"/>
      <c r="CF3" s="107" t="s">
        <v>41</v>
      </c>
      <c r="CG3" s="109"/>
      <c r="CH3" s="107" t="s">
        <v>101</v>
      </c>
      <c r="CI3" s="108"/>
      <c r="CJ3" s="103" t="s">
        <v>46</v>
      </c>
      <c r="CK3" s="103"/>
      <c r="CL3" s="103"/>
      <c r="CM3" s="46"/>
      <c r="CN3" s="106" t="s">
        <v>37</v>
      </c>
      <c r="CO3" s="104" t="s">
        <v>38</v>
      </c>
      <c r="CP3" s="103" t="s">
        <v>40</v>
      </c>
      <c r="CQ3" s="103"/>
      <c r="CR3" s="103"/>
      <c r="CS3" s="107" t="s">
        <v>41</v>
      </c>
      <c r="CT3" s="109"/>
      <c r="CU3" s="107" t="s">
        <v>101</v>
      </c>
      <c r="CV3" s="108"/>
      <c r="CW3" s="103" t="s">
        <v>46</v>
      </c>
      <c r="CX3" s="103"/>
      <c r="CY3" s="103"/>
      <c r="CZ3" s="48"/>
      <c r="DA3" s="106" t="s">
        <v>37</v>
      </c>
      <c r="DB3" s="104" t="s">
        <v>38</v>
      </c>
      <c r="DC3" s="103" t="s">
        <v>40</v>
      </c>
      <c r="DD3" s="103"/>
      <c r="DE3" s="103"/>
      <c r="DF3" s="107" t="s">
        <v>41</v>
      </c>
      <c r="DG3" s="109"/>
      <c r="DH3" s="107" t="s">
        <v>101</v>
      </c>
      <c r="DI3" s="108"/>
      <c r="DJ3" s="103" t="s">
        <v>46</v>
      </c>
      <c r="DK3" s="103"/>
      <c r="DL3" s="103"/>
      <c r="DN3" s="106" t="s">
        <v>37</v>
      </c>
      <c r="DO3" s="104" t="s">
        <v>38</v>
      </c>
      <c r="DP3" s="103" t="s">
        <v>40</v>
      </c>
      <c r="DQ3" s="103"/>
      <c r="DR3" s="103"/>
      <c r="DS3" s="107" t="s">
        <v>41</v>
      </c>
      <c r="DT3" s="109"/>
      <c r="DU3" s="107" t="s">
        <v>101</v>
      </c>
      <c r="DV3" s="108"/>
      <c r="DW3" s="103" t="s">
        <v>46</v>
      </c>
      <c r="DX3" s="103"/>
      <c r="DY3" s="103"/>
      <c r="EA3" s="106" t="s">
        <v>37</v>
      </c>
      <c r="EB3" s="104" t="s">
        <v>38</v>
      </c>
      <c r="EC3" s="103" t="s">
        <v>40</v>
      </c>
      <c r="ED3" s="103"/>
      <c r="EE3" s="103"/>
      <c r="EF3" s="107" t="s">
        <v>41</v>
      </c>
      <c r="EG3" s="109"/>
      <c r="EH3" s="107" t="s">
        <v>101</v>
      </c>
      <c r="EI3" s="108"/>
      <c r="EJ3" s="103" t="s">
        <v>46</v>
      </c>
      <c r="EK3" s="103"/>
      <c r="EL3" s="103"/>
      <c r="EN3" s="106" t="s">
        <v>37</v>
      </c>
      <c r="EO3" s="104" t="s">
        <v>38</v>
      </c>
      <c r="EP3" s="103" t="s">
        <v>40</v>
      </c>
      <c r="EQ3" s="103"/>
      <c r="ER3" s="103"/>
      <c r="ES3" s="107" t="s">
        <v>41</v>
      </c>
      <c r="ET3" s="109"/>
      <c r="EU3" s="107" t="s">
        <v>101</v>
      </c>
      <c r="EV3" s="108"/>
      <c r="EW3" s="103" t="s">
        <v>46</v>
      </c>
      <c r="EX3" s="103"/>
      <c r="EY3" s="103"/>
      <c r="FA3" s="106" t="s">
        <v>37</v>
      </c>
      <c r="FB3" s="104" t="s">
        <v>38</v>
      </c>
      <c r="FC3" s="103" t="s">
        <v>40</v>
      </c>
      <c r="FD3" s="103"/>
      <c r="FE3" s="103"/>
      <c r="FF3" s="107" t="s">
        <v>41</v>
      </c>
      <c r="FG3" s="109"/>
      <c r="FH3" s="107" t="s">
        <v>101</v>
      </c>
      <c r="FI3" s="108"/>
      <c r="FJ3" s="103" t="s">
        <v>46</v>
      </c>
      <c r="FK3" s="103"/>
      <c r="FL3" s="103"/>
      <c r="FN3" s="106" t="s">
        <v>37</v>
      </c>
      <c r="FO3" s="104" t="s">
        <v>38</v>
      </c>
      <c r="FP3" s="103" t="s">
        <v>40</v>
      </c>
      <c r="FQ3" s="103"/>
      <c r="FR3" s="103"/>
      <c r="FS3" s="107" t="s">
        <v>41</v>
      </c>
      <c r="FT3" s="109"/>
      <c r="FU3" s="107" t="s">
        <v>101</v>
      </c>
      <c r="FV3" s="108"/>
      <c r="FW3" s="103" t="s">
        <v>46</v>
      </c>
      <c r="FX3" s="103"/>
      <c r="FY3" s="103"/>
      <c r="GA3" s="106" t="s">
        <v>37</v>
      </c>
      <c r="GB3" s="104" t="s">
        <v>38</v>
      </c>
      <c r="GC3" s="103" t="s">
        <v>40</v>
      </c>
      <c r="GD3" s="103"/>
      <c r="GE3" s="103"/>
      <c r="GF3" s="107" t="s">
        <v>41</v>
      </c>
      <c r="GG3" s="109"/>
      <c r="GH3" s="107" t="s">
        <v>101</v>
      </c>
      <c r="GI3" s="108"/>
      <c r="GJ3" s="103" t="s">
        <v>46</v>
      </c>
      <c r="GK3" s="103"/>
      <c r="GL3" s="103"/>
      <c r="GN3" s="106" t="s">
        <v>37</v>
      </c>
      <c r="GO3" s="104" t="s">
        <v>38</v>
      </c>
      <c r="GP3" s="103" t="s">
        <v>40</v>
      </c>
      <c r="GQ3" s="103"/>
      <c r="GR3" s="103"/>
      <c r="GS3" s="107" t="s">
        <v>41</v>
      </c>
      <c r="GT3" s="109"/>
      <c r="GU3" s="107" t="s">
        <v>101</v>
      </c>
      <c r="GV3" s="108"/>
      <c r="GW3" s="103" t="s">
        <v>46</v>
      </c>
      <c r="GX3" s="103"/>
      <c r="GY3" s="103"/>
      <c r="HA3" s="106" t="s">
        <v>37</v>
      </c>
      <c r="HB3" s="104" t="s">
        <v>38</v>
      </c>
      <c r="HC3" s="103" t="s">
        <v>40</v>
      </c>
      <c r="HD3" s="103"/>
      <c r="HE3" s="103"/>
      <c r="HF3" s="107" t="s">
        <v>41</v>
      </c>
      <c r="HG3" s="109"/>
      <c r="HH3" s="107" t="s">
        <v>101</v>
      </c>
      <c r="HI3" s="108"/>
      <c r="HJ3" s="103" t="s">
        <v>46</v>
      </c>
      <c r="HK3" s="103"/>
      <c r="HL3" s="103"/>
      <c r="HN3" s="106" t="s">
        <v>37</v>
      </c>
      <c r="HO3" s="104" t="s">
        <v>38</v>
      </c>
      <c r="HP3" s="103" t="s">
        <v>40</v>
      </c>
      <c r="HQ3" s="103"/>
      <c r="HR3" s="103"/>
      <c r="HS3" s="107" t="s">
        <v>41</v>
      </c>
      <c r="HT3" s="109"/>
      <c r="HU3" s="107" t="s">
        <v>101</v>
      </c>
      <c r="HV3" s="108"/>
      <c r="HW3" s="103" t="s">
        <v>46</v>
      </c>
      <c r="HX3" s="103"/>
      <c r="HY3" s="103"/>
      <c r="IA3" s="106" t="s">
        <v>37</v>
      </c>
      <c r="IB3" s="104" t="s">
        <v>38</v>
      </c>
      <c r="IC3" s="103" t="s">
        <v>40</v>
      </c>
      <c r="ID3" s="103"/>
      <c r="IE3" s="103"/>
      <c r="IF3" s="107" t="s">
        <v>41</v>
      </c>
      <c r="IG3" s="109"/>
      <c r="IH3" s="107" t="s">
        <v>101</v>
      </c>
      <c r="II3" s="108"/>
      <c r="IJ3" s="103" t="s">
        <v>46</v>
      </c>
      <c r="IK3" s="103"/>
      <c r="IL3" s="103"/>
    </row>
    <row r="4" spans="1:246" s="7" customFormat="1" ht="54" customHeight="1">
      <c r="A4" s="106"/>
      <c r="B4" s="105"/>
      <c r="C4" s="44" t="s">
        <v>112</v>
      </c>
      <c r="D4" s="44" t="s">
        <v>113</v>
      </c>
      <c r="E4" s="44" t="s">
        <v>114</v>
      </c>
      <c r="F4" s="44" t="s">
        <v>33</v>
      </c>
      <c r="G4" s="44" t="s">
        <v>43</v>
      </c>
      <c r="H4" s="44" t="s">
        <v>102</v>
      </c>
      <c r="I4" s="44" t="s">
        <v>103</v>
      </c>
      <c r="J4" s="45" t="s">
        <v>48</v>
      </c>
      <c r="K4" s="45" t="s">
        <v>47</v>
      </c>
      <c r="L4" s="45" t="s">
        <v>42</v>
      </c>
      <c r="N4" s="106"/>
      <c r="O4" s="105"/>
      <c r="P4" s="44" t="s">
        <v>1</v>
      </c>
      <c r="Q4" s="44" t="s">
        <v>2</v>
      </c>
      <c r="R4" s="44" t="s">
        <v>42</v>
      </c>
      <c r="S4" s="44" t="s">
        <v>33</v>
      </c>
      <c r="T4" s="44" t="s">
        <v>43</v>
      </c>
      <c r="U4" s="44" t="s">
        <v>102</v>
      </c>
      <c r="V4" s="44" t="s">
        <v>103</v>
      </c>
      <c r="W4" s="45" t="s">
        <v>48</v>
      </c>
      <c r="X4" s="45" t="s">
        <v>47</v>
      </c>
      <c r="Y4" s="45" t="s">
        <v>42</v>
      </c>
      <c r="Z4" s="47"/>
      <c r="AA4" s="106"/>
      <c r="AB4" s="105"/>
      <c r="AC4" s="44" t="s">
        <v>1</v>
      </c>
      <c r="AD4" s="44" t="s">
        <v>2</v>
      </c>
      <c r="AE4" s="44" t="s">
        <v>42</v>
      </c>
      <c r="AF4" s="44" t="s">
        <v>33</v>
      </c>
      <c r="AG4" s="44" t="s">
        <v>43</v>
      </c>
      <c r="AH4" s="44" t="s">
        <v>102</v>
      </c>
      <c r="AI4" s="44" t="s">
        <v>103</v>
      </c>
      <c r="AJ4" s="45" t="s">
        <v>48</v>
      </c>
      <c r="AK4" s="45" t="s">
        <v>47</v>
      </c>
      <c r="AL4" s="45" t="s">
        <v>42</v>
      </c>
      <c r="AM4" s="48"/>
      <c r="AN4" s="106"/>
      <c r="AO4" s="105"/>
      <c r="AP4" s="44" t="s">
        <v>1</v>
      </c>
      <c r="AQ4" s="44" t="s">
        <v>2</v>
      </c>
      <c r="AR4" s="44" t="s">
        <v>42</v>
      </c>
      <c r="AS4" s="44" t="s">
        <v>33</v>
      </c>
      <c r="AT4" s="44" t="s">
        <v>43</v>
      </c>
      <c r="AU4" s="44" t="s">
        <v>102</v>
      </c>
      <c r="AV4" s="44" t="s">
        <v>103</v>
      </c>
      <c r="AW4" s="45" t="s">
        <v>48</v>
      </c>
      <c r="AX4" s="45" t="s">
        <v>47</v>
      </c>
      <c r="AY4" s="45" t="s">
        <v>42</v>
      </c>
      <c r="AZ4" s="47"/>
      <c r="BA4" s="106"/>
      <c r="BB4" s="105"/>
      <c r="BC4" s="44" t="s">
        <v>1</v>
      </c>
      <c r="BD4" s="44" t="s">
        <v>2</v>
      </c>
      <c r="BE4" s="44" t="s">
        <v>42</v>
      </c>
      <c r="BF4" s="44" t="s">
        <v>33</v>
      </c>
      <c r="BG4" s="44" t="s">
        <v>43</v>
      </c>
      <c r="BH4" s="44" t="s">
        <v>102</v>
      </c>
      <c r="BI4" s="44" t="s">
        <v>103</v>
      </c>
      <c r="BJ4" s="45" t="s">
        <v>48</v>
      </c>
      <c r="BK4" s="45" t="s">
        <v>47</v>
      </c>
      <c r="BL4" s="45" t="s">
        <v>42</v>
      </c>
      <c r="BM4" s="47"/>
      <c r="BN4" s="106"/>
      <c r="BO4" s="105"/>
      <c r="BP4" s="44" t="s">
        <v>1</v>
      </c>
      <c r="BQ4" s="44" t="s">
        <v>2</v>
      </c>
      <c r="BR4" s="44" t="s">
        <v>42</v>
      </c>
      <c r="BS4" s="44" t="s">
        <v>33</v>
      </c>
      <c r="BT4" s="44" t="s">
        <v>43</v>
      </c>
      <c r="BU4" s="44" t="s">
        <v>102</v>
      </c>
      <c r="BV4" s="44" t="s">
        <v>103</v>
      </c>
      <c r="BW4" s="45" t="s">
        <v>48</v>
      </c>
      <c r="BX4" s="45" t="s">
        <v>47</v>
      </c>
      <c r="BY4" s="45" t="s">
        <v>42</v>
      </c>
      <c r="BZ4" s="47"/>
      <c r="CA4" s="106"/>
      <c r="CB4" s="105"/>
      <c r="CC4" s="44" t="s">
        <v>1</v>
      </c>
      <c r="CD4" s="44" t="s">
        <v>2</v>
      </c>
      <c r="CE4" s="44" t="s">
        <v>42</v>
      </c>
      <c r="CF4" s="44" t="s">
        <v>33</v>
      </c>
      <c r="CG4" s="44" t="s">
        <v>43</v>
      </c>
      <c r="CH4" s="44" t="s">
        <v>102</v>
      </c>
      <c r="CI4" s="44" t="s">
        <v>103</v>
      </c>
      <c r="CJ4" s="45" t="s">
        <v>48</v>
      </c>
      <c r="CK4" s="45" t="s">
        <v>47</v>
      </c>
      <c r="CL4" s="45" t="s">
        <v>42</v>
      </c>
      <c r="CM4" s="47"/>
      <c r="CN4" s="106"/>
      <c r="CO4" s="105"/>
      <c r="CP4" s="44" t="s">
        <v>1</v>
      </c>
      <c r="CQ4" s="44" t="s">
        <v>2</v>
      </c>
      <c r="CR4" s="44" t="s">
        <v>42</v>
      </c>
      <c r="CS4" s="44" t="s">
        <v>33</v>
      </c>
      <c r="CT4" s="44" t="s">
        <v>43</v>
      </c>
      <c r="CU4" s="44" t="s">
        <v>102</v>
      </c>
      <c r="CV4" s="44" t="s">
        <v>103</v>
      </c>
      <c r="CW4" s="45" t="s">
        <v>48</v>
      </c>
      <c r="CX4" s="45" t="s">
        <v>47</v>
      </c>
      <c r="CY4" s="45" t="s">
        <v>42</v>
      </c>
      <c r="CZ4" s="48"/>
      <c r="DA4" s="106"/>
      <c r="DB4" s="105"/>
      <c r="DC4" s="44" t="s">
        <v>1</v>
      </c>
      <c r="DD4" s="44" t="s">
        <v>2</v>
      </c>
      <c r="DE4" s="44" t="s">
        <v>42</v>
      </c>
      <c r="DF4" s="44" t="s">
        <v>33</v>
      </c>
      <c r="DG4" s="44" t="s">
        <v>43</v>
      </c>
      <c r="DH4" s="44" t="s">
        <v>102</v>
      </c>
      <c r="DI4" s="44" t="s">
        <v>103</v>
      </c>
      <c r="DJ4" s="45" t="s">
        <v>48</v>
      </c>
      <c r="DK4" s="45" t="s">
        <v>47</v>
      </c>
      <c r="DL4" s="45" t="s">
        <v>42</v>
      </c>
      <c r="DN4" s="106"/>
      <c r="DO4" s="105"/>
      <c r="DP4" s="44" t="s">
        <v>1</v>
      </c>
      <c r="DQ4" s="44" t="s">
        <v>2</v>
      </c>
      <c r="DR4" s="44" t="s">
        <v>42</v>
      </c>
      <c r="DS4" s="44" t="s">
        <v>33</v>
      </c>
      <c r="DT4" s="44" t="s">
        <v>43</v>
      </c>
      <c r="DU4" s="44" t="s">
        <v>102</v>
      </c>
      <c r="DV4" s="44" t="s">
        <v>103</v>
      </c>
      <c r="DW4" s="45" t="s">
        <v>48</v>
      </c>
      <c r="DX4" s="45" t="s">
        <v>47</v>
      </c>
      <c r="DY4" s="45" t="s">
        <v>42</v>
      </c>
      <c r="EA4" s="106"/>
      <c r="EB4" s="105"/>
      <c r="EC4" s="44" t="s">
        <v>1</v>
      </c>
      <c r="ED4" s="44" t="s">
        <v>2</v>
      </c>
      <c r="EE4" s="44" t="s">
        <v>42</v>
      </c>
      <c r="EF4" s="44" t="s">
        <v>33</v>
      </c>
      <c r="EG4" s="44" t="s">
        <v>43</v>
      </c>
      <c r="EH4" s="44" t="s">
        <v>102</v>
      </c>
      <c r="EI4" s="44" t="s">
        <v>103</v>
      </c>
      <c r="EJ4" s="45" t="s">
        <v>48</v>
      </c>
      <c r="EK4" s="45" t="s">
        <v>47</v>
      </c>
      <c r="EL4" s="45" t="s">
        <v>42</v>
      </c>
      <c r="EN4" s="106"/>
      <c r="EO4" s="105"/>
      <c r="EP4" s="44" t="s">
        <v>1</v>
      </c>
      <c r="EQ4" s="44" t="s">
        <v>2</v>
      </c>
      <c r="ER4" s="44" t="s">
        <v>42</v>
      </c>
      <c r="ES4" s="44" t="s">
        <v>33</v>
      </c>
      <c r="ET4" s="44" t="s">
        <v>43</v>
      </c>
      <c r="EU4" s="44" t="s">
        <v>102</v>
      </c>
      <c r="EV4" s="44" t="s">
        <v>103</v>
      </c>
      <c r="EW4" s="45" t="s">
        <v>48</v>
      </c>
      <c r="EX4" s="45" t="s">
        <v>47</v>
      </c>
      <c r="EY4" s="45" t="s">
        <v>42</v>
      </c>
      <c r="FA4" s="106"/>
      <c r="FB4" s="105"/>
      <c r="FC4" s="44" t="s">
        <v>1</v>
      </c>
      <c r="FD4" s="44" t="s">
        <v>2</v>
      </c>
      <c r="FE4" s="44" t="s">
        <v>42</v>
      </c>
      <c r="FF4" s="44" t="s">
        <v>33</v>
      </c>
      <c r="FG4" s="44" t="s">
        <v>43</v>
      </c>
      <c r="FH4" s="44" t="s">
        <v>102</v>
      </c>
      <c r="FI4" s="44" t="s">
        <v>103</v>
      </c>
      <c r="FJ4" s="45" t="s">
        <v>48</v>
      </c>
      <c r="FK4" s="45" t="s">
        <v>47</v>
      </c>
      <c r="FL4" s="45" t="s">
        <v>42</v>
      </c>
      <c r="FN4" s="106"/>
      <c r="FO4" s="105"/>
      <c r="FP4" s="44" t="s">
        <v>1</v>
      </c>
      <c r="FQ4" s="44" t="s">
        <v>2</v>
      </c>
      <c r="FR4" s="44" t="s">
        <v>42</v>
      </c>
      <c r="FS4" s="44" t="s">
        <v>33</v>
      </c>
      <c r="FT4" s="44" t="s">
        <v>43</v>
      </c>
      <c r="FU4" s="44" t="s">
        <v>102</v>
      </c>
      <c r="FV4" s="44" t="s">
        <v>103</v>
      </c>
      <c r="FW4" s="45" t="s">
        <v>48</v>
      </c>
      <c r="FX4" s="45" t="s">
        <v>47</v>
      </c>
      <c r="FY4" s="45" t="s">
        <v>42</v>
      </c>
      <c r="GA4" s="106"/>
      <c r="GB4" s="105"/>
      <c r="GC4" s="44" t="s">
        <v>1</v>
      </c>
      <c r="GD4" s="44" t="s">
        <v>2</v>
      </c>
      <c r="GE4" s="44" t="s">
        <v>42</v>
      </c>
      <c r="GF4" s="44" t="s">
        <v>33</v>
      </c>
      <c r="GG4" s="44" t="s">
        <v>43</v>
      </c>
      <c r="GH4" s="44" t="s">
        <v>102</v>
      </c>
      <c r="GI4" s="44" t="s">
        <v>103</v>
      </c>
      <c r="GJ4" s="45" t="s">
        <v>48</v>
      </c>
      <c r="GK4" s="45" t="s">
        <v>47</v>
      </c>
      <c r="GL4" s="45" t="s">
        <v>42</v>
      </c>
      <c r="GN4" s="106"/>
      <c r="GO4" s="105"/>
      <c r="GP4" s="44" t="s">
        <v>1</v>
      </c>
      <c r="GQ4" s="44" t="s">
        <v>2</v>
      </c>
      <c r="GR4" s="44" t="s">
        <v>42</v>
      </c>
      <c r="GS4" s="44" t="s">
        <v>33</v>
      </c>
      <c r="GT4" s="44" t="s">
        <v>43</v>
      </c>
      <c r="GU4" s="44" t="s">
        <v>102</v>
      </c>
      <c r="GV4" s="44" t="s">
        <v>103</v>
      </c>
      <c r="GW4" s="45" t="s">
        <v>48</v>
      </c>
      <c r="GX4" s="45" t="s">
        <v>47</v>
      </c>
      <c r="GY4" s="45" t="s">
        <v>42</v>
      </c>
      <c r="HA4" s="106"/>
      <c r="HB4" s="105"/>
      <c r="HC4" s="44" t="s">
        <v>1</v>
      </c>
      <c r="HD4" s="44" t="s">
        <v>2</v>
      </c>
      <c r="HE4" s="44" t="s">
        <v>42</v>
      </c>
      <c r="HF4" s="44" t="s">
        <v>33</v>
      </c>
      <c r="HG4" s="44" t="s">
        <v>43</v>
      </c>
      <c r="HH4" s="44" t="s">
        <v>102</v>
      </c>
      <c r="HI4" s="44" t="s">
        <v>103</v>
      </c>
      <c r="HJ4" s="45" t="s">
        <v>48</v>
      </c>
      <c r="HK4" s="45" t="s">
        <v>47</v>
      </c>
      <c r="HL4" s="45" t="s">
        <v>42</v>
      </c>
      <c r="HN4" s="106"/>
      <c r="HO4" s="105"/>
      <c r="HP4" s="44" t="s">
        <v>1</v>
      </c>
      <c r="HQ4" s="44" t="s">
        <v>2</v>
      </c>
      <c r="HR4" s="44" t="s">
        <v>42</v>
      </c>
      <c r="HS4" s="44" t="s">
        <v>33</v>
      </c>
      <c r="HT4" s="44" t="s">
        <v>43</v>
      </c>
      <c r="HU4" s="44" t="s">
        <v>102</v>
      </c>
      <c r="HV4" s="44" t="s">
        <v>103</v>
      </c>
      <c r="HW4" s="45" t="s">
        <v>48</v>
      </c>
      <c r="HX4" s="45" t="s">
        <v>47</v>
      </c>
      <c r="HY4" s="45" t="s">
        <v>42</v>
      </c>
      <c r="IA4" s="106"/>
      <c r="IB4" s="105"/>
      <c r="IC4" s="44" t="s">
        <v>1</v>
      </c>
      <c r="ID4" s="44" t="s">
        <v>2</v>
      </c>
      <c r="IE4" s="44" t="s">
        <v>42</v>
      </c>
      <c r="IF4" s="44" t="s">
        <v>33</v>
      </c>
      <c r="IG4" s="44" t="s">
        <v>43</v>
      </c>
      <c r="IH4" s="44" t="s">
        <v>102</v>
      </c>
      <c r="II4" s="44" t="s">
        <v>103</v>
      </c>
      <c r="IJ4" s="45" t="s">
        <v>48</v>
      </c>
      <c r="IK4" s="45" t="s">
        <v>47</v>
      </c>
      <c r="IL4" s="45" t="s">
        <v>42</v>
      </c>
    </row>
    <row r="5" spans="1:256" s="7" customFormat="1" ht="15" customHeight="1">
      <c r="A5" s="13">
        <v>1</v>
      </c>
      <c r="B5" s="14" t="s">
        <v>54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6"/>
      <c r="N5" s="13">
        <v>1</v>
      </c>
      <c r="O5" s="14" t="str">
        <f>B5</f>
        <v>那 覇 市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30"/>
      <c r="AA5" s="13">
        <v>1</v>
      </c>
      <c r="AB5" s="14" t="str">
        <f>O5</f>
        <v>那 覇 市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49"/>
      <c r="AN5" s="13">
        <v>1</v>
      </c>
      <c r="AO5" s="14" t="str">
        <f>AB5</f>
        <v>那 覇 市</v>
      </c>
      <c r="AP5" s="15">
        <v>0</v>
      </c>
      <c r="AQ5" s="15">
        <v>0</v>
      </c>
      <c r="AR5" s="15">
        <v>0</v>
      </c>
      <c r="AS5" s="15">
        <v>0</v>
      </c>
      <c r="AT5" s="15">
        <v>0</v>
      </c>
      <c r="AU5" s="15">
        <v>0</v>
      </c>
      <c r="AV5" s="15">
        <v>0</v>
      </c>
      <c r="AW5" s="15">
        <v>0</v>
      </c>
      <c r="AX5" s="15">
        <v>0</v>
      </c>
      <c r="AY5" s="15">
        <v>0</v>
      </c>
      <c r="AZ5" s="30"/>
      <c r="BA5" s="13">
        <v>1</v>
      </c>
      <c r="BB5" s="14" t="str">
        <f>AO5</f>
        <v>那 覇 市</v>
      </c>
      <c r="BC5" s="15">
        <v>0</v>
      </c>
      <c r="BD5" s="15">
        <v>0</v>
      </c>
      <c r="BE5" s="15">
        <v>0</v>
      </c>
      <c r="BF5" s="15">
        <v>0</v>
      </c>
      <c r="BG5" s="15">
        <v>0</v>
      </c>
      <c r="BH5" s="15">
        <v>0</v>
      </c>
      <c r="BI5" s="15">
        <v>0</v>
      </c>
      <c r="BJ5" s="15">
        <v>0</v>
      </c>
      <c r="BK5" s="15">
        <v>0</v>
      </c>
      <c r="BL5" s="15">
        <v>0</v>
      </c>
      <c r="BM5" s="30"/>
      <c r="BN5" s="13">
        <v>1</v>
      </c>
      <c r="BO5" s="14" t="str">
        <f>BB5</f>
        <v>那 覇 市</v>
      </c>
      <c r="BP5" s="15">
        <v>27191</v>
      </c>
      <c r="BQ5" s="15">
        <v>190376</v>
      </c>
      <c r="BR5" s="15">
        <v>190167</v>
      </c>
      <c r="BS5" s="15">
        <v>6562398</v>
      </c>
      <c r="BT5" s="15">
        <v>6561657</v>
      </c>
      <c r="BU5" s="15">
        <v>2024015</v>
      </c>
      <c r="BV5" s="15">
        <v>2023842</v>
      </c>
      <c r="BW5" s="15">
        <v>70</v>
      </c>
      <c r="BX5" s="15">
        <v>376</v>
      </c>
      <c r="BY5" s="15">
        <v>373</v>
      </c>
      <c r="BZ5" s="30"/>
      <c r="CA5" s="13">
        <v>1</v>
      </c>
      <c r="CB5" s="14" t="str">
        <f>BO5</f>
        <v>那 覇 市</v>
      </c>
      <c r="CC5" s="15">
        <v>0</v>
      </c>
      <c r="CD5" s="15">
        <v>10400227</v>
      </c>
      <c r="CE5" s="15">
        <v>10393877</v>
      </c>
      <c r="CF5" s="15">
        <v>859873818</v>
      </c>
      <c r="CG5" s="15">
        <v>859457586</v>
      </c>
      <c r="CH5" s="15">
        <v>139024258</v>
      </c>
      <c r="CI5" s="15">
        <v>138955793</v>
      </c>
      <c r="CJ5" s="15">
        <v>0</v>
      </c>
      <c r="CK5" s="15">
        <v>53604</v>
      </c>
      <c r="CL5" s="15">
        <v>52924</v>
      </c>
      <c r="CM5" s="30"/>
      <c r="CN5" s="13">
        <v>1</v>
      </c>
      <c r="CO5" s="14" t="str">
        <f>CB5</f>
        <v>那 覇 市</v>
      </c>
      <c r="CP5" s="15">
        <v>0</v>
      </c>
      <c r="CQ5" s="15">
        <v>1126642</v>
      </c>
      <c r="CR5" s="15">
        <v>1126288</v>
      </c>
      <c r="CS5" s="15">
        <v>81465205</v>
      </c>
      <c r="CT5" s="15">
        <v>81446816</v>
      </c>
      <c r="CU5" s="15">
        <v>26514223</v>
      </c>
      <c r="CV5" s="15">
        <v>26508179</v>
      </c>
      <c r="CW5" s="15">
        <v>0</v>
      </c>
      <c r="CX5" s="15">
        <v>12258</v>
      </c>
      <c r="CY5" s="15">
        <v>12111</v>
      </c>
      <c r="CZ5" s="49"/>
      <c r="DA5" s="13">
        <v>1</v>
      </c>
      <c r="DB5" s="14" t="str">
        <f>CO5</f>
        <v>那 覇 市</v>
      </c>
      <c r="DC5" s="15">
        <v>0</v>
      </c>
      <c r="DD5" s="15">
        <v>4472425</v>
      </c>
      <c r="DE5" s="15">
        <v>4471993</v>
      </c>
      <c r="DF5" s="15">
        <v>518682976</v>
      </c>
      <c r="DG5" s="15">
        <v>518658958</v>
      </c>
      <c r="DH5" s="15">
        <v>311745240</v>
      </c>
      <c r="DI5" s="15">
        <v>311730208</v>
      </c>
      <c r="DJ5" s="15">
        <v>0</v>
      </c>
      <c r="DK5" s="15">
        <v>15169</v>
      </c>
      <c r="DL5" s="15">
        <v>15079</v>
      </c>
      <c r="DM5" s="16"/>
      <c r="DN5" s="13">
        <v>1</v>
      </c>
      <c r="DO5" s="14" t="str">
        <f>DB5</f>
        <v>那 覇 市</v>
      </c>
      <c r="DP5" s="15">
        <v>2556925</v>
      </c>
      <c r="DQ5" s="15">
        <v>15999294</v>
      </c>
      <c r="DR5" s="15">
        <v>15992158</v>
      </c>
      <c r="DS5" s="15">
        <v>1460021999</v>
      </c>
      <c r="DT5" s="15">
        <v>1459563360</v>
      </c>
      <c r="DU5" s="15">
        <v>477283721</v>
      </c>
      <c r="DV5" s="15">
        <v>477194180</v>
      </c>
      <c r="DW5" s="15">
        <v>4919</v>
      </c>
      <c r="DX5" s="15">
        <v>81031</v>
      </c>
      <c r="DY5" s="15">
        <v>80114</v>
      </c>
      <c r="DZ5" s="16"/>
      <c r="EA5" s="13">
        <v>1</v>
      </c>
      <c r="EB5" s="14" t="str">
        <f>DO5</f>
        <v>那 覇 市</v>
      </c>
      <c r="EC5" s="15">
        <v>0</v>
      </c>
      <c r="ED5" s="15">
        <v>0</v>
      </c>
      <c r="EE5" s="15">
        <v>0</v>
      </c>
      <c r="EF5" s="15">
        <v>0</v>
      </c>
      <c r="EG5" s="15">
        <v>0</v>
      </c>
      <c r="EH5" s="15">
        <v>0</v>
      </c>
      <c r="EI5" s="15">
        <v>0</v>
      </c>
      <c r="EJ5" s="15">
        <v>0</v>
      </c>
      <c r="EK5" s="15">
        <v>0</v>
      </c>
      <c r="EL5" s="15">
        <v>0</v>
      </c>
      <c r="EM5" s="16"/>
      <c r="EN5" s="13">
        <v>1</v>
      </c>
      <c r="EO5" s="14" t="str">
        <f>EB5</f>
        <v>那 覇 市</v>
      </c>
      <c r="EP5" s="15">
        <v>0</v>
      </c>
      <c r="EQ5" s="15">
        <v>0</v>
      </c>
      <c r="ER5" s="15">
        <v>0</v>
      </c>
      <c r="ES5" s="15">
        <v>0</v>
      </c>
      <c r="ET5" s="15">
        <v>0</v>
      </c>
      <c r="EU5" s="15">
        <v>0</v>
      </c>
      <c r="EV5" s="15">
        <v>0</v>
      </c>
      <c r="EW5" s="15">
        <v>0</v>
      </c>
      <c r="EX5" s="15">
        <v>0</v>
      </c>
      <c r="EY5" s="15">
        <v>0</v>
      </c>
      <c r="EZ5" s="17">
        <v>0</v>
      </c>
      <c r="FA5" s="13">
        <v>1</v>
      </c>
      <c r="FB5" s="14" t="str">
        <f>EO5</f>
        <v>那 覇 市</v>
      </c>
      <c r="FC5" s="15">
        <v>2170</v>
      </c>
      <c r="FD5" s="15">
        <v>0</v>
      </c>
      <c r="FE5" s="15">
        <v>0</v>
      </c>
      <c r="FF5" s="15">
        <v>0</v>
      </c>
      <c r="FG5" s="15">
        <v>0</v>
      </c>
      <c r="FH5" s="15">
        <v>0</v>
      </c>
      <c r="FI5" s="15">
        <v>0</v>
      </c>
      <c r="FJ5" s="15">
        <v>40</v>
      </c>
      <c r="FK5" s="15">
        <v>0</v>
      </c>
      <c r="FL5" s="15">
        <v>0</v>
      </c>
      <c r="FN5" s="13">
        <v>1</v>
      </c>
      <c r="FO5" s="14" t="str">
        <f>FB5</f>
        <v>那 覇 市</v>
      </c>
      <c r="FP5" s="15">
        <v>0</v>
      </c>
      <c r="FQ5" s="15">
        <v>0</v>
      </c>
      <c r="FR5" s="15">
        <v>0</v>
      </c>
      <c r="FS5" s="15">
        <v>0</v>
      </c>
      <c r="FT5" s="15">
        <v>0</v>
      </c>
      <c r="FU5" s="15">
        <v>0</v>
      </c>
      <c r="FV5" s="15">
        <v>0</v>
      </c>
      <c r="FW5" s="15">
        <v>0</v>
      </c>
      <c r="FX5" s="15">
        <v>0</v>
      </c>
      <c r="FY5" s="15">
        <v>0</v>
      </c>
      <c r="GA5" s="13">
        <v>1</v>
      </c>
      <c r="GB5" s="14" t="str">
        <f>FO5</f>
        <v>那 覇 市</v>
      </c>
      <c r="GC5" s="15">
        <v>12194</v>
      </c>
      <c r="GD5" s="15">
        <v>54955</v>
      </c>
      <c r="GE5" s="15">
        <v>40587</v>
      </c>
      <c r="GF5" s="15">
        <v>174971</v>
      </c>
      <c r="GG5" s="15">
        <v>173638</v>
      </c>
      <c r="GH5" s="15">
        <v>105650</v>
      </c>
      <c r="GI5" s="15">
        <v>104825</v>
      </c>
      <c r="GJ5" s="15">
        <v>39</v>
      </c>
      <c r="GK5" s="15">
        <v>101</v>
      </c>
      <c r="GL5" s="15">
        <v>66</v>
      </c>
      <c r="GN5" s="13">
        <v>1</v>
      </c>
      <c r="GO5" s="14" t="str">
        <f>GB5</f>
        <v>那 覇 市</v>
      </c>
      <c r="GP5" s="15">
        <v>0</v>
      </c>
      <c r="GQ5" s="15">
        <v>0</v>
      </c>
      <c r="GR5" s="15">
        <v>0</v>
      </c>
      <c r="GS5" s="15">
        <v>0</v>
      </c>
      <c r="GT5" s="15">
        <v>0</v>
      </c>
      <c r="GU5" s="15">
        <v>0</v>
      </c>
      <c r="GV5" s="15">
        <v>0</v>
      </c>
      <c r="GW5" s="15">
        <v>0</v>
      </c>
      <c r="GX5" s="15">
        <v>0</v>
      </c>
      <c r="GY5" s="15">
        <v>0</v>
      </c>
      <c r="HA5" s="13">
        <v>1</v>
      </c>
      <c r="HB5" s="14" t="str">
        <f>GO5</f>
        <v>那 覇 市</v>
      </c>
      <c r="HC5" s="15">
        <v>119189</v>
      </c>
      <c r="HD5" s="15">
        <v>182810</v>
      </c>
      <c r="HE5" s="15">
        <v>173597</v>
      </c>
      <c r="HF5" s="15">
        <v>1378916</v>
      </c>
      <c r="HG5" s="15">
        <v>1375250</v>
      </c>
      <c r="HH5" s="15">
        <v>821534</v>
      </c>
      <c r="HI5" s="15">
        <v>819294</v>
      </c>
      <c r="HJ5" s="15">
        <v>306</v>
      </c>
      <c r="HK5" s="15">
        <v>338</v>
      </c>
      <c r="HL5" s="15">
        <v>314</v>
      </c>
      <c r="HN5" s="13">
        <v>1</v>
      </c>
      <c r="HO5" s="14" t="str">
        <f>HB5</f>
        <v>那 覇 市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IA5" s="13">
        <v>1</v>
      </c>
      <c r="IB5" s="14" t="str">
        <f>HO5</f>
        <v>那 覇 市</v>
      </c>
      <c r="IC5" s="15">
        <v>0</v>
      </c>
      <c r="ID5" s="15">
        <v>0</v>
      </c>
      <c r="IE5" s="15">
        <v>0</v>
      </c>
      <c r="IF5" s="15">
        <v>0</v>
      </c>
      <c r="IG5" s="15">
        <v>0</v>
      </c>
      <c r="IH5" s="15">
        <v>0</v>
      </c>
      <c r="II5" s="15">
        <v>0</v>
      </c>
      <c r="IJ5" s="15">
        <v>0</v>
      </c>
      <c r="IK5" s="15">
        <v>0</v>
      </c>
      <c r="IL5" s="15">
        <v>0</v>
      </c>
      <c r="IN5" s="17">
        <f aca="true" t="shared" si="0" ref="IN5:IV5">SUM(C5,P5,AC5,AP5,BC5,BP5,DP5,EC5,EP5,FC5,FP5,GC5,GP5,HC5,HP5,IC5)</f>
        <v>2717669</v>
      </c>
      <c r="IO5" s="17">
        <f t="shared" si="0"/>
        <v>16427435</v>
      </c>
      <c r="IP5" s="17">
        <f t="shared" si="0"/>
        <v>16396509</v>
      </c>
      <c r="IQ5" s="17">
        <f t="shared" si="0"/>
        <v>1468138284</v>
      </c>
      <c r="IR5" s="17">
        <f t="shared" si="0"/>
        <v>1467673905</v>
      </c>
      <c r="IS5" s="17">
        <f t="shared" si="0"/>
        <v>480234920</v>
      </c>
      <c r="IT5" s="17">
        <f t="shared" si="0"/>
        <v>480142141</v>
      </c>
      <c r="IU5" s="17">
        <f>SUM(J5,W5,AJ5,AW5,BJ5,BW5,DW5,EJ5,EW5,FJ5,FW5,GJ5,GW5,HJ5,HW5,IJ5)</f>
        <v>5374</v>
      </c>
      <c r="IV5" s="17">
        <f t="shared" si="0"/>
        <v>81846</v>
      </c>
    </row>
    <row r="6" spans="1:256" s="7" customFormat="1" ht="15" customHeight="1">
      <c r="A6" s="18">
        <v>2</v>
      </c>
      <c r="B6" s="19" t="s">
        <v>55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16"/>
      <c r="N6" s="18">
        <v>2</v>
      </c>
      <c r="O6" s="19" t="str">
        <f>B6</f>
        <v>宜野湾市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30"/>
      <c r="AA6" s="18">
        <v>2</v>
      </c>
      <c r="AB6" s="19" t="str">
        <f>O6</f>
        <v>宜野湾市</v>
      </c>
      <c r="AC6" s="20">
        <v>6334</v>
      </c>
      <c r="AD6" s="20">
        <v>227571</v>
      </c>
      <c r="AE6" s="20">
        <v>226581</v>
      </c>
      <c r="AF6" s="20">
        <v>1016074</v>
      </c>
      <c r="AG6" s="20">
        <v>1012065</v>
      </c>
      <c r="AH6" s="20">
        <v>335192</v>
      </c>
      <c r="AI6" s="20">
        <v>333856</v>
      </c>
      <c r="AJ6" s="20">
        <v>37</v>
      </c>
      <c r="AK6" s="20">
        <v>493</v>
      </c>
      <c r="AL6" s="20">
        <v>484</v>
      </c>
      <c r="AM6" s="49"/>
      <c r="AN6" s="18">
        <v>2</v>
      </c>
      <c r="AO6" s="19" t="str">
        <f>AB6</f>
        <v>宜野湾市</v>
      </c>
      <c r="AP6" s="20">
        <v>0</v>
      </c>
      <c r="AQ6" s="20">
        <v>0</v>
      </c>
      <c r="AR6" s="20">
        <v>0</v>
      </c>
      <c r="AS6" s="20">
        <v>0</v>
      </c>
      <c r="AT6" s="20">
        <v>0</v>
      </c>
      <c r="AU6" s="20">
        <v>0</v>
      </c>
      <c r="AV6" s="20">
        <v>0</v>
      </c>
      <c r="AW6" s="20">
        <v>0</v>
      </c>
      <c r="AX6" s="20">
        <v>0</v>
      </c>
      <c r="AY6" s="20">
        <v>0</v>
      </c>
      <c r="AZ6" s="30"/>
      <c r="BA6" s="18">
        <v>2</v>
      </c>
      <c r="BB6" s="19" t="str">
        <f>AO6</f>
        <v>宜野湾市</v>
      </c>
      <c r="BC6" s="20">
        <v>0</v>
      </c>
      <c r="BD6" s="20">
        <v>0</v>
      </c>
      <c r="BE6" s="20">
        <v>0</v>
      </c>
      <c r="BF6" s="20">
        <v>0</v>
      </c>
      <c r="BG6" s="20">
        <v>0</v>
      </c>
      <c r="BH6" s="20">
        <v>0</v>
      </c>
      <c r="BI6" s="20">
        <v>0</v>
      </c>
      <c r="BJ6" s="20">
        <v>0</v>
      </c>
      <c r="BK6" s="20">
        <v>0</v>
      </c>
      <c r="BL6" s="20">
        <v>0</v>
      </c>
      <c r="BM6" s="30"/>
      <c r="BN6" s="18">
        <v>2</v>
      </c>
      <c r="BO6" s="19" t="str">
        <f>BB6</f>
        <v>宜野湾市</v>
      </c>
      <c r="BP6" s="20">
        <v>12613</v>
      </c>
      <c r="BQ6" s="20">
        <v>435846</v>
      </c>
      <c r="BR6" s="20">
        <v>435143</v>
      </c>
      <c r="BS6" s="20">
        <v>9090351</v>
      </c>
      <c r="BT6" s="20">
        <v>9084885</v>
      </c>
      <c r="BU6" s="20">
        <v>2441912</v>
      </c>
      <c r="BV6" s="20">
        <v>2440157</v>
      </c>
      <c r="BW6" s="20">
        <v>57</v>
      </c>
      <c r="BX6" s="20">
        <v>1060</v>
      </c>
      <c r="BY6" s="20">
        <v>1048</v>
      </c>
      <c r="BZ6" s="30"/>
      <c r="CA6" s="18">
        <v>2</v>
      </c>
      <c r="CB6" s="19" t="str">
        <f>BO6</f>
        <v>宜野湾市</v>
      </c>
      <c r="CC6" s="20">
        <v>0</v>
      </c>
      <c r="CD6" s="20">
        <v>4326188</v>
      </c>
      <c r="CE6" s="20">
        <v>4323576</v>
      </c>
      <c r="CF6" s="20">
        <v>214178628</v>
      </c>
      <c r="CG6" s="20">
        <v>214064159</v>
      </c>
      <c r="CH6" s="20">
        <v>35468177</v>
      </c>
      <c r="CI6" s="20">
        <v>35449188</v>
      </c>
      <c r="CJ6" s="20">
        <v>0</v>
      </c>
      <c r="CK6" s="20">
        <v>21494</v>
      </c>
      <c r="CL6" s="20">
        <v>21264</v>
      </c>
      <c r="CM6" s="30"/>
      <c r="CN6" s="18">
        <v>2</v>
      </c>
      <c r="CO6" s="19" t="str">
        <f>CB6</f>
        <v>宜野湾市</v>
      </c>
      <c r="CP6" s="20">
        <v>0</v>
      </c>
      <c r="CQ6" s="20">
        <v>1131712</v>
      </c>
      <c r="CR6" s="20">
        <v>1131021</v>
      </c>
      <c r="CS6" s="20">
        <v>52879874</v>
      </c>
      <c r="CT6" s="20">
        <v>52852000</v>
      </c>
      <c r="CU6" s="20">
        <v>17547626</v>
      </c>
      <c r="CV6" s="20">
        <v>17538356</v>
      </c>
      <c r="CW6" s="20">
        <v>0</v>
      </c>
      <c r="CX6" s="20">
        <v>9328</v>
      </c>
      <c r="CY6" s="20">
        <v>9217</v>
      </c>
      <c r="CZ6" s="49"/>
      <c r="DA6" s="18">
        <v>2</v>
      </c>
      <c r="DB6" s="19" t="str">
        <f>CO6</f>
        <v>宜野湾市</v>
      </c>
      <c r="DC6" s="20">
        <v>0</v>
      </c>
      <c r="DD6" s="20">
        <v>1199036</v>
      </c>
      <c r="DE6" s="20">
        <v>1198971</v>
      </c>
      <c r="DF6" s="20">
        <v>68842002</v>
      </c>
      <c r="DG6" s="20">
        <v>68838784</v>
      </c>
      <c r="DH6" s="20">
        <v>41676264</v>
      </c>
      <c r="DI6" s="20">
        <v>41674336</v>
      </c>
      <c r="DJ6" s="20">
        <v>0</v>
      </c>
      <c r="DK6" s="20">
        <v>3106</v>
      </c>
      <c r="DL6" s="20">
        <v>3086</v>
      </c>
      <c r="DM6" s="16"/>
      <c r="DN6" s="18">
        <v>2</v>
      </c>
      <c r="DO6" s="19" t="str">
        <f>DB6</f>
        <v>宜野湾市</v>
      </c>
      <c r="DP6" s="20">
        <v>902754</v>
      </c>
      <c r="DQ6" s="20">
        <v>6656936</v>
      </c>
      <c r="DR6" s="20">
        <v>6653568</v>
      </c>
      <c r="DS6" s="20">
        <v>335900504</v>
      </c>
      <c r="DT6" s="20">
        <v>335754943</v>
      </c>
      <c r="DU6" s="20">
        <v>94692067</v>
      </c>
      <c r="DV6" s="20">
        <v>94661880</v>
      </c>
      <c r="DW6" s="20">
        <v>1237</v>
      </c>
      <c r="DX6" s="20">
        <v>33928</v>
      </c>
      <c r="DY6" s="20">
        <v>33567</v>
      </c>
      <c r="DZ6" s="16"/>
      <c r="EA6" s="18">
        <v>2</v>
      </c>
      <c r="EB6" s="19" t="str">
        <f>DO6</f>
        <v>宜野湾市</v>
      </c>
      <c r="EC6" s="20">
        <v>0</v>
      </c>
      <c r="ED6" s="20">
        <v>0</v>
      </c>
      <c r="EE6" s="20">
        <v>0</v>
      </c>
      <c r="EF6" s="20">
        <v>0</v>
      </c>
      <c r="EG6" s="20">
        <v>0</v>
      </c>
      <c r="EH6" s="20">
        <v>0</v>
      </c>
      <c r="EI6" s="20">
        <v>0</v>
      </c>
      <c r="EJ6" s="20">
        <v>0</v>
      </c>
      <c r="EK6" s="20">
        <v>0</v>
      </c>
      <c r="EL6" s="20">
        <v>0</v>
      </c>
      <c r="EM6" s="16"/>
      <c r="EN6" s="18">
        <v>2</v>
      </c>
      <c r="EO6" s="19" t="str">
        <f>EB6</f>
        <v>宜野湾市</v>
      </c>
      <c r="EP6" s="20">
        <v>0</v>
      </c>
      <c r="EQ6" s="20">
        <v>0</v>
      </c>
      <c r="ER6" s="20">
        <v>0</v>
      </c>
      <c r="ES6" s="20">
        <v>0</v>
      </c>
      <c r="ET6" s="20">
        <v>0</v>
      </c>
      <c r="EU6" s="20">
        <v>0</v>
      </c>
      <c r="EV6" s="20">
        <v>0</v>
      </c>
      <c r="EW6" s="20">
        <v>0</v>
      </c>
      <c r="EX6" s="20">
        <v>0</v>
      </c>
      <c r="EY6" s="20">
        <v>0</v>
      </c>
      <c r="EZ6" s="7">
        <v>0</v>
      </c>
      <c r="FA6" s="18">
        <v>2</v>
      </c>
      <c r="FB6" s="19" t="str">
        <f>EO6</f>
        <v>宜野湾市</v>
      </c>
      <c r="FC6" s="20">
        <v>2960</v>
      </c>
      <c r="FD6" s="20">
        <v>4685</v>
      </c>
      <c r="FE6" s="20">
        <v>4685</v>
      </c>
      <c r="FF6" s="20">
        <v>95740</v>
      </c>
      <c r="FG6" s="20">
        <v>95740</v>
      </c>
      <c r="FH6" s="20">
        <v>56467</v>
      </c>
      <c r="FI6" s="20">
        <v>56467</v>
      </c>
      <c r="FJ6" s="20">
        <v>8</v>
      </c>
      <c r="FK6" s="20">
        <v>37</v>
      </c>
      <c r="FL6" s="20">
        <v>37</v>
      </c>
      <c r="FN6" s="18">
        <v>2</v>
      </c>
      <c r="FO6" s="19" t="str">
        <f>FB6</f>
        <v>宜野湾市</v>
      </c>
      <c r="FP6" s="20">
        <v>0</v>
      </c>
      <c r="FQ6" s="20">
        <v>0</v>
      </c>
      <c r="FR6" s="20">
        <v>0</v>
      </c>
      <c r="FS6" s="20">
        <v>0</v>
      </c>
      <c r="FT6" s="20">
        <v>0</v>
      </c>
      <c r="FU6" s="20">
        <v>0</v>
      </c>
      <c r="FV6" s="20">
        <v>0</v>
      </c>
      <c r="FW6" s="20">
        <v>0</v>
      </c>
      <c r="FX6" s="20">
        <v>0</v>
      </c>
      <c r="FY6" s="20">
        <v>0</v>
      </c>
      <c r="GA6" s="18">
        <v>2</v>
      </c>
      <c r="GB6" s="19" t="str">
        <f>FO6</f>
        <v>宜野湾市</v>
      </c>
      <c r="GC6" s="20">
        <v>0</v>
      </c>
      <c r="GD6" s="20">
        <v>0</v>
      </c>
      <c r="GE6" s="20">
        <v>0</v>
      </c>
      <c r="GF6" s="20">
        <v>0</v>
      </c>
      <c r="GG6" s="20">
        <v>0</v>
      </c>
      <c r="GH6" s="20">
        <v>0</v>
      </c>
      <c r="GI6" s="20">
        <v>0</v>
      </c>
      <c r="GJ6" s="20">
        <v>0</v>
      </c>
      <c r="GK6" s="20">
        <v>0</v>
      </c>
      <c r="GL6" s="20">
        <v>0</v>
      </c>
      <c r="GN6" s="18">
        <v>2</v>
      </c>
      <c r="GO6" s="19" t="str">
        <f>GB6</f>
        <v>宜野湾市</v>
      </c>
      <c r="GP6" s="20">
        <v>0</v>
      </c>
      <c r="GQ6" s="20">
        <v>0</v>
      </c>
      <c r="GR6" s="20">
        <v>0</v>
      </c>
      <c r="GS6" s="20">
        <v>0</v>
      </c>
      <c r="GT6" s="20">
        <v>0</v>
      </c>
      <c r="GU6" s="20">
        <v>0</v>
      </c>
      <c r="GV6" s="20">
        <v>0</v>
      </c>
      <c r="GW6" s="20">
        <v>0</v>
      </c>
      <c r="GX6" s="20">
        <v>0</v>
      </c>
      <c r="GY6" s="20">
        <v>0</v>
      </c>
      <c r="HA6" s="18">
        <v>2</v>
      </c>
      <c r="HB6" s="19" t="str">
        <f>GO6</f>
        <v>宜野湾市</v>
      </c>
      <c r="HC6" s="20">
        <v>45341</v>
      </c>
      <c r="HD6" s="20">
        <v>317937</v>
      </c>
      <c r="HE6" s="20">
        <v>315871</v>
      </c>
      <c r="HF6" s="20">
        <v>2139426</v>
      </c>
      <c r="HG6" s="20">
        <v>2133372</v>
      </c>
      <c r="HH6" s="20">
        <v>1295559</v>
      </c>
      <c r="HI6" s="20">
        <v>1291833</v>
      </c>
      <c r="HJ6" s="20">
        <v>144</v>
      </c>
      <c r="HK6" s="20">
        <v>884</v>
      </c>
      <c r="HL6" s="20">
        <v>854</v>
      </c>
      <c r="HN6" s="18">
        <v>2</v>
      </c>
      <c r="HO6" s="19" t="str">
        <f>HB6</f>
        <v>宜野湾市</v>
      </c>
      <c r="HP6" s="20">
        <v>0</v>
      </c>
      <c r="HQ6" s="20">
        <v>0</v>
      </c>
      <c r="HR6" s="20">
        <v>0</v>
      </c>
      <c r="HS6" s="20">
        <v>0</v>
      </c>
      <c r="HT6" s="20">
        <v>0</v>
      </c>
      <c r="HU6" s="20">
        <v>0</v>
      </c>
      <c r="HV6" s="20">
        <v>0</v>
      </c>
      <c r="HW6" s="20">
        <v>0</v>
      </c>
      <c r="HX6" s="20">
        <v>0</v>
      </c>
      <c r="HY6" s="20">
        <v>0</v>
      </c>
      <c r="IA6" s="18">
        <v>2</v>
      </c>
      <c r="IB6" s="19" t="str">
        <f>HO6</f>
        <v>宜野湾市</v>
      </c>
      <c r="IC6" s="20">
        <v>0</v>
      </c>
      <c r="ID6" s="20">
        <v>0</v>
      </c>
      <c r="IE6" s="20">
        <v>0</v>
      </c>
      <c r="IF6" s="20">
        <v>0</v>
      </c>
      <c r="IG6" s="20">
        <v>0</v>
      </c>
      <c r="IH6" s="20">
        <v>0</v>
      </c>
      <c r="II6" s="20">
        <v>0</v>
      </c>
      <c r="IJ6" s="20">
        <v>0</v>
      </c>
      <c r="IK6" s="20">
        <v>0</v>
      </c>
      <c r="IL6" s="20">
        <v>0</v>
      </c>
      <c r="IN6" s="17">
        <f>SUM(C6,P6,AC6,AP6,BC6,BP6,DP6,EC6,EP6,FC6,FP6,GC6,GP6,HC6,HP6,IC6)</f>
        <v>970002</v>
      </c>
      <c r="IO6" s="17">
        <f aca="true" t="shared" si="1" ref="IO6:IV20">SUM(D6,Q6,AD6,AQ6,BD6,BQ6,DQ6,ED6,EQ6,FD6,FQ6,GD6,GQ6,HD6,HQ6,ID6)</f>
        <v>7642975</v>
      </c>
      <c r="IP6" s="17">
        <f t="shared" si="1"/>
        <v>7635848</v>
      </c>
      <c r="IQ6" s="17">
        <f t="shared" si="1"/>
        <v>348242095</v>
      </c>
      <c r="IR6" s="17">
        <f t="shared" si="1"/>
        <v>348081005</v>
      </c>
      <c r="IS6" s="17">
        <f t="shared" si="1"/>
        <v>98821197</v>
      </c>
      <c r="IT6" s="17">
        <f t="shared" si="1"/>
        <v>98784193</v>
      </c>
      <c r="IU6" s="17">
        <f t="shared" si="1"/>
        <v>1483</v>
      </c>
      <c r="IV6" s="17">
        <f t="shared" si="1"/>
        <v>36402</v>
      </c>
    </row>
    <row r="7" spans="1:256" s="7" customFormat="1" ht="15" customHeight="1">
      <c r="A7" s="18">
        <v>3</v>
      </c>
      <c r="B7" s="19" t="s">
        <v>56</v>
      </c>
      <c r="C7" s="20">
        <v>255286</v>
      </c>
      <c r="D7" s="20">
        <v>5539943</v>
      </c>
      <c r="E7" s="20">
        <v>4757491</v>
      </c>
      <c r="F7" s="20">
        <v>213166</v>
      </c>
      <c r="G7" s="20">
        <v>183887</v>
      </c>
      <c r="H7" s="20">
        <v>213141</v>
      </c>
      <c r="I7" s="20">
        <v>183863</v>
      </c>
      <c r="J7" s="20">
        <v>529</v>
      </c>
      <c r="K7" s="20">
        <v>4116</v>
      </c>
      <c r="L7" s="20">
        <v>3327</v>
      </c>
      <c r="M7" s="16"/>
      <c r="N7" s="18">
        <v>3</v>
      </c>
      <c r="O7" s="19" t="str">
        <f aca="true" t="shared" si="2" ref="O7:O35">B7</f>
        <v>石 垣 市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30"/>
      <c r="AA7" s="18">
        <v>3</v>
      </c>
      <c r="AB7" s="19" t="str">
        <f aca="true" t="shared" si="3" ref="AB7:AB35">O7</f>
        <v>石 垣 市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  <c r="AJ7" s="20">
        <v>0</v>
      </c>
      <c r="AK7" s="20">
        <v>0</v>
      </c>
      <c r="AL7" s="20">
        <v>0</v>
      </c>
      <c r="AM7" s="49"/>
      <c r="AN7" s="18">
        <v>3</v>
      </c>
      <c r="AO7" s="19" t="str">
        <f aca="true" t="shared" si="4" ref="AO7:AO35">AB7</f>
        <v>石 垣 市</v>
      </c>
      <c r="AP7" s="20">
        <v>3318229</v>
      </c>
      <c r="AQ7" s="20">
        <v>59322365</v>
      </c>
      <c r="AR7" s="20">
        <v>55019931</v>
      </c>
      <c r="AS7" s="20">
        <v>2069454</v>
      </c>
      <c r="AT7" s="20">
        <v>1917312</v>
      </c>
      <c r="AU7" s="20">
        <v>2069223</v>
      </c>
      <c r="AV7" s="20">
        <v>1917172</v>
      </c>
      <c r="AW7" s="20">
        <v>2200</v>
      </c>
      <c r="AX7" s="20">
        <v>19262</v>
      </c>
      <c r="AY7" s="20">
        <v>16393</v>
      </c>
      <c r="AZ7" s="30"/>
      <c r="BA7" s="18">
        <v>3</v>
      </c>
      <c r="BB7" s="19" t="str">
        <f aca="true" t="shared" si="5" ref="BB7:BB35">AO7</f>
        <v>石 垣 市</v>
      </c>
      <c r="BC7" s="20">
        <v>0</v>
      </c>
      <c r="BD7" s="20">
        <v>0</v>
      </c>
      <c r="BE7" s="20">
        <v>0</v>
      </c>
      <c r="BF7" s="20">
        <v>0</v>
      </c>
      <c r="BG7" s="20">
        <v>0</v>
      </c>
      <c r="BH7" s="20">
        <v>0</v>
      </c>
      <c r="BI7" s="20">
        <v>0</v>
      </c>
      <c r="BJ7" s="20">
        <v>0</v>
      </c>
      <c r="BK7" s="20">
        <v>0</v>
      </c>
      <c r="BL7" s="20">
        <v>0</v>
      </c>
      <c r="BM7" s="30"/>
      <c r="BN7" s="18">
        <v>3</v>
      </c>
      <c r="BO7" s="19" t="str">
        <f aca="true" t="shared" si="6" ref="BO7:BO35">BB7</f>
        <v>石 垣 市</v>
      </c>
      <c r="BP7" s="20">
        <v>16932</v>
      </c>
      <c r="BQ7" s="20">
        <v>118747</v>
      </c>
      <c r="BR7" s="20">
        <v>115213</v>
      </c>
      <c r="BS7" s="20">
        <v>422313</v>
      </c>
      <c r="BT7" s="20">
        <v>420886</v>
      </c>
      <c r="BU7" s="20">
        <v>257735</v>
      </c>
      <c r="BV7" s="20">
        <v>256878</v>
      </c>
      <c r="BW7" s="20">
        <v>26</v>
      </c>
      <c r="BX7" s="20">
        <v>146</v>
      </c>
      <c r="BY7" s="20">
        <v>135</v>
      </c>
      <c r="BZ7" s="30"/>
      <c r="CA7" s="18">
        <v>3</v>
      </c>
      <c r="CB7" s="19" t="str">
        <f aca="true" t="shared" si="7" ref="CB7:CB35">BO7</f>
        <v>石 垣 市</v>
      </c>
      <c r="CC7" s="20">
        <v>0</v>
      </c>
      <c r="CD7" s="20">
        <v>2558487</v>
      </c>
      <c r="CE7" s="20">
        <v>2546069</v>
      </c>
      <c r="CF7" s="20">
        <v>60259516</v>
      </c>
      <c r="CG7" s="20">
        <v>60098291</v>
      </c>
      <c r="CH7" s="20">
        <v>9810401</v>
      </c>
      <c r="CI7" s="20">
        <v>9785276</v>
      </c>
      <c r="CJ7" s="20">
        <v>0</v>
      </c>
      <c r="CK7" s="20">
        <v>13950</v>
      </c>
      <c r="CL7" s="20">
        <v>13746</v>
      </c>
      <c r="CM7" s="30"/>
      <c r="CN7" s="18">
        <v>3</v>
      </c>
      <c r="CO7" s="19" t="str">
        <f aca="true" t="shared" si="8" ref="CO7:CO35">CB7</f>
        <v>石 垣 市</v>
      </c>
      <c r="CP7" s="20">
        <v>0</v>
      </c>
      <c r="CQ7" s="20">
        <v>1665942</v>
      </c>
      <c r="CR7" s="20">
        <v>1664294</v>
      </c>
      <c r="CS7" s="20">
        <v>27240456</v>
      </c>
      <c r="CT7" s="20">
        <v>27221595</v>
      </c>
      <c r="CU7" s="20">
        <v>8699274</v>
      </c>
      <c r="CV7" s="20">
        <v>8693382</v>
      </c>
      <c r="CW7" s="20">
        <v>0</v>
      </c>
      <c r="CX7" s="20">
        <v>8887</v>
      </c>
      <c r="CY7" s="20">
        <v>8801</v>
      </c>
      <c r="CZ7" s="49"/>
      <c r="DA7" s="18">
        <v>3</v>
      </c>
      <c r="DB7" s="19" t="str">
        <f aca="true" t="shared" si="9" ref="DB7:DB35">CO7</f>
        <v>石 垣 市</v>
      </c>
      <c r="DC7" s="20">
        <v>0</v>
      </c>
      <c r="DD7" s="20">
        <v>2889547</v>
      </c>
      <c r="DE7" s="20">
        <v>2888191</v>
      </c>
      <c r="DF7" s="20">
        <v>49778341</v>
      </c>
      <c r="DG7" s="20">
        <v>49771755</v>
      </c>
      <c r="DH7" s="20">
        <v>30669668</v>
      </c>
      <c r="DI7" s="20">
        <v>30665652</v>
      </c>
      <c r="DJ7" s="20">
        <v>0</v>
      </c>
      <c r="DK7" s="20">
        <v>4736</v>
      </c>
      <c r="DL7" s="20">
        <v>4705</v>
      </c>
      <c r="DM7" s="16"/>
      <c r="DN7" s="18">
        <v>3</v>
      </c>
      <c r="DO7" s="19" t="str">
        <f aca="true" t="shared" si="10" ref="DO7:DO35">DB7</f>
        <v>石 垣 市</v>
      </c>
      <c r="DP7" s="20">
        <v>1001694</v>
      </c>
      <c r="DQ7" s="20">
        <v>7113976</v>
      </c>
      <c r="DR7" s="20">
        <v>7098554</v>
      </c>
      <c r="DS7" s="20">
        <v>137278313</v>
      </c>
      <c r="DT7" s="20">
        <v>137091641</v>
      </c>
      <c r="DU7" s="20">
        <v>49179343</v>
      </c>
      <c r="DV7" s="20">
        <v>49144310</v>
      </c>
      <c r="DW7" s="20">
        <v>870</v>
      </c>
      <c r="DX7" s="20">
        <v>27573</v>
      </c>
      <c r="DY7" s="20">
        <v>27252</v>
      </c>
      <c r="DZ7" s="16"/>
      <c r="EA7" s="18">
        <v>3</v>
      </c>
      <c r="EB7" s="19" t="str">
        <f aca="true" t="shared" si="11" ref="EB7:EB35">DO7</f>
        <v>石 垣 市</v>
      </c>
      <c r="EC7" s="20">
        <v>0</v>
      </c>
      <c r="ED7" s="20">
        <v>0</v>
      </c>
      <c r="EE7" s="20">
        <v>0</v>
      </c>
      <c r="EF7" s="20">
        <v>0</v>
      </c>
      <c r="EG7" s="20">
        <v>0</v>
      </c>
      <c r="EH7" s="20">
        <v>0</v>
      </c>
      <c r="EI7" s="20">
        <v>0</v>
      </c>
      <c r="EJ7" s="20">
        <v>0</v>
      </c>
      <c r="EK7" s="20">
        <v>0</v>
      </c>
      <c r="EL7" s="20">
        <v>0</v>
      </c>
      <c r="EM7" s="16"/>
      <c r="EN7" s="18">
        <v>3</v>
      </c>
      <c r="EO7" s="19" t="str">
        <f aca="true" t="shared" si="12" ref="EO7:EO35">EB7</f>
        <v>石 垣 市</v>
      </c>
      <c r="EP7" s="20">
        <v>0</v>
      </c>
      <c r="EQ7" s="20">
        <v>0</v>
      </c>
      <c r="ER7" s="20">
        <v>0</v>
      </c>
      <c r="ES7" s="20">
        <v>0</v>
      </c>
      <c r="ET7" s="20">
        <v>0</v>
      </c>
      <c r="EU7" s="20">
        <v>0</v>
      </c>
      <c r="EV7" s="20">
        <v>0</v>
      </c>
      <c r="EW7" s="20">
        <v>0</v>
      </c>
      <c r="EX7" s="20">
        <v>0</v>
      </c>
      <c r="EY7" s="20">
        <v>0</v>
      </c>
      <c r="EZ7" s="7">
        <v>14</v>
      </c>
      <c r="FA7" s="18">
        <v>3</v>
      </c>
      <c r="FB7" s="19" t="str">
        <f aca="true" t="shared" si="13" ref="FB7:FB35">EO7</f>
        <v>石 垣 市</v>
      </c>
      <c r="FC7" s="20">
        <v>39730</v>
      </c>
      <c r="FD7" s="20">
        <v>80289</v>
      </c>
      <c r="FE7" s="20">
        <v>80222</v>
      </c>
      <c r="FF7" s="20">
        <v>2359</v>
      </c>
      <c r="FG7" s="20">
        <v>2358</v>
      </c>
      <c r="FH7" s="20">
        <v>2359</v>
      </c>
      <c r="FI7" s="20">
        <v>2358</v>
      </c>
      <c r="FJ7" s="20">
        <v>23</v>
      </c>
      <c r="FK7" s="20">
        <v>43</v>
      </c>
      <c r="FL7" s="20">
        <v>40</v>
      </c>
      <c r="FN7" s="18">
        <v>3</v>
      </c>
      <c r="FO7" s="19" t="str">
        <f aca="true" t="shared" si="14" ref="FO7:FO35">FB7</f>
        <v>石 垣 市</v>
      </c>
      <c r="FP7" s="20">
        <v>4381703</v>
      </c>
      <c r="FQ7" s="20">
        <v>238187</v>
      </c>
      <c r="FR7" s="20">
        <v>200459</v>
      </c>
      <c r="FS7" s="20">
        <v>3374</v>
      </c>
      <c r="FT7" s="20">
        <v>2840</v>
      </c>
      <c r="FU7" s="20">
        <v>3374</v>
      </c>
      <c r="FV7" s="20">
        <v>2840</v>
      </c>
      <c r="FW7" s="20">
        <v>267</v>
      </c>
      <c r="FX7" s="20">
        <v>116</v>
      </c>
      <c r="FY7" s="20">
        <v>78</v>
      </c>
      <c r="GA7" s="18">
        <v>3</v>
      </c>
      <c r="GB7" s="19" t="str">
        <f aca="true" t="shared" si="15" ref="GB7:GB35">FO7</f>
        <v>石 垣 市</v>
      </c>
      <c r="GC7" s="20">
        <v>0</v>
      </c>
      <c r="GD7" s="20">
        <v>0</v>
      </c>
      <c r="GE7" s="20">
        <v>0</v>
      </c>
      <c r="GF7" s="20">
        <v>0</v>
      </c>
      <c r="GG7" s="20">
        <v>0</v>
      </c>
      <c r="GH7" s="20">
        <v>0</v>
      </c>
      <c r="GI7" s="20">
        <v>0</v>
      </c>
      <c r="GJ7" s="20">
        <v>0</v>
      </c>
      <c r="GK7" s="20">
        <v>0</v>
      </c>
      <c r="GL7" s="20">
        <v>0</v>
      </c>
      <c r="GN7" s="18">
        <v>3</v>
      </c>
      <c r="GO7" s="19" t="str">
        <f aca="true" t="shared" si="16" ref="GO7:GO35">GB7</f>
        <v>石 垣 市</v>
      </c>
      <c r="GP7" s="20">
        <v>24431531</v>
      </c>
      <c r="GQ7" s="20">
        <v>3358140</v>
      </c>
      <c r="GR7" s="20">
        <v>3236385</v>
      </c>
      <c r="GS7" s="20">
        <v>66724</v>
      </c>
      <c r="GT7" s="20">
        <v>65065</v>
      </c>
      <c r="GU7" s="20">
        <v>66724</v>
      </c>
      <c r="GV7" s="20">
        <v>65065</v>
      </c>
      <c r="GW7" s="20">
        <v>506</v>
      </c>
      <c r="GX7" s="20">
        <v>650</v>
      </c>
      <c r="GY7" s="20">
        <v>589</v>
      </c>
      <c r="HA7" s="18">
        <v>3</v>
      </c>
      <c r="HB7" s="19" t="str">
        <f aca="true" t="shared" si="17" ref="HB7:HB35">GO7</f>
        <v>石 垣 市</v>
      </c>
      <c r="HC7" s="20">
        <v>67186144</v>
      </c>
      <c r="HD7" s="20">
        <v>22748987</v>
      </c>
      <c r="HE7" s="20">
        <v>19446594</v>
      </c>
      <c r="HF7" s="20">
        <v>324323</v>
      </c>
      <c r="HG7" s="20">
        <v>277254</v>
      </c>
      <c r="HH7" s="20">
        <v>324317</v>
      </c>
      <c r="HI7" s="20">
        <v>277249</v>
      </c>
      <c r="HJ7" s="20">
        <v>3794</v>
      </c>
      <c r="HK7" s="20">
        <v>8446</v>
      </c>
      <c r="HL7" s="20">
        <v>6246</v>
      </c>
      <c r="HN7" s="18">
        <v>3</v>
      </c>
      <c r="HO7" s="19" t="str">
        <f aca="true" t="shared" si="18" ref="HO7:HO35">HB7</f>
        <v>石 垣 市</v>
      </c>
      <c r="HP7" s="20">
        <v>0</v>
      </c>
      <c r="HQ7" s="20">
        <v>176254</v>
      </c>
      <c r="HR7" s="20">
        <v>176254</v>
      </c>
      <c r="HS7" s="20">
        <v>773226</v>
      </c>
      <c r="HT7" s="20">
        <v>773226</v>
      </c>
      <c r="HU7" s="20">
        <v>447979</v>
      </c>
      <c r="HV7" s="20">
        <v>447979</v>
      </c>
      <c r="HW7" s="20">
        <v>0</v>
      </c>
      <c r="HX7" s="20">
        <v>10</v>
      </c>
      <c r="HY7" s="20">
        <v>10</v>
      </c>
      <c r="IA7" s="18">
        <v>3</v>
      </c>
      <c r="IB7" s="19" t="str">
        <f aca="true" t="shared" si="19" ref="IB7:IB35">HO7</f>
        <v>石 垣 市</v>
      </c>
      <c r="IC7" s="20">
        <v>0</v>
      </c>
      <c r="ID7" s="20">
        <v>0</v>
      </c>
      <c r="IE7" s="20">
        <v>0</v>
      </c>
      <c r="IF7" s="20">
        <v>0</v>
      </c>
      <c r="IG7" s="20">
        <v>0</v>
      </c>
      <c r="IH7" s="20">
        <v>0</v>
      </c>
      <c r="II7" s="20">
        <v>0</v>
      </c>
      <c r="IJ7" s="20">
        <v>0</v>
      </c>
      <c r="IK7" s="20">
        <v>0</v>
      </c>
      <c r="IL7" s="20">
        <v>0</v>
      </c>
      <c r="IN7" s="17">
        <f>SUM(C7,P7,AC7,AP7,BC7,BP7,DP7,EC7,EP7,FC7,FP7,GC7,GP7,HC7,HP7,IC7)</f>
        <v>100631249</v>
      </c>
      <c r="IO7" s="17">
        <f t="shared" si="1"/>
        <v>98696888</v>
      </c>
      <c r="IP7" s="17">
        <f t="shared" si="1"/>
        <v>90131103</v>
      </c>
      <c r="IQ7" s="17">
        <f t="shared" si="1"/>
        <v>141153252</v>
      </c>
      <c r="IR7" s="17">
        <f t="shared" si="1"/>
        <v>140734469</v>
      </c>
      <c r="IS7" s="17">
        <f t="shared" si="1"/>
        <v>52564195</v>
      </c>
      <c r="IT7" s="17">
        <f t="shared" si="1"/>
        <v>52297714</v>
      </c>
      <c r="IU7" s="17">
        <f t="shared" si="1"/>
        <v>8215</v>
      </c>
      <c r="IV7" s="17">
        <f t="shared" si="1"/>
        <v>60362</v>
      </c>
    </row>
    <row r="8" spans="1:256" s="7" customFormat="1" ht="15" customHeight="1">
      <c r="A8" s="18">
        <v>4</v>
      </c>
      <c r="B8" s="19" t="s">
        <v>57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16"/>
      <c r="N8" s="18">
        <v>4</v>
      </c>
      <c r="O8" s="19" t="str">
        <f t="shared" si="2"/>
        <v>浦 添 市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30"/>
      <c r="AA8" s="18">
        <v>4</v>
      </c>
      <c r="AB8" s="19" t="str">
        <f t="shared" si="3"/>
        <v>浦 添 市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49"/>
      <c r="AN8" s="18">
        <v>4</v>
      </c>
      <c r="AO8" s="19" t="str">
        <f t="shared" si="4"/>
        <v>浦 添 市</v>
      </c>
      <c r="AP8" s="20">
        <v>393</v>
      </c>
      <c r="AQ8" s="20">
        <v>52414</v>
      </c>
      <c r="AR8" s="20">
        <v>34639</v>
      </c>
      <c r="AS8" s="20">
        <v>1621</v>
      </c>
      <c r="AT8" s="20">
        <v>1063</v>
      </c>
      <c r="AU8" s="20">
        <v>1621</v>
      </c>
      <c r="AV8" s="20">
        <v>1063</v>
      </c>
      <c r="AW8" s="20">
        <v>4</v>
      </c>
      <c r="AX8" s="20">
        <v>98</v>
      </c>
      <c r="AY8" s="20">
        <v>75</v>
      </c>
      <c r="AZ8" s="30"/>
      <c r="BA8" s="18">
        <v>4</v>
      </c>
      <c r="BB8" s="19" t="str">
        <f t="shared" si="5"/>
        <v>浦 添 市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30"/>
      <c r="BN8" s="18">
        <v>4</v>
      </c>
      <c r="BO8" s="19" t="str">
        <f t="shared" si="6"/>
        <v>浦 添 市</v>
      </c>
      <c r="BP8" s="20">
        <v>19021</v>
      </c>
      <c r="BQ8" s="20">
        <v>422241</v>
      </c>
      <c r="BR8" s="20">
        <v>408523</v>
      </c>
      <c r="BS8" s="20">
        <v>7831503</v>
      </c>
      <c r="BT8" s="20">
        <v>7611456</v>
      </c>
      <c r="BU8" s="20">
        <v>1037420</v>
      </c>
      <c r="BV8" s="20">
        <v>1031894</v>
      </c>
      <c r="BW8" s="20">
        <v>55</v>
      </c>
      <c r="BX8" s="20">
        <v>1344</v>
      </c>
      <c r="BY8" s="20">
        <v>1261</v>
      </c>
      <c r="BZ8" s="30"/>
      <c r="CA8" s="18">
        <v>4</v>
      </c>
      <c r="CB8" s="19" t="str">
        <f t="shared" si="7"/>
        <v>浦 添 市</v>
      </c>
      <c r="CC8" s="20">
        <v>0</v>
      </c>
      <c r="CD8" s="20">
        <v>4190461</v>
      </c>
      <c r="CE8" s="20">
        <v>4188495</v>
      </c>
      <c r="CF8" s="20">
        <v>279635948</v>
      </c>
      <c r="CG8" s="20">
        <v>279516475</v>
      </c>
      <c r="CH8" s="20">
        <v>46123577</v>
      </c>
      <c r="CI8" s="20">
        <v>46103848</v>
      </c>
      <c r="CJ8" s="20">
        <v>0</v>
      </c>
      <c r="CK8" s="20">
        <v>21359</v>
      </c>
      <c r="CL8" s="20">
        <v>21151</v>
      </c>
      <c r="CM8" s="30"/>
      <c r="CN8" s="18">
        <v>4</v>
      </c>
      <c r="CO8" s="19" t="str">
        <f t="shared" si="8"/>
        <v>浦 添 市</v>
      </c>
      <c r="CP8" s="20">
        <v>0</v>
      </c>
      <c r="CQ8" s="20">
        <v>604997</v>
      </c>
      <c r="CR8" s="20">
        <v>604856</v>
      </c>
      <c r="CS8" s="20">
        <v>37019747</v>
      </c>
      <c r="CT8" s="20">
        <v>37012558</v>
      </c>
      <c r="CU8" s="20">
        <v>12252907</v>
      </c>
      <c r="CV8" s="20">
        <v>12250526</v>
      </c>
      <c r="CW8" s="20">
        <v>0</v>
      </c>
      <c r="CX8" s="20">
        <v>6438</v>
      </c>
      <c r="CY8" s="20">
        <v>6388</v>
      </c>
      <c r="CZ8" s="49"/>
      <c r="DA8" s="18">
        <v>4</v>
      </c>
      <c r="DB8" s="19" t="str">
        <f t="shared" si="9"/>
        <v>浦 添 市</v>
      </c>
      <c r="DC8" s="20">
        <v>0</v>
      </c>
      <c r="DD8" s="20">
        <v>2355348</v>
      </c>
      <c r="DE8" s="20">
        <v>2355321</v>
      </c>
      <c r="DF8" s="20">
        <v>137427874</v>
      </c>
      <c r="DG8" s="20">
        <v>137425944</v>
      </c>
      <c r="DH8" s="20">
        <v>83713963</v>
      </c>
      <c r="DI8" s="20">
        <v>83712789</v>
      </c>
      <c r="DJ8" s="20">
        <v>0</v>
      </c>
      <c r="DK8" s="20">
        <v>4129</v>
      </c>
      <c r="DL8" s="20">
        <v>4120</v>
      </c>
      <c r="DM8" s="16"/>
      <c r="DN8" s="18">
        <v>4</v>
      </c>
      <c r="DO8" s="19" t="str">
        <f t="shared" si="10"/>
        <v>浦 添 市</v>
      </c>
      <c r="DP8" s="20">
        <v>672620</v>
      </c>
      <c r="DQ8" s="20">
        <v>7150806</v>
      </c>
      <c r="DR8" s="20">
        <v>7148672</v>
      </c>
      <c r="DS8" s="20">
        <v>454083569</v>
      </c>
      <c r="DT8" s="20">
        <v>453954977</v>
      </c>
      <c r="DU8" s="20">
        <v>142090447</v>
      </c>
      <c r="DV8" s="20">
        <v>142067163</v>
      </c>
      <c r="DW8" s="20">
        <v>1032</v>
      </c>
      <c r="DX8" s="20">
        <v>31926</v>
      </c>
      <c r="DY8" s="20">
        <v>31659</v>
      </c>
      <c r="DZ8" s="16"/>
      <c r="EA8" s="18">
        <v>4</v>
      </c>
      <c r="EB8" s="19" t="str">
        <f t="shared" si="11"/>
        <v>浦 添 市</v>
      </c>
      <c r="EC8" s="20">
        <v>0</v>
      </c>
      <c r="ED8" s="20">
        <v>0</v>
      </c>
      <c r="EE8" s="20">
        <v>0</v>
      </c>
      <c r="EF8" s="20">
        <v>0</v>
      </c>
      <c r="EG8" s="20">
        <v>0</v>
      </c>
      <c r="EH8" s="20">
        <v>0</v>
      </c>
      <c r="EI8" s="20">
        <v>0</v>
      </c>
      <c r="EJ8" s="20">
        <v>0</v>
      </c>
      <c r="EK8" s="20">
        <v>0</v>
      </c>
      <c r="EL8" s="20">
        <v>0</v>
      </c>
      <c r="EM8" s="16"/>
      <c r="EN8" s="18">
        <v>4</v>
      </c>
      <c r="EO8" s="19" t="str">
        <f t="shared" si="12"/>
        <v>浦 添 市</v>
      </c>
      <c r="EP8" s="20">
        <v>0</v>
      </c>
      <c r="EQ8" s="20">
        <v>0</v>
      </c>
      <c r="ER8" s="20">
        <v>0</v>
      </c>
      <c r="ES8" s="20">
        <v>0</v>
      </c>
      <c r="ET8" s="20">
        <v>0</v>
      </c>
      <c r="EU8" s="20">
        <v>0</v>
      </c>
      <c r="EV8" s="20">
        <v>0</v>
      </c>
      <c r="EW8" s="20">
        <v>0</v>
      </c>
      <c r="EX8" s="20">
        <v>0</v>
      </c>
      <c r="EY8" s="20">
        <v>0</v>
      </c>
      <c r="EZ8" s="7">
        <v>0</v>
      </c>
      <c r="FA8" s="18">
        <v>4</v>
      </c>
      <c r="FB8" s="19" t="str">
        <f t="shared" si="13"/>
        <v>浦 添 市</v>
      </c>
      <c r="FC8" s="20">
        <v>322</v>
      </c>
      <c r="FD8" s="20">
        <v>0</v>
      </c>
      <c r="FE8" s="20">
        <v>0</v>
      </c>
      <c r="FF8" s="20">
        <v>0</v>
      </c>
      <c r="FG8" s="20">
        <v>0</v>
      </c>
      <c r="FH8" s="20">
        <v>0</v>
      </c>
      <c r="FI8" s="20">
        <v>0</v>
      </c>
      <c r="FJ8" s="20">
        <v>4</v>
      </c>
      <c r="FK8" s="20">
        <v>0</v>
      </c>
      <c r="FL8" s="20">
        <v>0</v>
      </c>
      <c r="FN8" s="18">
        <v>4</v>
      </c>
      <c r="FO8" s="19" t="str">
        <f t="shared" si="14"/>
        <v>浦 添 市</v>
      </c>
      <c r="FP8" s="20">
        <v>0</v>
      </c>
      <c r="FQ8" s="20">
        <v>0</v>
      </c>
      <c r="FR8" s="20">
        <v>0</v>
      </c>
      <c r="FS8" s="20">
        <v>0</v>
      </c>
      <c r="FT8" s="20">
        <v>0</v>
      </c>
      <c r="FU8" s="20">
        <v>0</v>
      </c>
      <c r="FV8" s="20">
        <v>0</v>
      </c>
      <c r="FW8" s="20">
        <v>0</v>
      </c>
      <c r="FX8" s="20">
        <v>0</v>
      </c>
      <c r="FY8" s="20">
        <v>0</v>
      </c>
      <c r="GA8" s="18">
        <v>4</v>
      </c>
      <c r="GB8" s="19" t="str">
        <f t="shared" si="15"/>
        <v>浦 添 市</v>
      </c>
      <c r="GC8" s="20">
        <v>0</v>
      </c>
      <c r="GD8" s="20">
        <v>0</v>
      </c>
      <c r="GE8" s="20">
        <v>0</v>
      </c>
      <c r="GF8" s="20">
        <v>0</v>
      </c>
      <c r="GG8" s="20">
        <v>0</v>
      </c>
      <c r="GH8" s="20">
        <v>0</v>
      </c>
      <c r="GI8" s="20">
        <v>0</v>
      </c>
      <c r="GJ8" s="20">
        <v>0</v>
      </c>
      <c r="GK8" s="20">
        <v>0</v>
      </c>
      <c r="GL8" s="20">
        <v>0</v>
      </c>
      <c r="GN8" s="18">
        <v>4</v>
      </c>
      <c r="GO8" s="19" t="str">
        <f t="shared" si="16"/>
        <v>浦 添 市</v>
      </c>
      <c r="GP8" s="20">
        <v>0</v>
      </c>
      <c r="GQ8" s="20">
        <v>0</v>
      </c>
      <c r="GR8" s="20">
        <v>0</v>
      </c>
      <c r="GS8" s="20">
        <v>0</v>
      </c>
      <c r="GT8" s="20">
        <v>0</v>
      </c>
      <c r="GU8" s="20">
        <v>0</v>
      </c>
      <c r="GV8" s="20">
        <v>0</v>
      </c>
      <c r="GW8" s="20">
        <v>0</v>
      </c>
      <c r="GX8" s="20">
        <v>0</v>
      </c>
      <c r="GY8" s="20">
        <v>0</v>
      </c>
      <c r="HA8" s="18">
        <v>4</v>
      </c>
      <c r="HB8" s="19" t="str">
        <f t="shared" si="17"/>
        <v>浦 添 市</v>
      </c>
      <c r="HC8" s="20">
        <v>257974</v>
      </c>
      <c r="HD8" s="20">
        <v>651515</v>
      </c>
      <c r="HE8" s="20">
        <v>638240</v>
      </c>
      <c r="HF8" s="20">
        <v>1808618</v>
      </c>
      <c r="HG8" s="20">
        <v>1774361</v>
      </c>
      <c r="HH8" s="20">
        <v>1090233</v>
      </c>
      <c r="HI8" s="20">
        <v>1069237</v>
      </c>
      <c r="HJ8" s="20">
        <v>710</v>
      </c>
      <c r="HK8" s="20">
        <v>1918</v>
      </c>
      <c r="HL8" s="20">
        <v>1759</v>
      </c>
      <c r="HN8" s="18">
        <v>4</v>
      </c>
      <c r="HO8" s="19" t="str">
        <f t="shared" si="18"/>
        <v>浦 添 市</v>
      </c>
      <c r="HP8" s="20">
        <v>0</v>
      </c>
      <c r="HQ8" s="20">
        <v>62589</v>
      </c>
      <c r="HR8" s="20">
        <v>62589</v>
      </c>
      <c r="HS8" s="20">
        <v>1074022</v>
      </c>
      <c r="HT8" s="20">
        <v>1074022</v>
      </c>
      <c r="HU8" s="20">
        <v>707489</v>
      </c>
      <c r="HV8" s="20">
        <v>707489</v>
      </c>
      <c r="HW8" s="20">
        <v>0</v>
      </c>
      <c r="HX8" s="20">
        <v>147</v>
      </c>
      <c r="HY8" s="20">
        <v>147</v>
      </c>
      <c r="IA8" s="18">
        <v>4</v>
      </c>
      <c r="IB8" s="19" t="str">
        <f t="shared" si="19"/>
        <v>浦 添 市</v>
      </c>
      <c r="IC8" s="20">
        <v>0</v>
      </c>
      <c r="ID8" s="20">
        <v>0</v>
      </c>
      <c r="IE8" s="20">
        <v>0</v>
      </c>
      <c r="IF8" s="20">
        <v>0</v>
      </c>
      <c r="IG8" s="20">
        <v>0</v>
      </c>
      <c r="IH8" s="20">
        <v>0</v>
      </c>
      <c r="II8" s="20">
        <v>0</v>
      </c>
      <c r="IJ8" s="20">
        <v>0</v>
      </c>
      <c r="IK8" s="20">
        <v>0</v>
      </c>
      <c r="IL8" s="20">
        <v>0</v>
      </c>
      <c r="IN8" s="17">
        <f aca="true" t="shared" si="20" ref="IN8:IN48">SUM(C8,P8,AC8,AP8,BC8,BP8,DP8,EC8,EP8,FC8,FP8,GC8,GP8,HC8,HP8,IC8)</f>
        <v>950330</v>
      </c>
      <c r="IO8" s="17">
        <f t="shared" si="1"/>
        <v>8339565</v>
      </c>
      <c r="IP8" s="17">
        <f t="shared" si="1"/>
        <v>8292663</v>
      </c>
      <c r="IQ8" s="17">
        <f t="shared" si="1"/>
        <v>464799333</v>
      </c>
      <c r="IR8" s="17">
        <f t="shared" si="1"/>
        <v>464415879</v>
      </c>
      <c r="IS8" s="17">
        <f t="shared" si="1"/>
        <v>144927210</v>
      </c>
      <c r="IT8" s="17">
        <f t="shared" si="1"/>
        <v>144876846</v>
      </c>
      <c r="IU8" s="17">
        <f t="shared" si="1"/>
        <v>1805</v>
      </c>
      <c r="IV8" s="17">
        <f t="shared" si="1"/>
        <v>35433</v>
      </c>
    </row>
    <row r="9" spans="1:256" s="7" customFormat="1" ht="15" customHeight="1">
      <c r="A9" s="18">
        <v>5</v>
      </c>
      <c r="B9" s="19" t="s">
        <v>58</v>
      </c>
      <c r="C9" s="20">
        <v>155</v>
      </c>
      <c r="D9" s="20">
        <v>396798</v>
      </c>
      <c r="E9" s="20">
        <v>288424</v>
      </c>
      <c r="F9" s="20">
        <v>25036</v>
      </c>
      <c r="G9" s="20">
        <v>18446</v>
      </c>
      <c r="H9" s="20">
        <v>25036</v>
      </c>
      <c r="I9" s="20">
        <v>18446</v>
      </c>
      <c r="J9" s="20">
        <v>2</v>
      </c>
      <c r="K9" s="20">
        <v>519</v>
      </c>
      <c r="L9" s="20">
        <v>362</v>
      </c>
      <c r="M9" s="16"/>
      <c r="N9" s="18">
        <v>5</v>
      </c>
      <c r="O9" s="19" t="str">
        <f t="shared" si="2"/>
        <v>名 護 市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30"/>
      <c r="AA9" s="18">
        <v>5</v>
      </c>
      <c r="AB9" s="19" t="str">
        <f t="shared" si="3"/>
        <v>名 護 市</v>
      </c>
      <c r="AC9" s="20">
        <v>466</v>
      </c>
      <c r="AD9" s="20">
        <v>2172</v>
      </c>
      <c r="AE9" s="20">
        <v>2172</v>
      </c>
      <c r="AF9" s="20">
        <v>25571</v>
      </c>
      <c r="AG9" s="20">
        <v>25571</v>
      </c>
      <c r="AH9" s="20">
        <v>15671</v>
      </c>
      <c r="AI9" s="20">
        <v>15671</v>
      </c>
      <c r="AJ9" s="20">
        <v>8</v>
      </c>
      <c r="AK9" s="20">
        <v>12</v>
      </c>
      <c r="AL9" s="20">
        <v>12</v>
      </c>
      <c r="AM9" s="49"/>
      <c r="AN9" s="18">
        <v>5</v>
      </c>
      <c r="AO9" s="19" t="str">
        <f t="shared" si="4"/>
        <v>名 護 市</v>
      </c>
      <c r="AP9" s="20">
        <v>433201</v>
      </c>
      <c r="AQ9" s="20">
        <v>18128095</v>
      </c>
      <c r="AR9" s="20">
        <v>13663825</v>
      </c>
      <c r="AS9" s="20">
        <v>563135</v>
      </c>
      <c r="AT9" s="20">
        <v>431130</v>
      </c>
      <c r="AU9" s="20">
        <v>563135</v>
      </c>
      <c r="AV9" s="20">
        <v>431130</v>
      </c>
      <c r="AW9" s="20">
        <v>140</v>
      </c>
      <c r="AX9" s="20">
        <v>18470</v>
      </c>
      <c r="AY9" s="20">
        <v>12838</v>
      </c>
      <c r="AZ9" s="30"/>
      <c r="BA9" s="18">
        <v>5</v>
      </c>
      <c r="BB9" s="19" t="str">
        <f t="shared" si="5"/>
        <v>名 護 市</v>
      </c>
      <c r="BC9" s="20">
        <v>0</v>
      </c>
      <c r="BD9" s="20">
        <v>0</v>
      </c>
      <c r="BE9" s="20">
        <v>0</v>
      </c>
      <c r="BF9" s="20">
        <v>0</v>
      </c>
      <c r="BG9" s="20">
        <v>0</v>
      </c>
      <c r="BH9" s="20">
        <v>0</v>
      </c>
      <c r="BI9" s="20">
        <v>0</v>
      </c>
      <c r="BJ9" s="20">
        <v>0</v>
      </c>
      <c r="BK9" s="20">
        <v>0</v>
      </c>
      <c r="BL9" s="20">
        <v>0</v>
      </c>
      <c r="BM9" s="30"/>
      <c r="BN9" s="18">
        <v>5</v>
      </c>
      <c r="BO9" s="19" t="str">
        <f t="shared" si="6"/>
        <v>名 護 市</v>
      </c>
      <c r="BP9" s="20">
        <v>480</v>
      </c>
      <c r="BQ9" s="20">
        <v>121678</v>
      </c>
      <c r="BR9" s="20">
        <v>120711</v>
      </c>
      <c r="BS9" s="20">
        <v>573038</v>
      </c>
      <c r="BT9" s="20">
        <v>571701</v>
      </c>
      <c r="BU9" s="20">
        <v>355046</v>
      </c>
      <c r="BV9" s="20">
        <v>354210</v>
      </c>
      <c r="BW9" s="20">
        <v>4</v>
      </c>
      <c r="BX9" s="20">
        <v>220</v>
      </c>
      <c r="BY9" s="20">
        <v>214</v>
      </c>
      <c r="BZ9" s="30"/>
      <c r="CA9" s="18">
        <v>5</v>
      </c>
      <c r="CB9" s="19" t="str">
        <f t="shared" si="7"/>
        <v>名 護 市</v>
      </c>
      <c r="CC9" s="20">
        <v>0</v>
      </c>
      <c r="CD9" s="20">
        <v>3401174</v>
      </c>
      <c r="CE9" s="20">
        <v>3301426</v>
      </c>
      <c r="CF9" s="20">
        <v>65107089</v>
      </c>
      <c r="CG9" s="20">
        <v>64463654</v>
      </c>
      <c r="CH9" s="20">
        <v>10463632</v>
      </c>
      <c r="CI9" s="20">
        <v>10359173</v>
      </c>
      <c r="CJ9" s="20">
        <v>0</v>
      </c>
      <c r="CK9" s="20">
        <v>16495</v>
      </c>
      <c r="CL9" s="20">
        <v>15762</v>
      </c>
      <c r="CM9" s="30"/>
      <c r="CN9" s="18">
        <v>5</v>
      </c>
      <c r="CO9" s="19" t="str">
        <f t="shared" si="8"/>
        <v>名 護 市</v>
      </c>
      <c r="CP9" s="20">
        <v>0</v>
      </c>
      <c r="CQ9" s="20">
        <v>2063377</v>
      </c>
      <c r="CR9" s="20">
        <v>2046622</v>
      </c>
      <c r="CS9" s="20">
        <v>28637198</v>
      </c>
      <c r="CT9" s="20">
        <v>28565858</v>
      </c>
      <c r="CU9" s="20">
        <v>9273196</v>
      </c>
      <c r="CV9" s="20">
        <v>9250054</v>
      </c>
      <c r="CW9" s="20">
        <v>0</v>
      </c>
      <c r="CX9" s="20">
        <v>11293</v>
      </c>
      <c r="CY9" s="20">
        <v>10953</v>
      </c>
      <c r="CZ9" s="49"/>
      <c r="DA9" s="18">
        <v>5</v>
      </c>
      <c r="DB9" s="19" t="str">
        <f t="shared" si="9"/>
        <v>名 護 市</v>
      </c>
      <c r="DC9" s="20">
        <v>0</v>
      </c>
      <c r="DD9" s="20">
        <v>2144475</v>
      </c>
      <c r="DE9" s="20">
        <v>2141779</v>
      </c>
      <c r="DF9" s="20">
        <v>37705697</v>
      </c>
      <c r="DG9" s="20">
        <v>37695654</v>
      </c>
      <c r="DH9" s="20">
        <v>23593218</v>
      </c>
      <c r="DI9" s="20">
        <v>23586735</v>
      </c>
      <c r="DJ9" s="20">
        <v>0</v>
      </c>
      <c r="DK9" s="20">
        <v>3599</v>
      </c>
      <c r="DL9" s="20">
        <v>3556</v>
      </c>
      <c r="DM9" s="16"/>
      <c r="DN9" s="18">
        <v>5</v>
      </c>
      <c r="DO9" s="19" t="str">
        <f t="shared" si="10"/>
        <v>名 護 市</v>
      </c>
      <c r="DP9" s="20">
        <v>1348570</v>
      </c>
      <c r="DQ9" s="20">
        <v>7609026</v>
      </c>
      <c r="DR9" s="20">
        <v>7489827</v>
      </c>
      <c r="DS9" s="20">
        <v>131449984</v>
      </c>
      <c r="DT9" s="20">
        <v>130725166</v>
      </c>
      <c r="DU9" s="20">
        <v>43330046</v>
      </c>
      <c r="DV9" s="20">
        <v>43195962</v>
      </c>
      <c r="DW9" s="20">
        <v>1527</v>
      </c>
      <c r="DX9" s="20">
        <v>31387</v>
      </c>
      <c r="DY9" s="20">
        <v>30271</v>
      </c>
      <c r="DZ9" s="16"/>
      <c r="EA9" s="18">
        <v>5</v>
      </c>
      <c r="EB9" s="19" t="str">
        <f t="shared" si="11"/>
        <v>名 護 市</v>
      </c>
      <c r="EC9" s="20">
        <v>0</v>
      </c>
      <c r="ED9" s="20">
        <v>0</v>
      </c>
      <c r="EE9" s="20">
        <v>0</v>
      </c>
      <c r="EF9" s="20">
        <v>0</v>
      </c>
      <c r="EG9" s="20">
        <v>0</v>
      </c>
      <c r="EH9" s="20">
        <v>0</v>
      </c>
      <c r="EI9" s="20">
        <v>0</v>
      </c>
      <c r="EJ9" s="20">
        <v>0</v>
      </c>
      <c r="EK9" s="20">
        <v>0</v>
      </c>
      <c r="EL9" s="20">
        <v>0</v>
      </c>
      <c r="EM9" s="16"/>
      <c r="EN9" s="18">
        <v>5</v>
      </c>
      <c r="EO9" s="19" t="str">
        <f t="shared" si="12"/>
        <v>名 護 市</v>
      </c>
      <c r="EP9" s="20">
        <v>0</v>
      </c>
      <c r="EQ9" s="20">
        <v>0</v>
      </c>
      <c r="ER9" s="20">
        <v>0</v>
      </c>
      <c r="ES9" s="20">
        <v>0</v>
      </c>
      <c r="ET9" s="20">
        <v>0</v>
      </c>
      <c r="EU9" s="20">
        <v>0</v>
      </c>
      <c r="EV9" s="20">
        <v>0</v>
      </c>
      <c r="EW9" s="20">
        <v>0</v>
      </c>
      <c r="EX9" s="20">
        <v>0</v>
      </c>
      <c r="EY9" s="20">
        <v>0</v>
      </c>
      <c r="EZ9" s="7">
        <v>40</v>
      </c>
      <c r="FA9" s="18">
        <v>5</v>
      </c>
      <c r="FB9" s="19" t="str">
        <f t="shared" si="13"/>
        <v>名 護 市</v>
      </c>
      <c r="FC9" s="20">
        <v>1103914</v>
      </c>
      <c r="FD9" s="20">
        <v>264920</v>
      </c>
      <c r="FE9" s="20">
        <v>234054</v>
      </c>
      <c r="FF9" s="20">
        <v>4263</v>
      </c>
      <c r="FG9" s="20">
        <v>3751</v>
      </c>
      <c r="FH9" s="20">
        <v>4263</v>
      </c>
      <c r="FI9" s="20">
        <v>3751</v>
      </c>
      <c r="FJ9" s="20">
        <v>484</v>
      </c>
      <c r="FK9" s="20">
        <v>200</v>
      </c>
      <c r="FL9" s="20">
        <v>161</v>
      </c>
      <c r="FN9" s="18">
        <v>5</v>
      </c>
      <c r="FO9" s="19" t="str">
        <f t="shared" si="14"/>
        <v>名 護 市</v>
      </c>
      <c r="FP9" s="20">
        <v>85374901</v>
      </c>
      <c r="FQ9" s="20">
        <v>29243587</v>
      </c>
      <c r="FR9" s="20">
        <v>20453938</v>
      </c>
      <c r="FS9" s="20">
        <v>158291</v>
      </c>
      <c r="FT9" s="20">
        <v>117201</v>
      </c>
      <c r="FU9" s="20">
        <v>158291</v>
      </c>
      <c r="FV9" s="20">
        <v>117201</v>
      </c>
      <c r="FW9" s="20">
        <v>1151</v>
      </c>
      <c r="FX9" s="20">
        <v>6163</v>
      </c>
      <c r="FY9" s="20">
        <v>3574</v>
      </c>
      <c r="GA9" s="18">
        <v>5</v>
      </c>
      <c r="GB9" s="19" t="str">
        <f t="shared" si="15"/>
        <v>名 護 市</v>
      </c>
      <c r="GC9" s="20">
        <v>0</v>
      </c>
      <c r="GD9" s="20">
        <v>0</v>
      </c>
      <c r="GE9" s="20">
        <v>0</v>
      </c>
      <c r="GF9" s="20">
        <v>0</v>
      </c>
      <c r="GG9" s="20">
        <v>0</v>
      </c>
      <c r="GH9" s="20">
        <v>0</v>
      </c>
      <c r="GI9" s="20">
        <v>0</v>
      </c>
      <c r="GJ9" s="20">
        <v>0</v>
      </c>
      <c r="GK9" s="20">
        <v>0</v>
      </c>
      <c r="GL9" s="20">
        <v>0</v>
      </c>
      <c r="GN9" s="18">
        <v>5</v>
      </c>
      <c r="GO9" s="19" t="str">
        <f t="shared" si="16"/>
        <v>名 護 市</v>
      </c>
      <c r="GP9" s="20">
        <v>0</v>
      </c>
      <c r="GQ9" s="20">
        <v>0</v>
      </c>
      <c r="GR9" s="20">
        <v>0</v>
      </c>
      <c r="GS9" s="20">
        <v>0</v>
      </c>
      <c r="GT9" s="20">
        <v>0</v>
      </c>
      <c r="GU9" s="20">
        <v>0</v>
      </c>
      <c r="GV9" s="20">
        <v>0</v>
      </c>
      <c r="GW9" s="20">
        <v>0</v>
      </c>
      <c r="GX9" s="20">
        <v>0</v>
      </c>
      <c r="GY9" s="20">
        <v>0</v>
      </c>
      <c r="HA9" s="18">
        <v>5</v>
      </c>
      <c r="HB9" s="19" t="str">
        <f t="shared" si="17"/>
        <v>名 護 市</v>
      </c>
      <c r="HC9" s="20">
        <v>1544874</v>
      </c>
      <c r="HD9" s="20">
        <v>19152681</v>
      </c>
      <c r="HE9" s="20">
        <v>14168649</v>
      </c>
      <c r="HF9" s="20">
        <v>190359</v>
      </c>
      <c r="HG9" s="20">
        <v>142452</v>
      </c>
      <c r="HH9" s="20">
        <v>190358</v>
      </c>
      <c r="HI9" s="20">
        <v>142452</v>
      </c>
      <c r="HJ9" s="20">
        <v>802</v>
      </c>
      <c r="HK9" s="20">
        <v>11114</v>
      </c>
      <c r="HL9" s="20">
        <v>7282</v>
      </c>
      <c r="HN9" s="18">
        <v>5</v>
      </c>
      <c r="HO9" s="19" t="str">
        <f t="shared" si="18"/>
        <v>名 護 市</v>
      </c>
      <c r="HP9" s="20">
        <v>2353203</v>
      </c>
      <c r="HQ9" s="20">
        <v>1418008</v>
      </c>
      <c r="HR9" s="20">
        <v>1418008</v>
      </c>
      <c r="HS9" s="20">
        <v>2461231</v>
      </c>
      <c r="HT9" s="20">
        <v>2461231</v>
      </c>
      <c r="HU9" s="20">
        <v>1509865</v>
      </c>
      <c r="HV9" s="20">
        <v>1509865</v>
      </c>
      <c r="HW9" s="20">
        <v>30</v>
      </c>
      <c r="HX9" s="20">
        <v>244</v>
      </c>
      <c r="HY9" s="20">
        <v>244</v>
      </c>
      <c r="IA9" s="18">
        <v>5</v>
      </c>
      <c r="IB9" s="19" t="str">
        <f t="shared" si="19"/>
        <v>名 護 市</v>
      </c>
      <c r="IC9" s="20">
        <v>0</v>
      </c>
      <c r="ID9" s="20">
        <v>0</v>
      </c>
      <c r="IE9" s="20">
        <v>0</v>
      </c>
      <c r="IF9" s="20">
        <v>0</v>
      </c>
      <c r="IG9" s="20">
        <v>0</v>
      </c>
      <c r="IH9" s="20">
        <v>0</v>
      </c>
      <c r="II9" s="20">
        <v>0</v>
      </c>
      <c r="IJ9" s="20">
        <v>0</v>
      </c>
      <c r="IK9" s="20">
        <v>0</v>
      </c>
      <c r="IL9" s="20">
        <v>0</v>
      </c>
      <c r="IN9" s="17">
        <f t="shared" si="20"/>
        <v>92159764</v>
      </c>
      <c r="IO9" s="17">
        <f t="shared" si="1"/>
        <v>76336965</v>
      </c>
      <c r="IP9" s="17">
        <f t="shared" si="1"/>
        <v>57839608</v>
      </c>
      <c r="IQ9" s="17">
        <f t="shared" si="1"/>
        <v>135450908</v>
      </c>
      <c r="IR9" s="17">
        <f t="shared" si="1"/>
        <v>134496649</v>
      </c>
      <c r="IS9" s="17">
        <f t="shared" si="1"/>
        <v>46151711</v>
      </c>
      <c r="IT9" s="17">
        <f t="shared" si="1"/>
        <v>45788688</v>
      </c>
      <c r="IU9" s="17">
        <f t="shared" si="1"/>
        <v>4148</v>
      </c>
      <c r="IV9" s="17">
        <f t="shared" si="1"/>
        <v>68329</v>
      </c>
    </row>
    <row r="10" spans="1:256" s="7" customFormat="1" ht="15" customHeight="1">
      <c r="A10" s="18">
        <v>6</v>
      </c>
      <c r="B10" s="19" t="s">
        <v>59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16"/>
      <c r="N10" s="18">
        <v>6</v>
      </c>
      <c r="O10" s="19" t="str">
        <f t="shared" si="2"/>
        <v>糸 満 市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30"/>
      <c r="AA10" s="18">
        <v>6</v>
      </c>
      <c r="AB10" s="19" t="str">
        <f t="shared" si="3"/>
        <v>糸 満 市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49"/>
      <c r="AN10" s="18">
        <v>6</v>
      </c>
      <c r="AO10" s="19" t="str">
        <f t="shared" si="4"/>
        <v>糸 満 市</v>
      </c>
      <c r="AP10" s="20">
        <v>694805</v>
      </c>
      <c r="AQ10" s="20">
        <v>17631772</v>
      </c>
      <c r="AR10" s="20">
        <v>13734342</v>
      </c>
      <c r="AS10" s="20">
        <v>786362</v>
      </c>
      <c r="AT10" s="20">
        <v>608238</v>
      </c>
      <c r="AU10" s="20">
        <v>785048</v>
      </c>
      <c r="AV10" s="20">
        <v>607309</v>
      </c>
      <c r="AW10" s="20">
        <v>753</v>
      </c>
      <c r="AX10" s="20">
        <v>17450</v>
      </c>
      <c r="AY10" s="20">
        <v>13356</v>
      </c>
      <c r="AZ10" s="30"/>
      <c r="BA10" s="18">
        <v>6</v>
      </c>
      <c r="BB10" s="19" t="str">
        <f t="shared" si="5"/>
        <v>糸 満 市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0">
        <v>0</v>
      </c>
      <c r="BK10" s="20">
        <v>0</v>
      </c>
      <c r="BL10" s="20">
        <v>0</v>
      </c>
      <c r="BM10" s="30"/>
      <c r="BN10" s="18">
        <v>6</v>
      </c>
      <c r="BO10" s="19" t="str">
        <f t="shared" si="6"/>
        <v>糸 満 市</v>
      </c>
      <c r="BP10" s="20">
        <v>2103</v>
      </c>
      <c r="BQ10" s="20">
        <v>311542</v>
      </c>
      <c r="BR10" s="20">
        <v>310880</v>
      </c>
      <c r="BS10" s="20">
        <v>2320667</v>
      </c>
      <c r="BT10" s="20">
        <v>2316505</v>
      </c>
      <c r="BU10" s="20">
        <v>744236</v>
      </c>
      <c r="BV10" s="20">
        <v>742879</v>
      </c>
      <c r="BW10" s="20">
        <v>14</v>
      </c>
      <c r="BX10" s="20">
        <v>666</v>
      </c>
      <c r="BY10" s="20">
        <v>653</v>
      </c>
      <c r="BZ10" s="30"/>
      <c r="CA10" s="18">
        <v>6</v>
      </c>
      <c r="CB10" s="19" t="str">
        <f t="shared" si="7"/>
        <v>糸 満 市</v>
      </c>
      <c r="CC10" s="20">
        <v>0</v>
      </c>
      <c r="CD10" s="20">
        <v>2747535</v>
      </c>
      <c r="CE10" s="20">
        <v>2741337</v>
      </c>
      <c r="CF10" s="20">
        <v>80897936</v>
      </c>
      <c r="CG10" s="20">
        <v>80775215</v>
      </c>
      <c r="CH10" s="20">
        <v>13350732</v>
      </c>
      <c r="CI10" s="20">
        <v>13330396</v>
      </c>
      <c r="CJ10" s="20">
        <v>0</v>
      </c>
      <c r="CK10" s="20">
        <v>15070</v>
      </c>
      <c r="CL10" s="20">
        <v>14889</v>
      </c>
      <c r="CM10" s="30"/>
      <c r="CN10" s="18">
        <v>6</v>
      </c>
      <c r="CO10" s="19" t="str">
        <f t="shared" si="8"/>
        <v>糸 満 市</v>
      </c>
      <c r="CP10" s="20">
        <v>0</v>
      </c>
      <c r="CQ10" s="20">
        <v>1487724</v>
      </c>
      <c r="CR10" s="20">
        <v>1486915</v>
      </c>
      <c r="CS10" s="20">
        <v>29991940</v>
      </c>
      <c r="CT10" s="20">
        <v>29977826</v>
      </c>
      <c r="CU10" s="20">
        <v>9873979</v>
      </c>
      <c r="CV10" s="20">
        <v>9869291</v>
      </c>
      <c r="CW10" s="20">
        <v>0</v>
      </c>
      <c r="CX10" s="20">
        <v>9190</v>
      </c>
      <c r="CY10" s="20">
        <v>9112</v>
      </c>
      <c r="CZ10" s="49"/>
      <c r="DA10" s="18">
        <v>6</v>
      </c>
      <c r="DB10" s="19" t="str">
        <f t="shared" si="9"/>
        <v>糸 満 市</v>
      </c>
      <c r="DC10" s="20">
        <v>0</v>
      </c>
      <c r="DD10" s="20">
        <v>2029749</v>
      </c>
      <c r="DE10" s="20">
        <v>2029077</v>
      </c>
      <c r="DF10" s="20">
        <v>52138910</v>
      </c>
      <c r="DG10" s="20">
        <v>52135838</v>
      </c>
      <c r="DH10" s="20">
        <v>32324036</v>
      </c>
      <c r="DI10" s="20">
        <v>32322114</v>
      </c>
      <c r="DJ10" s="20">
        <v>0</v>
      </c>
      <c r="DK10" s="20">
        <v>2947</v>
      </c>
      <c r="DL10" s="20">
        <v>2933</v>
      </c>
      <c r="DM10" s="16"/>
      <c r="DN10" s="18">
        <v>6</v>
      </c>
      <c r="DO10" s="19" t="str">
        <f t="shared" si="10"/>
        <v>糸 満 市</v>
      </c>
      <c r="DP10" s="20">
        <v>955098</v>
      </c>
      <c r="DQ10" s="20">
        <v>6265008</v>
      </c>
      <c r="DR10" s="20">
        <v>6257329</v>
      </c>
      <c r="DS10" s="20">
        <v>163028786</v>
      </c>
      <c r="DT10" s="20">
        <v>162888879</v>
      </c>
      <c r="DU10" s="20">
        <v>55548747</v>
      </c>
      <c r="DV10" s="20">
        <v>55521801</v>
      </c>
      <c r="DW10" s="20">
        <v>835</v>
      </c>
      <c r="DX10" s="20">
        <v>27207</v>
      </c>
      <c r="DY10" s="20">
        <v>26934</v>
      </c>
      <c r="DZ10" s="16"/>
      <c r="EA10" s="18">
        <v>6</v>
      </c>
      <c r="EB10" s="19" t="str">
        <f t="shared" si="11"/>
        <v>糸 満 市</v>
      </c>
      <c r="EC10" s="20">
        <v>0</v>
      </c>
      <c r="ED10" s="20">
        <v>0</v>
      </c>
      <c r="EE10" s="20">
        <v>0</v>
      </c>
      <c r="EF10" s="20">
        <v>0</v>
      </c>
      <c r="EG10" s="20">
        <v>0</v>
      </c>
      <c r="EH10" s="20">
        <v>0</v>
      </c>
      <c r="EI10" s="20">
        <v>0</v>
      </c>
      <c r="EJ10" s="20">
        <v>0</v>
      </c>
      <c r="EK10" s="20">
        <v>0</v>
      </c>
      <c r="EL10" s="20">
        <v>0</v>
      </c>
      <c r="EM10" s="16"/>
      <c r="EN10" s="18">
        <v>6</v>
      </c>
      <c r="EO10" s="19" t="str">
        <f t="shared" si="12"/>
        <v>糸 満 市</v>
      </c>
      <c r="EP10" s="20">
        <v>0</v>
      </c>
      <c r="EQ10" s="20">
        <v>0</v>
      </c>
      <c r="ER10" s="20">
        <v>0</v>
      </c>
      <c r="ES10" s="20">
        <v>0</v>
      </c>
      <c r="ET10" s="20">
        <v>0</v>
      </c>
      <c r="EU10" s="20">
        <v>0</v>
      </c>
      <c r="EV10" s="20">
        <v>0</v>
      </c>
      <c r="EW10" s="20">
        <v>0</v>
      </c>
      <c r="EX10" s="20">
        <v>0</v>
      </c>
      <c r="EY10" s="20">
        <v>0</v>
      </c>
      <c r="EZ10" s="7">
        <v>0</v>
      </c>
      <c r="FA10" s="18">
        <v>6</v>
      </c>
      <c r="FB10" s="19" t="str">
        <f t="shared" si="13"/>
        <v>糸 満 市</v>
      </c>
      <c r="FC10" s="20">
        <v>30386</v>
      </c>
      <c r="FD10" s="20">
        <v>503</v>
      </c>
      <c r="FE10" s="20">
        <v>503</v>
      </c>
      <c r="FF10" s="20">
        <v>21</v>
      </c>
      <c r="FG10" s="20">
        <v>21</v>
      </c>
      <c r="FH10" s="20">
        <v>21</v>
      </c>
      <c r="FI10" s="20">
        <v>21</v>
      </c>
      <c r="FJ10" s="20">
        <v>103</v>
      </c>
      <c r="FK10" s="20">
        <v>3</v>
      </c>
      <c r="FL10" s="20">
        <v>3</v>
      </c>
      <c r="FN10" s="18">
        <v>6</v>
      </c>
      <c r="FO10" s="19" t="str">
        <f t="shared" si="14"/>
        <v>糸 満 市</v>
      </c>
      <c r="FP10" s="20">
        <v>0</v>
      </c>
      <c r="FQ10" s="20">
        <v>0</v>
      </c>
      <c r="FR10" s="20">
        <v>0</v>
      </c>
      <c r="FS10" s="20">
        <v>0</v>
      </c>
      <c r="FT10" s="20">
        <v>0</v>
      </c>
      <c r="FU10" s="20">
        <v>0</v>
      </c>
      <c r="FV10" s="20">
        <v>0</v>
      </c>
      <c r="FW10" s="20">
        <v>0</v>
      </c>
      <c r="FX10" s="20">
        <v>0</v>
      </c>
      <c r="FY10" s="20">
        <v>0</v>
      </c>
      <c r="GA10" s="18">
        <v>6</v>
      </c>
      <c r="GB10" s="19" t="str">
        <f t="shared" si="15"/>
        <v>糸 満 市</v>
      </c>
      <c r="GC10" s="20">
        <v>0</v>
      </c>
      <c r="GD10" s="20">
        <v>0</v>
      </c>
      <c r="GE10" s="20">
        <v>0</v>
      </c>
      <c r="GF10" s="20">
        <v>0</v>
      </c>
      <c r="GG10" s="20">
        <v>0</v>
      </c>
      <c r="GH10" s="20">
        <v>0</v>
      </c>
      <c r="GI10" s="20">
        <v>0</v>
      </c>
      <c r="GJ10" s="20">
        <v>0</v>
      </c>
      <c r="GK10" s="20">
        <v>0</v>
      </c>
      <c r="GL10" s="20">
        <v>0</v>
      </c>
      <c r="GN10" s="18">
        <v>6</v>
      </c>
      <c r="GO10" s="19" t="str">
        <f t="shared" si="16"/>
        <v>糸 満 市</v>
      </c>
      <c r="GP10" s="20">
        <v>0</v>
      </c>
      <c r="GQ10" s="20">
        <v>0</v>
      </c>
      <c r="GR10" s="20">
        <v>0</v>
      </c>
      <c r="GS10" s="20">
        <v>0</v>
      </c>
      <c r="GT10" s="20">
        <v>0</v>
      </c>
      <c r="GU10" s="20">
        <v>0</v>
      </c>
      <c r="GV10" s="20">
        <v>0</v>
      </c>
      <c r="GW10" s="20">
        <v>0</v>
      </c>
      <c r="GX10" s="20">
        <v>0</v>
      </c>
      <c r="GY10" s="20">
        <v>0</v>
      </c>
      <c r="HA10" s="18">
        <v>6</v>
      </c>
      <c r="HB10" s="19" t="str">
        <f t="shared" si="17"/>
        <v>糸 満 市</v>
      </c>
      <c r="HC10" s="20">
        <v>737115</v>
      </c>
      <c r="HD10" s="20">
        <v>5111610</v>
      </c>
      <c r="HE10" s="20">
        <v>3791585</v>
      </c>
      <c r="HF10" s="20">
        <v>102675</v>
      </c>
      <c r="HG10" s="20">
        <v>76277</v>
      </c>
      <c r="HH10" s="20">
        <v>102675</v>
      </c>
      <c r="HI10" s="20">
        <v>76277</v>
      </c>
      <c r="HJ10" s="20">
        <v>606</v>
      </c>
      <c r="HK10" s="20">
        <v>6036</v>
      </c>
      <c r="HL10" s="20">
        <v>4308</v>
      </c>
      <c r="HN10" s="18">
        <v>6</v>
      </c>
      <c r="HO10" s="19" t="str">
        <f t="shared" si="18"/>
        <v>糸 満 市</v>
      </c>
      <c r="HP10" s="20">
        <v>1078</v>
      </c>
      <c r="HQ10" s="20">
        <v>824515</v>
      </c>
      <c r="HR10" s="20">
        <v>824414</v>
      </c>
      <c r="HS10" s="20">
        <v>1317268</v>
      </c>
      <c r="HT10" s="20">
        <v>1317094</v>
      </c>
      <c r="HU10" s="20">
        <v>1317101</v>
      </c>
      <c r="HV10" s="20">
        <v>1316927</v>
      </c>
      <c r="HW10" s="20">
        <v>1</v>
      </c>
      <c r="HX10" s="20">
        <v>350</v>
      </c>
      <c r="HY10" s="20">
        <v>349</v>
      </c>
      <c r="IA10" s="18">
        <v>6</v>
      </c>
      <c r="IB10" s="19" t="str">
        <f t="shared" si="19"/>
        <v>糸 満 市</v>
      </c>
      <c r="IC10" s="20">
        <v>0</v>
      </c>
      <c r="ID10" s="20">
        <v>0</v>
      </c>
      <c r="IE10" s="20">
        <v>0</v>
      </c>
      <c r="IF10" s="20">
        <v>0</v>
      </c>
      <c r="IG10" s="20">
        <v>0</v>
      </c>
      <c r="IH10" s="20">
        <v>0</v>
      </c>
      <c r="II10" s="20">
        <v>0</v>
      </c>
      <c r="IJ10" s="20">
        <v>0</v>
      </c>
      <c r="IK10" s="20">
        <v>0</v>
      </c>
      <c r="IL10" s="20">
        <v>0</v>
      </c>
      <c r="IN10" s="17">
        <f t="shared" si="20"/>
        <v>2420585</v>
      </c>
      <c r="IO10" s="17">
        <f t="shared" si="1"/>
        <v>30144950</v>
      </c>
      <c r="IP10" s="17">
        <f t="shared" si="1"/>
        <v>24919053</v>
      </c>
      <c r="IQ10" s="17">
        <f t="shared" si="1"/>
        <v>167555779</v>
      </c>
      <c r="IR10" s="17">
        <f t="shared" si="1"/>
        <v>167207014</v>
      </c>
      <c r="IS10" s="17">
        <f t="shared" si="1"/>
        <v>58497828</v>
      </c>
      <c r="IT10" s="17">
        <f t="shared" si="1"/>
        <v>58265214</v>
      </c>
      <c r="IU10" s="17">
        <f t="shared" si="1"/>
        <v>2312</v>
      </c>
      <c r="IV10" s="17">
        <f t="shared" si="1"/>
        <v>51712</v>
      </c>
    </row>
    <row r="11" spans="1:256" s="7" customFormat="1" ht="15" customHeight="1">
      <c r="A11" s="18">
        <v>7</v>
      </c>
      <c r="B11" s="19" t="s">
        <v>60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16"/>
      <c r="N11" s="18">
        <v>7</v>
      </c>
      <c r="O11" s="19" t="str">
        <f t="shared" si="2"/>
        <v>沖 縄 市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30"/>
      <c r="AA11" s="18">
        <v>7</v>
      </c>
      <c r="AB11" s="19" t="str">
        <f t="shared" si="3"/>
        <v>沖 縄 市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49"/>
      <c r="AN11" s="18">
        <v>7</v>
      </c>
      <c r="AO11" s="19" t="str">
        <f t="shared" si="4"/>
        <v>沖 縄 市</v>
      </c>
      <c r="AP11" s="20">
        <v>1150</v>
      </c>
      <c r="AQ11" s="20">
        <v>2998578</v>
      </c>
      <c r="AR11" s="20">
        <v>2229994</v>
      </c>
      <c r="AS11" s="20">
        <v>104669</v>
      </c>
      <c r="AT11" s="20">
        <v>76355</v>
      </c>
      <c r="AU11" s="20">
        <v>104590</v>
      </c>
      <c r="AV11" s="20">
        <v>76355</v>
      </c>
      <c r="AW11" s="20">
        <v>7</v>
      </c>
      <c r="AX11" s="20">
        <v>4275</v>
      </c>
      <c r="AY11" s="20">
        <v>3134</v>
      </c>
      <c r="AZ11" s="30"/>
      <c r="BA11" s="18">
        <v>7</v>
      </c>
      <c r="BB11" s="19" t="str">
        <f t="shared" si="5"/>
        <v>沖 縄 市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30"/>
      <c r="BN11" s="18">
        <v>7</v>
      </c>
      <c r="BO11" s="19" t="str">
        <f t="shared" si="6"/>
        <v>沖 縄 市</v>
      </c>
      <c r="BP11" s="20">
        <v>351</v>
      </c>
      <c r="BQ11" s="20">
        <v>37634</v>
      </c>
      <c r="BR11" s="20">
        <v>37619</v>
      </c>
      <c r="BS11" s="20">
        <v>354959</v>
      </c>
      <c r="BT11" s="20">
        <v>354920</v>
      </c>
      <c r="BU11" s="20">
        <v>211395</v>
      </c>
      <c r="BV11" s="20">
        <v>211371</v>
      </c>
      <c r="BW11" s="20">
        <v>1</v>
      </c>
      <c r="BX11" s="20">
        <v>93</v>
      </c>
      <c r="BY11" s="20">
        <v>92</v>
      </c>
      <c r="BZ11" s="30"/>
      <c r="CA11" s="18">
        <v>7</v>
      </c>
      <c r="CB11" s="19" t="str">
        <f t="shared" si="7"/>
        <v>沖 縄 市</v>
      </c>
      <c r="CC11" s="20">
        <v>0</v>
      </c>
      <c r="CD11" s="20">
        <v>6959857</v>
      </c>
      <c r="CE11" s="20">
        <v>6954506</v>
      </c>
      <c r="CF11" s="20">
        <v>258424362</v>
      </c>
      <c r="CG11" s="20">
        <v>258255917</v>
      </c>
      <c r="CH11" s="20">
        <v>41761430</v>
      </c>
      <c r="CI11" s="20">
        <v>41733851</v>
      </c>
      <c r="CJ11" s="20">
        <v>0</v>
      </c>
      <c r="CK11" s="20">
        <v>29661</v>
      </c>
      <c r="CL11" s="20">
        <v>29381</v>
      </c>
      <c r="CM11" s="30"/>
      <c r="CN11" s="18">
        <v>7</v>
      </c>
      <c r="CO11" s="19" t="str">
        <f t="shared" si="8"/>
        <v>沖 縄 市</v>
      </c>
      <c r="CP11" s="20">
        <v>0</v>
      </c>
      <c r="CQ11" s="20">
        <v>1989374</v>
      </c>
      <c r="CR11" s="20">
        <v>1988671</v>
      </c>
      <c r="CS11" s="20">
        <v>66628902</v>
      </c>
      <c r="CT11" s="20">
        <v>66609491</v>
      </c>
      <c r="CU11" s="20">
        <v>21517425</v>
      </c>
      <c r="CV11" s="20">
        <v>21511175</v>
      </c>
      <c r="CW11" s="20">
        <v>0</v>
      </c>
      <c r="CX11" s="20">
        <v>13614</v>
      </c>
      <c r="CY11" s="20">
        <v>13512</v>
      </c>
      <c r="CZ11" s="49"/>
      <c r="DA11" s="18">
        <v>7</v>
      </c>
      <c r="DB11" s="19" t="str">
        <f t="shared" si="9"/>
        <v>沖 縄 市</v>
      </c>
      <c r="DC11" s="20">
        <v>0</v>
      </c>
      <c r="DD11" s="20">
        <v>3924979</v>
      </c>
      <c r="DE11" s="20">
        <v>3924418</v>
      </c>
      <c r="DF11" s="20">
        <v>121509904</v>
      </c>
      <c r="DG11" s="20">
        <v>121502602</v>
      </c>
      <c r="DH11" s="20">
        <v>74883505</v>
      </c>
      <c r="DI11" s="20">
        <v>74878918</v>
      </c>
      <c r="DJ11" s="20">
        <v>0</v>
      </c>
      <c r="DK11" s="20">
        <v>7381</v>
      </c>
      <c r="DL11" s="20">
        <v>7345</v>
      </c>
      <c r="DM11" s="16"/>
      <c r="DN11" s="18">
        <v>7</v>
      </c>
      <c r="DO11" s="19" t="str">
        <f t="shared" si="10"/>
        <v>沖 縄 市</v>
      </c>
      <c r="DP11" s="20">
        <v>103573</v>
      </c>
      <c r="DQ11" s="20">
        <v>12874210</v>
      </c>
      <c r="DR11" s="20">
        <v>12867595</v>
      </c>
      <c r="DS11" s="20">
        <v>446563168</v>
      </c>
      <c r="DT11" s="20">
        <v>446368010</v>
      </c>
      <c r="DU11" s="20">
        <v>138162360</v>
      </c>
      <c r="DV11" s="20">
        <v>138123944</v>
      </c>
      <c r="DW11" s="20">
        <v>187</v>
      </c>
      <c r="DX11" s="20">
        <v>50656</v>
      </c>
      <c r="DY11" s="20">
        <v>50238</v>
      </c>
      <c r="DZ11" s="16"/>
      <c r="EA11" s="18">
        <v>7</v>
      </c>
      <c r="EB11" s="19" t="str">
        <f t="shared" si="11"/>
        <v>沖 縄 市</v>
      </c>
      <c r="EC11" s="20">
        <v>0</v>
      </c>
      <c r="ED11" s="20">
        <v>0</v>
      </c>
      <c r="EE11" s="20">
        <v>0</v>
      </c>
      <c r="EF11" s="20">
        <v>0</v>
      </c>
      <c r="EG11" s="20">
        <v>0</v>
      </c>
      <c r="EH11" s="20">
        <v>0</v>
      </c>
      <c r="EI11" s="20">
        <v>0</v>
      </c>
      <c r="EJ11" s="20">
        <v>0</v>
      </c>
      <c r="EK11" s="20">
        <v>0</v>
      </c>
      <c r="EL11" s="20">
        <v>0</v>
      </c>
      <c r="EM11" s="16"/>
      <c r="EN11" s="18">
        <v>7</v>
      </c>
      <c r="EO11" s="19" t="str">
        <f t="shared" si="12"/>
        <v>沖 縄 市</v>
      </c>
      <c r="EP11" s="20">
        <v>0</v>
      </c>
      <c r="EQ11" s="20">
        <v>0</v>
      </c>
      <c r="ER11" s="20">
        <v>0</v>
      </c>
      <c r="ES11" s="20">
        <v>0</v>
      </c>
      <c r="ET11" s="20">
        <v>0</v>
      </c>
      <c r="EU11" s="20">
        <v>0</v>
      </c>
      <c r="EV11" s="20">
        <v>0</v>
      </c>
      <c r="EW11" s="20">
        <v>0</v>
      </c>
      <c r="EX11" s="20">
        <v>0</v>
      </c>
      <c r="EY11" s="20">
        <v>0</v>
      </c>
      <c r="EZ11" s="7">
        <v>0</v>
      </c>
      <c r="FA11" s="18">
        <v>7</v>
      </c>
      <c r="FB11" s="19" t="str">
        <f t="shared" si="13"/>
        <v>沖 縄 市</v>
      </c>
      <c r="FC11" s="20">
        <v>5148</v>
      </c>
      <c r="FD11" s="20">
        <v>0</v>
      </c>
      <c r="FE11" s="20">
        <v>0</v>
      </c>
      <c r="FF11" s="20">
        <v>0</v>
      </c>
      <c r="FG11" s="20">
        <v>0</v>
      </c>
      <c r="FH11" s="20">
        <v>0</v>
      </c>
      <c r="FI11" s="20">
        <v>0</v>
      </c>
      <c r="FJ11" s="20">
        <v>81</v>
      </c>
      <c r="FK11" s="20">
        <v>0</v>
      </c>
      <c r="FL11" s="20">
        <v>0</v>
      </c>
      <c r="FN11" s="18">
        <v>7</v>
      </c>
      <c r="FO11" s="19" t="str">
        <f t="shared" si="14"/>
        <v>沖 縄 市</v>
      </c>
      <c r="FP11" s="20">
        <v>0</v>
      </c>
      <c r="FQ11" s="20">
        <v>0</v>
      </c>
      <c r="FR11" s="20">
        <v>0</v>
      </c>
      <c r="FS11" s="20">
        <v>0</v>
      </c>
      <c r="FT11" s="20">
        <v>0</v>
      </c>
      <c r="FU11" s="20">
        <v>0</v>
      </c>
      <c r="FV11" s="20">
        <v>0</v>
      </c>
      <c r="FW11" s="20">
        <v>0</v>
      </c>
      <c r="FX11" s="20">
        <v>0</v>
      </c>
      <c r="FY11" s="20">
        <v>0</v>
      </c>
      <c r="GA11" s="18">
        <v>7</v>
      </c>
      <c r="GB11" s="19" t="str">
        <f t="shared" si="15"/>
        <v>沖 縄 市</v>
      </c>
      <c r="GC11" s="20">
        <v>0</v>
      </c>
      <c r="GD11" s="20">
        <v>0</v>
      </c>
      <c r="GE11" s="20">
        <v>0</v>
      </c>
      <c r="GF11" s="20">
        <v>0</v>
      </c>
      <c r="GG11" s="20">
        <v>0</v>
      </c>
      <c r="GH11" s="20">
        <v>0</v>
      </c>
      <c r="GI11" s="20">
        <v>0</v>
      </c>
      <c r="GJ11" s="20">
        <v>0</v>
      </c>
      <c r="GK11" s="20">
        <v>0</v>
      </c>
      <c r="GL11" s="20">
        <v>0</v>
      </c>
      <c r="GN11" s="18">
        <v>7</v>
      </c>
      <c r="GO11" s="19" t="str">
        <f t="shared" si="16"/>
        <v>沖 縄 市</v>
      </c>
      <c r="GP11" s="20">
        <v>0</v>
      </c>
      <c r="GQ11" s="20">
        <v>0</v>
      </c>
      <c r="GR11" s="20">
        <v>0</v>
      </c>
      <c r="GS11" s="20">
        <v>0</v>
      </c>
      <c r="GT11" s="20">
        <v>0</v>
      </c>
      <c r="GU11" s="20">
        <v>0</v>
      </c>
      <c r="GV11" s="20">
        <v>0</v>
      </c>
      <c r="GW11" s="20">
        <v>0</v>
      </c>
      <c r="GX11" s="20">
        <v>0</v>
      </c>
      <c r="GY11" s="20">
        <v>0</v>
      </c>
      <c r="HA11" s="18">
        <v>7</v>
      </c>
      <c r="HB11" s="19" t="str">
        <f t="shared" si="17"/>
        <v>沖 縄 市</v>
      </c>
      <c r="HC11" s="20">
        <v>15999</v>
      </c>
      <c r="HD11" s="20">
        <v>1895197</v>
      </c>
      <c r="HE11" s="20">
        <v>1524181</v>
      </c>
      <c r="HF11" s="20">
        <v>51201</v>
      </c>
      <c r="HG11" s="20">
        <v>40822</v>
      </c>
      <c r="HH11" s="20">
        <v>51068</v>
      </c>
      <c r="HI11" s="20">
        <v>40704</v>
      </c>
      <c r="HJ11" s="20">
        <v>22</v>
      </c>
      <c r="HK11" s="20">
        <v>3168</v>
      </c>
      <c r="HL11" s="20">
        <v>2365</v>
      </c>
      <c r="HN11" s="18">
        <v>7</v>
      </c>
      <c r="HO11" s="19" t="str">
        <f t="shared" si="18"/>
        <v>沖 縄 市</v>
      </c>
      <c r="HP11" s="20">
        <v>0</v>
      </c>
      <c r="HQ11" s="20">
        <v>0</v>
      </c>
      <c r="HR11" s="20">
        <v>0</v>
      </c>
      <c r="HS11" s="20">
        <v>0</v>
      </c>
      <c r="HT11" s="20">
        <v>0</v>
      </c>
      <c r="HU11" s="20">
        <v>0</v>
      </c>
      <c r="HV11" s="20">
        <v>0</v>
      </c>
      <c r="HW11" s="20">
        <v>0</v>
      </c>
      <c r="HX11" s="20">
        <v>0</v>
      </c>
      <c r="HY11" s="20">
        <v>0</v>
      </c>
      <c r="IA11" s="18">
        <v>7</v>
      </c>
      <c r="IB11" s="19" t="str">
        <f t="shared" si="19"/>
        <v>沖 縄 市</v>
      </c>
      <c r="IC11" s="20">
        <v>0</v>
      </c>
      <c r="ID11" s="20">
        <v>0</v>
      </c>
      <c r="IE11" s="20">
        <v>0</v>
      </c>
      <c r="IF11" s="20">
        <v>0</v>
      </c>
      <c r="IG11" s="20">
        <v>0</v>
      </c>
      <c r="IH11" s="20">
        <v>0</v>
      </c>
      <c r="II11" s="20">
        <v>0</v>
      </c>
      <c r="IJ11" s="20">
        <v>0</v>
      </c>
      <c r="IK11" s="20">
        <v>0</v>
      </c>
      <c r="IL11" s="20">
        <v>0</v>
      </c>
      <c r="IN11" s="17">
        <f t="shared" si="20"/>
        <v>126221</v>
      </c>
      <c r="IO11" s="17">
        <f t="shared" si="1"/>
        <v>17805619</v>
      </c>
      <c r="IP11" s="17">
        <f t="shared" si="1"/>
        <v>16659389</v>
      </c>
      <c r="IQ11" s="17">
        <f t="shared" si="1"/>
        <v>447073997</v>
      </c>
      <c r="IR11" s="17">
        <f t="shared" si="1"/>
        <v>446840107</v>
      </c>
      <c r="IS11" s="17">
        <f t="shared" si="1"/>
        <v>138529413</v>
      </c>
      <c r="IT11" s="17">
        <f t="shared" si="1"/>
        <v>138452374</v>
      </c>
      <c r="IU11" s="17">
        <f t="shared" si="1"/>
        <v>298</v>
      </c>
      <c r="IV11" s="17">
        <f t="shared" si="1"/>
        <v>58192</v>
      </c>
    </row>
    <row r="12" spans="1:256" s="7" customFormat="1" ht="15" customHeight="1">
      <c r="A12" s="18">
        <v>8</v>
      </c>
      <c r="B12" s="19" t="s">
        <v>61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16"/>
      <c r="N12" s="18">
        <v>8</v>
      </c>
      <c r="O12" s="19" t="str">
        <f t="shared" si="2"/>
        <v>豊見城市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30"/>
      <c r="AA12" s="18">
        <v>8</v>
      </c>
      <c r="AB12" s="19" t="str">
        <f t="shared" si="3"/>
        <v>豊見城市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49"/>
      <c r="AN12" s="18">
        <v>8</v>
      </c>
      <c r="AO12" s="19" t="str">
        <f t="shared" si="4"/>
        <v>豊見城市</v>
      </c>
      <c r="AP12" s="20">
        <v>40294</v>
      </c>
      <c r="AQ12" s="20">
        <v>4095038</v>
      </c>
      <c r="AR12" s="20">
        <v>2777577</v>
      </c>
      <c r="AS12" s="20">
        <v>181566</v>
      </c>
      <c r="AT12" s="20">
        <v>125102</v>
      </c>
      <c r="AU12" s="20">
        <v>177464</v>
      </c>
      <c r="AV12" s="20">
        <v>121000</v>
      </c>
      <c r="AW12" s="20">
        <v>125</v>
      </c>
      <c r="AX12" s="20">
        <v>4658</v>
      </c>
      <c r="AY12" s="20">
        <v>3046</v>
      </c>
      <c r="AZ12" s="30"/>
      <c r="BA12" s="18">
        <v>8</v>
      </c>
      <c r="BB12" s="19" t="str">
        <f t="shared" si="5"/>
        <v>豊見城市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30"/>
      <c r="BN12" s="18">
        <v>8</v>
      </c>
      <c r="BO12" s="19" t="str">
        <f t="shared" si="6"/>
        <v>豊見城市</v>
      </c>
      <c r="BP12" s="20">
        <v>15282</v>
      </c>
      <c r="BQ12" s="20">
        <v>406623</v>
      </c>
      <c r="BR12" s="20">
        <v>364902</v>
      </c>
      <c r="BS12" s="20">
        <v>1058055</v>
      </c>
      <c r="BT12" s="20">
        <v>971011</v>
      </c>
      <c r="BU12" s="20">
        <v>283931</v>
      </c>
      <c r="BV12" s="20">
        <v>272461</v>
      </c>
      <c r="BW12" s="20">
        <v>68</v>
      </c>
      <c r="BX12" s="20">
        <v>910</v>
      </c>
      <c r="BY12" s="20">
        <v>745</v>
      </c>
      <c r="BZ12" s="30"/>
      <c r="CA12" s="18">
        <v>8</v>
      </c>
      <c r="CB12" s="19" t="str">
        <f t="shared" si="7"/>
        <v>豊見城市</v>
      </c>
      <c r="CC12" s="20">
        <v>0</v>
      </c>
      <c r="CD12" s="20">
        <v>2602943</v>
      </c>
      <c r="CE12" s="20">
        <v>2601295</v>
      </c>
      <c r="CF12" s="20">
        <v>121063695</v>
      </c>
      <c r="CG12" s="20">
        <v>120996722</v>
      </c>
      <c r="CH12" s="20">
        <v>19998055</v>
      </c>
      <c r="CI12" s="20">
        <v>19986970</v>
      </c>
      <c r="CJ12" s="20">
        <v>0</v>
      </c>
      <c r="CK12" s="20">
        <v>14354</v>
      </c>
      <c r="CL12" s="20">
        <v>14220</v>
      </c>
      <c r="CM12" s="30"/>
      <c r="CN12" s="18">
        <v>8</v>
      </c>
      <c r="CO12" s="19" t="str">
        <f t="shared" si="8"/>
        <v>豊見城市</v>
      </c>
      <c r="CP12" s="20">
        <v>0</v>
      </c>
      <c r="CQ12" s="20">
        <v>846321</v>
      </c>
      <c r="CR12" s="20">
        <v>846131</v>
      </c>
      <c r="CS12" s="20">
        <v>33377940</v>
      </c>
      <c r="CT12" s="20">
        <v>33371931</v>
      </c>
      <c r="CU12" s="20">
        <v>11063425</v>
      </c>
      <c r="CV12" s="20">
        <v>11061489</v>
      </c>
      <c r="CW12" s="20">
        <v>0</v>
      </c>
      <c r="CX12" s="20">
        <v>6185</v>
      </c>
      <c r="CY12" s="20">
        <v>6157</v>
      </c>
      <c r="CZ12" s="49"/>
      <c r="DA12" s="18">
        <v>8</v>
      </c>
      <c r="DB12" s="19" t="str">
        <f t="shared" si="9"/>
        <v>豊見城市</v>
      </c>
      <c r="DC12" s="20">
        <v>0</v>
      </c>
      <c r="DD12" s="20">
        <v>983406</v>
      </c>
      <c r="DE12" s="20">
        <v>983345</v>
      </c>
      <c r="DF12" s="20">
        <v>39763839</v>
      </c>
      <c r="DG12" s="20">
        <v>39762916</v>
      </c>
      <c r="DH12" s="20">
        <v>23701734</v>
      </c>
      <c r="DI12" s="20">
        <v>23701157</v>
      </c>
      <c r="DJ12" s="20">
        <v>0</v>
      </c>
      <c r="DK12" s="20">
        <v>1188</v>
      </c>
      <c r="DL12" s="20">
        <v>1183</v>
      </c>
      <c r="DM12" s="16"/>
      <c r="DN12" s="18">
        <v>8</v>
      </c>
      <c r="DO12" s="19" t="str">
        <f t="shared" si="10"/>
        <v>豊見城市</v>
      </c>
      <c r="DP12" s="20">
        <v>460877</v>
      </c>
      <c r="DQ12" s="20">
        <v>4432670</v>
      </c>
      <c r="DR12" s="20">
        <v>4430771</v>
      </c>
      <c r="DS12" s="20">
        <v>194205474</v>
      </c>
      <c r="DT12" s="20">
        <v>194131569</v>
      </c>
      <c r="DU12" s="20">
        <v>54763214</v>
      </c>
      <c r="DV12" s="20">
        <v>54749616</v>
      </c>
      <c r="DW12" s="20">
        <v>640</v>
      </c>
      <c r="DX12" s="20">
        <v>21727</v>
      </c>
      <c r="DY12" s="20">
        <v>21560</v>
      </c>
      <c r="DZ12" s="16"/>
      <c r="EA12" s="18">
        <v>8</v>
      </c>
      <c r="EB12" s="19" t="str">
        <f t="shared" si="11"/>
        <v>豊見城市</v>
      </c>
      <c r="EC12" s="20">
        <v>0</v>
      </c>
      <c r="ED12" s="20">
        <v>0</v>
      </c>
      <c r="EE12" s="20">
        <v>0</v>
      </c>
      <c r="EF12" s="20">
        <v>0</v>
      </c>
      <c r="EG12" s="20">
        <v>0</v>
      </c>
      <c r="EH12" s="20">
        <v>0</v>
      </c>
      <c r="EI12" s="20">
        <v>0</v>
      </c>
      <c r="EJ12" s="20">
        <v>0</v>
      </c>
      <c r="EK12" s="20">
        <v>0</v>
      </c>
      <c r="EL12" s="20">
        <v>0</v>
      </c>
      <c r="EM12" s="16"/>
      <c r="EN12" s="18">
        <v>8</v>
      </c>
      <c r="EO12" s="19" t="str">
        <f t="shared" si="12"/>
        <v>豊見城市</v>
      </c>
      <c r="EP12" s="20">
        <v>0</v>
      </c>
      <c r="EQ12" s="20">
        <v>0</v>
      </c>
      <c r="ER12" s="20">
        <v>0</v>
      </c>
      <c r="ES12" s="20">
        <v>0</v>
      </c>
      <c r="ET12" s="20">
        <v>0</v>
      </c>
      <c r="EU12" s="20">
        <v>0</v>
      </c>
      <c r="EV12" s="20">
        <v>0</v>
      </c>
      <c r="EW12" s="20">
        <v>0</v>
      </c>
      <c r="EX12" s="20">
        <v>0</v>
      </c>
      <c r="EY12" s="20">
        <v>0</v>
      </c>
      <c r="EZ12" s="7">
        <v>0</v>
      </c>
      <c r="FA12" s="18">
        <v>8</v>
      </c>
      <c r="FB12" s="19" t="str">
        <f t="shared" si="13"/>
        <v>豊見城市</v>
      </c>
      <c r="FC12" s="20">
        <v>0</v>
      </c>
      <c r="FD12" s="20">
        <v>0</v>
      </c>
      <c r="FE12" s="20">
        <v>0</v>
      </c>
      <c r="FF12" s="20">
        <v>0</v>
      </c>
      <c r="FG12" s="20">
        <v>0</v>
      </c>
      <c r="FH12" s="20">
        <v>0</v>
      </c>
      <c r="FI12" s="20">
        <v>0</v>
      </c>
      <c r="FJ12" s="20">
        <v>0</v>
      </c>
      <c r="FK12" s="20">
        <v>0</v>
      </c>
      <c r="FL12" s="20">
        <v>0</v>
      </c>
      <c r="FN12" s="18">
        <v>8</v>
      </c>
      <c r="FO12" s="19" t="str">
        <f t="shared" si="14"/>
        <v>豊見城市</v>
      </c>
      <c r="FP12" s="20">
        <v>0</v>
      </c>
      <c r="FQ12" s="20">
        <v>0</v>
      </c>
      <c r="FR12" s="20">
        <v>0</v>
      </c>
      <c r="FS12" s="20">
        <v>0</v>
      </c>
      <c r="FT12" s="20">
        <v>0</v>
      </c>
      <c r="FU12" s="20">
        <v>0</v>
      </c>
      <c r="FV12" s="20">
        <v>0</v>
      </c>
      <c r="FW12" s="20">
        <v>0</v>
      </c>
      <c r="FX12" s="20">
        <v>0</v>
      </c>
      <c r="FY12" s="20">
        <v>0</v>
      </c>
      <c r="GA12" s="18">
        <v>8</v>
      </c>
      <c r="GB12" s="19" t="str">
        <f t="shared" si="15"/>
        <v>豊見城市</v>
      </c>
      <c r="GC12" s="20">
        <v>0</v>
      </c>
      <c r="GD12" s="20">
        <v>0</v>
      </c>
      <c r="GE12" s="20">
        <v>0</v>
      </c>
      <c r="GF12" s="20">
        <v>0</v>
      </c>
      <c r="GG12" s="20">
        <v>0</v>
      </c>
      <c r="GH12" s="20">
        <v>0</v>
      </c>
      <c r="GI12" s="20">
        <v>0</v>
      </c>
      <c r="GJ12" s="20">
        <v>0</v>
      </c>
      <c r="GK12" s="20">
        <v>0</v>
      </c>
      <c r="GL12" s="20">
        <v>0</v>
      </c>
      <c r="GN12" s="18">
        <v>8</v>
      </c>
      <c r="GO12" s="19" t="str">
        <f t="shared" si="16"/>
        <v>豊見城市</v>
      </c>
      <c r="GP12" s="20">
        <v>0</v>
      </c>
      <c r="GQ12" s="20">
        <v>0</v>
      </c>
      <c r="GR12" s="20">
        <v>0</v>
      </c>
      <c r="GS12" s="20">
        <v>0</v>
      </c>
      <c r="GT12" s="20">
        <v>0</v>
      </c>
      <c r="GU12" s="20">
        <v>0</v>
      </c>
      <c r="GV12" s="20">
        <v>0</v>
      </c>
      <c r="GW12" s="20">
        <v>0</v>
      </c>
      <c r="GX12" s="20">
        <v>0</v>
      </c>
      <c r="GY12" s="20">
        <v>0</v>
      </c>
      <c r="HA12" s="18">
        <v>8</v>
      </c>
      <c r="HB12" s="19" t="str">
        <f t="shared" si="17"/>
        <v>豊見城市</v>
      </c>
      <c r="HC12" s="20">
        <v>207490</v>
      </c>
      <c r="HD12" s="20">
        <v>1469398</v>
      </c>
      <c r="HE12" s="20">
        <v>1019041</v>
      </c>
      <c r="HF12" s="20">
        <v>456304</v>
      </c>
      <c r="HG12" s="20">
        <v>420990</v>
      </c>
      <c r="HH12" s="20">
        <v>404662</v>
      </c>
      <c r="HI12" s="20">
        <v>370579</v>
      </c>
      <c r="HJ12" s="20">
        <v>385</v>
      </c>
      <c r="HK12" s="20">
        <v>2609</v>
      </c>
      <c r="HL12" s="20">
        <v>1811</v>
      </c>
      <c r="HN12" s="18">
        <v>8</v>
      </c>
      <c r="HO12" s="19" t="str">
        <f t="shared" si="18"/>
        <v>豊見城市</v>
      </c>
      <c r="HP12" s="20">
        <v>0</v>
      </c>
      <c r="HQ12" s="20">
        <v>0</v>
      </c>
      <c r="HR12" s="20">
        <v>0</v>
      </c>
      <c r="HS12" s="20">
        <v>0</v>
      </c>
      <c r="HT12" s="20">
        <v>0</v>
      </c>
      <c r="HU12" s="20">
        <v>0</v>
      </c>
      <c r="HV12" s="20">
        <v>0</v>
      </c>
      <c r="HW12" s="20">
        <v>0</v>
      </c>
      <c r="HX12" s="20">
        <v>0</v>
      </c>
      <c r="HY12" s="20">
        <v>0</v>
      </c>
      <c r="IA12" s="18">
        <v>8</v>
      </c>
      <c r="IB12" s="19" t="str">
        <f t="shared" si="19"/>
        <v>豊見城市</v>
      </c>
      <c r="IC12" s="20">
        <v>0</v>
      </c>
      <c r="ID12" s="20">
        <v>0</v>
      </c>
      <c r="IE12" s="20">
        <v>0</v>
      </c>
      <c r="IF12" s="20">
        <v>0</v>
      </c>
      <c r="IG12" s="20">
        <v>0</v>
      </c>
      <c r="IH12" s="20">
        <v>0</v>
      </c>
      <c r="II12" s="20">
        <v>0</v>
      </c>
      <c r="IJ12" s="20">
        <v>0</v>
      </c>
      <c r="IK12" s="20">
        <v>0</v>
      </c>
      <c r="IL12" s="20">
        <v>0</v>
      </c>
      <c r="IN12" s="17">
        <f t="shared" si="20"/>
        <v>723943</v>
      </c>
      <c r="IO12" s="17">
        <f t="shared" si="1"/>
        <v>10403729</v>
      </c>
      <c r="IP12" s="17">
        <f t="shared" si="1"/>
        <v>8592291</v>
      </c>
      <c r="IQ12" s="17">
        <f t="shared" si="1"/>
        <v>195901399</v>
      </c>
      <c r="IR12" s="17">
        <f t="shared" si="1"/>
        <v>195648672</v>
      </c>
      <c r="IS12" s="17">
        <f t="shared" si="1"/>
        <v>55629271</v>
      </c>
      <c r="IT12" s="17">
        <f t="shared" si="1"/>
        <v>55513656</v>
      </c>
      <c r="IU12" s="17">
        <f t="shared" si="1"/>
        <v>1218</v>
      </c>
      <c r="IV12" s="17">
        <f t="shared" si="1"/>
        <v>29904</v>
      </c>
    </row>
    <row r="13" spans="1:256" s="7" customFormat="1" ht="15" customHeight="1">
      <c r="A13" s="18">
        <v>9</v>
      </c>
      <c r="B13" s="19" t="s">
        <v>62</v>
      </c>
      <c r="C13" s="20">
        <v>4181</v>
      </c>
      <c r="D13" s="20">
        <v>268080</v>
      </c>
      <c r="E13" s="20">
        <v>220149</v>
      </c>
      <c r="F13" s="20">
        <v>13690</v>
      </c>
      <c r="G13" s="20">
        <v>11288</v>
      </c>
      <c r="H13" s="20">
        <v>13690</v>
      </c>
      <c r="I13" s="20">
        <v>11288</v>
      </c>
      <c r="J13" s="20">
        <v>18</v>
      </c>
      <c r="K13" s="20">
        <v>454</v>
      </c>
      <c r="L13" s="20">
        <v>348</v>
      </c>
      <c r="M13" s="16"/>
      <c r="N13" s="18">
        <v>9</v>
      </c>
      <c r="O13" s="19" t="str">
        <f t="shared" si="2"/>
        <v>うるま市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30"/>
      <c r="AA13" s="18">
        <v>9</v>
      </c>
      <c r="AB13" s="19" t="str">
        <f t="shared" si="3"/>
        <v>うるま市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49"/>
      <c r="AN13" s="18">
        <v>9</v>
      </c>
      <c r="AO13" s="19" t="str">
        <f t="shared" si="4"/>
        <v>うるま市</v>
      </c>
      <c r="AP13" s="20">
        <v>1117086</v>
      </c>
      <c r="AQ13" s="20">
        <v>22330705</v>
      </c>
      <c r="AR13" s="20">
        <v>16045795</v>
      </c>
      <c r="AS13" s="20">
        <v>938603</v>
      </c>
      <c r="AT13" s="20">
        <v>687220</v>
      </c>
      <c r="AU13" s="20">
        <v>938603</v>
      </c>
      <c r="AV13" s="20">
        <v>687220</v>
      </c>
      <c r="AW13" s="20">
        <v>3588</v>
      </c>
      <c r="AX13" s="20">
        <v>39611</v>
      </c>
      <c r="AY13" s="20">
        <v>25919</v>
      </c>
      <c r="AZ13" s="30"/>
      <c r="BA13" s="18">
        <v>9</v>
      </c>
      <c r="BB13" s="19" t="str">
        <f t="shared" si="5"/>
        <v>うるま市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30"/>
      <c r="BN13" s="18">
        <v>9</v>
      </c>
      <c r="BO13" s="19" t="str">
        <f t="shared" si="6"/>
        <v>うるま市</v>
      </c>
      <c r="BP13" s="20">
        <v>0</v>
      </c>
      <c r="BQ13" s="20">
        <v>65416</v>
      </c>
      <c r="BR13" s="20">
        <v>65179</v>
      </c>
      <c r="BS13" s="20">
        <v>592663</v>
      </c>
      <c r="BT13" s="20">
        <v>592374</v>
      </c>
      <c r="BU13" s="20">
        <v>363515</v>
      </c>
      <c r="BV13" s="20">
        <v>363325</v>
      </c>
      <c r="BW13" s="20">
        <v>0</v>
      </c>
      <c r="BX13" s="20">
        <v>148</v>
      </c>
      <c r="BY13" s="20">
        <v>146</v>
      </c>
      <c r="BZ13" s="30"/>
      <c r="CA13" s="18">
        <v>9</v>
      </c>
      <c r="CB13" s="19" t="str">
        <f t="shared" si="7"/>
        <v>うるま市</v>
      </c>
      <c r="CC13" s="20">
        <v>0</v>
      </c>
      <c r="CD13" s="20">
        <v>6998215</v>
      </c>
      <c r="CE13" s="20">
        <v>6762480</v>
      </c>
      <c r="CF13" s="20">
        <v>143444724</v>
      </c>
      <c r="CG13" s="20">
        <v>142245282</v>
      </c>
      <c r="CH13" s="20">
        <v>23714871</v>
      </c>
      <c r="CI13" s="20">
        <v>23517536</v>
      </c>
      <c r="CJ13" s="20">
        <v>0</v>
      </c>
      <c r="CK13" s="20">
        <v>35863</v>
      </c>
      <c r="CL13" s="20">
        <v>34000</v>
      </c>
      <c r="CM13" s="30"/>
      <c r="CN13" s="18">
        <v>9</v>
      </c>
      <c r="CO13" s="19" t="str">
        <f t="shared" si="8"/>
        <v>うるま市</v>
      </c>
      <c r="CP13" s="20">
        <v>0</v>
      </c>
      <c r="CQ13" s="20">
        <v>3827381</v>
      </c>
      <c r="CR13" s="20">
        <v>3778431</v>
      </c>
      <c r="CS13" s="20">
        <v>72675327</v>
      </c>
      <c r="CT13" s="20">
        <v>72532612</v>
      </c>
      <c r="CU13" s="20">
        <v>24039539</v>
      </c>
      <c r="CV13" s="20">
        <v>23992855</v>
      </c>
      <c r="CW13" s="20">
        <v>0</v>
      </c>
      <c r="CX13" s="20">
        <v>24434</v>
      </c>
      <c r="CY13" s="20">
        <v>23664</v>
      </c>
      <c r="CZ13" s="49"/>
      <c r="DA13" s="18">
        <v>9</v>
      </c>
      <c r="DB13" s="19" t="str">
        <f t="shared" si="9"/>
        <v>うるま市</v>
      </c>
      <c r="DC13" s="20">
        <v>0</v>
      </c>
      <c r="DD13" s="20">
        <v>7723345</v>
      </c>
      <c r="DE13" s="20">
        <v>7709130</v>
      </c>
      <c r="DF13" s="20">
        <v>83319643</v>
      </c>
      <c r="DG13" s="20">
        <v>83297756</v>
      </c>
      <c r="DH13" s="20">
        <v>53058443</v>
      </c>
      <c r="DI13" s="20">
        <v>53043998</v>
      </c>
      <c r="DJ13" s="20">
        <v>0</v>
      </c>
      <c r="DK13" s="20">
        <v>12764</v>
      </c>
      <c r="DL13" s="20">
        <v>12656</v>
      </c>
      <c r="DM13" s="16"/>
      <c r="DN13" s="18">
        <v>9</v>
      </c>
      <c r="DO13" s="19" t="str">
        <f t="shared" si="10"/>
        <v>うるま市</v>
      </c>
      <c r="DP13" s="20">
        <v>1747942</v>
      </c>
      <c r="DQ13" s="20">
        <v>18548941</v>
      </c>
      <c r="DR13" s="20">
        <v>18250041</v>
      </c>
      <c r="DS13" s="20">
        <v>299439694</v>
      </c>
      <c r="DT13" s="20">
        <v>298075650</v>
      </c>
      <c r="DU13" s="20">
        <v>100812853</v>
      </c>
      <c r="DV13" s="20">
        <v>100554389</v>
      </c>
      <c r="DW13" s="20">
        <v>2952</v>
      </c>
      <c r="DX13" s="20">
        <v>73061</v>
      </c>
      <c r="DY13" s="20">
        <v>70320</v>
      </c>
      <c r="DZ13" s="16"/>
      <c r="EA13" s="18">
        <v>9</v>
      </c>
      <c r="EB13" s="19" t="str">
        <f t="shared" si="11"/>
        <v>うるま市</v>
      </c>
      <c r="EC13" s="20">
        <v>0</v>
      </c>
      <c r="ED13" s="20">
        <v>0</v>
      </c>
      <c r="EE13" s="20">
        <v>0</v>
      </c>
      <c r="EF13" s="20">
        <v>0</v>
      </c>
      <c r="EG13" s="20">
        <v>0</v>
      </c>
      <c r="EH13" s="20">
        <v>0</v>
      </c>
      <c r="EI13" s="20">
        <v>0</v>
      </c>
      <c r="EJ13" s="20">
        <v>0</v>
      </c>
      <c r="EK13" s="20">
        <v>0</v>
      </c>
      <c r="EL13" s="20">
        <v>0</v>
      </c>
      <c r="EM13" s="16"/>
      <c r="EN13" s="18">
        <v>9</v>
      </c>
      <c r="EO13" s="19" t="str">
        <f t="shared" si="12"/>
        <v>うるま市</v>
      </c>
      <c r="EP13" s="20">
        <v>0</v>
      </c>
      <c r="EQ13" s="20">
        <v>0</v>
      </c>
      <c r="ER13" s="20">
        <v>0</v>
      </c>
      <c r="ES13" s="20">
        <v>0</v>
      </c>
      <c r="ET13" s="20">
        <v>0</v>
      </c>
      <c r="EU13" s="20">
        <v>0</v>
      </c>
      <c r="EV13" s="20">
        <v>0</v>
      </c>
      <c r="EW13" s="20">
        <v>0</v>
      </c>
      <c r="EX13" s="20">
        <v>0</v>
      </c>
      <c r="EY13" s="20">
        <v>0</v>
      </c>
      <c r="EZ13" s="7">
        <v>0</v>
      </c>
      <c r="FA13" s="18">
        <v>9</v>
      </c>
      <c r="FB13" s="19" t="str">
        <f t="shared" si="13"/>
        <v>うるま市</v>
      </c>
      <c r="FC13" s="20">
        <v>30772</v>
      </c>
      <c r="FD13" s="20">
        <v>18433</v>
      </c>
      <c r="FE13" s="20">
        <v>17292</v>
      </c>
      <c r="FF13" s="20">
        <v>1559</v>
      </c>
      <c r="FG13" s="20">
        <v>1458</v>
      </c>
      <c r="FH13" s="20">
        <v>1559</v>
      </c>
      <c r="FI13" s="20">
        <v>1458</v>
      </c>
      <c r="FJ13" s="20">
        <v>178</v>
      </c>
      <c r="FK13" s="20">
        <v>17</v>
      </c>
      <c r="FL13" s="20">
        <v>16</v>
      </c>
      <c r="FN13" s="18">
        <v>9</v>
      </c>
      <c r="FO13" s="19" t="str">
        <f t="shared" si="14"/>
        <v>うるま市</v>
      </c>
      <c r="FP13" s="20">
        <v>0</v>
      </c>
      <c r="FQ13" s="20">
        <v>0</v>
      </c>
      <c r="FR13" s="20">
        <v>0</v>
      </c>
      <c r="FS13" s="20">
        <v>0</v>
      </c>
      <c r="FT13" s="20">
        <v>0</v>
      </c>
      <c r="FU13" s="20">
        <v>0</v>
      </c>
      <c r="FV13" s="20">
        <v>0</v>
      </c>
      <c r="FW13" s="20">
        <v>0</v>
      </c>
      <c r="FX13" s="20">
        <v>0</v>
      </c>
      <c r="FY13" s="20">
        <v>0</v>
      </c>
      <c r="GA13" s="18">
        <v>9</v>
      </c>
      <c r="GB13" s="19" t="str">
        <f t="shared" si="15"/>
        <v>うるま市</v>
      </c>
      <c r="GC13" s="20">
        <v>0</v>
      </c>
      <c r="GD13" s="20">
        <v>0</v>
      </c>
      <c r="GE13" s="20">
        <v>0</v>
      </c>
      <c r="GF13" s="20">
        <v>0</v>
      </c>
      <c r="GG13" s="20">
        <v>0</v>
      </c>
      <c r="GH13" s="20">
        <v>0</v>
      </c>
      <c r="GI13" s="20">
        <v>0</v>
      </c>
      <c r="GJ13" s="20">
        <v>0</v>
      </c>
      <c r="GK13" s="20">
        <v>0</v>
      </c>
      <c r="GL13" s="20">
        <v>0</v>
      </c>
      <c r="GN13" s="18">
        <v>9</v>
      </c>
      <c r="GO13" s="19" t="str">
        <f t="shared" si="16"/>
        <v>うるま市</v>
      </c>
      <c r="GP13" s="20">
        <v>0</v>
      </c>
      <c r="GQ13" s="20">
        <v>0</v>
      </c>
      <c r="GR13" s="20">
        <v>0</v>
      </c>
      <c r="GS13" s="20">
        <v>0</v>
      </c>
      <c r="GT13" s="20">
        <v>0</v>
      </c>
      <c r="GU13" s="20">
        <v>0</v>
      </c>
      <c r="GV13" s="20">
        <v>0</v>
      </c>
      <c r="GW13" s="20">
        <v>0</v>
      </c>
      <c r="GX13" s="20">
        <v>0</v>
      </c>
      <c r="GY13" s="20">
        <v>0</v>
      </c>
      <c r="HA13" s="18">
        <v>9</v>
      </c>
      <c r="HB13" s="19" t="str">
        <f t="shared" si="17"/>
        <v>うるま市</v>
      </c>
      <c r="HC13" s="20">
        <v>3813726</v>
      </c>
      <c r="HD13" s="20">
        <v>7428039</v>
      </c>
      <c r="HE13" s="20">
        <v>5245192</v>
      </c>
      <c r="HF13" s="20">
        <v>164643</v>
      </c>
      <c r="HG13" s="20">
        <v>123459</v>
      </c>
      <c r="HH13" s="20">
        <v>159298</v>
      </c>
      <c r="HI13" s="20">
        <v>118114</v>
      </c>
      <c r="HJ13" s="20">
        <v>2723</v>
      </c>
      <c r="HK13" s="20">
        <v>13879</v>
      </c>
      <c r="HL13" s="20">
        <v>8614</v>
      </c>
      <c r="HN13" s="18">
        <v>9</v>
      </c>
      <c r="HO13" s="19" t="str">
        <f t="shared" si="18"/>
        <v>うるま市</v>
      </c>
      <c r="HP13" s="20">
        <v>1347285</v>
      </c>
      <c r="HQ13" s="20">
        <v>542965</v>
      </c>
      <c r="HR13" s="20">
        <v>542683</v>
      </c>
      <c r="HS13" s="20">
        <v>929883</v>
      </c>
      <c r="HT13" s="20">
        <v>929401</v>
      </c>
      <c r="HU13" s="20">
        <v>929883</v>
      </c>
      <c r="HV13" s="20">
        <v>929401</v>
      </c>
      <c r="HW13" s="20">
        <v>136</v>
      </c>
      <c r="HX13" s="20">
        <v>324</v>
      </c>
      <c r="HY13" s="20">
        <v>321</v>
      </c>
      <c r="IA13" s="18">
        <v>9</v>
      </c>
      <c r="IB13" s="19" t="str">
        <f t="shared" si="19"/>
        <v>うるま市</v>
      </c>
      <c r="IC13" s="20">
        <v>0</v>
      </c>
      <c r="ID13" s="20">
        <v>0</v>
      </c>
      <c r="IE13" s="20">
        <v>0</v>
      </c>
      <c r="IF13" s="20">
        <v>0</v>
      </c>
      <c r="IG13" s="20">
        <v>0</v>
      </c>
      <c r="IH13" s="20">
        <v>0</v>
      </c>
      <c r="II13" s="20">
        <v>0</v>
      </c>
      <c r="IJ13" s="20">
        <v>0</v>
      </c>
      <c r="IK13" s="20">
        <v>0</v>
      </c>
      <c r="IL13" s="20">
        <v>0</v>
      </c>
      <c r="IN13" s="17">
        <f t="shared" si="20"/>
        <v>8060992</v>
      </c>
      <c r="IO13" s="17">
        <f t="shared" si="1"/>
        <v>49202579</v>
      </c>
      <c r="IP13" s="17">
        <f t="shared" si="1"/>
        <v>40386331</v>
      </c>
      <c r="IQ13" s="17">
        <f t="shared" si="1"/>
        <v>302080735</v>
      </c>
      <c r="IR13" s="17">
        <f t="shared" si="1"/>
        <v>300420850</v>
      </c>
      <c r="IS13" s="17">
        <f t="shared" si="1"/>
        <v>103219401</v>
      </c>
      <c r="IT13" s="17">
        <f t="shared" si="1"/>
        <v>102665195</v>
      </c>
      <c r="IU13" s="17">
        <f t="shared" si="1"/>
        <v>9595</v>
      </c>
      <c r="IV13" s="17">
        <f t="shared" si="1"/>
        <v>127494</v>
      </c>
    </row>
    <row r="14" spans="1:256" s="7" customFormat="1" ht="15" customHeight="1">
      <c r="A14" s="18">
        <v>10</v>
      </c>
      <c r="B14" s="19" t="s">
        <v>63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16"/>
      <c r="N14" s="18">
        <v>10</v>
      </c>
      <c r="O14" s="19" t="str">
        <f t="shared" si="2"/>
        <v>宮古島市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30"/>
      <c r="AA14" s="18">
        <v>10</v>
      </c>
      <c r="AB14" s="19" t="str">
        <f t="shared" si="3"/>
        <v>宮古島市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49"/>
      <c r="AN14" s="18">
        <v>10</v>
      </c>
      <c r="AO14" s="19" t="str">
        <f t="shared" si="4"/>
        <v>宮古島市</v>
      </c>
      <c r="AP14" s="20">
        <v>4064170</v>
      </c>
      <c r="AQ14" s="20">
        <v>108363028</v>
      </c>
      <c r="AR14" s="20">
        <v>86637722</v>
      </c>
      <c r="AS14" s="20">
        <v>3368483</v>
      </c>
      <c r="AT14" s="20">
        <v>2746830</v>
      </c>
      <c r="AU14" s="20">
        <v>3368483</v>
      </c>
      <c r="AV14" s="20">
        <v>2746830</v>
      </c>
      <c r="AW14" s="20">
        <v>6827</v>
      </c>
      <c r="AX14" s="20">
        <v>60807</v>
      </c>
      <c r="AY14" s="20">
        <v>43560</v>
      </c>
      <c r="AZ14" s="30"/>
      <c r="BA14" s="18">
        <v>10</v>
      </c>
      <c r="BB14" s="19" t="str">
        <f t="shared" si="5"/>
        <v>宮古島市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30"/>
      <c r="BN14" s="18">
        <v>10</v>
      </c>
      <c r="BO14" s="19" t="str">
        <f t="shared" si="6"/>
        <v>宮古島市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30"/>
      <c r="CA14" s="18">
        <v>10</v>
      </c>
      <c r="CB14" s="19" t="str">
        <f t="shared" si="7"/>
        <v>宮古島市</v>
      </c>
      <c r="CC14" s="20">
        <v>0</v>
      </c>
      <c r="CD14" s="20">
        <v>3618692</v>
      </c>
      <c r="CE14" s="20">
        <v>3221570</v>
      </c>
      <c r="CF14" s="20">
        <v>38033180</v>
      </c>
      <c r="CG14" s="20">
        <v>36269286</v>
      </c>
      <c r="CH14" s="20">
        <v>6274238</v>
      </c>
      <c r="CI14" s="20">
        <v>5981287</v>
      </c>
      <c r="CJ14" s="20">
        <v>0</v>
      </c>
      <c r="CK14" s="20">
        <v>20266</v>
      </c>
      <c r="CL14" s="20">
        <v>17318</v>
      </c>
      <c r="CM14" s="30"/>
      <c r="CN14" s="18">
        <v>10</v>
      </c>
      <c r="CO14" s="19" t="str">
        <f t="shared" si="8"/>
        <v>宮古島市</v>
      </c>
      <c r="CP14" s="20">
        <v>0</v>
      </c>
      <c r="CQ14" s="20">
        <v>3031458</v>
      </c>
      <c r="CR14" s="20">
        <v>2937793</v>
      </c>
      <c r="CS14" s="20">
        <v>20944222</v>
      </c>
      <c r="CT14" s="20">
        <v>20666429</v>
      </c>
      <c r="CU14" s="20">
        <v>6904700</v>
      </c>
      <c r="CV14" s="20">
        <v>6812489</v>
      </c>
      <c r="CW14" s="20">
        <v>0</v>
      </c>
      <c r="CX14" s="20">
        <v>14951</v>
      </c>
      <c r="CY14" s="20">
        <v>13742</v>
      </c>
      <c r="CZ14" s="49"/>
      <c r="DA14" s="18">
        <v>10</v>
      </c>
      <c r="DB14" s="19" t="str">
        <f t="shared" si="9"/>
        <v>宮古島市</v>
      </c>
      <c r="DC14" s="20">
        <v>0</v>
      </c>
      <c r="DD14" s="20">
        <v>2791610</v>
      </c>
      <c r="DE14" s="20">
        <v>2786791</v>
      </c>
      <c r="DF14" s="20">
        <v>26347806</v>
      </c>
      <c r="DG14" s="20">
        <v>26330325</v>
      </c>
      <c r="DH14" s="20">
        <v>17083267</v>
      </c>
      <c r="DI14" s="20">
        <v>17072254</v>
      </c>
      <c r="DJ14" s="20">
        <v>0</v>
      </c>
      <c r="DK14" s="20">
        <v>4343</v>
      </c>
      <c r="DL14" s="20">
        <v>4229</v>
      </c>
      <c r="DM14" s="16"/>
      <c r="DN14" s="18">
        <v>10</v>
      </c>
      <c r="DO14" s="19" t="str">
        <f t="shared" si="10"/>
        <v>宮古島市</v>
      </c>
      <c r="DP14" s="20">
        <v>1881565</v>
      </c>
      <c r="DQ14" s="20">
        <v>9441760</v>
      </c>
      <c r="DR14" s="20">
        <v>8946154</v>
      </c>
      <c r="DS14" s="20">
        <v>85325208</v>
      </c>
      <c r="DT14" s="20">
        <v>83266040</v>
      </c>
      <c r="DU14" s="20">
        <v>30262205</v>
      </c>
      <c r="DV14" s="20">
        <v>29866030</v>
      </c>
      <c r="DW14" s="20">
        <v>1910</v>
      </c>
      <c r="DX14" s="20">
        <v>39560</v>
      </c>
      <c r="DY14" s="20">
        <v>35289</v>
      </c>
      <c r="DZ14" s="16"/>
      <c r="EA14" s="18">
        <v>10</v>
      </c>
      <c r="EB14" s="19" t="str">
        <f t="shared" si="11"/>
        <v>宮古島市</v>
      </c>
      <c r="EC14" s="20">
        <v>0</v>
      </c>
      <c r="ED14" s="20">
        <v>0</v>
      </c>
      <c r="EE14" s="20">
        <v>0</v>
      </c>
      <c r="EF14" s="20">
        <v>0</v>
      </c>
      <c r="EG14" s="20">
        <v>0</v>
      </c>
      <c r="EH14" s="20">
        <v>0</v>
      </c>
      <c r="EI14" s="20">
        <v>0</v>
      </c>
      <c r="EJ14" s="20">
        <v>0</v>
      </c>
      <c r="EK14" s="20">
        <v>0</v>
      </c>
      <c r="EL14" s="20">
        <v>0</v>
      </c>
      <c r="EM14" s="16"/>
      <c r="EN14" s="18">
        <v>10</v>
      </c>
      <c r="EO14" s="19" t="str">
        <f t="shared" si="12"/>
        <v>宮古島市</v>
      </c>
      <c r="EP14" s="20">
        <v>0</v>
      </c>
      <c r="EQ14" s="20">
        <v>0</v>
      </c>
      <c r="ER14" s="20">
        <v>0</v>
      </c>
      <c r="ES14" s="20">
        <v>0</v>
      </c>
      <c r="ET14" s="20">
        <v>0</v>
      </c>
      <c r="EU14" s="20">
        <v>0</v>
      </c>
      <c r="EV14" s="20">
        <v>0</v>
      </c>
      <c r="EW14" s="20">
        <v>0</v>
      </c>
      <c r="EX14" s="20">
        <v>0</v>
      </c>
      <c r="EY14" s="20">
        <v>0</v>
      </c>
      <c r="EZ14" s="7">
        <v>0</v>
      </c>
      <c r="FA14" s="18">
        <v>10</v>
      </c>
      <c r="FB14" s="19" t="str">
        <f t="shared" si="13"/>
        <v>宮古島市</v>
      </c>
      <c r="FC14" s="20">
        <v>27690</v>
      </c>
      <c r="FD14" s="20">
        <v>0</v>
      </c>
      <c r="FE14" s="20">
        <v>0</v>
      </c>
      <c r="FF14" s="20">
        <v>0</v>
      </c>
      <c r="FG14" s="20">
        <v>0</v>
      </c>
      <c r="FH14" s="20">
        <v>0</v>
      </c>
      <c r="FI14" s="20">
        <v>0</v>
      </c>
      <c r="FJ14" s="20">
        <v>106</v>
      </c>
      <c r="FK14" s="20">
        <v>0</v>
      </c>
      <c r="FL14" s="20">
        <v>0</v>
      </c>
      <c r="FN14" s="18">
        <v>10</v>
      </c>
      <c r="FO14" s="19" t="str">
        <f t="shared" si="14"/>
        <v>宮古島市</v>
      </c>
      <c r="FP14" s="20">
        <v>0</v>
      </c>
      <c r="FQ14" s="20">
        <v>0</v>
      </c>
      <c r="FR14" s="20">
        <v>0</v>
      </c>
      <c r="FS14" s="20">
        <v>0</v>
      </c>
      <c r="FT14" s="20">
        <v>0</v>
      </c>
      <c r="FU14" s="20">
        <v>0</v>
      </c>
      <c r="FV14" s="20">
        <v>0</v>
      </c>
      <c r="FW14" s="20">
        <v>0</v>
      </c>
      <c r="FX14" s="20">
        <v>0</v>
      </c>
      <c r="FY14" s="20">
        <v>0</v>
      </c>
      <c r="GA14" s="18">
        <v>10</v>
      </c>
      <c r="GB14" s="19" t="str">
        <f t="shared" si="15"/>
        <v>宮古島市</v>
      </c>
      <c r="GC14" s="20">
        <v>0</v>
      </c>
      <c r="GD14" s="20">
        <v>0</v>
      </c>
      <c r="GE14" s="20">
        <v>0</v>
      </c>
      <c r="GF14" s="20">
        <v>0</v>
      </c>
      <c r="GG14" s="20">
        <v>0</v>
      </c>
      <c r="GH14" s="20">
        <v>0</v>
      </c>
      <c r="GI14" s="20">
        <v>0</v>
      </c>
      <c r="GJ14" s="20">
        <v>0</v>
      </c>
      <c r="GK14" s="20">
        <v>0</v>
      </c>
      <c r="GL14" s="20">
        <v>0</v>
      </c>
      <c r="GN14" s="18">
        <v>10</v>
      </c>
      <c r="GO14" s="19" t="str">
        <f t="shared" si="16"/>
        <v>宮古島市</v>
      </c>
      <c r="GP14" s="20">
        <v>0</v>
      </c>
      <c r="GQ14" s="20">
        <v>0</v>
      </c>
      <c r="GR14" s="20">
        <v>0</v>
      </c>
      <c r="GS14" s="20">
        <v>0</v>
      </c>
      <c r="GT14" s="20">
        <v>0</v>
      </c>
      <c r="GU14" s="20">
        <v>0</v>
      </c>
      <c r="GV14" s="20">
        <v>0</v>
      </c>
      <c r="GW14" s="20">
        <v>0</v>
      </c>
      <c r="GX14" s="20">
        <v>0</v>
      </c>
      <c r="GY14" s="20">
        <v>0</v>
      </c>
      <c r="HA14" s="18">
        <v>10</v>
      </c>
      <c r="HB14" s="19" t="str">
        <f t="shared" si="17"/>
        <v>宮古島市</v>
      </c>
      <c r="HC14" s="20">
        <v>17979969</v>
      </c>
      <c r="HD14" s="20">
        <v>15171651</v>
      </c>
      <c r="HE14" s="20">
        <v>11574400</v>
      </c>
      <c r="HF14" s="20">
        <v>114164</v>
      </c>
      <c r="HG14" s="20">
        <v>87129</v>
      </c>
      <c r="HH14" s="20">
        <v>114164</v>
      </c>
      <c r="HI14" s="20">
        <v>87129</v>
      </c>
      <c r="HJ14" s="20">
        <v>4287</v>
      </c>
      <c r="HK14" s="20">
        <v>10390</v>
      </c>
      <c r="HL14" s="20">
        <v>6492</v>
      </c>
      <c r="HN14" s="18">
        <v>10</v>
      </c>
      <c r="HO14" s="19" t="str">
        <f t="shared" si="18"/>
        <v>宮古島市</v>
      </c>
      <c r="HP14" s="20">
        <v>323140</v>
      </c>
      <c r="HQ14" s="20">
        <v>1886321</v>
      </c>
      <c r="HR14" s="20">
        <v>1886248</v>
      </c>
      <c r="HS14" s="20">
        <v>4018713</v>
      </c>
      <c r="HT14" s="20">
        <v>4018547</v>
      </c>
      <c r="HU14" s="20">
        <v>3588771</v>
      </c>
      <c r="HV14" s="20">
        <v>3588605</v>
      </c>
      <c r="HW14" s="20">
        <v>23</v>
      </c>
      <c r="HX14" s="20">
        <v>303</v>
      </c>
      <c r="HY14" s="20">
        <v>301</v>
      </c>
      <c r="IA14" s="18">
        <v>10</v>
      </c>
      <c r="IB14" s="19" t="str">
        <f t="shared" si="19"/>
        <v>宮古島市</v>
      </c>
      <c r="IC14" s="20">
        <v>0</v>
      </c>
      <c r="ID14" s="20">
        <v>0</v>
      </c>
      <c r="IE14" s="20">
        <v>0</v>
      </c>
      <c r="IF14" s="20">
        <v>0</v>
      </c>
      <c r="IG14" s="20">
        <v>0</v>
      </c>
      <c r="IH14" s="20">
        <v>0</v>
      </c>
      <c r="II14" s="20">
        <v>0</v>
      </c>
      <c r="IJ14" s="20">
        <v>0</v>
      </c>
      <c r="IK14" s="20">
        <v>0</v>
      </c>
      <c r="IL14" s="20">
        <v>0</v>
      </c>
      <c r="IN14" s="17">
        <f t="shared" si="20"/>
        <v>24276534</v>
      </c>
      <c r="IO14" s="17">
        <f t="shared" si="1"/>
        <v>134862760</v>
      </c>
      <c r="IP14" s="17">
        <f t="shared" si="1"/>
        <v>109044524</v>
      </c>
      <c r="IQ14" s="17">
        <f t="shared" si="1"/>
        <v>92826568</v>
      </c>
      <c r="IR14" s="17">
        <f t="shared" si="1"/>
        <v>90118546</v>
      </c>
      <c r="IS14" s="17">
        <f t="shared" si="1"/>
        <v>37333623</v>
      </c>
      <c r="IT14" s="17">
        <f t="shared" si="1"/>
        <v>36288594</v>
      </c>
      <c r="IU14" s="17">
        <f t="shared" si="1"/>
        <v>13153</v>
      </c>
      <c r="IV14" s="17">
        <f t="shared" si="1"/>
        <v>111060</v>
      </c>
    </row>
    <row r="15" spans="1:256" s="7" customFormat="1" ht="15" customHeight="1">
      <c r="A15" s="22">
        <v>11</v>
      </c>
      <c r="B15" s="23" t="s">
        <v>64</v>
      </c>
      <c r="C15" s="24">
        <v>188</v>
      </c>
      <c r="D15" s="24">
        <v>59944</v>
      </c>
      <c r="E15" s="24">
        <v>47620</v>
      </c>
      <c r="F15" s="24">
        <v>3120</v>
      </c>
      <c r="G15" s="24">
        <v>2474</v>
      </c>
      <c r="H15" s="24">
        <v>3120</v>
      </c>
      <c r="I15" s="24">
        <v>2474</v>
      </c>
      <c r="J15" s="24">
        <v>2</v>
      </c>
      <c r="K15" s="24">
        <v>156</v>
      </c>
      <c r="L15" s="24">
        <v>130</v>
      </c>
      <c r="M15" s="16"/>
      <c r="N15" s="22">
        <v>11</v>
      </c>
      <c r="O15" s="23" t="str">
        <f t="shared" si="2"/>
        <v>南城市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30"/>
      <c r="AA15" s="18">
        <v>11</v>
      </c>
      <c r="AB15" s="19" t="str">
        <f t="shared" si="3"/>
        <v>南城市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49"/>
      <c r="AN15" s="18">
        <v>11</v>
      </c>
      <c r="AO15" s="19" t="str">
        <f t="shared" si="4"/>
        <v>南城市</v>
      </c>
      <c r="AP15" s="20">
        <v>428769</v>
      </c>
      <c r="AQ15" s="20">
        <v>17784663</v>
      </c>
      <c r="AR15" s="20">
        <v>13429130</v>
      </c>
      <c r="AS15" s="20">
        <v>876332</v>
      </c>
      <c r="AT15" s="20">
        <v>662573</v>
      </c>
      <c r="AU15" s="20">
        <v>876057</v>
      </c>
      <c r="AV15" s="20">
        <v>662297</v>
      </c>
      <c r="AW15" s="20">
        <v>1583</v>
      </c>
      <c r="AX15" s="20">
        <v>24641</v>
      </c>
      <c r="AY15" s="20">
        <v>18074</v>
      </c>
      <c r="AZ15" s="30"/>
      <c r="BA15" s="18">
        <v>11</v>
      </c>
      <c r="BB15" s="19" t="str">
        <f t="shared" si="5"/>
        <v>南城市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30"/>
      <c r="BN15" s="18">
        <v>11</v>
      </c>
      <c r="BO15" s="19" t="str">
        <f t="shared" si="6"/>
        <v>南城市</v>
      </c>
      <c r="BP15" s="20">
        <v>5419</v>
      </c>
      <c r="BQ15" s="20">
        <v>106253</v>
      </c>
      <c r="BR15" s="20">
        <v>105778</v>
      </c>
      <c r="BS15" s="20">
        <v>568922</v>
      </c>
      <c r="BT15" s="20">
        <v>566767</v>
      </c>
      <c r="BU15" s="20">
        <v>348541</v>
      </c>
      <c r="BV15" s="20">
        <v>347234</v>
      </c>
      <c r="BW15" s="20">
        <v>6</v>
      </c>
      <c r="BX15" s="20">
        <v>276</v>
      </c>
      <c r="BY15" s="20">
        <v>267</v>
      </c>
      <c r="BZ15" s="30"/>
      <c r="CA15" s="18">
        <v>11</v>
      </c>
      <c r="CB15" s="19" t="str">
        <f t="shared" si="7"/>
        <v>南城市</v>
      </c>
      <c r="CC15" s="20">
        <v>0</v>
      </c>
      <c r="CD15" s="20">
        <v>2536815</v>
      </c>
      <c r="CE15" s="20">
        <v>2476439</v>
      </c>
      <c r="CF15" s="20">
        <v>46539475</v>
      </c>
      <c r="CG15" s="20">
        <v>46136542</v>
      </c>
      <c r="CH15" s="20">
        <v>7751376</v>
      </c>
      <c r="CI15" s="20">
        <v>7684235</v>
      </c>
      <c r="CJ15" s="20">
        <v>0</v>
      </c>
      <c r="CK15" s="20">
        <v>15063</v>
      </c>
      <c r="CL15" s="20">
        <v>14513</v>
      </c>
      <c r="CM15" s="30"/>
      <c r="CN15" s="18">
        <v>11</v>
      </c>
      <c r="CO15" s="19" t="str">
        <f t="shared" si="8"/>
        <v>南城市</v>
      </c>
      <c r="CP15" s="20">
        <v>0</v>
      </c>
      <c r="CQ15" s="20">
        <v>2000925</v>
      </c>
      <c r="CR15" s="20">
        <v>1991183</v>
      </c>
      <c r="CS15" s="20">
        <v>32096977</v>
      </c>
      <c r="CT15" s="20">
        <v>32067913</v>
      </c>
      <c r="CU15" s="20">
        <v>10687630</v>
      </c>
      <c r="CV15" s="20">
        <v>10677946</v>
      </c>
      <c r="CW15" s="20">
        <v>0</v>
      </c>
      <c r="CX15" s="20">
        <v>11903</v>
      </c>
      <c r="CY15" s="20">
        <v>11694</v>
      </c>
      <c r="CZ15" s="49"/>
      <c r="DA15" s="18">
        <v>11</v>
      </c>
      <c r="DB15" s="19" t="str">
        <f t="shared" si="9"/>
        <v>南城市</v>
      </c>
      <c r="DC15" s="20">
        <v>0</v>
      </c>
      <c r="DD15" s="20">
        <v>1031097</v>
      </c>
      <c r="DE15" s="20">
        <v>1029749</v>
      </c>
      <c r="DF15" s="20">
        <v>15819224</v>
      </c>
      <c r="DG15" s="20">
        <v>15815367</v>
      </c>
      <c r="DH15" s="20">
        <v>9962070</v>
      </c>
      <c r="DI15" s="20">
        <v>9959639</v>
      </c>
      <c r="DJ15" s="20">
        <v>0</v>
      </c>
      <c r="DK15" s="20">
        <v>2196</v>
      </c>
      <c r="DL15" s="20">
        <v>2173</v>
      </c>
      <c r="DM15" s="16"/>
      <c r="DN15" s="18">
        <v>11</v>
      </c>
      <c r="DO15" s="19" t="str">
        <f t="shared" si="10"/>
        <v>南城市</v>
      </c>
      <c r="DP15" s="20">
        <v>356743</v>
      </c>
      <c r="DQ15" s="20">
        <v>5568837</v>
      </c>
      <c r="DR15" s="20">
        <v>5497371</v>
      </c>
      <c r="DS15" s="20">
        <v>94455676</v>
      </c>
      <c r="DT15" s="20">
        <v>94019822</v>
      </c>
      <c r="DU15" s="20">
        <v>28401076</v>
      </c>
      <c r="DV15" s="20">
        <v>28321820</v>
      </c>
      <c r="DW15" s="20">
        <v>604</v>
      </c>
      <c r="DX15" s="20">
        <v>29162</v>
      </c>
      <c r="DY15" s="20">
        <v>28380</v>
      </c>
      <c r="DZ15" s="16"/>
      <c r="EA15" s="18">
        <v>11</v>
      </c>
      <c r="EB15" s="19" t="str">
        <f t="shared" si="11"/>
        <v>南城市</v>
      </c>
      <c r="EC15" s="20">
        <v>0</v>
      </c>
      <c r="ED15" s="20">
        <v>0</v>
      </c>
      <c r="EE15" s="20">
        <v>0</v>
      </c>
      <c r="EF15" s="20">
        <v>0</v>
      </c>
      <c r="EG15" s="20">
        <v>0</v>
      </c>
      <c r="EH15" s="20">
        <v>0</v>
      </c>
      <c r="EI15" s="20">
        <v>0</v>
      </c>
      <c r="EJ15" s="20">
        <v>0</v>
      </c>
      <c r="EK15" s="20">
        <v>0</v>
      </c>
      <c r="EL15" s="20">
        <v>0</v>
      </c>
      <c r="EM15" s="16"/>
      <c r="EN15" s="18">
        <v>11</v>
      </c>
      <c r="EO15" s="19" t="str">
        <f t="shared" si="12"/>
        <v>南城市</v>
      </c>
      <c r="EP15" s="20">
        <v>0</v>
      </c>
      <c r="EQ15" s="20">
        <v>0</v>
      </c>
      <c r="ER15" s="20">
        <v>0</v>
      </c>
      <c r="ES15" s="20">
        <v>0</v>
      </c>
      <c r="ET15" s="20">
        <v>0</v>
      </c>
      <c r="EU15" s="20">
        <v>0</v>
      </c>
      <c r="EV15" s="20">
        <v>0</v>
      </c>
      <c r="EW15" s="20">
        <v>0</v>
      </c>
      <c r="EX15" s="20">
        <v>0</v>
      </c>
      <c r="EY15" s="20">
        <v>0</v>
      </c>
      <c r="EZ15" s="7">
        <v>0</v>
      </c>
      <c r="FA15" s="18">
        <v>11</v>
      </c>
      <c r="FB15" s="19" t="str">
        <f t="shared" si="13"/>
        <v>南城市</v>
      </c>
      <c r="FC15" s="20">
        <v>10924</v>
      </c>
      <c r="FD15" s="20">
        <v>3792</v>
      </c>
      <c r="FE15" s="20">
        <v>1276</v>
      </c>
      <c r="FF15" s="20">
        <v>130</v>
      </c>
      <c r="FG15" s="20">
        <v>47</v>
      </c>
      <c r="FH15" s="20">
        <v>130</v>
      </c>
      <c r="FI15" s="20">
        <v>47</v>
      </c>
      <c r="FJ15" s="20">
        <v>95</v>
      </c>
      <c r="FK15" s="20">
        <v>44</v>
      </c>
      <c r="FL15" s="20">
        <v>13</v>
      </c>
      <c r="FN15" s="18">
        <v>11</v>
      </c>
      <c r="FO15" s="19" t="str">
        <f t="shared" si="14"/>
        <v>南城市</v>
      </c>
      <c r="FP15" s="20">
        <v>0</v>
      </c>
      <c r="FQ15" s="20">
        <v>0</v>
      </c>
      <c r="FR15" s="20">
        <v>0</v>
      </c>
      <c r="FS15" s="20">
        <v>0</v>
      </c>
      <c r="FT15" s="20">
        <v>0</v>
      </c>
      <c r="FU15" s="20">
        <v>0</v>
      </c>
      <c r="FV15" s="20">
        <v>0</v>
      </c>
      <c r="FW15" s="20">
        <v>0</v>
      </c>
      <c r="FX15" s="20">
        <v>0</v>
      </c>
      <c r="FY15" s="20">
        <v>0</v>
      </c>
      <c r="GA15" s="18">
        <v>11</v>
      </c>
      <c r="GB15" s="19" t="str">
        <f t="shared" si="15"/>
        <v>南城市</v>
      </c>
      <c r="GC15" s="20">
        <v>0</v>
      </c>
      <c r="GD15" s="20">
        <v>0</v>
      </c>
      <c r="GE15" s="20">
        <v>0</v>
      </c>
      <c r="GF15" s="20">
        <v>0</v>
      </c>
      <c r="GG15" s="20">
        <v>0</v>
      </c>
      <c r="GH15" s="20">
        <v>0</v>
      </c>
      <c r="GI15" s="20">
        <v>0</v>
      </c>
      <c r="GJ15" s="20">
        <v>0</v>
      </c>
      <c r="GK15" s="20">
        <v>0</v>
      </c>
      <c r="GL15" s="20">
        <v>0</v>
      </c>
      <c r="GN15" s="18">
        <v>11</v>
      </c>
      <c r="GO15" s="19" t="str">
        <f t="shared" si="16"/>
        <v>南城市</v>
      </c>
      <c r="GP15" s="20">
        <v>0</v>
      </c>
      <c r="GQ15" s="20">
        <v>0</v>
      </c>
      <c r="GR15" s="20">
        <v>0</v>
      </c>
      <c r="GS15" s="20">
        <v>0</v>
      </c>
      <c r="GT15" s="20">
        <v>0</v>
      </c>
      <c r="GU15" s="20">
        <v>0</v>
      </c>
      <c r="GV15" s="20">
        <v>0</v>
      </c>
      <c r="GW15" s="20">
        <v>0</v>
      </c>
      <c r="GX15" s="20">
        <v>0</v>
      </c>
      <c r="GY15" s="20">
        <v>0</v>
      </c>
      <c r="HA15" s="18">
        <v>11</v>
      </c>
      <c r="HB15" s="19" t="str">
        <f t="shared" si="17"/>
        <v>南城市</v>
      </c>
      <c r="HC15" s="20">
        <v>1535417</v>
      </c>
      <c r="HD15" s="20">
        <v>10360222</v>
      </c>
      <c r="HE15" s="20">
        <v>7435505</v>
      </c>
      <c r="HF15" s="20">
        <v>157988</v>
      </c>
      <c r="HG15" s="20">
        <v>112512</v>
      </c>
      <c r="HH15" s="20">
        <v>157987</v>
      </c>
      <c r="HI15" s="20">
        <v>112512</v>
      </c>
      <c r="HJ15" s="20">
        <v>2159</v>
      </c>
      <c r="HK15" s="20">
        <v>13744</v>
      </c>
      <c r="HL15" s="20">
        <v>9569</v>
      </c>
      <c r="HN15" s="18">
        <v>11</v>
      </c>
      <c r="HO15" s="19" t="str">
        <f t="shared" si="18"/>
        <v>南城市</v>
      </c>
      <c r="HP15" s="20">
        <v>35503</v>
      </c>
      <c r="HQ15" s="20">
        <v>1660880</v>
      </c>
      <c r="HR15" s="20">
        <v>1660320</v>
      </c>
      <c r="HS15" s="20">
        <v>2787084</v>
      </c>
      <c r="HT15" s="20">
        <v>2786071</v>
      </c>
      <c r="HU15" s="20">
        <v>2614521</v>
      </c>
      <c r="HV15" s="20">
        <v>2613580</v>
      </c>
      <c r="HW15" s="20">
        <v>19</v>
      </c>
      <c r="HX15" s="20">
        <v>1423</v>
      </c>
      <c r="HY15" s="20">
        <v>1417</v>
      </c>
      <c r="IA15" s="18">
        <v>11</v>
      </c>
      <c r="IB15" s="19" t="str">
        <f t="shared" si="19"/>
        <v>南城市</v>
      </c>
      <c r="IC15" s="20">
        <v>4553</v>
      </c>
      <c r="ID15" s="20">
        <v>0</v>
      </c>
      <c r="IE15" s="20">
        <v>0</v>
      </c>
      <c r="IF15" s="20">
        <v>0</v>
      </c>
      <c r="IG15" s="20">
        <v>0</v>
      </c>
      <c r="IH15" s="20">
        <v>0</v>
      </c>
      <c r="II15" s="20">
        <v>0</v>
      </c>
      <c r="IJ15" s="20">
        <v>7</v>
      </c>
      <c r="IK15" s="20">
        <v>0</v>
      </c>
      <c r="IL15" s="20">
        <v>0</v>
      </c>
      <c r="IN15" s="17">
        <f t="shared" si="20"/>
        <v>2377516</v>
      </c>
      <c r="IO15" s="17">
        <f t="shared" si="1"/>
        <v>35544591</v>
      </c>
      <c r="IP15" s="17">
        <f t="shared" si="1"/>
        <v>28177000</v>
      </c>
      <c r="IQ15" s="17">
        <f t="shared" si="1"/>
        <v>98849252</v>
      </c>
      <c r="IR15" s="17">
        <f t="shared" si="1"/>
        <v>98150266</v>
      </c>
      <c r="IS15" s="17">
        <f t="shared" si="1"/>
        <v>32401432</v>
      </c>
      <c r="IT15" s="17">
        <f t="shared" si="1"/>
        <v>32059964</v>
      </c>
      <c r="IU15" s="17">
        <f t="shared" si="1"/>
        <v>4475</v>
      </c>
      <c r="IV15" s="17">
        <f t="shared" si="1"/>
        <v>69446</v>
      </c>
    </row>
    <row r="16" spans="1:256" s="7" customFormat="1" ht="15" customHeight="1">
      <c r="A16" s="35"/>
      <c r="B16" s="36" t="s">
        <v>96</v>
      </c>
      <c r="C16" s="34">
        <f>SUM(C5:C15)</f>
        <v>259810</v>
      </c>
      <c r="D16" s="34">
        <f aca="true" t="shared" si="21" ref="D16:L16">SUM(D5:D15)</f>
        <v>6264765</v>
      </c>
      <c r="E16" s="34">
        <f t="shared" si="21"/>
        <v>5313684</v>
      </c>
      <c r="F16" s="34">
        <f t="shared" si="21"/>
        <v>255012</v>
      </c>
      <c r="G16" s="34">
        <f t="shared" si="21"/>
        <v>216095</v>
      </c>
      <c r="H16" s="34">
        <f t="shared" si="21"/>
        <v>254987</v>
      </c>
      <c r="I16" s="34">
        <f t="shared" si="21"/>
        <v>216071</v>
      </c>
      <c r="J16" s="34">
        <f t="shared" si="21"/>
        <v>551</v>
      </c>
      <c r="K16" s="34">
        <f t="shared" si="21"/>
        <v>5245</v>
      </c>
      <c r="L16" s="34">
        <f t="shared" si="21"/>
        <v>4167</v>
      </c>
      <c r="M16" s="16"/>
      <c r="N16" s="35"/>
      <c r="O16" s="36" t="s">
        <v>96</v>
      </c>
      <c r="P16" s="34">
        <f aca="true" t="shared" si="22" ref="P16:Y16">SUM(P5:P15)</f>
        <v>0</v>
      </c>
      <c r="Q16" s="34">
        <f t="shared" si="22"/>
        <v>0</v>
      </c>
      <c r="R16" s="34">
        <f t="shared" si="22"/>
        <v>0</v>
      </c>
      <c r="S16" s="34">
        <f t="shared" si="22"/>
        <v>0</v>
      </c>
      <c r="T16" s="34">
        <f t="shared" si="22"/>
        <v>0</v>
      </c>
      <c r="U16" s="34">
        <f t="shared" si="22"/>
        <v>0</v>
      </c>
      <c r="V16" s="34">
        <f t="shared" si="22"/>
        <v>0</v>
      </c>
      <c r="W16" s="34">
        <f t="shared" si="22"/>
        <v>0</v>
      </c>
      <c r="X16" s="34">
        <f t="shared" si="22"/>
        <v>0</v>
      </c>
      <c r="Y16" s="34">
        <f t="shared" si="22"/>
        <v>0</v>
      </c>
      <c r="Z16" s="30"/>
      <c r="AA16" s="35"/>
      <c r="AB16" s="36" t="s">
        <v>96</v>
      </c>
      <c r="AC16" s="34">
        <f aca="true" t="shared" si="23" ref="AC16:AL16">SUM(AC5:AC15)</f>
        <v>6800</v>
      </c>
      <c r="AD16" s="34">
        <f t="shared" si="23"/>
        <v>229743</v>
      </c>
      <c r="AE16" s="34">
        <f t="shared" si="23"/>
        <v>228753</v>
      </c>
      <c r="AF16" s="34">
        <f t="shared" si="23"/>
        <v>1041645</v>
      </c>
      <c r="AG16" s="34">
        <f t="shared" si="23"/>
        <v>1037636</v>
      </c>
      <c r="AH16" s="34">
        <f t="shared" si="23"/>
        <v>350863</v>
      </c>
      <c r="AI16" s="34">
        <f t="shared" si="23"/>
        <v>349527</v>
      </c>
      <c r="AJ16" s="34">
        <f t="shared" si="23"/>
        <v>45</v>
      </c>
      <c r="AK16" s="34">
        <f t="shared" si="23"/>
        <v>505</v>
      </c>
      <c r="AL16" s="34">
        <f t="shared" si="23"/>
        <v>496</v>
      </c>
      <c r="AM16" s="49"/>
      <c r="AN16" s="35"/>
      <c r="AO16" s="36" t="s">
        <v>96</v>
      </c>
      <c r="AP16" s="34">
        <f aca="true" t="shared" si="24" ref="AP16:AY16">SUM(AP5:AP15)</f>
        <v>10098097</v>
      </c>
      <c r="AQ16" s="34">
        <f t="shared" si="24"/>
        <v>250706658</v>
      </c>
      <c r="AR16" s="34">
        <f t="shared" si="24"/>
        <v>203572955</v>
      </c>
      <c r="AS16" s="34">
        <f t="shared" si="24"/>
        <v>8890225</v>
      </c>
      <c r="AT16" s="34">
        <f t="shared" si="24"/>
        <v>7255823</v>
      </c>
      <c r="AU16" s="34">
        <f t="shared" si="24"/>
        <v>8884224</v>
      </c>
      <c r="AV16" s="34">
        <f t="shared" si="24"/>
        <v>7250376</v>
      </c>
      <c r="AW16" s="34">
        <f t="shared" si="24"/>
        <v>15227</v>
      </c>
      <c r="AX16" s="34">
        <f t="shared" si="24"/>
        <v>189272</v>
      </c>
      <c r="AY16" s="34">
        <f t="shared" si="24"/>
        <v>136395</v>
      </c>
      <c r="AZ16" s="30"/>
      <c r="BA16" s="35"/>
      <c r="BB16" s="36" t="s">
        <v>96</v>
      </c>
      <c r="BC16" s="34">
        <f aca="true" t="shared" si="25" ref="BC16:BL16">SUM(BC5:BC15)</f>
        <v>0</v>
      </c>
      <c r="BD16" s="34">
        <f t="shared" si="25"/>
        <v>0</v>
      </c>
      <c r="BE16" s="34">
        <f t="shared" si="25"/>
        <v>0</v>
      </c>
      <c r="BF16" s="34">
        <f t="shared" si="25"/>
        <v>0</v>
      </c>
      <c r="BG16" s="34">
        <f t="shared" si="25"/>
        <v>0</v>
      </c>
      <c r="BH16" s="34">
        <f t="shared" si="25"/>
        <v>0</v>
      </c>
      <c r="BI16" s="34">
        <f t="shared" si="25"/>
        <v>0</v>
      </c>
      <c r="BJ16" s="34">
        <f t="shared" si="25"/>
        <v>0</v>
      </c>
      <c r="BK16" s="34">
        <f t="shared" si="25"/>
        <v>0</v>
      </c>
      <c r="BL16" s="34">
        <f t="shared" si="25"/>
        <v>0</v>
      </c>
      <c r="BM16" s="30"/>
      <c r="BN16" s="35"/>
      <c r="BO16" s="36" t="s">
        <v>96</v>
      </c>
      <c r="BP16" s="34">
        <f aca="true" t="shared" si="26" ref="BP16:BY16">SUM(BP5:BP15)</f>
        <v>99392</v>
      </c>
      <c r="BQ16" s="34">
        <f t="shared" si="26"/>
        <v>2216356</v>
      </c>
      <c r="BR16" s="34">
        <f t="shared" si="26"/>
        <v>2154115</v>
      </c>
      <c r="BS16" s="34">
        <f t="shared" si="26"/>
        <v>29374869</v>
      </c>
      <c r="BT16" s="34">
        <f t="shared" si="26"/>
        <v>29052162</v>
      </c>
      <c r="BU16" s="34">
        <f t="shared" si="26"/>
        <v>8067746</v>
      </c>
      <c r="BV16" s="34">
        <f t="shared" si="26"/>
        <v>8044251</v>
      </c>
      <c r="BW16" s="34">
        <f t="shared" si="26"/>
        <v>301</v>
      </c>
      <c r="BX16" s="34">
        <f t="shared" si="26"/>
        <v>5239</v>
      </c>
      <c r="BY16" s="34">
        <f t="shared" si="26"/>
        <v>4934</v>
      </c>
      <c r="BZ16" s="30"/>
      <c r="CA16" s="35"/>
      <c r="CB16" s="36" t="s">
        <v>96</v>
      </c>
      <c r="CC16" s="34">
        <f aca="true" t="shared" si="27" ref="CC16:CL16">SUM(CC5:CC15)</f>
        <v>0</v>
      </c>
      <c r="CD16" s="34">
        <f t="shared" si="27"/>
        <v>50340594</v>
      </c>
      <c r="CE16" s="34">
        <f t="shared" si="27"/>
        <v>49511070</v>
      </c>
      <c r="CF16" s="34">
        <f t="shared" si="27"/>
        <v>2167458371</v>
      </c>
      <c r="CG16" s="34">
        <f t="shared" si="27"/>
        <v>2162279129</v>
      </c>
      <c r="CH16" s="34">
        <f t="shared" si="27"/>
        <v>353740747</v>
      </c>
      <c r="CI16" s="34">
        <f t="shared" si="27"/>
        <v>352887553</v>
      </c>
      <c r="CJ16" s="34">
        <f t="shared" si="27"/>
        <v>0</v>
      </c>
      <c r="CK16" s="34">
        <f t="shared" si="27"/>
        <v>257179</v>
      </c>
      <c r="CL16" s="34">
        <f t="shared" si="27"/>
        <v>249168</v>
      </c>
      <c r="CM16" s="30"/>
      <c r="CN16" s="35"/>
      <c r="CO16" s="36" t="s">
        <v>96</v>
      </c>
      <c r="CP16" s="34">
        <f aca="true" t="shared" si="28" ref="CP16:CY16">SUM(CP5:CP15)</f>
        <v>0</v>
      </c>
      <c r="CQ16" s="34">
        <f t="shared" si="28"/>
        <v>19775853</v>
      </c>
      <c r="CR16" s="34">
        <f t="shared" si="28"/>
        <v>19602205</v>
      </c>
      <c r="CS16" s="34">
        <f t="shared" si="28"/>
        <v>482957788</v>
      </c>
      <c r="CT16" s="34">
        <f t="shared" si="28"/>
        <v>482325029</v>
      </c>
      <c r="CU16" s="34">
        <f t="shared" si="28"/>
        <v>158373924</v>
      </c>
      <c r="CV16" s="34">
        <f t="shared" si="28"/>
        <v>158165742</v>
      </c>
      <c r="CW16" s="34">
        <f t="shared" si="28"/>
        <v>0</v>
      </c>
      <c r="CX16" s="34">
        <f t="shared" si="28"/>
        <v>128481</v>
      </c>
      <c r="CY16" s="34">
        <f t="shared" si="28"/>
        <v>125351</v>
      </c>
      <c r="CZ16" s="49"/>
      <c r="DA16" s="35"/>
      <c r="DB16" s="36" t="s">
        <v>96</v>
      </c>
      <c r="DC16" s="34">
        <f aca="true" t="shared" si="29" ref="DC16:DL16">SUM(DC5:DC15)</f>
        <v>0</v>
      </c>
      <c r="DD16" s="34">
        <f t="shared" si="29"/>
        <v>31545017</v>
      </c>
      <c r="DE16" s="34">
        <f t="shared" si="29"/>
        <v>31518765</v>
      </c>
      <c r="DF16" s="34">
        <f t="shared" si="29"/>
        <v>1151336216</v>
      </c>
      <c r="DG16" s="34">
        <f t="shared" si="29"/>
        <v>1151235899</v>
      </c>
      <c r="DH16" s="34">
        <f t="shared" si="29"/>
        <v>702411408</v>
      </c>
      <c r="DI16" s="34">
        <f t="shared" si="29"/>
        <v>702347800</v>
      </c>
      <c r="DJ16" s="34">
        <f t="shared" si="29"/>
        <v>0</v>
      </c>
      <c r="DK16" s="34">
        <f t="shared" si="29"/>
        <v>61558</v>
      </c>
      <c r="DL16" s="34">
        <f t="shared" si="29"/>
        <v>61065</v>
      </c>
      <c r="DM16" s="16"/>
      <c r="DN16" s="35"/>
      <c r="DO16" s="36" t="s">
        <v>96</v>
      </c>
      <c r="DP16" s="34">
        <f aca="true" t="shared" si="30" ref="DP16:DY16">SUM(DP5:DP15)</f>
        <v>11988361</v>
      </c>
      <c r="DQ16" s="34">
        <f t="shared" si="30"/>
        <v>101661464</v>
      </c>
      <c r="DR16" s="34">
        <f t="shared" si="30"/>
        <v>100632040</v>
      </c>
      <c r="DS16" s="34">
        <f t="shared" si="30"/>
        <v>3801752375</v>
      </c>
      <c r="DT16" s="34">
        <f t="shared" si="30"/>
        <v>3795840057</v>
      </c>
      <c r="DU16" s="34">
        <f t="shared" si="30"/>
        <v>1214526079</v>
      </c>
      <c r="DV16" s="34">
        <f t="shared" si="30"/>
        <v>1213401095</v>
      </c>
      <c r="DW16" s="34">
        <f t="shared" si="30"/>
        <v>16713</v>
      </c>
      <c r="DX16" s="34">
        <f t="shared" si="30"/>
        <v>447218</v>
      </c>
      <c r="DY16" s="34">
        <f t="shared" si="30"/>
        <v>435584</v>
      </c>
      <c r="DZ16" s="16"/>
      <c r="EA16" s="35"/>
      <c r="EB16" s="36" t="s">
        <v>96</v>
      </c>
      <c r="EC16" s="34">
        <f aca="true" t="shared" si="31" ref="EC16:EL16">SUM(EC5:EC15)</f>
        <v>0</v>
      </c>
      <c r="ED16" s="34">
        <f t="shared" si="31"/>
        <v>0</v>
      </c>
      <c r="EE16" s="34">
        <f t="shared" si="31"/>
        <v>0</v>
      </c>
      <c r="EF16" s="34">
        <f t="shared" si="31"/>
        <v>0</v>
      </c>
      <c r="EG16" s="34">
        <f t="shared" si="31"/>
        <v>0</v>
      </c>
      <c r="EH16" s="34">
        <f t="shared" si="31"/>
        <v>0</v>
      </c>
      <c r="EI16" s="34">
        <f t="shared" si="31"/>
        <v>0</v>
      </c>
      <c r="EJ16" s="34">
        <f t="shared" si="31"/>
        <v>0</v>
      </c>
      <c r="EK16" s="34">
        <f t="shared" si="31"/>
        <v>0</v>
      </c>
      <c r="EL16" s="34">
        <f t="shared" si="31"/>
        <v>0</v>
      </c>
      <c r="EM16" s="16"/>
      <c r="EN16" s="35"/>
      <c r="EO16" s="36" t="s">
        <v>96</v>
      </c>
      <c r="EP16" s="34">
        <f aca="true" t="shared" si="32" ref="EP16:EY16">SUM(EP5:EP15)</f>
        <v>0</v>
      </c>
      <c r="EQ16" s="34">
        <f t="shared" si="32"/>
        <v>0</v>
      </c>
      <c r="ER16" s="34">
        <f t="shared" si="32"/>
        <v>0</v>
      </c>
      <c r="ES16" s="34">
        <f t="shared" si="32"/>
        <v>0</v>
      </c>
      <c r="ET16" s="34">
        <f t="shared" si="32"/>
        <v>0</v>
      </c>
      <c r="EU16" s="34">
        <f t="shared" si="32"/>
        <v>0</v>
      </c>
      <c r="EV16" s="34">
        <f t="shared" si="32"/>
        <v>0</v>
      </c>
      <c r="EW16" s="34">
        <f t="shared" si="32"/>
        <v>0</v>
      </c>
      <c r="EX16" s="34">
        <f t="shared" si="32"/>
        <v>0</v>
      </c>
      <c r="EY16" s="34">
        <f t="shared" si="32"/>
        <v>0</v>
      </c>
      <c r="FA16" s="35"/>
      <c r="FB16" s="36" t="s">
        <v>96</v>
      </c>
      <c r="FC16" s="34">
        <f aca="true" t="shared" si="33" ref="FC16:FL16">SUM(FC5:FC15)</f>
        <v>1254016</v>
      </c>
      <c r="FD16" s="34">
        <f t="shared" si="33"/>
        <v>372622</v>
      </c>
      <c r="FE16" s="34">
        <f t="shared" si="33"/>
        <v>338032</v>
      </c>
      <c r="FF16" s="34">
        <f t="shared" si="33"/>
        <v>104072</v>
      </c>
      <c r="FG16" s="34">
        <f t="shared" si="33"/>
        <v>103375</v>
      </c>
      <c r="FH16" s="34">
        <f t="shared" si="33"/>
        <v>64799</v>
      </c>
      <c r="FI16" s="34">
        <f t="shared" si="33"/>
        <v>64102</v>
      </c>
      <c r="FJ16" s="34">
        <f t="shared" si="33"/>
        <v>1122</v>
      </c>
      <c r="FK16" s="34">
        <f t="shared" si="33"/>
        <v>344</v>
      </c>
      <c r="FL16" s="34">
        <f t="shared" si="33"/>
        <v>270</v>
      </c>
      <c r="FN16" s="35"/>
      <c r="FO16" s="36" t="s">
        <v>96</v>
      </c>
      <c r="FP16" s="34">
        <f aca="true" t="shared" si="34" ref="FP16:FY16">SUM(FP5:FP15)</f>
        <v>89756604</v>
      </c>
      <c r="FQ16" s="34">
        <f t="shared" si="34"/>
        <v>29481774</v>
      </c>
      <c r="FR16" s="34">
        <f t="shared" si="34"/>
        <v>20654397</v>
      </c>
      <c r="FS16" s="34">
        <f t="shared" si="34"/>
        <v>161665</v>
      </c>
      <c r="FT16" s="34">
        <f t="shared" si="34"/>
        <v>120041</v>
      </c>
      <c r="FU16" s="34">
        <f t="shared" si="34"/>
        <v>161665</v>
      </c>
      <c r="FV16" s="34">
        <f t="shared" si="34"/>
        <v>120041</v>
      </c>
      <c r="FW16" s="34">
        <f t="shared" si="34"/>
        <v>1418</v>
      </c>
      <c r="FX16" s="34">
        <f t="shared" si="34"/>
        <v>6279</v>
      </c>
      <c r="FY16" s="34">
        <f t="shared" si="34"/>
        <v>3652</v>
      </c>
      <c r="GA16" s="35"/>
      <c r="GB16" s="36" t="s">
        <v>96</v>
      </c>
      <c r="GC16" s="34">
        <f aca="true" t="shared" si="35" ref="GC16:GL16">SUM(GC5:GC15)</f>
        <v>12194</v>
      </c>
      <c r="GD16" s="34">
        <f t="shared" si="35"/>
        <v>54955</v>
      </c>
      <c r="GE16" s="34">
        <f t="shared" si="35"/>
        <v>40587</v>
      </c>
      <c r="GF16" s="34">
        <f t="shared" si="35"/>
        <v>174971</v>
      </c>
      <c r="GG16" s="34">
        <f t="shared" si="35"/>
        <v>173638</v>
      </c>
      <c r="GH16" s="34">
        <f t="shared" si="35"/>
        <v>105650</v>
      </c>
      <c r="GI16" s="34">
        <f t="shared" si="35"/>
        <v>104825</v>
      </c>
      <c r="GJ16" s="34">
        <f t="shared" si="35"/>
        <v>39</v>
      </c>
      <c r="GK16" s="34">
        <f t="shared" si="35"/>
        <v>101</v>
      </c>
      <c r="GL16" s="34">
        <f t="shared" si="35"/>
        <v>66</v>
      </c>
      <c r="GN16" s="35"/>
      <c r="GO16" s="36" t="s">
        <v>96</v>
      </c>
      <c r="GP16" s="34">
        <f aca="true" t="shared" si="36" ref="GP16:GY16">SUM(GP5:GP15)</f>
        <v>24431531</v>
      </c>
      <c r="GQ16" s="34">
        <f t="shared" si="36"/>
        <v>3358140</v>
      </c>
      <c r="GR16" s="34">
        <f t="shared" si="36"/>
        <v>3236385</v>
      </c>
      <c r="GS16" s="34">
        <f t="shared" si="36"/>
        <v>66724</v>
      </c>
      <c r="GT16" s="34">
        <f t="shared" si="36"/>
        <v>65065</v>
      </c>
      <c r="GU16" s="34">
        <f t="shared" si="36"/>
        <v>66724</v>
      </c>
      <c r="GV16" s="34">
        <f t="shared" si="36"/>
        <v>65065</v>
      </c>
      <c r="GW16" s="34">
        <f t="shared" si="36"/>
        <v>506</v>
      </c>
      <c r="GX16" s="34">
        <f t="shared" si="36"/>
        <v>650</v>
      </c>
      <c r="GY16" s="34">
        <f t="shared" si="36"/>
        <v>589</v>
      </c>
      <c r="HA16" s="35"/>
      <c r="HB16" s="36" t="s">
        <v>96</v>
      </c>
      <c r="HC16" s="34">
        <f aca="true" t="shared" si="37" ref="HC16:HL16">SUM(HC5:HC15)</f>
        <v>93443238</v>
      </c>
      <c r="HD16" s="34">
        <f t="shared" si="37"/>
        <v>84490047</v>
      </c>
      <c r="HE16" s="34">
        <f t="shared" si="37"/>
        <v>65332855</v>
      </c>
      <c r="HF16" s="34">
        <f t="shared" si="37"/>
        <v>6888617</v>
      </c>
      <c r="HG16" s="34">
        <f t="shared" si="37"/>
        <v>6563878</v>
      </c>
      <c r="HH16" s="34">
        <f t="shared" si="37"/>
        <v>4711855</v>
      </c>
      <c r="HI16" s="34">
        <f t="shared" si="37"/>
        <v>4405380</v>
      </c>
      <c r="HJ16" s="34">
        <f t="shared" si="37"/>
        <v>15938</v>
      </c>
      <c r="HK16" s="34">
        <f t="shared" si="37"/>
        <v>72526</v>
      </c>
      <c r="HL16" s="34">
        <f t="shared" si="37"/>
        <v>49614</v>
      </c>
      <c r="HN16" s="35"/>
      <c r="HO16" s="36" t="s">
        <v>96</v>
      </c>
      <c r="HP16" s="34">
        <f aca="true" t="shared" si="38" ref="HP16:HY16">SUM(HP5:HP15)</f>
        <v>4060209</v>
      </c>
      <c r="HQ16" s="34">
        <f t="shared" si="38"/>
        <v>6571532</v>
      </c>
      <c r="HR16" s="34">
        <f t="shared" si="38"/>
        <v>6570516</v>
      </c>
      <c r="HS16" s="34">
        <f t="shared" si="38"/>
        <v>13361427</v>
      </c>
      <c r="HT16" s="34">
        <f t="shared" si="38"/>
        <v>13359592</v>
      </c>
      <c r="HU16" s="34">
        <f t="shared" si="38"/>
        <v>11115609</v>
      </c>
      <c r="HV16" s="34">
        <f t="shared" si="38"/>
        <v>11113846</v>
      </c>
      <c r="HW16" s="34">
        <f t="shared" si="38"/>
        <v>209</v>
      </c>
      <c r="HX16" s="34">
        <f t="shared" si="38"/>
        <v>2801</v>
      </c>
      <c r="HY16" s="34">
        <f t="shared" si="38"/>
        <v>2789</v>
      </c>
      <c r="IA16" s="35"/>
      <c r="IB16" s="36" t="s">
        <v>96</v>
      </c>
      <c r="IC16" s="34">
        <f aca="true" t="shared" si="39" ref="IC16:IL16">SUM(IC5:IC15)</f>
        <v>4553</v>
      </c>
      <c r="ID16" s="34">
        <f t="shared" si="39"/>
        <v>0</v>
      </c>
      <c r="IE16" s="34">
        <f t="shared" si="39"/>
        <v>0</v>
      </c>
      <c r="IF16" s="34">
        <f t="shared" si="39"/>
        <v>0</v>
      </c>
      <c r="IG16" s="34">
        <f t="shared" si="39"/>
        <v>0</v>
      </c>
      <c r="IH16" s="34">
        <f t="shared" si="39"/>
        <v>0</v>
      </c>
      <c r="II16" s="34">
        <f t="shared" si="39"/>
        <v>0</v>
      </c>
      <c r="IJ16" s="34">
        <f t="shared" si="39"/>
        <v>7</v>
      </c>
      <c r="IK16" s="34">
        <f t="shared" si="39"/>
        <v>0</v>
      </c>
      <c r="IL16" s="34">
        <f t="shared" si="39"/>
        <v>0</v>
      </c>
      <c r="IN16" s="65">
        <f t="shared" si="20"/>
        <v>235414805</v>
      </c>
      <c r="IO16" s="65">
        <f t="shared" si="1"/>
        <v>485408056</v>
      </c>
      <c r="IP16" s="65">
        <f t="shared" si="1"/>
        <v>408074319</v>
      </c>
      <c r="IQ16" s="65">
        <f t="shared" si="1"/>
        <v>3862071602</v>
      </c>
      <c r="IR16" s="65">
        <f t="shared" si="1"/>
        <v>3853787362</v>
      </c>
      <c r="IS16" s="65">
        <f t="shared" si="1"/>
        <v>1248310201</v>
      </c>
      <c r="IT16" s="65">
        <f t="shared" si="1"/>
        <v>1245134579</v>
      </c>
      <c r="IU16" s="65">
        <f t="shared" si="1"/>
        <v>52076</v>
      </c>
      <c r="IV16" s="65">
        <f t="shared" si="1"/>
        <v>730180</v>
      </c>
    </row>
    <row r="17" spans="1:256" s="7" customFormat="1" ht="15" customHeight="1">
      <c r="A17" s="25">
        <v>12</v>
      </c>
      <c r="B17" s="26" t="s">
        <v>65</v>
      </c>
      <c r="C17" s="27">
        <v>0</v>
      </c>
      <c r="D17" s="27">
        <v>17949</v>
      </c>
      <c r="E17" s="27">
        <v>13637</v>
      </c>
      <c r="F17" s="27">
        <v>762</v>
      </c>
      <c r="G17" s="27">
        <v>580</v>
      </c>
      <c r="H17" s="27">
        <v>762</v>
      </c>
      <c r="I17" s="27">
        <v>580</v>
      </c>
      <c r="J17" s="27">
        <v>0</v>
      </c>
      <c r="K17" s="27">
        <v>25</v>
      </c>
      <c r="L17" s="27">
        <v>17</v>
      </c>
      <c r="M17" s="16"/>
      <c r="N17" s="25">
        <v>12</v>
      </c>
      <c r="O17" s="26" t="str">
        <f t="shared" si="2"/>
        <v>国 頭 村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30"/>
      <c r="AA17" s="18">
        <v>12</v>
      </c>
      <c r="AB17" s="19" t="str">
        <f t="shared" si="3"/>
        <v>国 頭 村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49"/>
      <c r="AN17" s="18">
        <v>12</v>
      </c>
      <c r="AO17" s="19" t="str">
        <f t="shared" si="4"/>
        <v>国 頭 村</v>
      </c>
      <c r="AP17" s="20">
        <v>45059</v>
      </c>
      <c r="AQ17" s="20">
        <v>8805870</v>
      </c>
      <c r="AR17" s="20">
        <v>5953213</v>
      </c>
      <c r="AS17" s="20">
        <v>287916</v>
      </c>
      <c r="AT17" s="20">
        <v>194530</v>
      </c>
      <c r="AU17" s="20">
        <v>283097</v>
      </c>
      <c r="AV17" s="20">
        <v>189812</v>
      </c>
      <c r="AW17" s="20">
        <v>157</v>
      </c>
      <c r="AX17" s="20">
        <v>11595</v>
      </c>
      <c r="AY17" s="20">
        <v>4688</v>
      </c>
      <c r="AZ17" s="30"/>
      <c r="BA17" s="18">
        <v>12</v>
      </c>
      <c r="BB17" s="19" t="str">
        <f t="shared" si="5"/>
        <v>国 頭 村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30"/>
      <c r="BN17" s="18">
        <v>12</v>
      </c>
      <c r="BO17" s="19" t="str">
        <f t="shared" si="6"/>
        <v>国 頭 村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30"/>
      <c r="CA17" s="18">
        <v>12</v>
      </c>
      <c r="CB17" s="19" t="str">
        <f t="shared" si="7"/>
        <v>国 頭 村</v>
      </c>
      <c r="CC17" s="20">
        <v>0</v>
      </c>
      <c r="CD17" s="20">
        <v>440703</v>
      </c>
      <c r="CE17" s="20">
        <v>300025</v>
      </c>
      <c r="CF17" s="20">
        <v>2471365</v>
      </c>
      <c r="CG17" s="20">
        <v>2102562</v>
      </c>
      <c r="CH17" s="20">
        <v>410120</v>
      </c>
      <c r="CI17" s="20">
        <v>348835</v>
      </c>
      <c r="CJ17" s="20">
        <v>0</v>
      </c>
      <c r="CK17" s="20">
        <v>2419</v>
      </c>
      <c r="CL17" s="20">
        <v>1551</v>
      </c>
      <c r="CM17" s="30"/>
      <c r="CN17" s="18">
        <v>12</v>
      </c>
      <c r="CO17" s="19" t="str">
        <f t="shared" si="8"/>
        <v>国 頭 村</v>
      </c>
      <c r="CP17" s="20">
        <v>0</v>
      </c>
      <c r="CQ17" s="20">
        <v>330610</v>
      </c>
      <c r="CR17" s="20">
        <v>287347</v>
      </c>
      <c r="CS17" s="20">
        <v>1909338</v>
      </c>
      <c r="CT17" s="20">
        <v>1827300</v>
      </c>
      <c r="CU17" s="20">
        <v>632458</v>
      </c>
      <c r="CV17" s="20">
        <v>605160</v>
      </c>
      <c r="CW17" s="20">
        <v>0</v>
      </c>
      <c r="CX17" s="20">
        <v>1848</v>
      </c>
      <c r="CY17" s="20">
        <v>1394</v>
      </c>
      <c r="CZ17" s="49"/>
      <c r="DA17" s="18">
        <v>12</v>
      </c>
      <c r="DB17" s="19" t="str">
        <f t="shared" si="9"/>
        <v>国 頭 村</v>
      </c>
      <c r="DC17" s="20">
        <v>0</v>
      </c>
      <c r="DD17" s="20">
        <v>166687</v>
      </c>
      <c r="DE17" s="20">
        <v>158719</v>
      </c>
      <c r="DF17" s="20">
        <v>945211</v>
      </c>
      <c r="DG17" s="20">
        <v>931354</v>
      </c>
      <c r="DH17" s="20">
        <v>592079</v>
      </c>
      <c r="DI17" s="20">
        <v>583593</v>
      </c>
      <c r="DJ17" s="20">
        <v>0</v>
      </c>
      <c r="DK17" s="20">
        <v>595</v>
      </c>
      <c r="DL17" s="20">
        <v>529</v>
      </c>
      <c r="DM17" s="16"/>
      <c r="DN17" s="18">
        <v>12</v>
      </c>
      <c r="DO17" s="19" t="str">
        <f t="shared" si="10"/>
        <v>国 頭 村</v>
      </c>
      <c r="DP17" s="20">
        <v>74097</v>
      </c>
      <c r="DQ17" s="20">
        <v>938000</v>
      </c>
      <c r="DR17" s="20">
        <v>746091</v>
      </c>
      <c r="DS17" s="20">
        <v>5325914</v>
      </c>
      <c r="DT17" s="20">
        <v>4861216</v>
      </c>
      <c r="DU17" s="20">
        <v>1634657</v>
      </c>
      <c r="DV17" s="20">
        <v>1537588</v>
      </c>
      <c r="DW17" s="20">
        <v>196</v>
      </c>
      <c r="DX17" s="20">
        <v>4862</v>
      </c>
      <c r="DY17" s="20">
        <v>3474</v>
      </c>
      <c r="DZ17" s="16"/>
      <c r="EA17" s="18">
        <v>12</v>
      </c>
      <c r="EB17" s="19" t="str">
        <f t="shared" si="11"/>
        <v>国 頭 村</v>
      </c>
      <c r="EC17" s="20">
        <v>0</v>
      </c>
      <c r="ED17" s="20">
        <v>0</v>
      </c>
      <c r="EE17" s="20">
        <v>0</v>
      </c>
      <c r="EF17" s="20">
        <v>0</v>
      </c>
      <c r="EG17" s="20">
        <v>0</v>
      </c>
      <c r="EH17" s="20">
        <v>0</v>
      </c>
      <c r="EI17" s="20">
        <v>0</v>
      </c>
      <c r="EJ17" s="20">
        <v>0</v>
      </c>
      <c r="EK17" s="20">
        <v>0</v>
      </c>
      <c r="EL17" s="20">
        <v>0</v>
      </c>
      <c r="EM17" s="16"/>
      <c r="EN17" s="18">
        <v>12</v>
      </c>
      <c r="EO17" s="19" t="str">
        <f t="shared" si="12"/>
        <v>国 頭 村</v>
      </c>
      <c r="EP17" s="20">
        <v>0</v>
      </c>
      <c r="EQ17" s="20">
        <v>0</v>
      </c>
      <c r="ER17" s="20">
        <v>0</v>
      </c>
      <c r="ES17" s="20">
        <v>0</v>
      </c>
      <c r="ET17" s="20">
        <v>0</v>
      </c>
      <c r="EU17" s="20">
        <v>0</v>
      </c>
      <c r="EV17" s="20">
        <v>0</v>
      </c>
      <c r="EW17" s="20">
        <v>0</v>
      </c>
      <c r="EX17" s="20">
        <v>0</v>
      </c>
      <c r="EY17" s="20">
        <v>0</v>
      </c>
      <c r="FA17" s="18">
        <v>12</v>
      </c>
      <c r="FB17" s="19" t="str">
        <f t="shared" si="13"/>
        <v>国 頭 村</v>
      </c>
      <c r="FC17" s="20">
        <v>12677</v>
      </c>
      <c r="FD17" s="20">
        <v>10953</v>
      </c>
      <c r="FE17" s="20">
        <v>6841</v>
      </c>
      <c r="FF17" s="20">
        <v>338</v>
      </c>
      <c r="FG17" s="20">
        <v>224</v>
      </c>
      <c r="FH17" s="20">
        <v>338</v>
      </c>
      <c r="FI17" s="20">
        <v>224</v>
      </c>
      <c r="FJ17" s="20">
        <v>44</v>
      </c>
      <c r="FK17" s="20">
        <v>55</v>
      </c>
      <c r="FL17" s="20">
        <v>34</v>
      </c>
      <c r="FN17" s="18">
        <v>12</v>
      </c>
      <c r="FO17" s="19" t="str">
        <f t="shared" si="14"/>
        <v>国 頭 村</v>
      </c>
      <c r="FP17" s="20">
        <v>134686088</v>
      </c>
      <c r="FQ17" s="20">
        <v>19463348</v>
      </c>
      <c r="FR17" s="20">
        <v>15130523</v>
      </c>
      <c r="FS17" s="20">
        <v>180202</v>
      </c>
      <c r="FT17" s="20">
        <v>141407</v>
      </c>
      <c r="FU17" s="20">
        <v>180166</v>
      </c>
      <c r="FV17" s="20">
        <v>141378</v>
      </c>
      <c r="FW17" s="20">
        <v>882</v>
      </c>
      <c r="FX17" s="20">
        <v>3791</v>
      </c>
      <c r="FY17" s="20">
        <v>1604</v>
      </c>
      <c r="GA17" s="18">
        <v>12</v>
      </c>
      <c r="GB17" s="19" t="str">
        <f t="shared" si="15"/>
        <v>国 頭 村</v>
      </c>
      <c r="GC17" s="20">
        <v>0</v>
      </c>
      <c r="GD17" s="20">
        <v>0</v>
      </c>
      <c r="GE17" s="20">
        <v>0</v>
      </c>
      <c r="GF17" s="20">
        <v>0</v>
      </c>
      <c r="GG17" s="20">
        <v>0</v>
      </c>
      <c r="GH17" s="20">
        <v>0</v>
      </c>
      <c r="GI17" s="20">
        <v>0</v>
      </c>
      <c r="GJ17" s="20">
        <v>0</v>
      </c>
      <c r="GK17" s="20">
        <v>0</v>
      </c>
      <c r="GL17" s="20">
        <v>0</v>
      </c>
      <c r="GN17" s="18">
        <v>12</v>
      </c>
      <c r="GO17" s="19" t="str">
        <f t="shared" si="16"/>
        <v>国 頭 村</v>
      </c>
      <c r="GP17" s="20">
        <v>16787</v>
      </c>
      <c r="GQ17" s="20">
        <v>2340647</v>
      </c>
      <c r="GR17" s="20">
        <v>2297491</v>
      </c>
      <c r="GS17" s="20">
        <v>15627</v>
      </c>
      <c r="GT17" s="20">
        <v>15348</v>
      </c>
      <c r="GU17" s="20">
        <v>15627</v>
      </c>
      <c r="GV17" s="20">
        <v>15348</v>
      </c>
      <c r="GW17" s="20">
        <v>22</v>
      </c>
      <c r="GX17" s="20">
        <v>122</v>
      </c>
      <c r="GY17" s="20">
        <v>117</v>
      </c>
      <c r="HA17" s="18">
        <v>12</v>
      </c>
      <c r="HB17" s="19" t="str">
        <f t="shared" si="17"/>
        <v>国 頭 村</v>
      </c>
      <c r="HC17" s="20">
        <v>4680965</v>
      </c>
      <c r="HD17" s="20">
        <v>15410218</v>
      </c>
      <c r="HE17" s="20">
        <v>10681205</v>
      </c>
      <c r="HF17" s="20">
        <v>132284</v>
      </c>
      <c r="HG17" s="20">
        <v>93276</v>
      </c>
      <c r="HH17" s="20">
        <v>132280</v>
      </c>
      <c r="HI17" s="20">
        <v>93276</v>
      </c>
      <c r="HJ17" s="20">
        <v>800</v>
      </c>
      <c r="HK17" s="20">
        <v>7755</v>
      </c>
      <c r="HL17" s="20">
        <v>2752</v>
      </c>
      <c r="HN17" s="18">
        <v>12</v>
      </c>
      <c r="HO17" s="19" t="str">
        <f t="shared" si="18"/>
        <v>国 頭 村</v>
      </c>
      <c r="HP17" s="20">
        <v>0</v>
      </c>
      <c r="HQ17" s="20">
        <v>0</v>
      </c>
      <c r="HR17" s="20">
        <v>0</v>
      </c>
      <c r="HS17" s="20">
        <v>0</v>
      </c>
      <c r="HT17" s="20">
        <v>0</v>
      </c>
      <c r="HU17" s="20">
        <v>0</v>
      </c>
      <c r="HV17" s="20">
        <v>0</v>
      </c>
      <c r="HW17" s="20">
        <v>0</v>
      </c>
      <c r="HX17" s="20">
        <v>0</v>
      </c>
      <c r="HY17" s="20">
        <v>0</v>
      </c>
      <c r="IA17" s="18">
        <v>12</v>
      </c>
      <c r="IB17" s="19" t="str">
        <f t="shared" si="19"/>
        <v>国 頭 村</v>
      </c>
      <c r="IC17" s="20">
        <v>0</v>
      </c>
      <c r="ID17" s="20">
        <v>0</v>
      </c>
      <c r="IE17" s="20">
        <v>0</v>
      </c>
      <c r="IF17" s="20">
        <v>0</v>
      </c>
      <c r="IG17" s="20">
        <v>0</v>
      </c>
      <c r="IH17" s="20">
        <v>0</v>
      </c>
      <c r="II17" s="20">
        <v>0</v>
      </c>
      <c r="IJ17" s="20">
        <v>0</v>
      </c>
      <c r="IK17" s="20">
        <v>0</v>
      </c>
      <c r="IL17" s="20">
        <v>0</v>
      </c>
      <c r="IN17" s="17">
        <f t="shared" si="20"/>
        <v>139515673</v>
      </c>
      <c r="IO17" s="17">
        <f t="shared" si="1"/>
        <v>46986985</v>
      </c>
      <c r="IP17" s="17">
        <f t="shared" si="1"/>
        <v>34829001</v>
      </c>
      <c r="IQ17" s="17">
        <f t="shared" si="1"/>
        <v>5943043</v>
      </c>
      <c r="IR17" s="17">
        <f t="shared" si="1"/>
        <v>5306581</v>
      </c>
      <c r="IS17" s="17">
        <f t="shared" si="1"/>
        <v>2246927</v>
      </c>
      <c r="IT17" s="17">
        <f t="shared" si="1"/>
        <v>1978206</v>
      </c>
      <c r="IU17" s="17">
        <f t="shared" si="1"/>
        <v>2101</v>
      </c>
      <c r="IV17" s="17">
        <f t="shared" si="1"/>
        <v>28205</v>
      </c>
    </row>
    <row r="18" spans="1:256" s="7" customFormat="1" ht="15" customHeight="1">
      <c r="A18" s="18">
        <v>13</v>
      </c>
      <c r="B18" s="19" t="s">
        <v>66</v>
      </c>
      <c r="C18" s="20">
        <v>16049</v>
      </c>
      <c r="D18" s="20">
        <v>675015</v>
      </c>
      <c r="E18" s="20">
        <v>405127</v>
      </c>
      <c r="F18" s="20">
        <v>34023</v>
      </c>
      <c r="G18" s="20">
        <v>20695</v>
      </c>
      <c r="H18" s="20">
        <v>34022</v>
      </c>
      <c r="I18" s="20">
        <v>20695</v>
      </c>
      <c r="J18" s="20">
        <v>113</v>
      </c>
      <c r="K18" s="20">
        <v>1768</v>
      </c>
      <c r="L18" s="20">
        <v>946</v>
      </c>
      <c r="M18" s="16"/>
      <c r="N18" s="18">
        <v>13</v>
      </c>
      <c r="O18" s="19" t="str">
        <f t="shared" si="2"/>
        <v>大宜味村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30"/>
      <c r="AA18" s="18">
        <v>13</v>
      </c>
      <c r="AB18" s="19" t="str">
        <f t="shared" si="3"/>
        <v>大宜味村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49"/>
      <c r="AN18" s="18">
        <v>13</v>
      </c>
      <c r="AO18" s="19" t="str">
        <f t="shared" si="4"/>
        <v>大宜味村</v>
      </c>
      <c r="AP18" s="20">
        <v>185905</v>
      </c>
      <c r="AQ18" s="20">
        <v>5350619</v>
      </c>
      <c r="AR18" s="20">
        <v>3736943</v>
      </c>
      <c r="AS18" s="20">
        <v>161640</v>
      </c>
      <c r="AT18" s="20">
        <v>113585</v>
      </c>
      <c r="AU18" s="20">
        <v>161608</v>
      </c>
      <c r="AV18" s="20">
        <v>113571</v>
      </c>
      <c r="AW18" s="20">
        <v>674</v>
      </c>
      <c r="AX18" s="20">
        <v>7945</v>
      </c>
      <c r="AY18" s="20">
        <v>4340</v>
      </c>
      <c r="AZ18" s="30"/>
      <c r="BA18" s="18">
        <v>13</v>
      </c>
      <c r="BB18" s="19" t="str">
        <f t="shared" si="5"/>
        <v>大宜味村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</v>
      </c>
      <c r="BL18" s="20">
        <v>0</v>
      </c>
      <c r="BM18" s="30"/>
      <c r="BN18" s="18">
        <v>13</v>
      </c>
      <c r="BO18" s="19" t="str">
        <f t="shared" si="6"/>
        <v>大宜味村</v>
      </c>
      <c r="BP18" s="20">
        <v>0</v>
      </c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20">
        <v>0</v>
      </c>
      <c r="BW18" s="20">
        <v>0</v>
      </c>
      <c r="BX18" s="20">
        <v>0</v>
      </c>
      <c r="BY18" s="20">
        <v>0</v>
      </c>
      <c r="BZ18" s="30"/>
      <c r="CA18" s="18">
        <v>13</v>
      </c>
      <c r="CB18" s="19" t="str">
        <f t="shared" si="7"/>
        <v>大宜味村</v>
      </c>
      <c r="CC18" s="20">
        <v>0</v>
      </c>
      <c r="CD18" s="20">
        <v>323391</v>
      </c>
      <c r="CE18" s="20">
        <v>227176</v>
      </c>
      <c r="CF18" s="20">
        <v>1435565</v>
      </c>
      <c r="CG18" s="20">
        <v>1024422</v>
      </c>
      <c r="CH18" s="20">
        <v>239022</v>
      </c>
      <c r="CI18" s="20">
        <v>170582</v>
      </c>
      <c r="CJ18" s="20">
        <v>0</v>
      </c>
      <c r="CK18" s="20">
        <v>1817</v>
      </c>
      <c r="CL18" s="20">
        <v>1234</v>
      </c>
      <c r="CM18" s="30"/>
      <c r="CN18" s="18">
        <v>13</v>
      </c>
      <c r="CO18" s="19" t="str">
        <f t="shared" si="8"/>
        <v>大宜味村</v>
      </c>
      <c r="CP18" s="20">
        <v>0</v>
      </c>
      <c r="CQ18" s="20">
        <v>213991</v>
      </c>
      <c r="CR18" s="20">
        <v>197192</v>
      </c>
      <c r="CS18" s="20">
        <v>835063</v>
      </c>
      <c r="CT18" s="20">
        <v>783368</v>
      </c>
      <c r="CU18" s="20">
        <v>277651</v>
      </c>
      <c r="CV18" s="20">
        <v>260472</v>
      </c>
      <c r="CW18" s="20">
        <v>0</v>
      </c>
      <c r="CX18" s="20">
        <v>1295</v>
      </c>
      <c r="CY18" s="20">
        <v>1044</v>
      </c>
      <c r="CZ18" s="49"/>
      <c r="DA18" s="18">
        <v>13</v>
      </c>
      <c r="DB18" s="19" t="str">
        <f t="shared" si="9"/>
        <v>大宜味村</v>
      </c>
      <c r="DC18" s="20">
        <v>0</v>
      </c>
      <c r="DD18" s="20">
        <v>58794</v>
      </c>
      <c r="DE18" s="20">
        <v>58284</v>
      </c>
      <c r="DF18" s="20">
        <v>222665</v>
      </c>
      <c r="DG18" s="20">
        <v>221052</v>
      </c>
      <c r="DH18" s="20">
        <v>142817</v>
      </c>
      <c r="DI18" s="20">
        <v>141788</v>
      </c>
      <c r="DJ18" s="20">
        <v>0</v>
      </c>
      <c r="DK18" s="20">
        <v>195</v>
      </c>
      <c r="DL18" s="20">
        <v>187</v>
      </c>
      <c r="DM18" s="16"/>
      <c r="DN18" s="18">
        <v>13</v>
      </c>
      <c r="DO18" s="19" t="str">
        <f t="shared" si="10"/>
        <v>大宜味村</v>
      </c>
      <c r="DP18" s="20">
        <v>254015</v>
      </c>
      <c r="DQ18" s="20">
        <v>596176</v>
      </c>
      <c r="DR18" s="20">
        <v>482652</v>
      </c>
      <c r="DS18" s="20">
        <v>2493293</v>
      </c>
      <c r="DT18" s="20">
        <v>2028842</v>
      </c>
      <c r="DU18" s="20">
        <v>659490</v>
      </c>
      <c r="DV18" s="20">
        <v>572842</v>
      </c>
      <c r="DW18" s="20">
        <v>63</v>
      </c>
      <c r="DX18" s="20">
        <v>3307</v>
      </c>
      <c r="DY18" s="20">
        <v>2465</v>
      </c>
      <c r="DZ18" s="16"/>
      <c r="EA18" s="18">
        <v>13</v>
      </c>
      <c r="EB18" s="19" t="str">
        <f t="shared" si="11"/>
        <v>大宜味村</v>
      </c>
      <c r="EC18" s="20">
        <v>0</v>
      </c>
      <c r="ED18" s="20">
        <v>0</v>
      </c>
      <c r="EE18" s="20">
        <v>0</v>
      </c>
      <c r="EF18" s="20">
        <v>0</v>
      </c>
      <c r="EG18" s="20">
        <v>0</v>
      </c>
      <c r="EH18" s="20">
        <v>0</v>
      </c>
      <c r="EI18" s="20">
        <v>0</v>
      </c>
      <c r="EJ18" s="20">
        <v>0</v>
      </c>
      <c r="EK18" s="20">
        <v>0</v>
      </c>
      <c r="EL18" s="20">
        <v>0</v>
      </c>
      <c r="EM18" s="16"/>
      <c r="EN18" s="18">
        <v>13</v>
      </c>
      <c r="EO18" s="19" t="str">
        <f t="shared" si="12"/>
        <v>大宜味村</v>
      </c>
      <c r="EP18" s="20">
        <v>0</v>
      </c>
      <c r="EQ18" s="20">
        <v>0</v>
      </c>
      <c r="ER18" s="20">
        <v>0</v>
      </c>
      <c r="ES18" s="20">
        <v>0</v>
      </c>
      <c r="ET18" s="20">
        <v>0</v>
      </c>
      <c r="EU18" s="20">
        <v>0</v>
      </c>
      <c r="EV18" s="20">
        <v>0</v>
      </c>
      <c r="EW18" s="20">
        <v>0</v>
      </c>
      <c r="EX18" s="20">
        <v>0</v>
      </c>
      <c r="EY18" s="20">
        <v>0</v>
      </c>
      <c r="FA18" s="18">
        <v>13</v>
      </c>
      <c r="FB18" s="19" t="str">
        <f t="shared" si="13"/>
        <v>大宜味村</v>
      </c>
      <c r="FC18" s="20">
        <v>8302</v>
      </c>
      <c r="FD18" s="20">
        <v>13279</v>
      </c>
      <c r="FE18" s="20">
        <v>3097</v>
      </c>
      <c r="FF18" s="20">
        <v>195</v>
      </c>
      <c r="FG18" s="20">
        <v>49</v>
      </c>
      <c r="FH18" s="20">
        <v>195</v>
      </c>
      <c r="FI18" s="20">
        <v>49</v>
      </c>
      <c r="FJ18" s="20">
        <v>1</v>
      </c>
      <c r="FK18" s="20">
        <v>23</v>
      </c>
      <c r="FL18" s="20">
        <v>7</v>
      </c>
      <c r="FN18" s="18">
        <v>13</v>
      </c>
      <c r="FO18" s="19" t="str">
        <f t="shared" si="14"/>
        <v>大宜味村</v>
      </c>
      <c r="FP18" s="20">
        <v>10918296</v>
      </c>
      <c r="FQ18" s="20">
        <v>15273775</v>
      </c>
      <c r="FR18" s="20">
        <v>12466977</v>
      </c>
      <c r="FS18" s="20">
        <v>206734</v>
      </c>
      <c r="FT18" s="20">
        <v>170222</v>
      </c>
      <c r="FU18" s="20">
        <v>206734</v>
      </c>
      <c r="FV18" s="20">
        <v>170222</v>
      </c>
      <c r="FW18" s="20">
        <v>876</v>
      </c>
      <c r="FX18" s="20">
        <v>3771</v>
      </c>
      <c r="FY18" s="20">
        <v>2444</v>
      </c>
      <c r="GA18" s="18">
        <v>13</v>
      </c>
      <c r="GB18" s="19" t="str">
        <f t="shared" si="15"/>
        <v>大宜味村</v>
      </c>
      <c r="GC18" s="20">
        <v>0</v>
      </c>
      <c r="GD18" s="20">
        <v>0</v>
      </c>
      <c r="GE18" s="20">
        <v>0</v>
      </c>
      <c r="GF18" s="20">
        <v>0</v>
      </c>
      <c r="GG18" s="20">
        <v>0</v>
      </c>
      <c r="GH18" s="20">
        <v>0</v>
      </c>
      <c r="GI18" s="20">
        <v>0</v>
      </c>
      <c r="GJ18" s="20">
        <v>0</v>
      </c>
      <c r="GK18" s="20">
        <v>0</v>
      </c>
      <c r="GL18" s="20">
        <v>0</v>
      </c>
      <c r="GN18" s="18">
        <v>13</v>
      </c>
      <c r="GO18" s="19" t="str">
        <f t="shared" si="16"/>
        <v>大宜味村</v>
      </c>
      <c r="GP18" s="20">
        <v>20</v>
      </c>
      <c r="GQ18" s="20">
        <v>277818</v>
      </c>
      <c r="GR18" s="20">
        <v>275122</v>
      </c>
      <c r="GS18" s="20">
        <v>6903</v>
      </c>
      <c r="GT18" s="20">
        <v>6832</v>
      </c>
      <c r="GU18" s="20">
        <v>6903</v>
      </c>
      <c r="GV18" s="20">
        <v>6832</v>
      </c>
      <c r="GW18" s="20">
        <v>2</v>
      </c>
      <c r="GX18" s="20">
        <v>25</v>
      </c>
      <c r="GY18" s="20">
        <v>24</v>
      </c>
      <c r="HA18" s="18">
        <v>13</v>
      </c>
      <c r="HB18" s="19" t="str">
        <f t="shared" si="17"/>
        <v>大宜味村</v>
      </c>
      <c r="HC18" s="20">
        <v>472180</v>
      </c>
      <c r="HD18" s="20">
        <v>8480133</v>
      </c>
      <c r="HE18" s="20">
        <v>5332840</v>
      </c>
      <c r="HF18" s="20">
        <v>106752</v>
      </c>
      <c r="HG18" s="20">
        <v>67477</v>
      </c>
      <c r="HH18" s="20">
        <v>106752</v>
      </c>
      <c r="HI18" s="20">
        <v>67477</v>
      </c>
      <c r="HJ18" s="20">
        <v>595</v>
      </c>
      <c r="HK18" s="20">
        <v>7414</v>
      </c>
      <c r="HL18" s="20">
        <v>3929</v>
      </c>
      <c r="HN18" s="18">
        <v>13</v>
      </c>
      <c r="HO18" s="19" t="str">
        <f t="shared" si="18"/>
        <v>大宜味村</v>
      </c>
      <c r="HP18" s="20">
        <v>0</v>
      </c>
      <c r="HQ18" s="20">
        <v>0</v>
      </c>
      <c r="HR18" s="20">
        <v>0</v>
      </c>
      <c r="HS18" s="20">
        <v>0</v>
      </c>
      <c r="HT18" s="20">
        <v>0</v>
      </c>
      <c r="HU18" s="20">
        <v>0</v>
      </c>
      <c r="HV18" s="20">
        <v>0</v>
      </c>
      <c r="HW18" s="20">
        <v>0</v>
      </c>
      <c r="HX18" s="20">
        <v>0</v>
      </c>
      <c r="HY18" s="20">
        <v>0</v>
      </c>
      <c r="IA18" s="18">
        <v>13</v>
      </c>
      <c r="IB18" s="19" t="str">
        <f t="shared" si="19"/>
        <v>大宜味村</v>
      </c>
      <c r="IC18" s="20">
        <v>0</v>
      </c>
      <c r="ID18" s="20">
        <v>0</v>
      </c>
      <c r="IE18" s="20">
        <v>0</v>
      </c>
      <c r="IF18" s="20">
        <v>0</v>
      </c>
      <c r="IG18" s="20">
        <v>0</v>
      </c>
      <c r="IH18" s="20">
        <v>0</v>
      </c>
      <c r="II18" s="20">
        <v>0</v>
      </c>
      <c r="IJ18" s="20">
        <v>0</v>
      </c>
      <c r="IK18" s="20">
        <v>0</v>
      </c>
      <c r="IL18" s="20">
        <v>0</v>
      </c>
      <c r="IN18" s="17">
        <f t="shared" si="20"/>
        <v>11854767</v>
      </c>
      <c r="IO18" s="17">
        <f t="shared" si="1"/>
        <v>30666815</v>
      </c>
      <c r="IP18" s="17">
        <f t="shared" si="1"/>
        <v>22702758</v>
      </c>
      <c r="IQ18" s="17">
        <f t="shared" si="1"/>
        <v>3009540</v>
      </c>
      <c r="IR18" s="17">
        <f t="shared" si="1"/>
        <v>2407702</v>
      </c>
      <c r="IS18" s="17">
        <f t="shared" si="1"/>
        <v>1175704</v>
      </c>
      <c r="IT18" s="17">
        <f t="shared" si="1"/>
        <v>951688</v>
      </c>
      <c r="IU18" s="17">
        <f t="shared" si="1"/>
        <v>2324</v>
      </c>
      <c r="IV18" s="17">
        <f t="shared" si="1"/>
        <v>24253</v>
      </c>
    </row>
    <row r="19" spans="1:256" s="7" customFormat="1" ht="15" customHeight="1">
      <c r="A19" s="18">
        <v>14</v>
      </c>
      <c r="B19" s="19" t="s">
        <v>67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16"/>
      <c r="N19" s="18">
        <v>14</v>
      </c>
      <c r="O19" s="19" t="str">
        <f t="shared" si="2"/>
        <v>東    村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30"/>
      <c r="AA19" s="18">
        <v>14</v>
      </c>
      <c r="AB19" s="19" t="str">
        <f t="shared" si="3"/>
        <v>東    村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49"/>
      <c r="AN19" s="18">
        <v>14</v>
      </c>
      <c r="AO19" s="19" t="str">
        <f t="shared" si="4"/>
        <v>東    村</v>
      </c>
      <c r="AP19" s="20">
        <v>595325</v>
      </c>
      <c r="AQ19" s="20">
        <v>8038592</v>
      </c>
      <c r="AR19" s="20">
        <v>6814271</v>
      </c>
      <c r="AS19" s="20">
        <v>265539</v>
      </c>
      <c r="AT19" s="20">
        <v>225584</v>
      </c>
      <c r="AU19" s="20">
        <v>265539</v>
      </c>
      <c r="AV19" s="20">
        <v>225584</v>
      </c>
      <c r="AW19" s="20">
        <v>211</v>
      </c>
      <c r="AX19" s="20">
        <v>3173</v>
      </c>
      <c r="AY19" s="20">
        <v>2155</v>
      </c>
      <c r="AZ19" s="30"/>
      <c r="BA19" s="18">
        <v>14</v>
      </c>
      <c r="BB19" s="19" t="str">
        <f t="shared" si="5"/>
        <v>東    村</v>
      </c>
      <c r="BC19" s="20">
        <v>0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</v>
      </c>
      <c r="BL19" s="20">
        <v>0</v>
      </c>
      <c r="BM19" s="30"/>
      <c r="BN19" s="18">
        <v>14</v>
      </c>
      <c r="BO19" s="19" t="str">
        <f t="shared" si="6"/>
        <v>東    村</v>
      </c>
      <c r="BP19" s="20">
        <v>0</v>
      </c>
      <c r="BQ19" s="20">
        <v>0</v>
      </c>
      <c r="BR19" s="20">
        <v>0</v>
      </c>
      <c r="BS19" s="20">
        <v>0</v>
      </c>
      <c r="BT19" s="20">
        <v>0</v>
      </c>
      <c r="BU19" s="20">
        <v>0</v>
      </c>
      <c r="BV19" s="20">
        <v>0</v>
      </c>
      <c r="BW19" s="20">
        <v>0</v>
      </c>
      <c r="BX19" s="20">
        <v>0</v>
      </c>
      <c r="BY19" s="20">
        <v>0</v>
      </c>
      <c r="BZ19" s="30"/>
      <c r="CA19" s="18">
        <v>14</v>
      </c>
      <c r="CB19" s="19" t="str">
        <f t="shared" si="7"/>
        <v>東    村</v>
      </c>
      <c r="CC19" s="20">
        <v>0</v>
      </c>
      <c r="CD19" s="20">
        <v>159028</v>
      </c>
      <c r="CE19" s="20">
        <v>109784</v>
      </c>
      <c r="CF19" s="20">
        <v>385179</v>
      </c>
      <c r="CG19" s="20">
        <v>268054</v>
      </c>
      <c r="CH19" s="20">
        <v>64119</v>
      </c>
      <c r="CI19" s="20">
        <v>44627</v>
      </c>
      <c r="CJ19" s="20">
        <v>0</v>
      </c>
      <c r="CK19" s="20">
        <v>940</v>
      </c>
      <c r="CL19" s="20">
        <v>639</v>
      </c>
      <c r="CM19" s="30"/>
      <c r="CN19" s="18">
        <v>14</v>
      </c>
      <c r="CO19" s="19" t="str">
        <f t="shared" si="8"/>
        <v>東    村</v>
      </c>
      <c r="CP19" s="20">
        <v>0</v>
      </c>
      <c r="CQ19" s="20">
        <v>157587</v>
      </c>
      <c r="CR19" s="20">
        <v>136862</v>
      </c>
      <c r="CS19" s="20">
        <v>356425</v>
      </c>
      <c r="CT19" s="20">
        <v>315077</v>
      </c>
      <c r="CU19" s="20">
        <v>118611</v>
      </c>
      <c r="CV19" s="20">
        <v>104857</v>
      </c>
      <c r="CW19" s="20">
        <v>0</v>
      </c>
      <c r="CX19" s="20">
        <v>670</v>
      </c>
      <c r="CY19" s="20">
        <v>495</v>
      </c>
      <c r="CZ19" s="49"/>
      <c r="DA19" s="18">
        <v>14</v>
      </c>
      <c r="DB19" s="19" t="str">
        <f t="shared" si="9"/>
        <v>東    村</v>
      </c>
      <c r="DC19" s="20">
        <v>0</v>
      </c>
      <c r="DD19" s="20">
        <v>41273</v>
      </c>
      <c r="DE19" s="20">
        <v>40755</v>
      </c>
      <c r="DF19" s="20">
        <v>100298</v>
      </c>
      <c r="DG19" s="20">
        <v>99320</v>
      </c>
      <c r="DH19" s="20">
        <v>63248</v>
      </c>
      <c r="DI19" s="20">
        <v>62593</v>
      </c>
      <c r="DJ19" s="20">
        <v>0</v>
      </c>
      <c r="DK19" s="20">
        <v>78</v>
      </c>
      <c r="DL19" s="20">
        <v>72</v>
      </c>
      <c r="DM19" s="16"/>
      <c r="DN19" s="18">
        <v>14</v>
      </c>
      <c r="DO19" s="19" t="str">
        <f t="shared" si="10"/>
        <v>東    村</v>
      </c>
      <c r="DP19" s="20">
        <v>119652</v>
      </c>
      <c r="DQ19" s="20">
        <v>357888</v>
      </c>
      <c r="DR19" s="20">
        <v>287401</v>
      </c>
      <c r="DS19" s="20">
        <v>841902</v>
      </c>
      <c r="DT19" s="20">
        <v>682451</v>
      </c>
      <c r="DU19" s="20">
        <v>245978</v>
      </c>
      <c r="DV19" s="20">
        <v>212077</v>
      </c>
      <c r="DW19" s="20">
        <v>110</v>
      </c>
      <c r="DX19" s="20">
        <v>1688</v>
      </c>
      <c r="DY19" s="20">
        <v>1206</v>
      </c>
      <c r="DZ19" s="16"/>
      <c r="EA19" s="18">
        <v>14</v>
      </c>
      <c r="EB19" s="19" t="str">
        <f t="shared" si="11"/>
        <v>東    村</v>
      </c>
      <c r="EC19" s="20">
        <v>0</v>
      </c>
      <c r="ED19" s="20">
        <v>0</v>
      </c>
      <c r="EE19" s="20">
        <v>0</v>
      </c>
      <c r="EF19" s="20">
        <v>0</v>
      </c>
      <c r="EG19" s="20">
        <v>0</v>
      </c>
      <c r="EH19" s="20">
        <v>0</v>
      </c>
      <c r="EI19" s="20">
        <v>0</v>
      </c>
      <c r="EJ19" s="20">
        <v>0</v>
      </c>
      <c r="EK19" s="20">
        <v>0</v>
      </c>
      <c r="EL19" s="20">
        <v>0</v>
      </c>
      <c r="EM19" s="16"/>
      <c r="EN19" s="18">
        <v>14</v>
      </c>
      <c r="EO19" s="19" t="str">
        <f t="shared" si="12"/>
        <v>東    村</v>
      </c>
      <c r="EP19" s="20">
        <v>0</v>
      </c>
      <c r="EQ19" s="20">
        <v>0</v>
      </c>
      <c r="ER19" s="20">
        <v>0</v>
      </c>
      <c r="ES19" s="20">
        <v>0</v>
      </c>
      <c r="ET19" s="20">
        <v>0</v>
      </c>
      <c r="EU19" s="20">
        <v>0</v>
      </c>
      <c r="EV19" s="20">
        <v>0</v>
      </c>
      <c r="EW19" s="20">
        <v>0</v>
      </c>
      <c r="EX19" s="20">
        <v>0</v>
      </c>
      <c r="EY19" s="20">
        <v>0</v>
      </c>
      <c r="FA19" s="18">
        <v>14</v>
      </c>
      <c r="FB19" s="19" t="str">
        <f t="shared" si="13"/>
        <v>東    村</v>
      </c>
      <c r="FC19" s="20">
        <v>413</v>
      </c>
      <c r="FD19" s="20">
        <v>2238</v>
      </c>
      <c r="FE19" s="20">
        <v>28</v>
      </c>
      <c r="FF19" s="20">
        <v>17</v>
      </c>
      <c r="FG19" s="20">
        <v>0</v>
      </c>
      <c r="FH19" s="20">
        <v>17</v>
      </c>
      <c r="FI19" s="20">
        <v>0</v>
      </c>
      <c r="FJ19" s="20">
        <v>3</v>
      </c>
      <c r="FK19" s="20">
        <v>7</v>
      </c>
      <c r="FL19" s="20">
        <v>1</v>
      </c>
      <c r="FN19" s="18">
        <v>14</v>
      </c>
      <c r="FO19" s="19" t="str">
        <f t="shared" si="14"/>
        <v>東    村</v>
      </c>
      <c r="FP19" s="20">
        <v>6555455</v>
      </c>
      <c r="FQ19" s="20">
        <v>3118407</v>
      </c>
      <c r="FR19" s="20">
        <v>2575562</v>
      </c>
      <c r="FS19" s="20">
        <v>30382</v>
      </c>
      <c r="FT19" s="20">
        <v>25531</v>
      </c>
      <c r="FU19" s="20">
        <v>30382</v>
      </c>
      <c r="FV19" s="20">
        <v>25531</v>
      </c>
      <c r="FW19" s="20">
        <v>370</v>
      </c>
      <c r="FX19" s="20">
        <v>258</v>
      </c>
      <c r="FY19" s="20">
        <v>112</v>
      </c>
      <c r="GA19" s="18">
        <v>14</v>
      </c>
      <c r="GB19" s="19" t="str">
        <f t="shared" si="15"/>
        <v>東    村</v>
      </c>
      <c r="GC19" s="20">
        <v>0</v>
      </c>
      <c r="GD19" s="20">
        <v>0</v>
      </c>
      <c r="GE19" s="20">
        <v>0</v>
      </c>
      <c r="GF19" s="20">
        <v>0</v>
      </c>
      <c r="GG19" s="20">
        <v>0</v>
      </c>
      <c r="GH19" s="20">
        <v>0</v>
      </c>
      <c r="GI19" s="20">
        <v>0</v>
      </c>
      <c r="GJ19" s="20">
        <v>0</v>
      </c>
      <c r="GK19" s="20">
        <v>0</v>
      </c>
      <c r="GL19" s="20">
        <v>0</v>
      </c>
      <c r="GN19" s="18">
        <v>14</v>
      </c>
      <c r="GO19" s="19" t="str">
        <f t="shared" si="16"/>
        <v>東    村</v>
      </c>
      <c r="GP19" s="20">
        <v>0</v>
      </c>
      <c r="GQ19" s="20">
        <v>0</v>
      </c>
      <c r="GR19" s="20">
        <v>0</v>
      </c>
      <c r="GS19" s="20">
        <v>0</v>
      </c>
      <c r="GT19" s="20">
        <v>0</v>
      </c>
      <c r="GU19" s="20">
        <v>0</v>
      </c>
      <c r="GV19" s="20">
        <v>0</v>
      </c>
      <c r="GW19" s="20">
        <v>0</v>
      </c>
      <c r="GX19" s="20">
        <v>0</v>
      </c>
      <c r="GY19" s="20">
        <v>0</v>
      </c>
      <c r="HA19" s="18">
        <v>14</v>
      </c>
      <c r="HB19" s="19" t="str">
        <f t="shared" si="17"/>
        <v>東    村</v>
      </c>
      <c r="HC19" s="20">
        <v>7555241</v>
      </c>
      <c r="HD19" s="20">
        <v>7948574</v>
      </c>
      <c r="HE19" s="20">
        <v>5561609</v>
      </c>
      <c r="HF19" s="20">
        <v>68745</v>
      </c>
      <c r="HG19" s="20">
        <v>47979</v>
      </c>
      <c r="HH19" s="20">
        <v>68745</v>
      </c>
      <c r="HI19" s="20">
        <v>47978</v>
      </c>
      <c r="HJ19" s="20">
        <v>435</v>
      </c>
      <c r="HK19" s="20">
        <v>2763</v>
      </c>
      <c r="HL19" s="20">
        <v>1342</v>
      </c>
      <c r="HN19" s="18">
        <v>14</v>
      </c>
      <c r="HO19" s="19" t="str">
        <f t="shared" si="18"/>
        <v>東    村</v>
      </c>
      <c r="HP19" s="20">
        <v>0</v>
      </c>
      <c r="HQ19" s="20">
        <v>0</v>
      </c>
      <c r="HR19" s="20">
        <v>0</v>
      </c>
      <c r="HS19" s="20">
        <v>0</v>
      </c>
      <c r="HT19" s="20">
        <v>0</v>
      </c>
      <c r="HU19" s="20">
        <v>0</v>
      </c>
      <c r="HV19" s="20">
        <v>0</v>
      </c>
      <c r="HW19" s="20">
        <v>0</v>
      </c>
      <c r="HX19" s="20">
        <v>0</v>
      </c>
      <c r="HY19" s="20">
        <v>0</v>
      </c>
      <c r="IA19" s="18">
        <v>14</v>
      </c>
      <c r="IB19" s="19" t="str">
        <f t="shared" si="19"/>
        <v>東    村</v>
      </c>
      <c r="IC19" s="20">
        <v>0</v>
      </c>
      <c r="ID19" s="20">
        <v>0</v>
      </c>
      <c r="IE19" s="20">
        <v>0</v>
      </c>
      <c r="IF19" s="20">
        <v>0</v>
      </c>
      <c r="IG19" s="20">
        <v>0</v>
      </c>
      <c r="IH19" s="20">
        <v>0</v>
      </c>
      <c r="II19" s="20">
        <v>0</v>
      </c>
      <c r="IJ19" s="20">
        <v>0</v>
      </c>
      <c r="IK19" s="20">
        <v>0</v>
      </c>
      <c r="IL19" s="20">
        <v>0</v>
      </c>
      <c r="IN19" s="17">
        <f t="shared" si="20"/>
        <v>14826086</v>
      </c>
      <c r="IO19" s="17">
        <f t="shared" si="1"/>
        <v>19465699</v>
      </c>
      <c r="IP19" s="17">
        <f t="shared" si="1"/>
        <v>15238871</v>
      </c>
      <c r="IQ19" s="17">
        <f t="shared" si="1"/>
        <v>1206585</v>
      </c>
      <c r="IR19" s="17">
        <f t="shared" si="1"/>
        <v>981545</v>
      </c>
      <c r="IS19" s="17">
        <f t="shared" si="1"/>
        <v>610661</v>
      </c>
      <c r="IT19" s="17">
        <f t="shared" si="1"/>
        <v>511170</v>
      </c>
      <c r="IU19" s="17">
        <f t="shared" si="1"/>
        <v>1129</v>
      </c>
      <c r="IV19" s="17">
        <f t="shared" si="1"/>
        <v>7889</v>
      </c>
    </row>
    <row r="20" spans="1:256" s="7" customFormat="1" ht="15" customHeight="1">
      <c r="A20" s="18">
        <v>15</v>
      </c>
      <c r="B20" s="19" t="s">
        <v>68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16"/>
      <c r="N20" s="18">
        <v>15</v>
      </c>
      <c r="O20" s="19" t="str">
        <f t="shared" si="2"/>
        <v>今帰仁村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30"/>
      <c r="AA20" s="18">
        <v>15</v>
      </c>
      <c r="AB20" s="19" t="str">
        <f t="shared" si="3"/>
        <v>今帰仁村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49"/>
      <c r="AN20" s="18">
        <v>15</v>
      </c>
      <c r="AO20" s="19" t="str">
        <f t="shared" si="4"/>
        <v>今帰仁村</v>
      </c>
      <c r="AP20" s="20">
        <v>348811</v>
      </c>
      <c r="AQ20" s="20">
        <v>11534706</v>
      </c>
      <c r="AR20" s="20">
        <v>9051825</v>
      </c>
      <c r="AS20" s="20">
        <v>561785</v>
      </c>
      <c r="AT20" s="20">
        <v>443088</v>
      </c>
      <c r="AU20" s="20">
        <v>561784</v>
      </c>
      <c r="AV20" s="20">
        <v>443087</v>
      </c>
      <c r="AW20" s="20">
        <v>148</v>
      </c>
      <c r="AX20" s="20">
        <v>13699</v>
      </c>
      <c r="AY20" s="20">
        <v>9938</v>
      </c>
      <c r="AZ20" s="30"/>
      <c r="BA20" s="18">
        <v>15</v>
      </c>
      <c r="BB20" s="19" t="str">
        <f t="shared" si="5"/>
        <v>今帰仁村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30"/>
      <c r="BN20" s="18">
        <v>15</v>
      </c>
      <c r="BO20" s="19" t="str">
        <f t="shared" si="6"/>
        <v>今帰仁村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30"/>
      <c r="CA20" s="18">
        <v>15</v>
      </c>
      <c r="CB20" s="19" t="str">
        <f t="shared" si="7"/>
        <v>今帰仁村</v>
      </c>
      <c r="CC20" s="20">
        <v>0</v>
      </c>
      <c r="CD20" s="20">
        <v>816457</v>
      </c>
      <c r="CE20" s="20">
        <v>741443</v>
      </c>
      <c r="CF20" s="20">
        <v>4529101</v>
      </c>
      <c r="CG20" s="20">
        <v>4140707</v>
      </c>
      <c r="CH20" s="20">
        <v>741109</v>
      </c>
      <c r="CI20" s="20">
        <v>679478</v>
      </c>
      <c r="CJ20" s="20">
        <v>0</v>
      </c>
      <c r="CK20" s="20">
        <v>4119</v>
      </c>
      <c r="CL20" s="20">
        <v>3631</v>
      </c>
      <c r="CM20" s="30"/>
      <c r="CN20" s="18">
        <v>15</v>
      </c>
      <c r="CO20" s="19" t="str">
        <f t="shared" si="8"/>
        <v>今帰仁村</v>
      </c>
      <c r="CP20" s="20">
        <v>0</v>
      </c>
      <c r="CQ20" s="20">
        <v>1056270</v>
      </c>
      <c r="CR20" s="20">
        <v>1042014</v>
      </c>
      <c r="CS20" s="20">
        <v>5465726</v>
      </c>
      <c r="CT20" s="20">
        <v>5407488</v>
      </c>
      <c r="CU20" s="20">
        <v>1794084</v>
      </c>
      <c r="CV20" s="20">
        <v>1775752</v>
      </c>
      <c r="CW20" s="20">
        <v>0</v>
      </c>
      <c r="CX20" s="20">
        <v>3832</v>
      </c>
      <c r="CY20" s="20">
        <v>3583</v>
      </c>
      <c r="CZ20" s="49"/>
      <c r="DA20" s="18">
        <v>15</v>
      </c>
      <c r="DB20" s="19" t="str">
        <f t="shared" si="9"/>
        <v>今帰仁村</v>
      </c>
      <c r="DC20" s="20">
        <v>0</v>
      </c>
      <c r="DD20" s="20">
        <v>545245</v>
      </c>
      <c r="DE20" s="20">
        <v>538656</v>
      </c>
      <c r="DF20" s="20">
        <v>2117186</v>
      </c>
      <c r="DG20" s="20">
        <v>2101721</v>
      </c>
      <c r="DH20" s="20">
        <v>1330404</v>
      </c>
      <c r="DI20" s="20">
        <v>1320909</v>
      </c>
      <c r="DJ20" s="20">
        <v>0</v>
      </c>
      <c r="DK20" s="20">
        <v>1249</v>
      </c>
      <c r="DL20" s="20">
        <v>1194</v>
      </c>
      <c r="DM20" s="16"/>
      <c r="DN20" s="18">
        <v>15</v>
      </c>
      <c r="DO20" s="19" t="str">
        <f t="shared" si="10"/>
        <v>今帰仁村</v>
      </c>
      <c r="DP20" s="20">
        <v>234089</v>
      </c>
      <c r="DQ20" s="20">
        <v>2417972</v>
      </c>
      <c r="DR20" s="20">
        <v>2322113</v>
      </c>
      <c r="DS20" s="20">
        <v>12112013</v>
      </c>
      <c r="DT20" s="20">
        <v>11649916</v>
      </c>
      <c r="DU20" s="20">
        <v>3865597</v>
      </c>
      <c r="DV20" s="20">
        <v>3776139</v>
      </c>
      <c r="DW20" s="20">
        <v>249</v>
      </c>
      <c r="DX20" s="20">
        <v>9200</v>
      </c>
      <c r="DY20" s="20">
        <v>8408</v>
      </c>
      <c r="DZ20" s="16"/>
      <c r="EA20" s="18">
        <v>15</v>
      </c>
      <c r="EB20" s="19" t="str">
        <f t="shared" si="11"/>
        <v>今帰仁村</v>
      </c>
      <c r="EC20" s="20">
        <v>0</v>
      </c>
      <c r="ED20" s="20">
        <v>0</v>
      </c>
      <c r="EE20" s="20">
        <v>0</v>
      </c>
      <c r="EF20" s="20">
        <v>0</v>
      </c>
      <c r="EG20" s="20">
        <v>0</v>
      </c>
      <c r="EH20" s="20">
        <v>0</v>
      </c>
      <c r="EI20" s="20">
        <v>0</v>
      </c>
      <c r="EJ20" s="20">
        <v>0</v>
      </c>
      <c r="EK20" s="20">
        <v>0</v>
      </c>
      <c r="EL20" s="20">
        <v>0</v>
      </c>
      <c r="EM20" s="16"/>
      <c r="EN20" s="18">
        <v>15</v>
      </c>
      <c r="EO20" s="19" t="str">
        <f t="shared" si="12"/>
        <v>今帰仁村</v>
      </c>
      <c r="EP20" s="20">
        <v>0</v>
      </c>
      <c r="EQ20" s="20">
        <v>0</v>
      </c>
      <c r="ER20" s="20">
        <v>0</v>
      </c>
      <c r="ES20" s="20">
        <v>0</v>
      </c>
      <c r="ET20" s="20">
        <v>0</v>
      </c>
      <c r="EU20" s="20">
        <v>0</v>
      </c>
      <c r="EV20" s="20">
        <v>0</v>
      </c>
      <c r="EW20" s="20">
        <v>0</v>
      </c>
      <c r="EX20" s="20">
        <v>0</v>
      </c>
      <c r="EY20" s="20">
        <v>0</v>
      </c>
      <c r="FA20" s="18">
        <v>15</v>
      </c>
      <c r="FB20" s="19" t="str">
        <f t="shared" si="13"/>
        <v>今帰仁村</v>
      </c>
      <c r="FC20" s="20">
        <v>15392</v>
      </c>
      <c r="FD20" s="20">
        <v>17905</v>
      </c>
      <c r="FE20" s="20">
        <v>16986</v>
      </c>
      <c r="FF20" s="20">
        <v>3127</v>
      </c>
      <c r="FG20" s="20">
        <v>3045</v>
      </c>
      <c r="FH20" s="20">
        <v>3127</v>
      </c>
      <c r="FI20" s="20">
        <v>3045</v>
      </c>
      <c r="FJ20" s="20">
        <v>102</v>
      </c>
      <c r="FK20" s="20">
        <v>5</v>
      </c>
      <c r="FL20" s="20">
        <v>4</v>
      </c>
      <c r="FN20" s="18">
        <v>15</v>
      </c>
      <c r="FO20" s="19" t="str">
        <f t="shared" si="14"/>
        <v>今帰仁村</v>
      </c>
      <c r="FP20" s="20">
        <v>0</v>
      </c>
      <c r="FQ20" s="20">
        <v>0</v>
      </c>
      <c r="FR20" s="20">
        <v>0</v>
      </c>
      <c r="FS20" s="20">
        <v>0</v>
      </c>
      <c r="FT20" s="20">
        <v>0</v>
      </c>
      <c r="FU20" s="20">
        <v>0</v>
      </c>
      <c r="FV20" s="20">
        <v>0</v>
      </c>
      <c r="FW20" s="20">
        <v>0</v>
      </c>
      <c r="FX20" s="20">
        <v>0</v>
      </c>
      <c r="FY20" s="20">
        <v>0</v>
      </c>
      <c r="GA20" s="18">
        <v>15</v>
      </c>
      <c r="GB20" s="19" t="str">
        <f t="shared" si="15"/>
        <v>今帰仁村</v>
      </c>
      <c r="GC20" s="20">
        <v>0</v>
      </c>
      <c r="GD20" s="20">
        <v>0</v>
      </c>
      <c r="GE20" s="20">
        <v>0</v>
      </c>
      <c r="GF20" s="20">
        <v>0</v>
      </c>
      <c r="GG20" s="20">
        <v>0</v>
      </c>
      <c r="GH20" s="20">
        <v>0</v>
      </c>
      <c r="GI20" s="20">
        <v>0</v>
      </c>
      <c r="GJ20" s="20">
        <v>0</v>
      </c>
      <c r="GK20" s="20">
        <v>0</v>
      </c>
      <c r="GL20" s="20">
        <v>0</v>
      </c>
      <c r="GN20" s="18">
        <v>15</v>
      </c>
      <c r="GO20" s="19" t="str">
        <f t="shared" si="16"/>
        <v>今帰仁村</v>
      </c>
      <c r="GP20" s="20">
        <v>0</v>
      </c>
      <c r="GQ20" s="20">
        <v>0</v>
      </c>
      <c r="GR20" s="20">
        <v>0</v>
      </c>
      <c r="GS20" s="20">
        <v>0</v>
      </c>
      <c r="GT20" s="20">
        <v>0</v>
      </c>
      <c r="GU20" s="20">
        <v>0</v>
      </c>
      <c r="GV20" s="20">
        <v>0</v>
      </c>
      <c r="GW20" s="20">
        <v>0</v>
      </c>
      <c r="GX20" s="20">
        <v>0</v>
      </c>
      <c r="GY20" s="20">
        <v>0</v>
      </c>
      <c r="HA20" s="18">
        <v>15</v>
      </c>
      <c r="HB20" s="19" t="str">
        <f t="shared" si="17"/>
        <v>今帰仁村</v>
      </c>
      <c r="HC20" s="20">
        <v>5995604</v>
      </c>
      <c r="HD20" s="20">
        <v>9993141</v>
      </c>
      <c r="HE20" s="20">
        <v>6151380</v>
      </c>
      <c r="HF20" s="20">
        <v>56130</v>
      </c>
      <c r="HG20" s="20">
        <v>34689</v>
      </c>
      <c r="HH20" s="20">
        <v>56129</v>
      </c>
      <c r="HI20" s="20">
        <v>34689</v>
      </c>
      <c r="HJ20" s="20">
        <v>965</v>
      </c>
      <c r="HK20" s="20">
        <v>9200</v>
      </c>
      <c r="HL20" s="20">
        <v>4661</v>
      </c>
      <c r="HN20" s="18">
        <v>15</v>
      </c>
      <c r="HO20" s="19" t="str">
        <f t="shared" si="18"/>
        <v>今帰仁村</v>
      </c>
      <c r="HP20" s="20">
        <v>0</v>
      </c>
      <c r="HQ20" s="20">
        <v>633233</v>
      </c>
      <c r="HR20" s="20">
        <v>633233</v>
      </c>
      <c r="HS20" s="20">
        <v>1230049</v>
      </c>
      <c r="HT20" s="20">
        <v>1230049</v>
      </c>
      <c r="HU20" s="20">
        <v>738029</v>
      </c>
      <c r="HV20" s="20">
        <v>738029</v>
      </c>
      <c r="HW20" s="20">
        <v>0</v>
      </c>
      <c r="HX20" s="20">
        <v>51</v>
      </c>
      <c r="HY20" s="20">
        <v>51</v>
      </c>
      <c r="IA20" s="18">
        <v>15</v>
      </c>
      <c r="IB20" s="19" t="str">
        <f t="shared" si="19"/>
        <v>今帰仁村</v>
      </c>
      <c r="IC20" s="20">
        <v>0</v>
      </c>
      <c r="ID20" s="20">
        <v>0</v>
      </c>
      <c r="IE20" s="20">
        <v>0</v>
      </c>
      <c r="IF20" s="20">
        <v>0</v>
      </c>
      <c r="IG20" s="20">
        <v>0</v>
      </c>
      <c r="IH20" s="20">
        <v>0</v>
      </c>
      <c r="II20" s="20">
        <v>0</v>
      </c>
      <c r="IJ20" s="20">
        <v>0</v>
      </c>
      <c r="IK20" s="20">
        <v>0</v>
      </c>
      <c r="IL20" s="20">
        <v>0</v>
      </c>
      <c r="IN20" s="17">
        <f t="shared" si="20"/>
        <v>6593896</v>
      </c>
      <c r="IO20" s="17">
        <f t="shared" si="1"/>
        <v>24596957</v>
      </c>
      <c r="IP20" s="17">
        <f t="shared" si="1"/>
        <v>18175537</v>
      </c>
      <c r="IQ20" s="17">
        <f t="shared" si="1"/>
        <v>13963104</v>
      </c>
      <c r="IR20" s="17">
        <f t="shared" si="1"/>
        <v>13360787</v>
      </c>
      <c r="IS20" s="17">
        <f t="shared" si="1"/>
        <v>5224666</v>
      </c>
      <c r="IT20" s="17">
        <f t="shared" si="1"/>
        <v>4994989</v>
      </c>
      <c r="IU20" s="17">
        <f t="shared" si="1"/>
        <v>1464</v>
      </c>
      <c r="IV20" s="17">
        <f t="shared" si="1"/>
        <v>32155</v>
      </c>
    </row>
    <row r="21" spans="1:256" s="7" customFormat="1" ht="15" customHeight="1">
      <c r="A21" s="18">
        <v>16</v>
      </c>
      <c r="B21" s="19" t="s">
        <v>69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16"/>
      <c r="N21" s="18">
        <v>16</v>
      </c>
      <c r="O21" s="19" t="str">
        <f t="shared" si="2"/>
        <v>本 部 町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30"/>
      <c r="AA21" s="18">
        <v>16</v>
      </c>
      <c r="AB21" s="19" t="str">
        <f t="shared" si="3"/>
        <v>本 部 町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49"/>
      <c r="AN21" s="18">
        <v>16</v>
      </c>
      <c r="AO21" s="19" t="str">
        <f t="shared" si="4"/>
        <v>本 部 町</v>
      </c>
      <c r="AP21" s="20">
        <v>654519</v>
      </c>
      <c r="AQ21" s="20">
        <v>12157417</v>
      </c>
      <c r="AR21" s="20">
        <v>8635943</v>
      </c>
      <c r="AS21" s="20">
        <v>487013</v>
      </c>
      <c r="AT21" s="20">
        <v>341849</v>
      </c>
      <c r="AU21" s="20">
        <v>487012</v>
      </c>
      <c r="AV21" s="20">
        <v>341849</v>
      </c>
      <c r="AW21" s="20">
        <v>2638</v>
      </c>
      <c r="AX21" s="20">
        <v>18148</v>
      </c>
      <c r="AY21" s="20">
        <v>11643</v>
      </c>
      <c r="AZ21" s="30"/>
      <c r="BA21" s="18">
        <v>16</v>
      </c>
      <c r="BB21" s="19" t="str">
        <f t="shared" si="5"/>
        <v>本 部 町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</v>
      </c>
      <c r="BL21" s="20">
        <v>0</v>
      </c>
      <c r="BM21" s="30"/>
      <c r="BN21" s="18">
        <v>16</v>
      </c>
      <c r="BO21" s="19" t="str">
        <f t="shared" si="6"/>
        <v>本 部 町</v>
      </c>
      <c r="BP21" s="20">
        <v>0</v>
      </c>
      <c r="BQ21" s="20">
        <v>0</v>
      </c>
      <c r="BR21" s="20">
        <v>0</v>
      </c>
      <c r="BS21" s="20">
        <v>0</v>
      </c>
      <c r="BT21" s="20">
        <v>0</v>
      </c>
      <c r="BU21" s="20">
        <v>0</v>
      </c>
      <c r="BV21" s="20">
        <v>0</v>
      </c>
      <c r="BW21" s="20">
        <v>0</v>
      </c>
      <c r="BX21" s="20">
        <v>0</v>
      </c>
      <c r="BY21" s="20">
        <v>0</v>
      </c>
      <c r="BZ21" s="30"/>
      <c r="CA21" s="18">
        <v>16</v>
      </c>
      <c r="CB21" s="19" t="str">
        <f t="shared" si="7"/>
        <v>本 部 町</v>
      </c>
      <c r="CC21" s="20">
        <v>0</v>
      </c>
      <c r="CD21" s="20">
        <v>1011459</v>
      </c>
      <c r="CE21" s="20">
        <v>945236</v>
      </c>
      <c r="CF21" s="20">
        <v>9647348</v>
      </c>
      <c r="CG21" s="20">
        <v>9164382</v>
      </c>
      <c r="CH21" s="20">
        <v>1581342</v>
      </c>
      <c r="CI21" s="20">
        <v>1502558</v>
      </c>
      <c r="CJ21" s="20">
        <v>0</v>
      </c>
      <c r="CK21" s="20">
        <v>5754</v>
      </c>
      <c r="CL21" s="20">
        <v>5259</v>
      </c>
      <c r="CM21" s="30"/>
      <c r="CN21" s="18">
        <v>16</v>
      </c>
      <c r="CO21" s="19" t="str">
        <f t="shared" si="8"/>
        <v>本 部 町</v>
      </c>
      <c r="CP21" s="20">
        <v>0</v>
      </c>
      <c r="CQ21" s="20">
        <v>974074</v>
      </c>
      <c r="CR21" s="20">
        <v>967454</v>
      </c>
      <c r="CS21" s="20">
        <v>7104963</v>
      </c>
      <c r="CT21" s="20">
        <v>7077963</v>
      </c>
      <c r="CU21" s="20">
        <v>2311890</v>
      </c>
      <c r="CV21" s="20">
        <v>2303225</v>
      </c>
      <c r="CW21" s="20">
        <v>0</v>
      </c>
      <c r="CX21" s="20">
        <v>4294</v>
      </c>
      <c r="CY21" s="20">
        <v>4158</v>
      </c>
      <c r="CZ21" s="49"/>
      <c r="DA21" s="18">
        <v>16</v>
      </c>
      <c r="DB21" s="19" t="str">
        <f t="shared" si="9"/>
        <v>本 部 町</v>
      </c>
      <c r="DC21" s="20">
        <v>0</v>
      </c>
      <c r="DD21" s="20">
        <v>691418</v>
      </c>
      <c r="DE21" s="20">
        <v>689781</v>
      </c>
      <c r="DF21" s="20">
        <v>6084277</v>
      </c>
      <c r="DG21" s="20">
        <v>6075407</v>
      </c>
      <c r="DH21" s="20">
        <v>3742245</v>
      </c>
      <c r="DI21" s="20">
        <v>3737525</v>
      </c>
      <c r="DJ21" s="20">
        <v>0</v>
      </c>
      <c r="DK21" s="20">
        <v>1886</v>
      </c>
      <c r="DL21" s="20">
        <v>1845</v>
      </c>
      <c r="DM21" s="16"/>
      <c r="DN21" s="18">
        <v>16</v>
      </c>
      <c r="DO21" s="19" t="str">
        <f t="shared" si="10"/>
        <v>本 部 町</v>
      </c>
      <c r="DP21" s="20">
        <v>270067</v>
      </c>
      <c r="DQ21" s="20">
        <v>2676951</v>
      </c>
      <c r="DR21" s="20">
        <v>2602471</v>
      </c>
      <c r="DS21" s="20">
        <v>22836588</v>
      </c>
      <c r="DT21" s="20">
        <v>22317752</v>
      </c>
      <c r="DU21" s="20">
        <v>7635477</v>
      </c>
      <c r="DV21" s="20">
        <v>7543308</v>
      </c>
      <c r="DW21" s="20">
        <v>532</v>
      </c>
      <c r="DX21" s="20">
        <v>11934</v>
      </c>
      <c r="DY21" s="20">
        <v>11262</v>
      </c>
      <c r="DZ21" s="16"/>
      <c r="EA21" s="18">
        <v>16</v>
      </c>
      <c r="EB21" s="19" t="str">
        <f t="shared" si="11"/>
        <v>本 部 町</v>
      </c>
      <c r="EC21" s="20">
        <v>0</v>
      </c>
      <c r="ED21" s="20">
        <v>0</v>
      </c>
      <c r="EE21" s="20">
        <v>0</v>
      </c>
      <c r="EF21" s="20">
        <v>0</v>
      </c>
      <c r="EG21" s="20">
        <v>0</v>
      </c>
      <c r="EH21" s="20">
        <v>0</v>
      </c>
      <c r="EI21" s="20">
        <v>0</v>
      </c>
      <c r="EJ21" s="20">
        <v>0</v>
      </c>
      <c r="EK21" s="20">
        <v>0</v>
      </c>
      <c r="EL21" s="20">
        <v>0</v>
      </c>
      <c r="EM21" s="16"/>
      <c r="EN21" s="18">
        <v>16</v>
      </c>
      <c r="EO21" s="19" t="str">
        <f t="shared" si="12"/>
        <v>本 部 町</v>
      </c>
      <c r="EP21" s="20">
        <v>0</v>
      </c>
      <c r="EQ21" s="20">
        <v>0</v>
      </c>
      <c r="ER21" s="20">
        <v>0</v>
      </c>
      <c r="ES21" s="20">
        <v>0</v>
      </c>
      <c r="ET21" s="20">
        <v>0</v>
      </c>
      <c r="EU21" s="20">
        <v>0</v>
      </c>
      <c r="EV21" s="20">
        <v>0</v>
      </c>
      <c r="EW21" s="20">
        <v>0</v>
      </c>
      <c r="EX21" s="20">
        <v>0</v>
      </c>
      <c r="EY21" s="20">
        <v>0</v>
      </c>
      <c r="FA21" s="18">
        <v>16</v>
      </c>
      <c r="FB21" s="19" t="str">
        <f t="shared" si="13"/>
        <v>本 部 町</v>
      </c>
      <c r="FC21" s="20">
        <v>14612</v>
      </c>
      <c r="FD21" s="20">
        <v>0</v>
      </c>
      <c r="FE21" s="20">
        <v>0</v>
      </c>
      <c r="FF21" s="20">
        <v>0</v>
      </c>
      <c r="FG21" s="20">
        <v>0</v>
      </c>
      <c r="FH21" s="20">
        <v>0</v>
      </c>
      <c r="FI21" s="20">
        <v>0</v>
      </c>
      <c r="FJ21" s="20">
        <v>139</v>
      </c>
      <c r="FK21" s="20">
        <v>0</v>
      </c>
      <c r="FL21" s="20">
        <v>0</v>
      </c>
      <c r="FN21" s="18">
        <v>16</v>
      </c>
      <c r="FO21" s="19" t="str">
        <f t="shared" si="14"/>
        <v>本 部 町</v>
      </c>
      <c r="FP21" s="20">
        <v>0</v>
      </c>
      <c r="FQ21" s="20">
        <v>0</v>
      </c>
      <c r="FR21" s="20">
        <v>0</v>
      </c>
      <c r="FS21" s="20">
        <v>0</v>
      </c>
      <c r="FT21" s="20">
        <v>0</v>
      </c>
      <c r="FU21" s="20">
        <v>0</v>
      </c>
      <c r="FV21" s="20">
        <v>0</v>
      </c>
      <c r="FW21" s="20">
        <v>0</v>
      </c>
      <c r="FX21" s="20">
        <v>0</v>
      </c>
      <c r="FY21" s="20">
        <v>0</v>
      </c>
      <c r="GA21" s="18">
        <v>16</v>
      </c>
      <c r="GB21" s="19" t="str">
        <f t="shared" si="15"/>
        <v>本 部 町</v>
      </c>
      <c r="GC21" s="20">
        <v>0</v>
      </c>
      <c r="GD21" s="20">
        <v>0</v>
      </c>
      <c r="GE21" s="20">
        <v>0</v>
      </c>
      <c r="GF21" s="20">
        <v>0</v>
      </c>
      <c r="GG21" s="20">
        <v>0</v>
      </c>
      <c r="GH21" s="20">
        <v>0</v>
      </c>
      <c r="GI21" s="20">
        <v>0</v>
      </c>
      <c r="GJ21" s="20">
        <v>0</v>
      </c>
      <c r="GK21" s="20">
        <v>0</v>
      </c>
      <c r="GL21" s="20">
        <v>0</v>
      </c>
      <c r="GN21" s="18">
        <v>16</v>
      </c>
      <c r="GO21" s="19" t="str">
        <f t="shared" si="16"/>
        <v>本 部 町</v>
      </c>
      <c r="GP21" s="20">
        <v>0</v>
      </c>
      <c r="GQ21" s="20">
        <v>0</v>
      </c>
      <c r="GR21" s="20">
        <v>0</v>
      </c>
      <c r="GS21" s="20">
        <v>0</v>
      </c>
      <c r="GT21" s="20">
        <v>0</v>
      </c>
      <c r="GU21" s="20">
        <v>0</v>
      </c>
      <c r="GV21" s="20">
        <v>0</v>
      </c>
      <c r="GW21" s="20">
        <v>0</v>
      </c>
      <c r="GX21" s="20">
        <v>0</v>
      </c>
      <c r="GY21" s="20">
        <v>0</v>
      </c>
      <c r="HA21" s="18">
        <v>16</v>
      </c>
      <c r="HB21" s="19" t="str">
        <f t="shared" si="17"/>
        <v>本 部 町</v>
      </c>
      <c r="HC21" s="20">
        <v>4672800</v>
      </c>
      <c r="HD21" s="20">
        <v>23121756</v>
      </c>
      <c r="HE21" s="20">
        <v>15352355</v>
      </c>
      <c r="HF21" s="20">
        <v>132387</v>
      </c>
      <c r="HG21" s="20">
        <v>88168</v>
      </c>
      <c r="HH21" s="20">
        <v>132374</v>
      </c>
      <c r="HI21" s="20">
        <v>88168</v>
      </c>
      <c r="HJ21" s="20">
        <v>2576</v>
      </c>
      <c r="HK21" s="20">
        <v>17291</v>
      </c>
      <c r="HL21" s="20">
        <v>10047</v>
      </c>
      <c r="HN21" s="18">
        <v>16</v>
      </c>
      <c r="HO21" s="19" t="str">
        <f t="shared" si="18"/>
        <v>本 部 町</v>
      </c>
      <c r="HP21" s="20">
        <v>1460</v>
      </c>
      <c r="HQ21" s="20">
        <v>1140741</v>
      </c>
      <c r="HR21" s="20">
        <v>1138785</v>
      </c>
      <c r="HS21" s="20">
        <v>1022104</v>
      </c>
      <c r="HT21" s="20">
        <v>1020351</v>
      </c>
      <c r="HU21" s="20">
        <v>907113</v>
      </c>
      <c r="HV21" s="20">
        <v>905557</v>
      </c>
      <c r="HW21" s="20">
        <v>4</v>
      </c>
      <c r="HX21" s="20">
        <v>729</v>
      </c>
      <c r="HY21" s="20">
        <v>713</v>
      </c>
      <c r="IA21" s="18">
        <v>16</v>
      </c>
      <c r="IB21" s="19" t="str">
        <f t="shared" si="19"/>
        <v>本 部 町</v>
      </c>
      <c r="IC21" s="20">
        <v>0</v>
      </c>
      <c r="ID21" s="20">
        <v>0</v>
      </c>
      <c r="IE21" s="20">
        <v>0</v>
      </c>
      <c r="IF21" s="20">
        <v>0</v>
      </c>
      <c r="IG21" s="20">
        <v>0</v>
      </c>
      <c r="IH21" s="20">
        <v>0</v>
      </c>
      <c r="II21" s="20">
        <v>0</v>
      </c>
      <c r="IJ21" s="20">
        <v>0</v>
      </c>
      <c r="IK21" s="20">
        <v>0</v>
      </c>
      <c r="IL21" s="20">
        <v>0</v>
      </c>
      <c r="IN21" s="17">
        <f t="shared" si="20"/>
        <v>5613458</v>
      </c>
      <c r="IO21" s="17">
        <f aca="true" t="shared" si="40" ref="IO21:IO48">SUM(D21,Q21,AD21,AQ21,BD21,BQ21,DQ21,ED21,EQ21,FD21,FQ21,GD21,GQ21,HD21,HQ21,ID21)</f>
        <v>39096865</v>
      </c>
      <c r="IP21" s="17">
        <f aca="true" t="shared" si="41" ref="IP21:IP48">SUM(E21,R21,AE21,AR21,BE21,BR21,DR21,EE21,ER21,FE21,FR21,GE21,GR21,HE21,HR21,IE21)</f>
        <v>27729554</v>
      </c>
      <c r="IQ21" s="17">
        <f aca="true" t="shared" si="42" ref="IQ21:IQ48">SUM(F21,S21,AF21,AS21,BF21,BS21,DS21,EF21,ES21,FF21,FS21,GF21,GS21,HF21,HS21,IF21)</f>
        <v>24478092</v>
      </c>
      <c r="IR21" s="17">
        <f aca="true" t="shared" si="43" ref="IR21:IR48">SUM(G21,T21,AG21,AT21,BG21,BT21,DT21,EG21,ET21,FG21,FT21,GG21,GT21,HG21,HT21,IG21)</f>
        <v>23768120</v>
      </c>
      <c r="IS21" s="17">
        <f aca="true" t="shared" si="44" ref="IS21:IS48">SUM(H21,U21,AH21,AU21,BH21,BU21,DU21,EH21,EU21,FH21,FU21,GH21,GU21,HH21,HU21,IH21)</f>
        <v>9161976</v>
      </c>
      <c r="IT21" s="17">
        <f aca="true" t="shared" si="45" ref="IT21:IT48">SUM(I21,V21,AI21,AV21,BI21,BV21,DV21,EI21,EV21,FI21,FV21,GI21,GV21,HI21,HV21,II21)</f>
        <v>8878882</v>
      </c>
      <c r="IU21" s="17">
        <f aca="true" t="shared" si="46" ref="IU21:IU48">SUM(J21,W21,AJ21,AW21,BJ21,BW21,DW21,EJ21,EW21,FJ21,FW21,GJ21,GW21,HJ21,HW21,IJ21)</f>
        <v>5889</v>
      </c>
      <c r="IV21" s="17">
        <f aca="true" t="shared" si="47" ref="IV21:IV48">SUM(K21,X21,AK21,AX21,BK21,BX21,DX21,EK21,EX21,FK21,FX21,GK21,GX21,HK21,HX21,IK21)</f>
        <v>48102</v>
      </c>
    </row>
    <row r="22" spans="1:256" s="7" customFormat="1" ht="15" customHeight="1">
      <c r="A22" s="18">
        <v>17</v>
      </c>
      <c r="B22" s="19" t="s">
        <v>70</v>
      </c>
      <c r="C22" s="20">
        <v>137</v>
      </c>
      <c r="D22" s="20">
        <v>110098</v>
      </c>
      <c r="E22" s="20">
        <v>88241</v>
      </c>
      <c r="F22" s="20">
        <v>6496</v>
      </c>
      <c r="G22" s="20">
        <v>5217</v>
      </c>
      <c r="H22" s="20">
        <v>6496</v>
      </c>
      <c r="I22" s="20">
        <v>5217</v>
      </c>
      <c r="J22" s="20">
        <v>1</v>
      </c>
      <c r="K22" s="20">
        <v>140</v>
      </c>
      <c r="L22" s="20">
        <v>104</v>
      </c>
      <c r="M22" s="16"/>
      <c r="N22" s="18">
        <v>17</v>
      </c>
      <c r="O22" s="19" t="str">
        <f t="shared" si="2"/>
        <v>恩 納 村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30"/>
      <c r="AA22" s="18">
        <v>17</v>
      </c>
      <c r="AB22" s="19" t="str">
        <f t="shared" si="3"/>
        <v>恩 納 村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49"/>
      <c r="AN22" s="18">
        <v>17</v>
      </c>
      <c r="AO22" s="19" t="str">
        <f t="shared" si="4"/>
        <v>恩 納 村</v>
      </c>
      <c r="AP22" s="20">
        <v>214986</v>
      </c>
      <c r="AQ22" s="20">
        <v>5339080</v>
      </c>
      <c r="AR22" s="20">
        <v>4184162</v>
      </c>
      <c r="AS22" s="20">
        <v>278794</v>
      </c>
      <c r="AT22" s="20">
        <v>219558</v>
      </c>
      <c r="AU22" s="20">
        <v>278794</v>
      </c>
      <c r="AV22" s="20">
        <v>219558</v>
      </c>
      <c r="AW22" s="20">
        <v>397</v>
      </c>
      <c r="AX22" s="20">
        <v>7161</v>
      </c>
      <c r="AY22" s="20">
        <v>5113</v>
      </c>
      <c r="AZ22" s="30"/>
      <c r="BA22" s="18">
        <v>17</v>
      </c>
      <c r="BB22" s="19" t="str">
        <f t="shared" si="5"/>
        <v>恩 納 村</v>
      </c>
      <c r="BC22" s="20">
        <v>0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</v>
      </c>
      <c r="BL22" s="20">
        <v>0</v>
      </c>
      <c r="BM22" s="30"/>
      <c r="BN22" s="18">
        <v>17</v>
      </c>
      <c r="BO22" s="19" t="str">
        <f t="shared" si="6"/>
        <v>恩 納 村</v>
      </c>
      <c r="BP22" s="20">
        <v>0</v>
      </c>
      <c r="BQ22" s="20">
        <v>0</v>
      </c>
      <c r="BR22" s="20">
        <v>0</v>
      </c>
      <c r="BS22" s="20">
        <v>0</v>
      </c>
      <c r="BT22" s="20">
        <v>0</v>
      </c>
      <c r="BU22" s="20">
        <v>0</v>
      </c>
      <c r="BV22" s="20">
        <v>0</v>
      </c>
      <c r="BW22" s="20">
        <v>0</v>
      </c>
      <c r="BX22" s="20">
        <v>0</v>
      </c>
      <c r="BY22" s="20">
        <v>0</v>
      </c>
      <c r="BZ22" s="30"/>
      <c r="CA22" s="18">
        <v>17</v>
      </c>
      <c r="CB22" s="19" t="str">
        <f t="shared" si="7"/>
        <v>恩 納 村</v>
      </c>
      <c r="CC22" s="20">
        <v>0</v>
      </c>
      <c r="CD22" s="20">
        <v>683897</v>
      </c>
      <c r="CE22" s="20">
        <v>669094</v>
      </c>
      <c r="CF22" s="20">
        <v>9719404</v>
      </c>
      <c r="CG22" s="20">
        <v>9560508</v>
      </c>
      <c r="CH22" s="20">
        <v>1596803</v>
      </c>
      <c r="CI22" s="20">
        <v>1570515</v>
      </c>
      <c r="CJ22" s="20">
        <v>0</v>
      </c>
      <c r="CK22" s="20">
        <v>4222</v>
      </c>
      <c r="CL22" s="20">
        <v>4051</v>
      </c>
      <c r="CM22" s="30"/>
      <c r="CN22" s="18">
        <v>17</v>
      </c>
      <c r="CO22" s="19" t="str">
        <f t="shared" si="8"/>
        <v>恩 納 村</v>
      </c>
      <c r="CP22" s="20">
        <v>0</v>
      </c>
      <c r="CQ22" s="20">
        <v>448386</v>
      </c>
      <c r="CR22" s="20">
        <v>447694</v>
      </c>
      <c r="CS22" s="20">
        <v>5574733</v>
      </c>
      <c r="CT22" s="20">
        <v>5569163</v>
      </c>
      <c r="CU22" s="20">
        <v>1838292</v>
      </c>
      <c r="CV22" s="20">
        <v>1836441</v>
      </c>
      <c r="CW22" s="20">
        <v>0</v>
      </c>
      <c r="CX22" s="20">
        <v>3060</v>
      </c>
      <c r="CY22" s="20">
        <v>3025</v>
      </c>
      <c r="CZ22" s="49"/>
      <c r="DA22" s="18">
        <v>17</v>
      </c>
      <c r="DB22" s="19" t="str">
        <f t="shared" si="9"/>
        <v>恩 納 村</v>
      </c>
      <c r="DC22" s="20">
        <v>0</v>
      </c>
      <c r="DD22" s="20">
        <v>498183</v>
      </c>
      <c r="DE22" s="20">
        <v>498036</v>
      </c>
      <c r="DF22" s="20">
        <v>7887773</v>
      </c>
      <c r="DG22" s="20">
        <v>7886567</v>
      </c>
      <c r="DH22" s="20">
        <v>4811935</v>
      </c>
      <c r="DI22" s="20">
        <v>4811195</v>
      </c>
      <c r="DJ22" s="20">
        <v>0</v>
      </c>
      <c r="DK22" s="20">
        <v>1261</v>
      </c>
      <c r="DL22" s="20">
        <v>1253</v>
      </c>
      <c r="DM22" s="16"/>
      <c r="DN22" s="18">
        <v>17</v>
      </c>
      <c r="DO22" s="19" t="str">
        <f t="shared" si="10"/>
        <v>恩 納 村</v>
      </c>
      <c r="DP22" s="20">
        <v>93274</v>
      </c>
      <c r="DQ22" s="20">
        <v>1630466</v>
      </c>
      <c r="DR22" s="20">
        <v>1614824</v>
      </c>
      <c r="DS22" s="20">
        <v>23181910</v>
      </c>
      <c r="DT22" s="20">
        <v>23016238</v>
      </c>
      <c r="DU22" s="20">
        <v>8247030</v>
      </c>
      <c r="DV22" s="20">
        <v>8218151</v>
      </c>
      <c r="DW22" s="20">
        <v>121</v>
      </c>
      <c r="DX22" s="20">
        <v>8543</v>
      </c>
      <c r="DY22" s="20">
        <v>8329</v>
      </c>
      <c r="DZ22" s="16"/>
      <c r="EA22" s="18">
        <v>17</v>
      </c>
      <c r="EB22" s="19" t="str">
        <f t="shared" si="11"/>
        <v>恩 納 村</v>
      </c>
      <c r="EC22" s="20">
        <v>0</v>
      </c>
      <c r="ED22" s="20">
        <v>0</v>
      </c>
      <c r="EE22" s="20">
        <v>0</v>
      </c>
      <c r="EF22" s="20">
        <v>0</v>
      </c>
      <c r="EG22" s="20">
        <v>0</v>
      </c>
      <c r="EH22" s="20">
        <v>0</v>
      </c>
      <c r="EI22" s="20">
        <v>0</v>
      </c>
      <c r="EJ22" s="20">
        <v>0</v>
      </c>
      <c r="EK22" s="20">
        <v>0</v>
      </c>
      <c r="EL22" s="20">
        <v>0</v>
      </c>
      <c r="EM22" s="16"/>
      <c r="EN22" s="18">
        <v>17</v>
      </c>
      <c r="EO22" s="19" t="str">
        <f t="shared" si="12"/>
        <v>恩 納 村</v>
      </c>
      <c r="EP22" s="20">
        <v>0</v>
      </c>
      <c r="EQ22" s="20">
        <v>0</v>
      </c>
      <c r="ER22" s="20">
        <v>0</v>
      </c>
      <c r="ES22" s="20">
        <v>0</v>
      </c>
      <c r="ET22" s="20">
        <v>0</v>
      </c>
      <c r="EU22" s="20">
        <v>0</v>
      </c>
      <c r="EV22" s="20">
        <v>0</v>
      </c>
      <c r="EW22" s="20">
        <v>0</v>
      </c>
      <c r="EX22" s="20">
        <v>0</v>
      </c>
      <c r="EY22" s="20">
        <v>0</v>
      </c>
      <c r="FA22" s="18">
        <v>17</v>
      </c>
      <c r="FB22" s="19" t="str">
        <f t="shared" si="13"/>
        <v>恩 納 村</v>
      </c>
      <c r="FC22" s="20">
        <v>18063</v>
      </c>
      <c r="FD22" s="20">
        <v>10034</v>
      </c>
      <c r="FE22" s="20">
        <v>7871</v>
      </c>
      <c r="FF22" s="20">
        <v>309</v>
      </c>
      <c r="FG22" s="20">
        <v>243</v>
      </c>
      <c r="FH22" s="20">
        <v>309</v>
      </c>
      <c r="FI22" s="20">
        <v>243</v>
      </c>
      <c r="FJ22" s="20">
        <v>18</v>
      </c>
      <c r="FK22" s="20">
        <v>31</v>
      </c>
      <c r="FL22" s="20">
        <v>19</v>
      </c>
      <c r="FN22" s="18">
        <v>17</v>
      </c>
      <c r="FO22" s="19" t="str">
        <f t="shared" si="14"/>
        <v>恩 納 村</v>
      </c>
      <c r="FP22" s="20">
        <v>22219223</v>
      </c>
      <c r="FQ22" s="20">
        <v>6949029</v>
      </c>
      <c r="FR22" s="20">
        <v>4666645</v>
      </c>
      <c r="FS22" s="20">
        <v>57944</v>
      </c>
      <c r="FT22" s="20">
        <v>38977</v>
      </c>
      <c r="FU22" s="20">
        <v>57944</v>
      </c>
      <c r="FV22" s="20">
        <v>38977</v>
      </c>
      <c r="FW22" s="20">
        <v>644</v>
      </c>
      <c r="FX22" s="20">
        <v>3167</v>
      </c>
      <c r="FY22" s="20">
        <v>2115</v>
      </c>
      <c r="GA22" s="18">
        <v>17</v>
      </c>
      <c r="GB22" s="19" t="str">
        <f t="shared" si="15"/>
        <v>恩 納 村</v>
      </c>
      <c r="GC22" s="20">
        <v>0</v>
      </c>
      <c r="GD22" s="20">
        <v>0</v>
      </c>
      <c r="GE22" s="20">
        <v>0</v>
      </c>
      <c r="GF22" s="20">
        <v>0</v>
      </c>
      <c r="GG22" s="20">
        <v>0</v>
      </c>
      <c r="GH22" s="20">
        <v>0</v>
      </c>
      <c r="GI22" s="20">
        <v>0</v>
      </c>
      <c r="GJ22" s="20">
        <v>0</v>
      </c>
      <c r="GK22" s="20">
        <v>0</v>
      </c>
      <c r="GL22" s="20">
        <v>0</v>
      </c>
      <c r="GN22" s="18">
        <v>17</v>
      </c>
      <c r="GO22" s="19" t="str">
        <f t="shared" si="16"/>
        <v>恩 納 村</v>
      </c>
      <c r="GP22" s="20">
        <v>0</v>
      </c>
      <c r="GQ22" s="20">
        <v>0</v>
      </c>
      <c r="GR22" s="20">
        <v>0</v>
      </c>
      <c r="GS22" s="20">
        <v>0</v>
      </c>
      <c r="GT22" s="20">
        <v>0</v>
      </c>
      <c r="GU22" s="20">
        <v>0</v>
      </c>
      <c r="GV22" s="20">
        <v>0</v>
      </c>
      <c r="GW22" s="20">
        <v>0</v>
      </c>
      <c r="GX22" s="20">
        <v>0</v>
      </c>
      <c r="GY22" s="20">
        <v>0</v>
      </c>
      <c r="HA22" s="18">
        <v>17</v>
      </c>
      <c r="HB22" s="19" t="str">
        <f t="shared" si="17"/>
        <v>恩 納 村</v>
      </c>
      <c r="HC22" s="20">
        <v>282063</v>
      </c>
      <c r="HD22" s="20">
        <v>2285328</v>
      </c>
      <c r="HE22" s="20">
        <v>1595522</v>
      </c>
      <c r="HF22" s="20">
        <v>48098</v>
      </c>
      <c r="HG22" s="20">
        <v>33274</v>
      </c>
      <c r="HH22" s="20">
        <v>48098</v>
      </c>
      <c r="HI22" s="20">
        <v>33274</v>
      </c>
      <c r="HJ22" s="20">
        <v>678</v>
      </c>
      <c r="HK22" s="20">
        <v>7265</v>
      </c>
      <c r="HL22" s="20">
        <v>5104</v>
      </c>
      <c r="HN22" s="18">
        <v>17</v>
      </c>
      <c r="HO22" s="19" t="str">
        <f t="shared" si="18"/>
        <v>恩 納 村</v>
      </c>
      <c r="HP22" s="20">
        <v>7651</v>
      </c>
      <c r="HQ22" s="20">
        <v>2791585</v>
      </c>
      <c r="HR22" s="20">
        <v>2789227</v>
      </c>
      <c r="HS22" s="20">
        <v>2512452</v>
      </c>
      <c r="HT22" s="20">
        <v>2510330</v>
      </c>
      <c r="HU22" s="20">
        <v>2359914</v>
      </c>
      <c r="HV22" s="20">
        <v>2357920</v>
      </c>
      <c r="HW22" s="20">
        <v>10</v>
      </c>
      <c r="HX22" s="20">
        <v>574</v>
      </c>
      <c r="HY22" s="20">
        <v>554</v>
      </c>
      <c r="IA22" s="18">
        <v>17</v>
      </c>
      <c r="IB22" s="19" t="str">
        <f t="shared" si="19"/>
        <v>恩 納 村</v>
      </c>
      <c r="IC22" s="20">
        <v>0</v>
      </c>
      <c r="ID22" s="20">
        <v>0</v>
      </c>
      <c r="IE22" s="20">
        <v>0</v>
      </c>
      <c r="IF22" s="20">
        <v>0</v>
      </c>
      <c r="IG22" s="20">
        <v>0</v>
      </c>
      <c r="IH22" s="20">
        <v>0</v>
      </c>
      <c r="II22" s="20">
        <v>0</v>
      </c>
      <c r="IJ22" s="20">
        <v>0</v>
      </c>
      <c r="IK22" s="20">
        <v>0</v>
      </c>
      <c r="IL22" s="20">
        <v>0</v>
      </c>
      <c r="IN22" s="17">
        <f t="shared" si="20"/>
        <v>22835397</v>
      </c>
      <c r="IO22" s="17">
        <f t="shared" si="40"/>
        <v>19115620</v>
      </c>
      <c r="IP22" s="17">
        <f t="shared" si="41"/>
        <v>14946492</v>
      </c>
      <c r="IQ22" s="17">
        <f t="shared" si="42"/>
        <v>26086003</v>
      </c>
      <c r="IR22" s="17">
        <f t="shared" si="43"/>
        <v>25823837</v>
      </c>
      <c r="IS22" s="17">
        <f t="shared" si="44"/>
        <v>10998585</v>
      </c>
      <c r="IT22" s="17">
        <f t="shared" si="45"/>
        <v>10873340</v>
      </c>
      <c r="IU22" s="17">
        <f t="shared" si="46"/>
        <v>1869</v>
      </c>
      <c r="IV22" s="17">
        <f t="shared" si="47"/>
        <v>26881</v>
      </c>
    </row>
    <row r="23" spans="1:256" s="7" customFormat="1" ht="15" customHeight="1">
      <c r="A23" s="18">
        <v>18</v>
      </c>
      <c r="B23" s="19" t="s">
        <v>71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16"/>
      <c r="N23" s="18">
        <v>18</v>
      </c>
      <c r="O23" s="19" t="str">
        <f t="shared" si="2"/>
        <v>宜野座村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30"/>
      <c r="AA23" s="18">
        <v>18</v>
      </c>
      <c r="AB23" s="19" t="str">
        <f t="shared" si="3"/>
        <v>宜野座村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49"/>
      <c r="AN23" s="18">
        <v>18</v>
      </c>
      <c r="AO23" s="19" t="str">
        <f t="shared" si="4"/>
        <v>宜野座村</v>
      </c>
      <c r="AP23" s="20">
        <v>516322</v>
      </c>
      <c r="AQ23" s="20">
        <v>5023801</v>
      </c>
      <c r="AR23" s="20">
        <v>4077082</v>
      </c>
      <c r="AS23" s="20">
        <v>201704</v>
      </c>
      <c r="AT23" s="20">
        <v>163045</v>
      </c>
      <c r="AU23" s="20">
        <v>201704</v>
      </c>
      <c r="AV23" s="20">
        <v>163045</v>
      </c>
      <c r="AW23" s="20">
        <v>913</v>
      </c>
      <c r="AX23" s="20">
        <v>3981</v>
      </c>
      <c r="AY23" s="20">
        <v>2989</v>
      </c>
      <c r="AZ23" s="30"/>
      <c r="BA23" s="18">
        <v>18</v>
      </c>
      <c r="BB23" s="19" t="str">
        <f t="shared" si="5"/>
        <v>宜野座村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30"/>
      <c r="BN23" s="18">
        <v>18</v>
      </c>
      <c r="BO23" s="19" t="str">
        <f t="shared" si="6"/>
        <v>宜野座村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30"/>
      <c r="CA23" s="18">
        <v>18</v>
      </c>
      <c r="CB23" s="19" t="str">
        <f t="shared" si="7"/>
        <v>宜野座村</v>
      </c>
      <c r="CC23" s="20">
        <v>0</v>
      </c>
      <c r="CD23" s="20">
        <v>378016</v>
      </c>
      <c r="CE23" s="20">
        <v>360638</v>
      </c>
      <c r="CF23" s="20">
        <v>2977888</v>
      </c>
      <c r="CG23" s="20">
        <v>2862316</v>
      </c>
      <c r="CH23" s="20">
        <v>494216</v>
      </c>
      <c r="CI23" s="20">
        <v>475013</v>
      </c>
      <c r="CJ23" s="20">
        <v>0</v>
      </c>
      <c r="CK23" s="20">
        <v>1864</v>
      </c>
      <c r="CL23" s="20">
        <v>1737</v>
      </c>
      <c r="CM23" s="30"/>
      <c r="CN23" s="18">
        <v>18</v>
      </c>
      <c r="CO23" s="19" t="str">
        <f t="shared" si="8"/>
        <v>宜野座村</v>
      </c>
      <c r="CP23" s="20">
        <v>0</v>
      </c>
      <c r="CQ23" s="20">
        <v>352383</v>
      </c>
      <c r="CR23" s="20">
        <v>350495</v>
      </c>
      <c r="CS23" s="20">
        <v>2647577</v>
      </c>
      <c r="CT23" s="20">
        <v>2637419</v>
      </c>
      <c r="CU23" s="20">
        <v>879642</v>
      </c>
      <c r="CV23" s="20">
        <v>876277</v>
      </c>
      <c r="CW23" s="20">
        <v>0</v>
      </c>
      <c r="CX23" s="20">
        <v>1620</v>
      </c>
      <c r="CY23" s="20">
        <v>1563</v>
      </c>
      <c r="CZ23" s="49"/>
      <c r="DA23" s="18">
        <v>18</v>
      </c>
      <c r="DB23" s="19" t="str">
        <f t="shared" si="9"/>
        <v>宜野座村</v>
      </c>
      <c r="DC23" s="20">
        <v>0</v>
      </c>
      <c r="DD23" s="20">
        <v>117159</v>
      </c>
      <c r="DE23" s="20">
        <v>116864</v>
      </c>
      <c r="DF23" s="20">
        <v>942576</v>
      </c>
      <c r="DG23" s="20">
        <v>941431</v>
      </c>
      <c r="DH23" s="20">
        <v>596210</v>
      </c>
      <c r="DI23" s="20">
        <v>595500</v>
      </c>
      <c r="DJ23" s="20">
        <v>0</v>
      </c>
      <c r="DK23" s="20">
        <v>301</v>
      </c>
      <c r="DL23" s="20">
        <v>296</v>
      </c>
      <c r="DM23" s="16"/>
      <c r="DN23" s="18">
        <v>18</v>
      </c>
      <c r="DO23" s="19" t="str">
        <f t="shared" si="10"/>
        <v>宜野座村</v>
      </c>
      <c r="DP23" s="20">
        <v>114757</v>
      </c>
      <c r="DQ23" s="20">
        <v>847558</v>
      </c>
      <c r="DR23" s="20">
        <v>827997</v>
      </c>
      <c r="DS23" s="20">
        <v>6568041</v>
      </c>
      <c r="DT23" s="20">
        <v>6441166</v>
      </c>
      <c r="DU23" s="20">
        <v>1970068</v>
      </c>
      <c r="DV23" s="20">
        <v>1946790</v>
      </c>
      <c r="DW23" s="20">
        <v>210</v>
      </c>
      <c r="DX23" s="20">
        <v>3785</v>
      </c>
      <c r="DY23" s="20">
        <v>3596</v>
      </c>
      <c r="DZ23" s="16"/>
      <c r="EA23" s="18">
        <v>18</v>
      </c>
      <c r="EB23" s="19" t="str">
        <f t="shared" si="11"/>
        <v>宜野座村</v>
      </c>
      <c r="EC23" s="20">
        <v>0</v>
      </c>
      <c r="ED23" s="20">
        <v>0</v>
      </c>
      <c r="EE23" s="20">
        <v>0</v>
      </c>
      <c r="EF23" s="20">
        <v>0</v>
      </c>
      <c r="EG23" s="20">
        <v>0</v>
      </c>
      <c r="EH23" s="20">
        <v>0</v>
      </c>
      <c r="EI23" s="20">
        <v>0</v>
      </c>
      <c r="EJ23" s="20">
        <v>0</v>
      </c>
      <c r="EK23" s="20">
        <v>0</v>
      </c>
      <c r="EL23" s="20">
        <v>0</v>
      </c>
      <c r="EM23" s="16"/>
      <c r="EN23" s="18">
        <v>18</v>
      </c>
      <c r="EO23" s="19" t="str">
        <f t="shared" si="12"/>
        <v>宜野座村</v>
      </c>
      <c r="EP23" s="20">
        <v>0</v>
      </c>
      <c r="EQ23" s="20">
        <v>0</v>
      </c>
      <c r="ER23" s="20">
        <v>0</v>
      </c>
      <c r="ES23" s="20">
        <v>0</v>
      </c>
      <c r="ET23" s="20">
        <v>0</v>
      </c>
      <c r="EU23" s="20">
        <v>0</v>
      </c>
      <c r="EV23" s="20">
        <v>0</v>
      </c>
      <c r="EW23" s="20">
        <v>0</v>
      </c>
      <c r="EX23" s="20">
        <v>0</v>
      </c>
      <c r="EY23" s="20">
        <v>0</v>
      </c>
      <c r="FA23" s="18">
        <v>18</v>
      </c>
      <c r="FB23" s="19" t="str">
        <f t="shared" si="13"/>
        <v>宜野座村</v>
      </c>
      <c r="FC23" s="20">
        <v>332919</v>
      </c>
      <c r="FD23" s="20">
        <v>29529</v>
      </c>
      <c r="FE23" s="20">
        <v>29529</v>
      </c>
      <c r="FF23" s="20">
        <v>974</v>
      </c>
      <c r="FG23" s="20">
        <v>974</v>
      </c>
      <c r="FH23" s="20">
        <v>974</v>
      </c>
      <c r="FI23" s="20">
        <v>974</v>
      </c>
      <c r="FJ23" s="20">
        <v>104</v>
      </c>
      <c r="FK23" s="20">
        <v>28</v>
      </c>
      <c r="FL23" s="20">
        <v>28</v>
      </c>
      <c r="FN23" s="18">
        <v>18</v>
      </c>
      <c r="FO23" s="19" t="str">
        <f t="shared" si="14"/>
        <v>宜野座村</v>
      </c>
      <c r="FP23" s="20">
        <v>0</v>
      </c>
      <c r="FQ23" s="20">
        <v>0</v>
      </c>
      <c r="FR23" s="20">
        <v>0</v>
      </c>
      <c r="FS23" s="20">
        <v>0</v>
      </c>
      <c r="FT23" s="20">
        <v>0</v>
      </c>
      <c r="FU23" s="20">
        <v>0</v>
      </c>
      <c r="FV23" s="20">
        <v>0</v>
      </c>
      <c r="FW23" s="20">
        <v>0</v>
      </c>
      <c r="FX23" s="20">
        <v>0</v>
      </c>
      <c r="FY23" s="20">
        <v>0</v>
      </c>
      <c r="GA23" s="18">
        <v>18</v>
      </c>
      <c r="GB23" s="19" t="str">
        <f t="shared" si="15"/>
        <v>宜野座村</v>
      </c>
      <c r="GC23" s="20">
        <v>0</v>
      </c>
      <c r="GD23" s="20">
        <v>0</v>
      </c>
      <c r="GE23" s="20">
        <v>0</v>
      </c>
      <c r="GF23" s="20">
        <v>0</v>
      </c>
      <c r="GG23" s="20">
        <v>0</v>
      </c>
      <c r="GH23" s="20">
        <v>0</v>
      </c>
      <c r="GI23" s="20">
        <v>0</v>
      </c>
      <c r="GJ23" s="20">
        <v>0</v>
      </c>
      <c r="GK23" s="20">
        <v>0</v>
      </c>
      <c r="GL23" s="20">
        <v>0</v>
      </c>
      <c r="GN23" s="18">
        <v>18</v>
      </c>
      <c r="GO23" s="19" t="str">
        <f t="shared" si="16"/>
        <v>宜野座村</v>
      </c>
      <c r="GP23" s="20">
        <v>0</v>
      </c>
      <c r="GQ23" s="20">
        <v>0</v>
      </c>
      <c r="GR23" s="20">
        <v>0</v>
      </c>
      <c r="GS23" s="20">
        <v>0</v>
      </c>
      <c r="GT23" s="20">
        <v>0</v>
      </c>
      <c r="GU23" s="20">
        <v>0</v>
      </c>
      <c r="GV23" s="20">
        <v>0</v>
      </c>
      <c r="GW23" s="20">
        <v>0</v>
      </c>
      <c r="GX23" s="20">
        <v>0</v>
      </c>
      <c r="GY23" s="20">
        <v>0</v>
      </c>
      <c r="HA23" s="18">
        <v>18</v>
      </c>
      <c r="HB23" s="19" t="str">
        <f t="shared" si="17"/>
        <v>宜野座村</v>
      </c>
      <c r="HC23" s="20">
        <v>1303696</v>
      </c>
      <c r="HD23" s="20">
        <v>2276504</v>
      </c>
      <c r="HE23" s="20">
        <v>1612445</v>
      </c>
      <c r="HF23" s="20">
        <v>27573</v>
      </c>
      <c r="HG23" s="20">
        <v>19578</v>
      </c>
      <c r="HH23" s="20">
        <v>27573</v>
      </c>
      <c r="HI23" s="20">
        <v>19578</v>
      </c>
      <c r="HJ23" s="20">
        <v>939</v>
      </c>
      <c r="HK23" s="20">
        <v>2608</v>
      </c>
      <c r="HL23" s="20">
        <v>1719</v>
      </c>
      <c r="HN23" s="18">
        <v>18</v>
      </c>
      <c r="HO23" s="19" t="str">
        <f t="shared" si="18"/>
        <v>宜野座村</v>
      </c>
      <c r="HP23" s="20">
        <v>1608205</v>
      </c>
      <c r="HQ23" s="20">
        <v>418171</v>
      </c>
      <c r="HR23" s="20">
        <v>418030</v>
      </c>
      <c r="HS23" s="20">
        <v>383043</v>
      </c>
      <c r="HT23" s="20">
        <v>382914</v>
      </c>
      <c r="HU23" s="20">
        <v>383043</v>
      </c>
      <c r="HV23" s="20">
        <v>382914</v>
      </c>
      <c r="HW23" s="20">
        <v>127</v>
      </c>
      <c r="HX23" s="20">
        <v>153</v>
      </c>
      <c r="HY23" s="20">
        <v>152</v>
      </c>
      <c r="IA23" s="18">
        <v>18</v>
      </c>
      <c r="IB23" s="19" t="str">
        <f t="shared" si="19"/>
        <v>宜野座村</v>
      </c>
      <c r="IC23" s="20">
        <v>0</v>
      </c>
      <c r="ID23" s="20">
        <v>0</v>
      </c>
      <c r="IE23" s="20">
        <v>0</v>
      </c>
      <c r="IF23" s="20">
        <v>0</v>
      </c>
      <c r="IG23" s="20">
        <v>0</v>
      </c>
      <c r="IH23" s="20">
        <v>0</v>
      </c>
      <c r="II23" s="20">
        <v>0</v>
      </c>
      <c r="IJ23" s="20">
        <v>0</v>
      </c>
      <c r="IK23" s="20">
        <v>0</v>
      </c>
      <c r="IL23" s="20">
        <v>0</v>
      </c>
      <c r="IN23" s="17">
        <f t="shared" si="20"/>
        <v>3875899</v>
      </c>
      <c r="IO23" s="17">
        <f t="shared" si="40"/>
        <v>8595563</v>
      </c>
      <c r="IP23" s="17">
        <f t="shared" si="41"/>
        <v>6965083</v>
      </c>
      <c r="IQ23" s="17">
        <f t="shared" si="42"/>
        <v>7181335</v>
      </c>
      <c r="IR23" s="17">
        <f t="shared" si="43"/>
        <v>7007677</v>
      </c>
      <c r="IS23" s="17">
        <f t="shared" si="44"/>
        <v>2583362</v>
      </c>
      <c r="IT23" s="17">
        <f t="shared" si="45"/>
        <v>2513301</v>
      </c>
      <c r="IU23" s="17">
        <f t="shared" si="46"/>
        <v>2293</v>
      </c>
      <c r="IV23" s="17">
        <f t="shared" si="47"/>
        <v>10555</v>
      </c>
    </row>
    <row r="24" spans="1:256" s="7" customFormat="1" ht="15" customHeight="1">
      <c r="A24" s="18">
        <v>19</v>
      </c>
      <c r="B24" s="19" t="s">
        <v>72</v>
      </c>
      <c r="C24" s="20">
        <v>56299</v>
      </c>
      <c r="D24" s="20">
        <v>630519</v>
      </c>
      <c r="E24" s="20">
        <v>520980</v>
      </c>
      <c r="F24" s="20">
        <v>30864</v>
      </c>
      <c r="G24" s="20">
        <v>26055</v>
      </c>
      <c r="H24" s="20">
        <v>30864</v>
      </c>
      <c r="I24" s="20">
        <v>26055</v>
      </c>
      <c r="J24" s="20">
        <v>432</v>
      </c>
      <c r="K24" s="20">
        <v>1597</v>
      </c>
      <c r="L24" s="20">
        <v>1279</v>
      </c>
      <c r="M24" s="16"/>
      <c r="N24" s="18">
        <v>19</v>
      </c>
      <c r="O24" s="19" t="str">
        <f t="shared" si="2"/>
        <v>金 武 町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30"/>
      <c r="AA24" s="18">
        <v>19</v>
      </c>
      <c r="AB24" s="19" t="str">
        <f t="shared" si="3"/>
        <v>金 武 町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49"/>
      <c r="AN24" s="18">
        <v>19</v>
      </c>
      <c r="AO24" s="19" t="str">
        <f t="shared" si="4"/>
        <v>金 武 町</v>
      </c>
      <c r="AP24" s="20">
        <v>910285</v>
      </c>
      <c r="AQ24" s="20">
        <v>3316069</v>
      </c>
      <c r="AR24" s="20">
        <v>2783782</v>
      </c>
      <c r="AS24" s="20">
        <v>148747</v>
      </c>
      <c r="AT24" s="20">
        <v>125286</v>
      </c>
      <c r="AU24" s="20">
        <v>148747</v>
      </c>
      <c r="AV24" s="20">
        <v>125286</v>
      </c>
      <c r="AW24" s="20">
        <v>1226</v>
      </c>
      <c r="AX24" s="20">
        <v>4614</v>
      </c>
      <c r="AY24" s="20">
        <v>3717</v>
      </c>
      <c r="AZ24" s="30"/>
      <c r="BA24" s="18">
        <v>19</v>
      </c>
      <c r="BB24" s="19" t="str">
        <f t="shared" si="5"/>
        <v>金 武 町</v>
      </c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</v>
      </c>
      <c r="BL24" s="20">
        <v>0</v>
      </c>
      <c r="BM24" s="30"/>
      <c r="BN24" s="18">
        <v>19</v>
      </c>
      <c r="BO24" s="19" t="str">
        <f t="shared" si="6"/>
        <v>金 武 町</v>
      </c>
      <c r="BP24" s="20">
        <v>0</v>
      </c>
      <c r="BQ24" s="20">
        <v>0</v>
      </c>
      <c r="BR24" s="20">
        <v>0</v>
      </c>
      <c r="BS24" s="20">
        <v>0</v>
      </c>
      <c r="BT24" s="20">
        <v>0</v>
      </c>
      <c r="BU24" s="20">
        <v>0</v>
      </c>
      <c r="BV24" s="20">
        <v>0</v>
      </c>
      <c r="BW24" s="20">
        <v>0</v>
      </c>
      <c r="BX24" s="20">
        <v>0</v>
      </c>
      <c r="BY24" s="20">
        <v>0</v>
      </c>
      <c r="BZ24" s="30"/>
      <c r="CA24" s="18">
        <v>19</v>
      </c>
      <c r="CB24" s="19" t="str">
        <f t="shared" si="7"/>
        <v>金 武 町</v>
      </c>
      <c r="CC24" s="20">
        <v>0</v>
      </c>
      <c r="CD24" s="20">
        <v>788143</v>
      </c>
      <c r="CE24" s="20">
        <v>776801</v>
      </c>
      <c r="CF24" s="20">
        <v>11169863</v>
      </c>
      <c r="CG24" s="20">
        <v>11047884</v>
      </c>
      <c r="CH24" s="20">
        <v>1858031</v>
      </c>
      <c r="CI24" s="20">
        <v>1837735</v>
      </c>
      <c r="CJ24" s="20">
        <v>0</v>
      </c>
      <c r="CK24" s="20">
        <v>3841</v>
      </c>
      <c r="CL24" s="20">
        <v>3718</v>
      </c>
      <c r="CM24" s="30"/>
      <c r="CN24" s="18">
        <v>19</v>
      </c>
      <c r="CO24" s="19" t="str">
        <f t="shared" si="8"/>
        <v>金 武 町</v>
      </c>
      <c r="CP24" s="20">
        <v>0</v>
      </c>
      <c r="CQ24" s="20">
        <v>453926</v>
      </c>
      <c r="CR24" s="20">
        <v>453650</v>
      </c>
      <c r="CS24" s="20">
        <v>5961832</v>
      </c>
      <c r="CT24" s="20">
        <v>5960042</v>
      </c>
      <c r="CU24" s="20">
        <v>1982385</v>
      </c>
      <c r="CV24" s="20">
        <v>1981789</v>
      </c>
      <c r="CW24" s="20">
        <v>0</v>
      </c>
      <c r="CX24" s="20">
        <v>2459</v>
      </c>
      <c r="CY24" s="20">
        <v>2445</v>
      </c>
      <c r="CZ24" s="49"/>
      <c r="DA24" s="18">
        <v>19</v>
      </c>
      <c r="DB24" s="19" t="str">
        <f t="shared" si="9"/>
        <v>金 武 町</v>
      </c>
      <c r="DC24" s="20">
        <v>0</v>
      </c>
      <c r="DD24" s="20">
        <v>285080</v>
      </c>
      <c r="DE24" s="20">
        <v>285005</v>
      </c>
      <c r="DF24" s="20">
        <v>3667508</v>
      </c>
      <c r="DG24" s="20">
        <v>3666525</v>
      </c>
      <c r="DH24" s="20">
        <v>2362178</v>
      </c>
      <c r="DI24" s="20">
        <v>2361557</v>
      </c>
      <c r="DJ24" s="20">
        <v>0</v>
      </c>
      <c r="DK24" s="20">
        <v>1015</v>
      </c>
      <c r="DL24" s="20">
        <v>1007</v>
      </c>
      <c r="DM24" s="16"/>
      <c r="DN24" s="18">
        <v>19</v>
      </c>
      <c r="DO24" s="19" t="str">
        <f t="shared" si="10"/>
        <v>金 武 町</v>
      </c>
      <c r="DP24" s="20">
        <v>308467</v>
      </c>
      <c r="DQ24" s="20">
        <v>1527149</v>
      </c>
      <c r="DR24" s="20">
        <v>1515456</v>
      </c>
      <c r="DS24" s="20">
        <v>20799203</v>
      </c>
      <c r="DT24" s="20">
        <v>20674451</v>
      </c>
      <c r="DU24" s="20">
        <v>6202594</v>
      </c>
      <c r="DV24" s="20">
        <v>6181081</v>
      </c>
      <c r="DW24" s="20">
        <v>340</v>
      </c>
      <c r="DX24" s="20">
        <v>7315</v>
      </c>
      <c r="DY24" s="20">
        <v>7170</v>
      </c>
      <c r="DZ24" s="16"/>
      <c r="EA24" s="18">
        <v>19</v>
      </c>
      <c r="EB24" s="19" t="str">
        <f t="shared" si="11"/>
        <v>金 武 町</v>
      </c>
      <c r="EC24" s="20">
        <v>0</v>
      </c>
      <c r="ED24" s="20">
        <v>0</v>
      </c>
      <c r="EE24" s="20">
        <v>0</v>
      </c>
      <c r="EF24" s="20">
        <v>0</v>
      </c>
      <c r="EG24" s="20">
        <v>0</v>
      </c>
      <c r="EH24" s="20">
        <v>0</v>
      </c>
      <c r="EI24" s="20">
        <v>0</v>
      </c>
      <c r="EJ24" s="20">
        <v>0</v>
      </c>
      <c r="EK24" s="20">
        <v>0</v>
      </c>
      <c r="EL24" s="20">
        <v>0</v>
      </c>
      <c r="EM24" s="16"/>
      <c r="EN24" s="18">
        <v>19</v>
      </c>
      <c r="EO24" s="19" t="str">
        <f t="shared" si="12"/>
        <v>金 武 町</v>
      </c>
      <c r="EP24" s="20">
        <v>0</v>
      </c>
      <c r="EQ24" s="20">
        <v>0</v>
      </c>
      <c r="ER24" s="20">
        <v>0</v>
      </c>
      <c r="ES24" s="20">
        <v>0</v>
      </c>
      <c r="ET24" s="20">
        <v>0</v>
      </c>
      <c r="EU24" s="20">
        <v>0</v>
      </c>
      <c r="EV24" s="20">
        <v>0</v>
      </c>
      <c r="EW24" s="20">
        <v>0</v>
      </c>
      <c r="EX24" s="20">
        <v>0</v>
      </c>
      <c r="EY24" s="20">
        <v>0</v>
      </c>
      <c r="FA24" s="18">
        <v>19</v>
      </c>
      <c r="FB24" s="19" t="str">
        <f t="shared" si="13"/>
        <v>金 武 町</v>
      </c>
      <c r="FC24" s="20">
        <v>353</v>
      </c>
      <c r="FD24" s="20">
        <v>7714</v>
      </c>
      <c r="FE24" s="20">
        <v>7714</v>
      </c>
      <c r="FF24" s="20">
        <v>410</v>
      </c>
      <c r="FG24" s="20">
        <v>410</v>
      </c>
      <c r="FH24" s="20">
        <v>410</v>
      </c>
      <c r="FI24" s="20">
        <v>410</v>
      </c>
      <c r="FJ24" s="20">
        <v>7</v>
      </c>
      <c r="FK24" s="20">
        <v>7</v>
      </c>
      <c r="FL24" s="20">
        <v>7</v>
      </c>
      <c r="FN24" s="18">
        <v>19</v>
      </c>
      <c r="FO24" s="19" t="str">
        <f t="shared" si="14"/>
        <v>金 武 町</v>
      </c>
      <c r="FP24" s="20">
        <v>1381483</v>
      </c>
      <c r="FQ24" s="20">
        <v>588720</v>
      </c>
      <c r="FR24" s="20">
        <v>471659</v>
      </c>
      <c r="FS24" s="20">
        <v>4272</v>
      </c>
      <c r="FT24" s="20">
        <v>3448</v>
      </c>
      <c r="FU24" s="20">
        <v>4272</v>
      </c>
      <c r="FV24" s="20">
        <v>3448</v>
      </c>
      <c r="FW24" s="20">
        <v>252</v>
      </c>
      <c r="FX24" s="20">
        <v>605</v>
      </c>
      <c r="FY24" s="20">
        <v>498</v>
      </c>
      <c r="GA24" s="18">
        <v>19</v>
      </c>
      <c r="GB24" s="19" t="str">
        <f t="shared" si="15"/>
        <v>金 武 町</v>
      </c>
      <c r="GC24" s="20">
        <v>0</v>
      </c>
      <c r="GD24" s="20">
        <v>0</v>
      </c>
      <c r="GE24" s="20">
        <v>0</v>
      </c>
      <c r="GF24" s="20">
        <v>0</v>
      </c>
      <c r="GG24" s="20">
        <v>0</v>
      </c>
      <c r="GH24" s="20">
        <v>0</v>
      </c>
      <c r="GI24" s="20">
        <v>0</v>
      </c>
      <c r="GJ24" s="20">
        <v>0</v>
      </c>
      <c r="GK24" s="20">
        <v>0</v>
      </c>
      <c r="GL24" s="20">
        <v>0</v>
      </c>
      <c r="GN24" s="18">
        <v>19</v>
      </c>
      <c r="GO24" s="19" t="str">
        <f t="shared" si="16"/>
        <v>金 武 町</v>
      </c>
      <c r="GP24" s="20">
        <v>0</v>
      </c>
      <c r="GQ24" s="20">
        <v>0</v>
      </c>
      <c r="GR24" s="20">
        <v>0</v>
      </c>
      <c r="GS24" s="20">
        <v>0</v>
      </c>
      <c r="GT24" s="20">
        <v>0</v>
      </c>
      <c r="GU24" s="20">
        <v>0</v>
      </c>
      <c r="GV24" s="20">
        <v>0</v>
      </c>
      <c r="GW24" s="20">
        <v>0</v>
      </c>
      <c r="GX24" s="20">
        <v>0</v>
      </c>
      <c r="GY24" s="20">
        <v>0</v>
      </c>
      <c r="HA24" s="18">
        <v>19</v>
      </c>
      <c r="HB24" s="19" t="str">
        <f t="shared" si="17"/>
        <v>金 武 町</v>
      </c>
      <c r="HC24" s="20">
        <v>219745</v>
      </c>
      <c r="HD24" s="20">
        <v>675064</v>
      </c>
      <c r="HE24" s="20">
        <v>580475</v>
      </c>
      <c r="HF24" s="20">
        <v>10751</v>
      </c>
      <c r="HG24" s="20">
        <v>8873</v>
      </c>
      <c r="HH24" s="20">
        <v>10665</v>
      </c>
      <c r="HI24" s="20">
        <v>8787</v>
      </c>
      <c r="HJ24" s="20">
        <v>319</v>
      </c>
      <c r="HK24" s="20">
        <v>943</v>
      </c>
      <c r="HL24" s="20">
        <v>753</v>
      </c>
      <c r="HN24" s="18">
        <v>19</v>
      </c>
      <c r="HO24" s="19" t="str">
        <f t="shared" si="18"/>
        <v>金 武 町</v>
      </c>
      <c r="HP24" s="20">
        <v>0</v>
      </c>
      <c r="HQ24" s="20">
        <v>0</v>
      </c>
      <c r="HR24" s="20">
        <v>0</v>
      </c>
      <c r="HS24" s="20">
        <v>0</v>
      </c>
      <c r="HT24" s="20">
        <v>0</v>
      </c>
      <c r="HU24" s="20">
        <v>0</v>
      </c>
      <c r="HV24" s="20">
        <v>0</v>
      </c>
      <c r="HW24" s="20">
        <v>0</v>
      </c>
      <c r="HX24" s="20">
        <v>0</v>
      </c>
      <c r="HY24" s="20">
        <v>0</v>
      </c>
      <c r="IA24" s="18">
        <v>19</v>
      </c>
      <c r="IB24" s="19" t="str">
        <f t="shared" si="19"/>
        <v>金 武 町</v>
      </c>
      <c r="IC24" s="20">
        <v>0</v>
      </c>
      <c r="ID24" s="20">
        <v>0</v>
      </c>
      <c r="IE24" s="20">
        <v>0</v>
      </c>
      <c r="IF24" s="20">
        <v>0</v>
      </c>
      <c r="IG24" s="20">
        <v>0</v>
      </c>
      <c r="IH24" s="20">
        <v>0</v>
      </c>
      <c r="II24" s="20">
        <v>0</v>
      </c>
      <c r="IJ24" s="20">
        <v>0</v>
      </c>
      <c r="IK24" s="20">
        <v>0</v>
      </c>
      <c r="IL24" s="20">
        <v>0</v>
      </c>
      <c r="IN24" s="17">
        <f t="shared" si="20"/>
        <v>2876632</v>
      </c>
      <c r="IO24" s="17">
        <f t="shared" si="40"/>
        <v>6745235</v>
      </c>
      <c r="IP24" s="17">
        <f t="shared" si="41"/>
        <v>5880066</v>
      </c>
      <c r="IQ24" s="17">
        <f t="shared" si="42"/>
        <v>20994247</v>
      </c>
      <c r="IR24" s="17">
        <f t="shared" si="43"/>
        <v>20838523</v>
      </c>
      <c r="IS24" s="17">
        <f t="shared" si="44"/>
        <v>6397552</v>
      </c>
      <c r="IT24" s="17">
        <f t="shared" si="45"/>
        <v>6345067</v>
      </c>
      <c r="IU24" s="17">
        <f t="shared" si="46"/>
        <v>2576</v>
      </c>
      <c r="IV24" s="17">
        <f t="shared" si="47"/>
        <v>15081</v>
      </c>
    </row>
    <row r="25" spans="1:256" s="7" customFormat="1" ht="15" customHeight="1">
      <c r="A25" s="18">
        <v>20</v>
      </c>
      <c r="B25" s="19" t="s">
        <v>73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16"/>
      <c r="N25" s="18">
        <v>20</v>
      </c>
      <c r="O25" s="19" t="str">
        <f t="shared" si="2"/>
        <v>伊 江 村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30"/>
      <c r="AA25" s="18">
        <v>20</v>
      </c>
      <c r="AB25" s="19" t="str">
        <f t="shared" si="3"/>
        <v>伊 江 村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49"/>
      <c r="AN25" s="18">
        <v>20</v>
      </c>
      <c r="AO25" s="19" t="str">
        <f t="shared" si="4"/>
        <v>伊 江 村</v>
      </c>
      <c r="AP25" s="20">
        <v>267640</v>
      </c>
      <c r="AQ25" s="20">
        <v>10397915</v>
      </c>
      <c r="AR25" s="20">
        <v>8774932</v>
      </c>
      <c r="AS25" s="20">
        <v>441822</v>
      </c>
      <c r="AT25" s="20">
        <v>373042</v>
      </c>
      <c r="AU25" s="20">
        <v>441802</v>
      </c>
      <c r="AV25" s="20">
        <v>373032</v>
      </c>
      <c r="AW25" s="20">
        <v>817</v>
      </c>
      <c r="AX25" s="20">
        <v>9838</v>
      </c>
      <c r="AY25" s="20">
        <v>7987</v>
      </c>
      <c r="AZ25" s="30"/>
      <c r="BA25" s="18">
        <v>20</v>
      </c>
      <c r="BB25" s="19" t="str">
        <f t="shared" si="5"/>
        <v>伊 江 村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0</v>
      </c>
      <c r="BM25" s="30"/>
      <c r="BN25" s="18">
        <v>20</v>
      </c>
      <c r="BO25" s="19" t="str">
        <f t="shared" si="6"/>
        <v>伊 江 村</v>
      </c>
      <c r="BP25" s="20">
        <v>0</v>
      </c>
      <c r="BQ25" s="20">
        <v>0</v>
      </c>
      <c r="BR25" s="20">
        <v>0</v>
      </c>
      <c r="BS25" s="20">
        <v>0</v>
      </c>
      <c r="BT25" s="20">
        <v>0</v>
      </c>
      <c r="BU25" s="20">
        <v>0</v>
      </c>
      <c r="BV25" s="20">
        <v>0</v>
      </c>
      <c r="BW25" s="20">
        <v>0</v>
      </c>
      <c r="BX25" s="20">
        <v>0</v>
      </c>
      <c r="BY25" s="20">
        <v>0</v>
      </c>
      <c r="BZ25" s="30"/>
      <c r="CA25" s="18">
        <v>20</v>
      </c>
      <c r="CB25" s="19" t="str">
        <f t="shared" si="7"/>
        <v>伊 江 村</v>
      </c>
      <c r="CC25" s="20">
        <v>0</v>
      </c>
      <c r="CD25" s="20">
        <v>387025</v>
      </c>
      <c r="CE25" s="20">
        <v>376059</v>
      </c>
      <c r="CF25" s="20">
        <v>2666579</v>
      </c>
      <c r="CG25" s="20">
        <v>2594230</v>
      </c>
      <c r="CH25" s="20">
        <v>444325</v>
      </c>
      <c r="CI25" s="20">
        <v>432274</v>
      </c>
      <c r="CJ25" s="20">
        <v>0</v>
      </c>
      <c r="CK25" s="20">
        <v>2045</v>
      </c>
      <c r="CL25" s="20">
        <v>1961</v>
      </c>
      <c r="CM25" s="30"/>
      <c r="CN25" s="18">
        <v>20</v>
      </c>
      <c r="CO25" s="19" t="str">
        <f t="shared" si="8"/>
        <v>伊 江 村</v>
      </c>
      <c r="CP25" s="20">
        <v>0</v>
      </c>
      <c r="CQ25" s="20">
        <v>639438</v>
      </c>
      <c r="CR25" s="20">
        <v>638798</v>
      </c>
      <c r="CS25" s="20">
        <v>3999857</v>
      </c>
      <c r="CT25" s="20">
        <v>3996703</v>
      </c>
      <c r="CU25" s="20">
        <v>1332903</v>
      </c>
      <c r="CV25" s="20">
        <v>1331851</v>
      </c>
      <c r="CW25" s="20">
        <v>0</v>
      </c>
      <c r="CX25" s="20">
        <v>1686</v>
      </c>
      <c r="CY25" s="20">
        <v>1667</v>
      </c>
      <c r="CZ25" s="49"/>
      <c r="DA25" s="18">
        <v>20</v>
      </c>
      <c r="DB25" s="19" t="str">
        <f t="shared" si="9"/>
        <v>伊 江 村</v>
      </c>
      <c r="DC25" s="20">
        <v>0</v>
      </c>
      <c r="DD25" s="20">
        <v>122931</v>
      </c>
      <c r="DE25" s="20">
        <v>122931</v>
      </c>
      <c r="DF25" s="20">
        <v>669595</v>
      </c>
      <c r="DG25" s="20">
        <v>669595</v>
      </c>
      <c r="DH25" s="20">
        <v>461353</v>
      </c>
      <c r="DI25" s="20">
        <v>461353</v>
      </c>
      <c r="DJ25" s="20">
        <v>0</v>
      </c>
      <c r="DK25" s="20">
        <v>199</v>
      </c>
      <c r="DL25" s="20">
        <v>199</v>
      </c>
      <c r="DM25" s="16"/>
      <c r="DN25" s="18">
        <v>20</v>
      </c>
      <c r="DO25" s="19" t="str">
        <f t="shared" si="10"/>
        <v>伊 江 村</v>
      </c>
      <c r="DP25" s="20">
        <v>63309</v>
      </c>
      <c r="DQ25" s="20">
        <v>1149394</v>
      </c>
      <c r="DR25" s="20">
        <v>1137788</v>
      </c>
      <c r="DS25" s="20">
        <v>7336031</v>
      </c>
      <c r="DT25" s="20">
        <v>7260528</v>
      </c>
      <c r="DU25" s="20">
        <v>2238581</v>
      </c>
      <c r="DV25" s="20">
        <v>2225478</v>
      </c>
      <c r="DW25" s="20">
        <v>103</v>
      </c>
      <c r="DX25" s="20">
        <v>3930</v>
      </c>
      <c r="DY25" s="20">
        <v>3827</v>
      </c>
      <c r="DZ25" s="16"/>
      <c r="EA25" s="18">
        <v>20</v>
      </c>
      <c r="EB25" s="19" t="str">
        <f t="shared" si="11"/>
        <v>伊 江 村</v>
      </c>
      <c r="EC25" s="20">
        <v>0</v>
      </c>
      <c r="ED25" s="20">
        <v>0</v>
      </c>
      <c r="EE25" s="20">
        <v>0</v>
      </c>
      <c r="EF25" s="20">
        <v>0</v>
      </c>
      <c r="EG25" s="20">
        <v>0</v>
      </c>
      <c r="EH25" s="20">
        <v>0</v>
      </c>
      <c r="EI25" s="20">
        <v>0</v>
      </c>
      <c r="EJ25" s="20">
        <v>0</v>
      </c>
      <c r="EK25" s="20">
        <v>0</v>
      </c>
      <c r="EL25" s="20">
        <v>0</v>
      </c>
      <c r="EM25" s="16"/>
      <c r="EN25" s="18">
        <v>20</v>
      </c>
      <c r="EO25" s="19" t="str">
        <f t="shared" si="12"/>
        <v>伊 江 村</v>
      </c>
      <c r="EP25" s="20">
        <v>0</v>
      </c>
      <c r="EQ25" s="20">
        <v>0</v>
      </c>
      <c r="ER25" s="20">
        <v>0</v>
      </c>
      <c r="ES25" s="20">
        <v>0</v>
      </c>
      <c r="ET25" s="20">
        <v>0</v>
      </c>
      <c r="EU25" s="20">
        <v>0</v>
      </c>
      <c r="EV25" s="20">
        <v>0</v>
      </c>
      <c r="EW25" s="20">
        <v>0</v>
      </c>
      <c r="EX25" s="20">
        <v>0</v>
      </c>
      <c r="EY25" s="20">
        <v>0</v>
      </c>
      <c r="FA25" s="18">
        <v>20</v>
      </c>
      <c r="FB25" s="19" t="str">
        <f t="shared" si="13"/>
        <v>伊 江 村</v>
      </c>
      <c r="FC25" s="20">
        <v>0</v>
      </c>
      <c r="FD25" s="20">
        <v>0</v>
      </c>
      <c r="FE25" s="20">
        <v>0</v>
      </c>
      <c r="FF25" s="20">
        <v>0</v>
      </c>
      <c r="FG25" s="20">
        <v>0</v>
      </c>
      <c r="FH25" s="20">
        <v>0</v>
      </c>
      <c r="FI25" s="20">
        <v>0</v>
      </c>
      <c r="FJ25" s="20">
        <v>0</v>
      </c>
      <c r="FK25" s="20">
        <v>0</v>
      </c>
      <c r="FL25" s="20">
        <v>0</v>
      </c>
      <c r="FN25" s="18">
        <v>20</v>
      </c>
      <c r="FO25" s="19" t="str">
        <f t="shared" si="14"/>
        <v>伊 江 村</v>
      </c>
      <c r="FP25" s="20">
        <v>0</v>
      </c>
      <c r="FQ25" s="20">
        <v>0</v>
      </c>
      <c r="FR25" s="20">
        <v>0</v>
      </c>
      <c r="FS25" s="20">
        <v>0</v>
      </c>
      <c r="FT25" s="20">
        <v>0</v>
      </c>
      <c r="FU25" s="20">
        <v>0</v>
      </c>
      <c r="FV25" s="20">
        <v>0</v>
      </c>
      <c r="FW25" s="20">
        <v>0</v>
      </c>
      <c r="FX25" s="20">
        <v>0</v>
      </c>
      <c r="FY25" s="20">
        <v>0</v>
      </c>
      <c r="GA25" s="18">
        <v>20</v>
      </c>
      <c r="GB25" s="19" t="str">
        <f t="shared" si="15"/>
        <v>伊 江 村</v>
      </c>
      <c r="GC25" s="20">
        <v>0</v>
      </c>
      <c r="GD25" s="20">
        <v>0</v>
      </c>
      <c r="GE25" s="20">
        <v>0</v>
      </c>
      <c r="GF25" s="20">
        <v>0</v>
      </c>
      <c r="GG25" s="20">
        <v>0</v>
      </c>
      <c r="GH25" s="20">
        <v>0</v>
      </c>
      <c r="GI25" s="20">
        <v>0</v>
      </c>
      <c r="GJ25" s="20">
        <v>0</v>
      </c>
      <c r="GK25" s="20">
        <v>0</v>
      </c>
      <c r="GL25" s="20">
        <v>0</v>
      </c>
      <c r="GN25" s="18">
        <v>20</v>
      </c>
      <c r="GO25" s="19" t="str">
        <f t="shared" si="16"/>
        <v>伊 江 村</v>
      </c>
      <c r="GP25" s="20">
        <v>0</v>
      </c>
      <c r="GQ25" s="20">
        <v>0</v>
      </c>
      <c r="GR25" s="20">
        <v>0</v>
      </c>
      <c r="GS25" s="20">
        <v>0</v>
      </c>
      <c r="GT25" s="20">
        <v>0</v>
      </c>
      <c r="GU25" s="20">
        <v>0</v>
      </c>
      <c r="GV25" s="20">
        <v>0</v>
      </c>
      <c r="GW25" s="20">
        <v>0</v>
      </c>
      <c r="GX25" s="20">
        <v>0</v>
      </c>
      <c r="GY25" s="20">
        <v>0</v>
      </c>
      <c r="HA25" s="18">
        <v>20</v>
      </c>
      <c r="HB25" s="19" t="str">
        <f t="shared" si="17"/>
        <v>伊 江 村</v>
      </c>
      <c r="HC25" s="20">
        <v>1037119</v>
      </c>
      <c r="HD25" s="20">
        <v>3667017</v>
      </c>
      <c r="HE25" s="20">
        <v>2499893</v>
      </c>
      <c r="HF25" s="20">
        <v>44001</v>
      </c>
      <c r="HG25" s="20">
        <v>29825</v>
      </c>
      <c r="HH25" s="20">
        <v>44001</v>
      </c>
      <c r="HI25" s="20">
        <v>29825</v>
      </c>
      <c r="HJ25" s="20">
        <v>625</v>
      </c>
      <c r="HK25" s="20">
        <v>2952</v>
      </c>
      <c r="HL25" s="20">
        <v>2030</v>
      </c>
      <c r="HN25" s="18">
        <v>20</v>
      </c>
      <c r="HO25" s="19" t="str">
        <f t="shared" si="18"/>
        <v>伊 江 村</v>
      </c>
      <c r="HP25" s="20">
        <v>0</v>
      </c>
      <c r="HQ25" s="20">
        <v>0</v>
      </c>
      <c r="HR25" s="20">
        <v>0</v>
      </c>
      <c r="HS25" s="20">
        <v>0</v>
      </c>
      <c r="HT25" s="20">
        <v>0</v>
      </c>
      <c r="HU25" s="20">
        <v>0</v>
      </c>
      <c r="HV25" s="20">
        <v>0</v>
      </c>
      <c r="HW25" s="20">
        <v>0</v>
      </c>
      <c r="HX25" s="20">
        <v>0</v>
      </c>
      <c r="HY25" s="20">
        <v>0</v>
      </c>
      <c r="IA25" s="18">
        <v>20</v>
      </c>
      <c r="IB25" s="19" t="str">
        <f t="shared" si="19"/>
        <v>伊 江 村</v>
      </c>
      <c r="IC25" s="20">
        <v>0</v>
      </c>
      <c r="ID25" s="20">
        <v>0</v>
      </c>
      <c r="IE25" s="20">
        <v>0</v>
      </c>
      <c r="IF25" s="20">
        <v>0</v>
      </c>
      <c r="IG25" s="20">
        <v>0</v>
      </c>
      <c r="IH25" s="20">
        <v>0</v>
      </c>
      <c r="II25" s="20">
        <v>0</v>
      </c>
      <c r="IJ25" s="20">
        <v>0</v>
      </c>
      <c r="IK25" s="20">
        <v>0</v>
      </c>
      <c r="IL25" s="20">
        <v>0</v>
      </c>
      <c r="IN25" s="17">
        <f t="shared" si="20"/>
        <v>1368068</v>
      </c>
      <c r="IO25" s="17">
        <f t="shared" si="40"/>
        <v>15214326</v>
      </c>
      <c r="IP25" s="17">
        <f t="shared" si="41"/>
        <v>12412613</v>
      </c>
      <c r="IQ25" s="17">
        <f t="shared" si="42"/>
        <v>7821854</v>
      </c>
      <c r="IR25" s="17">
        <f t="shared" si="43"/>
        <v>7663395</v>
      </c>
      <c r="IS25" s="17">
        <f t="shared" si="44"/>
        <v>2724384</v>
      </c>
      <c r="IT25" s="17">
        <f t="shared" si="45"/>
        <v>2628335</v>
      </c>
      <c r="IU25" s="17">
        <f t="shared" si="46"/>
        <v>1545</v>
      </c>
      <c r="IV25" s="17">
        <f t="shared" si="47"/>
        <v>16720</v>
      </c>
    </row>
    <row r="26" spans="1:256" s="7" customFormat="1" ht="15" customHeight="1">
      <c r="A26" s="18">
        <v>21</v>
      </c>
      <c r="B26" s="19" t="s">
        <v>74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16"/>
      <c r="N26" s="18">
        <v>21</v>
      </c>
      <c r="O26" s="19" t="str">
        <f t="shared" si="2"/>
        <v>読 谷 村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30"/>
      <c r="AA26" s="18">
        <v>21</v>
      </c>
      <c r="AB26" s="19" t="str">
        <f t="shared" si="3"/>
        <v>読 谷 村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49"/>
      <c r="AN26" s="18">
        <v>21</v>
      </c>
      <c r="AO26" s="19" t="str">
        <f t="shared" si="4"/>
        <v>読 谷 村</v>
      </c>
      <c r="AP26" s="20">
        <v>921511</v>
      </c>
      <c r="AQ26" s="20">
        <v>5415649</v>
      </c>
      <c r="AR26" s="20">
        <v>4237468</v>
      </c>
      <c r="AS26" s="20">
        <v>246034</v>
      </c>
      <c r="AT26" s="20">
        <v>192842</v>
      </c>
      <c r="AU26" s="20">
        <v>246034</v>
      </c>
      <c r="AV26" s="20">
        <v>192842</v>
      </c>
      <c r="AW26" s="20">
        <v>487</v>
      </c>
      <c r="AX26" s="20">
        <v>7756</v>
      </c>
      <c r="AY26" s="20">
        <v>5868</v>
      </c>
      <c r="AZ26" s="30"/>
      <c r="BA26" s="18">
        <v>21</v>
      </c>
      <c r="BB26" s="19" t="str">
        <f t="shared" si="5"/>
        <v>読 谷 村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30"/>
      <c r="BN26" s="18">
        <v>21</v>
      </c>
      <c r="BO26" s="19" t="str">
        <f t="shared" si="6"/>
        <v>読 谷 村</v>
      </c>
      <c r="BP26" s="20">
        <v>1392</v>
      </c>
      <c r="BQ26" s="20">
        <v>110509</v>
      </c>
      <c r="BR26" s="20">
        <v>109722</v>
      </c>
      <c r="BS26" s="20">
        <v>667112</v>
      </c>
      <c r="BT26" s="20">
        <v>664548</v>
      </c>
      <c r="BU26" s="20">
        <v>410374</v>
      </c>
      <c r="BV26" s="20">
        <v>408811</v>
      </c>
      <c r="BW26" s="20">
        <v>11</v>
      </c>
      <c r="BX26" s="20">
        <v>345</v>
      </c>
      <c r="BY26" s="20">
        <v>330</v>
      </c>
      <c r="BZ26" s="30"/>
      <c r="CA26" s="18">
        <v>21</v>
      </c>
      <c r="CB26" s="19" t="str">
        <f t="shared" si="7"/>
        <v>読 谷 村</v>
      </c>
      <c r="CC26" s="20">
        <v>0</v>
      </c>
      <c r="CD26" s="20">
        <v>2499816</v>
      </c>
      <c r="CE26" s="20">
        <v>2497296</v>
      </c>
      <c r="CF26" s="20">
        <v>60275501</v>
      </c>
      <c r="CG26" s="20">
        <v>60223761</v>
      </c>
      <c r="CH26" s="20">
        <v>9920000</v>
      </c>
      <c r="CI26" s="20">
        <v>9911479</v>
      </c>
      <c r="CJ26" s="20">
        <v>0</v>
      </c>
      <c r="CK26" s="20">
        <v>12076</v>
      </c>
      <c r="CL26" s="20">
        <v>12000</v>
      </c>
      <c r="CM26" s="30"/>
      <c r="CN26" s="18">
        <v>21</v>
      </c>
      <c r="CO26" s="19" t="str">
        <f t="shared" si="8"/>
        <v>読 谷 村</v>
      </c>
      <c r="CP26" s="20">
        <v>0</v>
      </c>
      <c r="CQ26" s="20">
        <v>1468423</v>
      </c>
      <c r="CR26" s="20">
        <v>1468181</v>
      </c>
      <c r="CS26" s="20">
        <v>34119650</v>
      </c>
      <c r="CT26" s="20">
        <v>34114412</v>
      </c>
      <c r="CU26" s="20">
        <v>11235783</v>
      </c>
      <c r="CV26" s="20">
        <v>11234060</v>
      </c>
      <c r="CW26" s="20">
        <v>0</v>
      </c>
      <c r="CX26" s="20">
        <v>8745</v>
      </c>
      <c r="CY26" s="20">
        <v>8722</v>
      </c>
      <c r="CZ26" s="49"/>
      <c r="DA26" s="18">
        <v>21</v>
      </c>
      <c r="DB26" s="19" t="str">
        <f t="shared" si="9"/>
        <v>読 谷 村</v>
      </c>
      <c r="DC26" s="20">
        <v>0</v>
      </c>
      <c r="DD26" s="20">
        <v>907445</v>
      </c>
      <c r="DE26" s="20">
        <v>907331</v>
      </c>
      <c r="DF26" s="20">
        <v>16556709</v>
      </c>
      <c r="DG26" s="20">
        <v>16555646</v>
      </c>
      <c r="DH26" s="20">
        <v>10106731</v>
      </c>
      <c r="DI26" s="20">
        <v>10106090</v>
      </c>
      <c r="DJ26" s="20">
        <v>0</v>
      </c>
      <c r="DK26" s="20">
        <v>1693</v>
      </c>
      <c r="DL26" s="20">
        <v>1688</v>
      </c>
      <c r="DM26" s="16"/>
      <c r="DN26" s="18">
        <v>21</v>
      </c>
      <c r="DO26" s="19" t="str">
        <f t="shared" si="10"/>
        <v>読 谷 村</v>
      </c>
      <c r="DP26" s="20">
        <v>304633</v>
      </c>
      <c r="DQ26" s="20">
        <v>4875684</v>
      </c>
      <c r="DR26" s="20">
        <v>4872808</v>
      </c>
      <c r="DS26" s="20">
        <v>110951860</v>
      </c>
      <c r="DT26" s="20">
        <v>110893819</v>
      </c>
      <c r="DU26" s="20">
        <v>31262514</v>
      </c>
      <c r="DV26" s="20">
        <v>31251629</v>
      </c>
      <c r="DW26" s="20">
        <v>448</v>
      </c>
      <c r="DX26" s="20">
        <v>22514</v>
      </c>
      <c r="DY26" s="20">
        <v>22410</v>
      </c>
      <c r="DZ26" s="16"/>
      <c r="EA26" s="18">
        <v>21</v>
      </c>
      <c r="EB26" s="19" t="str">
        <f t="shared" si="11"/>
        <v>読 谷 村</v>
      </c>
      <c r="EC26" s="20">
        <v>0</v>
      </c>
      <c r="ED26" s="20">
        <v>0</v>
      </c>
      <c r="EE26" s="20">
        <v>0</v>
      </c>
      <c r="EF26" s="20">
        <v>0</v>
      </c>
      <c r="EG26" s="20">
        <v>0</v>
      </c>
      <c r="EH26" s="20">
        <v>0</v>
      </c>
      <c r="EI26" s="20">
        <v>0</v>
      </c>
      <c r="EJ26" s="20">
        <v>0</v>
      </c>
      <c r="EK26" s="20">
        <v>0</v>
      </c>
      <c r="EL26" s="20">
        <v>0</v>
      </c>
      <c r="EM26" s="16"/>
      <c r="EN26" s="18">
        <v>21</v>
      </c>
      <c r="EO26" s="19" t="str">
        <f t="shared" si="12"/>
        <v>読 谷 村</v>
      </c>
      <c r="EP26" s="20">
        <v>0</v>
      </c>
      <c r="EQ26" s="20">
        <v>0</v>
      </c>
      <c r="ER26" s="20">
        <v>0</v>
      </c>
      <c r="ES26" s="20">
        <v>0</v>
      </c>
      <c r="ET26" s="20">
        <v>0</v>
      </c>
      <c r="EU26" s="20">
        <v>0</v>
      </c>
      <c r="EV26" s="20">
        <v>0</v>
      </c>
      <c r="EW26" s="20">
        <v>0</v>
      </c>
      <c r="EX26" s="20">
        <v>0</v>
      </c>
      <c r="EY26" s="20">
        <v>0</v>
      </c>
      <c r="FA26" s="18">
        <v>21</v>
      </c>
      <c r="FB26" s="19" t="str">
        <f t="shared" si="13"/>
        <v>読 谷 村</v>
      </c>
      <c r="FC26" s="20">
        <v>5928</v>
      </c>
      <c r="FD26" s="20">
        <v>0</v>
      </c>
      <c r="FE26" s="20">
        <v>0</v>
      </c>
      <c r="FF26" s="20">
        <v>0</v>
      </c>
      <c r="FG26" s="20">
        <v>0</v>
      </c>
      <c r="FH26" s="20">
        <v>0</v>
      </c>
      <c r="FI26" s="20">
        <v>0</v>
      </c>
      <c r="FJ26" s="20">
        <v>21</v>
      </c>
      <c r="FK26" s="20">
        <v>0</v>
      </c>
      <c r="FL26" s="20">
        <v>0</v>
      </c>
      <c r="FN26" s="18">
        <v>21</v>
      </c>
      <c r="FO26" s="19" t="str">
        <f t="shared" si="14"/>
        <v>読 谷 村</v>
      </c>
      <c r="FP26" s="20">
        <v>137586</v>
      </c>
      <c r="FQ26" s="20">
        <v>261478</v>
      </c>
      <c r="FR26" s="20">
        <v>185053</v>
      </c>
      <c r="FS26" s="20">
        <v>5765</v>
      </c>
      <c r="FT26" s="20">
        <v>4080</v>
      </c>
      <c r="FU26" s="20">
        <v>5765</v>
      </c>
      <c r="FV26" s="20">
        <v>4080</v>
      </c>
      <c r="FW26" s="20">
        <v>115</v>
      </c>
      <c r="FX26" s="20">
        <v>216</v>
      </c>
      <c r="FY26" s="20">
        <v>150</v>
      </c>
      <c r="GA26" s="18">
        <v>21</v>
      </c>
      <c r="GB26" s="19" t="str">
        <f t="shared" si="15"/>
        <v>読 谷 村</v>
      </c>
      <c r="GC26" s="20">
        <v>0</v>
      </c>
      <c r="GD26" s="20">
        <v>0</v>
      </c>
      <c r="GE26" s="20">
        <v>0</v>
      </c>
      <c r="GF26" s="20">
        <v>0</v>
      </c>
      <c r="GG26" s="20">
        <v>0</v>
      </c>
      <c r="GH26" s="20">
        <v>0</v>
      </c>
      <c r="GI26" s="20">
        <v>0</v>
      </c>
      <c r="GJ26" s="20">
        <v>0</v>
      </c>
      <c r="GK26" s="20">
        <v>0</v>
      </c>
      <c r="GL26" s="20">
        <v>0</v>
      </c>
      <c r="GN26" s="18">
        <v>21</v>
      </c>
      <c r="GO26" s="19" t="str">
        <f t="shared" si="16"/>
        <v>読 谷 村</v>
      </c>
      <c r="GP26" s="20">
        <v>0</v>
      </c>
      <c r="GQ26" s="20">
        <v>0</v>
      </c>
      <c r="GR26" s="20">
        <v>0</v>
      </c>
      <c r="GS26" s="20">
        <v>0</v>
      </c>
      <c r="GT26" s="20">
        <v>0</v>
      </c>
      <c r="GU26" s="20">
        <v>0</v>
      </c>
      <c r="GV26" s="20">
        <v>0</v>
      </c>
      <c r="GW26" s="20">
        <v>0</v>
      </c>
      <c r="GX26" s="20">
        <v>0</v>
      </c>
      <c r="GY26" s="20">
        <v>0</v>
      </c>
      <c r="HA26" s="18">
        <v>21</v>
      </c>
      <c r="HB26" s="19" t="str">
        <f t="shared" si="17"/>
        <v>読 谷 村</v>
      </c>
      <c r="HC26" s="20">
        <v>223509</v>
      </c>
      <c r="HD26" s="20">
        <v>1619071</v>
      </c>
      <c r="HE26" s="20">
        <v>1277642</v>
      </c>
      <c r="HF26" s="20">
        <v>37414</v>
      </c>
      <c r="HG26" s="20">
        <v>29324</v>
      </c>
      <c r="HH26" s="20">
        <v>37414</v>
      </c>
      <c r="HI26" s="20">
        <v>29324</v>
      </c>
      <c r="HJ26" s="20">
        <v>506</v>
      </c>
      <c r="HK26" s="20">
        <v>3170</v>
      </c>
      <c r="HL26" s="20">
        <v>2187</v>
      </c>
      <c r="HN26" s="18">
        <v>21</v>
      </c>
      <c r="HO26" s="19" t="str">
        <f t="shared" si="18"/>
        <v>読 谷 村</v>
      </c>
      <c r="HP26" s="20">
        <v>6797</v>
      </c>
      <c r="HQ26" s="20">
        <v>509188</v>
      </c>
      <c r="HR26" s="20">
        <v>508993</v>
      </c>
      <c r="HS26" s="20">
        <v>2577297</v>
      </c>
      <c r="HT26" s="20">
        <v>2576751</v>
      </c>
      <c r="HU26" s="20">
        <v>1611186</v>
      </c>
      <c r="HV26" s="20">
        <v>1610810</v>
      </c>
      <c r="HW26" s="20">
        <v>9</v>
      </c>
      <c r="HX26" s="20">
        <v>435</v>
      </c>
      <c r="HY26" s="20">
        <v>432</v>
      </c>
      <c r="IA26" s="18">
        <v>21</v>
      </c>
      <c r="IB26" s="19" t="str">
        <f t="shared" si="19"/>
        <v>読 谷 村</v>
      </c>
      <c r="IC26" s="20">
        <v>0</v>
      </c>
      <c r="ID26" s="20">
        <v>0</v>
      </c>
      <c r="IE26" s="20">
        <v>0</v>
      </c>
      <c r="IF26" s="20">
        <v>0</v>
      </c>
      <c r="IG26" s="20">
        <v>0</v>
      </c>
      <c r="IH26" s="20">
        <v>0</v>
      </c>
      <c r="II26" s="20">
        <v>0</v>
      </c>
      <c r="IJ26" s="20">
        <v>0</v>
      </c>
      <c r="IK26" s="20">
        <v>0</v>
      </c>
      <c r="IL26" s="20">
        <v>0</v>
      </c>
      <c r="IN26" s="17">
        <f t="shared" si="20"/>
        <v>1601356</v>
      </c>
      <c r="IO26" s="17">
        <f t="shared" si="40"/>
        <v>12791579</v>
      </c>
      <c r="IP26" s="17">
        <f t="shared" si="41"/>
        <v>11191686</v>
      </c>
      <c r="IQ26" s="17">
        <f t="shared" si="42"/>
        <v>114485482</v>
      </c>
      <c r="IR26" s="17">
        <f t="shared" si="43"/>
        <v>114361364</v>
      </c>
      <c r="IS26" s="17">
        <f t="shared" si="44"/>
        <v>33573287</v>
      </c>
      <c r="IT26" s="17">
        <f t="shared" si="45"/>
        <v>33497496</v>
      </c>
      <c r="IU26" s="17">
        <f t="shared" si="46"/>
        <v>1597</v>
      </c>
      <c r="IV26" s="17">
        <f t="shared" si="47"/>
        <v>34436</v>
      </c>
    </row>
    <row r="27" spans="1:256" s="7" customFormat="1" ht="15" customHeight="1">
      <c r="A27" s="18">
        <v>22</v>
      </c>
      <c r="B27" s="19" t="s">
        <v>75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16"/>
      <c r="N27" s="18">
        <v>22</v>
      </c>
      <c r="O27" s="19" t="str">
        <f t="shared" si="2"/>
        <v>嘉手納町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30"/>
      <c r="AA27" s="18">
        <v>22</v>
      </c>
      <c r="AB27" s="19" t="str">
        <f t="shared" si="3"/>
        <v>嘉手納町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49"/>
      <c r="AN27" s="18">
        <v>22</v>
      </c>
      <c r="AO27" s="19" t="str">
        <f t="shared" si="4"/>
        <v>嘉手納町</v>
      </c>
      <c r="AP27" s="20">
        <v>115139</v>
      </c>
      <c r="AQ27" s="20">
        <v>8888</v>
      </c>
      <c r="AR27" s="20">
        <v>8120</v>
      </c>
      <c r="AS27" s="20">
        <v>462</v>
      </c>
      <c r="AT27" s="20">
        <v>422</v>
      </c>
      <c r="AU27" s="20">
        <v>462</v>
      </c>
      <c r="AV27" s="20">
        <v>422</v>
      </c>
      <c r="AW27" s="20">
        <v>15</v>
      </c>
      <c r="AX27" s="20">
        <v>27</v>
      </c>
      <c r="AY27" s="20">
        <v>23</v>
      </c>
      <c r="AZ27" s="30"/>
      <c r="BA27" s="18">
        <v>22</v>
      </c>
      <c r="BB27" s="19" t="str">
        <f t="shared" si="5"/>
        <v>嘉手納町</v>
      </c>
      <c r="BC27" s="20">
        <v>0</v>
      </c>
      <c r="BD27" s="20">
        <v>0</v>
      </c>
      <c r="BE27" s="20">
        <v>0</v>
      </c>
      <c r="BF27" s="20">
        <v>0</v>
      </c>
      <c r="BG27" s="20">
        <v>0</v>
      </c>
      <c r="BH27" s="20">
        <v>0</v>
      </c>
      <c r="BI27" s="20">
        <v>0</v>
      </c>
      <c r="BJ27" s="20">
        <v>0</v>
      </c>
      <c r="BK27" s="20">
        <v>0</v>
      </c>
      <c r="BL27" s="20">
        <v>0</v>
      </c>
      <c r="BM27" s="30"/>
      <c r="BN27" s="18">
        <v>22</v>
      </c>
      <c r="BO27" s="19" t="str">
        <f t="shared" si="6"/>
        <v>嘉手納町</v>
      </c>
      <c r="BP27" s="20">
        <v>0</v>
      </c>
      <c r="BQ27" s="20">
        <v>0</v>
      </c>
      <c r="BR27" s="20">
        <v>0</v>
      </c>
      <c r="BS27" s="20">
        <v>0</v>
      </c>
      <c r="BT27" s="20">
        <v>0</v>
      </c>
      <c r="BU27" s="20">
        <v>0</v>
      </c>
      <c r="BV27" s="20">
        <v>0</v>
      </c>
      <c r="BW27" s="20">
        <v>0</v>
      </c>
      <c r="BX27" s="20">
        <v>0</v>
      </c>
      <c r="BY27" s="20">
        <v>0</v>
      </c>
      <c r="BZ27" s="30"/>
      <c r="CA27" s="18">
        <v>22</v>
      </c>
      <c r="CB27" s="19" t="str">
        <f t="shared" si="7"/>
        <v>嘉手納町</v>
      </c>
      <c r="CC27" s="20">
        <v>0</v>
      </c>
      <c r="CD27" s="20">
        <v>686193</v>
      </c>
      <c r="CE27" s="20">
        <v>685439</v>
      </c>
      <c r="CF27" s="20">
        <v>27444460</v>
      </c>
      <c r="CG27" s="20">
        <v>27418675</v>
      </c>
      <c r="CH27" s="20">
        <v>4499150</v>
      </c>
      <c r="CI27" s="20">
        <v>4494916</v>
      </c>
      <c r="CJ27" s="20">
        <v>0</v>
      </c>
      <c r="CK27" s="20">
        <v>3389</v>
      </c>
      <c r="CL27" s="20">
        <v>3340</v>
      </c>
      <c r="CM27" s="30"/>
      <c r="CN27" s="18">
        <v>22</v>
      </c>
      <c r="CO27" s="19" t="str">
        <f t="shared" si="8"/>
        <v>嘉手納町</v>
      </c>
      <c r="CP27" s="20">
        <v>0</v>
      </c>
      <c r="CQ27" s="20">
        <v>200801</v>
      </c>
      <c r="CR27" s="20">
        <v>200713</v>
      </c>
      <c r="CS27" s="20">
        <v>7471936</v>
      </c>
      <c r="CT27" s="20">
        <v>7468700</v>
      </c>
      <c r="CU27" s="20">
        <v>2429326</v>
      </c>
      <c r="CV27" s="20">
        <v>2428259</v>
      </c>
      <c r="CW27" s="20">
        <v>0</v>
      </c>
      <c r="CX27" s="20">
        <v>1679</v>
      </c>
      <c r="CY27" s="20">
        <v>1661</v>
      </c>
      <c r="CZ27" s="49"/>
      <c r="DA27" s="18">
        <v>22</v>
      </c>
      <c r="DB27" s="19" t="str">
        <f t="shared" si="9"/>
        <v>嘉手納町</v>
      </c>
      <c r="DC27" s="20">
        <v>0</v>
      </c>
      <c r="DD27" s="20">
        <v>193651</v>
      </c>
      <c r="DE27" s="20">
        <v>193614</v>
      </c>
      <c r="DF27" s="20">
        <v>7296847</v>
      </c>
      <c r="DG27" s="20">
        <v>7295327</v>
      </c>
      <c r="DH27" s="20">
        <v>4469193</v>
      </c>
      <c r="DI27" s="20">
        <v>4468271</v>
      </c>
      <c r="DJ27" s="20">
        <v>0</v>
      </c>
      <c r="DK27" s="20">
        <v>613</v>
      </c>
      <c r="DL27" s="20">
        <v>607</v>
      </c>
      <c r="DM27" s="16"/>
      <c r="DN27" s="18">
        <v>22</v>
      </c>
      <c r="DO27" s="19" t="str">
        <f t="shared" si="10"/>
        <v>嘉手納町</v>
      </c>
      <c r="DP27" s="20">
        <v>161100</v>
      </c>
      <c r="DQ27" s="20">
        <v>1080645</v>
      </c>
      <c r="DR27" s="20">
        <v>1079766</v>
      </c>
      <c r="DS27" s="20">
        <v>42213243</v>
      </c>
      <c r="DT27" s="20">
        <v>42182702</v>
      </c>
      <c r="DU27" s="20">
        <v>11397669</v>
      </c>
      <c r="DV27" s="20">
        <v>11391446</v>
      </c>
      <c r="DW27" s="20">
        <v>430</v>
      </c>
      <c r="DX27" s="20">
        <v>5681</v>
      </c>
      <c r="DY27" s="20">
        <v>5608</v>
      </c>
      <c r="DZ27" s="16"/>
      <c r="EA27" s="18">
        <v>22</v>
      </c>
      <c r="EB27" s="19" t="str">
        <f t="shared" si="11"/>
        <v>嘉手納町</v>
      </c>
      <c r="EC27" s="20">
        <v>0</v>
      </c>
      <c r="ED27" s="20">
        <v>0</v>
      </c>
      <c r="EE27" s="20">
        <v>0</v>
      </c>
      <c r="EF27" s="20">
        <v>0</v>
      </c>
      <c r="EG27" s="20">
        <v>0</v>
      </c>
      <c r="EH27" s="20">
        <v>0</v>
      </c>
      <c r="EI27" s="20">
        <v>0</v>
      </c>
      <c r="EJ27" s="20">
        <v>0</v>
      </c>
      <c r="EK27" s="20">
        <v>0</v>
      </c>
      <c r="EL27" s="20">
        <v>0</v>
      </c>
      <c r="EM27" s="16"/>
      <c r="EN27" s="18">
        <v>22</v>
      </c>
      <c r="EO27" s="19" t="str">
        <f t="shared" si="12"/>
        <v>嘉手納町</v>
      </c>
      <c r="EP27" s="20">
        <v>0</v>
      </c>
      <c r="EQ27" s="20">
        <v>0</v>
      </c>
      <c r="ER27" s="20">
        <v>0</v>
      </c>
      <c r="ES27" s="20">
        <v>0</v>
      </c>
      <c r="ET27" s="20">
        <v>0</v>
      </c>
      <c r="EU27" s="20">
        <v>0</v>
      </c>
      <c r="EV27" s="20">
        <v>0</v>
      </c>
      <c r="EW27" s="20">
        <v>0</v>
      </c>
      <c r="EX27" s="20">
        <v>0</v>
      </c>
      <c r="EY27" s="20">
        <v>0</v>
      </c>
      <c r="FA27" s="18">
        <v>22</v>
      </c>
      <c r="FB27" s="19" t="str">
        <f t="shared" si="13"/>
        <v>嘉手納町</v>
      </c>
      <c r="FC27" s="20">
        <v>0</v>
      </c>
      <c r="FD27" s="20">
        <v>0</v>
      </c>
      <c r="FE27" s="20">
        <v>0</v>
      </c>
      <c r="FF27" s="20">
        <v>0</v>
      </c>
      <c r="FG27" s="20">
        <v>0</v>
      </c>
      <c r="FH27" s="20">
        <v>0</v>
      </c>
      <c r="FI27" s="20">
        <v>0</v>
      </c>
      <c r="FJ27" s="20">
        <v>0</v>
      </c>
      <c r="FK27" s="20">
        <v>0</v>
      </c>
      <c r="FL27" s="20">
        <v>0</v>
      </c>
      <c r="FN27" s="18">
        <v>22</v>
      </c>
      <c r="FO27" s="19" t="str">
        <f t="shared" si="14"/>
        <v>嘉手納町</v>
      </c>
      <c r="FP27" s="20">
        <v>0</v>
      </c>
      <c r="FQ27" s="20">
        <v>0</v>
      </c>
      <c r="FR27" s="20">
        <v>0</v>
      </c>
      <c r="FS27" s="20">
        <v>0</v>
      </c>
      <c r="FT27" s="20">
        <v>0</v>
      </c>
      <c r="FU27" s="20">
        <v>0</v>
      </c>
      <c r="FV27" s="20">
        <v>0</v>
      </c>
      <c r="FW27" s="20">
        <v>0</v>
      </c>
      <c r="FX27" s="20">
        <v>0</v>
      </c>
      <c r="FY27" s="20">
        <v>0</v>
      </c>
      <c r="GA27" s="18">
        <v>22</v>
      </c>
      <c r="GB27" s="19" t="str">
        <f t="shared" si="15"/>
        <v>嘉手納町</v>
      </c>
      <c r="GC27" s="20">
        <v>0</v>
      </c>
      <c r="GD27" s="20">
        <v>0</v>
      </c>
      <c r="GE27" s="20">
        <v>0</v>
      </c>
      <c r="GF27" s="20">
        <v>0</v>
      </c>
      <c r="GG27" s="20">
        <v>0</v>
      </c>
      <c r="GH27" s="20">
        <v>0</v>
      </c>
      <c r="GI27" s="20">
        <v>0</v>
      </c>
      <c r="GJ27" s="20">
        <v>0</v>
      </c>
      <c r="GK27" s="20">
        <v>0</v>
      </c>
      <c r="GL27" s="20">
        <v>0</v>
      </c>
      <c r="GN27" s="18">
        <v>22</v>
      </c>
      <c r="GO27" s="19" t="str">
        <f t="shared" si="16"/>
        <v>嘉手納町</v>
      </c>
      <c r="GP27" s="20">
        <v>0</v>
      </c>
      <c r="GQ27" s="20">
        <v>0</v>
      </c>
      <c r="GR27" s="20">
        <v>0</v>
      </c>
      <c r="GS27" s="20">
        <v>0</v>
      </c>
      <c r="GT27" s="20">
        <v>0</v>
      </c>
      <c r="GU27" s="20">
        <v>0</v>
      </c>
      <c r="GV27" s="20">
        <v>0</v>
      </c>
      <c r="GW27" s="20">
        <v>0</v>
      </c>
      <c r="GX27" s="20">
        <v>0</v>
      </c>
      <c r="GY27" s="20">
        <v>0</v>
      </c>
      <c r="HA27" s="18">
        <v>22</v>
      </c>
      <c r="HB27" s="19" t="str">
        <f t="shared" si="17"/>
        <v>嘉手納町</v>
      </c>
      <c r="HC27" s="20">
        <v>48142</v>
      </c>
      <c r="HD27" s="20">
        <v>53361</v>
      </c>
      <c r="HE27" s="20">
        <v>49373</v>
      </c>
      <c r="HF27" s="20">
        <v>3042</v>
      </c>
      <c r="HG27" s="20">
        <v>2814</v>
      </c>
      <c r="HH27" s="20">
        <v>3042</v>
      </c>
      <c r="HI27" s="20">
        <v>2814</v>
      </c>
      <c r="HJ27" s="20">
        <v>74</v>
      </c>
      <c r="HK27" s="20">
        <v>92</v>
      </c>
      <c r="HL27" s="20">
        <v>79</v>
      </c>
      <c r="HN27" s="18">
        <v>22</v>
      </c>
      <c r="HO27" s="19" t="str">
        <f t="shared" si="18"/>
        <v>嘉手納町</v>
      </c>
      <c r="HP27" s="20">
        <v>0</v>
      </c>
      <c r="HQ27" s="20">
        <v>0</v>
      </c>
      <c r="HR27" s="20">
        <v>0</v>
      </c>
      <c r="HS27" s="20">
        <v>0</v>
      </c>
      <c r="HT27" s="20">
        <v>0</v>
      </c>
      <c r="HU27" s="20">
        <v>0</v>
      </c>
      <c r="HV27" s="20">
        <v>0</v>
      </c>
      <c r="HW27" s="20">
        <v>0</v>
      </c>
      <c r="HX27" s="20">
        <v>0</v>
      </c>
      <c r="HY27" s="20">
        <v>0</v>
      </c>
      <c r="IA27" s="18">
        <v>22</v>
      </c>
      <c r="IB27" s="19" t="str">
        <f t="shared" si="19"/>
        <v>嘉手納町</v>
      </c>
      <c r="IC27" s="20">
        <v>0</v>
      </c>
      <c r="ID27" s="20">
        <v>0</v>
      </c>
      <c r="IE27" s="20">
        <v>0</v>
      </c>
      <c r="IF27" s="20">
        <v>0</v>
      </c>
      <c r="IG27" s="20">
        <v>0</v>
      </c>
      <c r="IH27" s="20">
        <v>0</v>
      </c>
      <c r="II27" s="20">
        <v>0</v>
      </c>
      <c r="IJ27" s="20">
        <v>0</v>
      </c>
      <c r="IK27" s="20">
        <v>0</v>
      </c>
      <c r="IL27" s="20">
        <v>0</v>
      </c>
      <c r="IN27" s="17">
        <f t="shared" si="20"/>
        <v>324381</v>
      </c>
      <c r="IO27" s="17">
        <f t="shared" si="40"/>
        <v>1142894</v>
      </c>
      <c r="IP27" s="17">
        <f t="shared" si="41"/>
        <v>1137259</v>
      </c>
      <c r="IQ27" s="17">
        <f t="shared" si="42"/>
        <v>42216747</v>
      </c>
      <c r="IR27" s="17">
        <f t="shared" si="43"/>
        <v>42185938</v>
      </c>
      <c r="IS27" s="17">
        <f t="shared" si="44"/>
        <v>11401173</v>
      </c>
      <c r="IT27" s="17">
        <f t="shared" si="45"/>
        <v>11394682</v>
      </c>
      <c r="IU27" s="17">
        <f t="shared" si="46"/>
        <v>519</v>
      </c>
      <c r="IV27" s="17">
        <f t="shared" si="47"/>
        <v>5800</v>
      </c>
    </row>
    <row r="28" spans="1:256" s="7" customFormat="1" ht="15" customHeight="1">
      <c r="A28" s="21">
        <v>23</v>
      </c>
      <c r="B28" s="19" t="s">
        <v>76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16"/>
      <c r="N28" s="21">
        <v>23</v>
      </c>
      <c r="O28" s="19" t="str">
        <f t="shared" si="2"/>
        <v>北 谷 町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30"/>
      <c r="AA28" s="21">
        <v>23</v>
      </c>
      <c r="AB28" s="19" t="str">
        <f t="shared" si="3"/>
        <v>北 谷 町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49"/>
      <c r="AN28" s="21">
        <v>23</v>
      </c>
      <c r="AO28" s="19" t="str">
        <f t="shared" si="4"/>
        <v>北 谷 町</v>
      </c>
      <c r="AP28" s="20">
        <v>0</v>
      </c>
      <c r="AQ28" s="20">
        <v>106922</v>
      </c>
      <c r="AR28" s="20">
        <v>89099</v>
      </c>
      <c r="AS28" s="20">
        <v>5410</v>
      </c>
      <c r="AT28" s="20">
        <v>4508</v>
      </c>
      <c r="AU28" s="20">
        <v>5410</v>
      </c>
      <c r="AV28" s="20">
        <v>4508</v>
      </c>
      <c r="AW28" s="20">
        <v>0</v>
      </c>
      <c r="AX28" s="20">
        <v>163</v>
      </c>
      <c r="AY28" s="20">
        <v>131</v>
      </c>
      <c r="AZ28" s="30"/>
      <c r="BA28" s="21">
        <v>23</v>
      </c>
      <c r="BB28" s="19" t="str">
        <f t="shared" si="5"/>
        <v>北 谷 町</v>
      </c>
      <c r="BC28" s="20">
        <v>0</v>
      </c>
      <c r="BD28" s="20">
        <v>0</v>
      </c>
      <c r="BE28" s="20">
        <v>0</v>
      </c>
      <c r="BF28" s="20">
        <v>0</v>
      </c>
      <c r="BG28" s="20">
        <v>0</v>
      </c>
      <c r="BH28" s="20">
        <v>0</v>
      </c>
      <c r="BI28" s="20">
        <v>0</v>
      </c>
      <c r="BJ28" s="20">
        <v>0</v>
      </c>
      <c r="BK28" s="20">
        <v>0</v>
      </c>
      <c r="BL28" s="20">
        <v>0</v>
      </c>
      <c r="BM28" s="30"/>
      <c r="BN28" s="21">
        <v>23</v>
      </c>
      <c r="BO28" s="19" t="str">
        <f t="shared" si="6"/>
        <v>北 谷 町</v>
      </c>
      <c r="BP28" s="20">
        <v>0</v>
      </c>
      <c r="BQ28" s="20">
        <v>0</v>
      </c>
      <c r="BR28" s="20">
        <v>0</v>
      </c>
      <c r="BS28" s="20">
        <v>0</v>
      </c>
      <c r="BT28" s="20">
        <v>0</v>
      </c>
      <c r="BU28" s="20">
        <v>0</v>
      </c>
      <c r="BV28" s="20">
        <v>0</v>
      </c>
      <c r="BW28" s="20">
        <v>0</v>
      </c>
      <c r="BX28" s="20">
        <v>0</v>
      </c>
      <c r="BY28" s="20">
        <v>0</v>
      </c>
      <c r="BZ28" s="30"/>
      <c r="CA28" s="21">
        <v>23</v>
      </c>
      <c r="CB28" s="19" t="str">
        <f t="shared" si="7"/>
        <v>北 谷 町</v>
      </c>
      <c r="CC28" s="20">
        <v>0</v>
      </c>
      <c r="CD28" s="20">
        <v>1592452</v>
      </c>
      <c r="CE28" s="20">
        <v>1591679</v>
      </c>
      <c r="CF28" s="20">
        <v>79557527</v>
      </c>
      <c r="CG28" s="20">
        <v>79530377</v>
      </c>
      <c r="CH28" s="20">
        <v>12615644</v>
      </c>
      <c r="CI28" s="20">
        <v>12611199</v>
      </c>
      <c r="CJ28" s="20">
        <v>0</v>
      </c>
      <c r="CK28" s="20">
        <v>7297</v>
      </c>
      <c r="CL28" s="20">
        <v>7248</v>
      </c>
      <c r="CM28" s="30"/>
      <c r="CN28" s="21">
        <v>23</v>
      </c>
      <c r="CO28" s="19" t="str">
        <f t="shared" si="8"/>
        <v>北 谷 町</v>
      </c>
      <c r="CP28" s="20">
        <v>0</v>
      </c>
      <c r="CQ28" s="20">
        <v>397463</v>
      </c>
      <c r="CR28" s="20">
        <v>397379</v>
      </c>
      <c r="CS28" s="20">
        <v>17884994</v>
      </c>
      <c r="CT28" s="20">
        <v>17881987</v>
      </c>
      <c r="CU28" s="20">
        <v>5815396</v>
      </c>
      <c r="CV28" s="20">
        <v>5814416</v>
      </c>
      <c r="CW28" s="20">
        <v>0</v>
      </c>
      <c r="CX28" s="20">
        <v>3613</v>
      </c>
      <c r="CY28" s="20">
        <v>3594</v>
      </c>
      <c r="CZ28" s="49"/>
      <c r="DA28" s="21">
        <v>23</v>
      </c>
      <c r="DB28" s="19" t="str">
        <f t="shared" si="9"/>
        <v>北 谷 町</v>
      </c>
      <c r="DC28" s="20">
        <v>0</v>
      </c>
      <c r="DD28" s="20">
        <v>814790</v>
      </c>
      <c r="DE28" s="20">
        <v>814729</v>
      </c>
      <c r="DF28" s="20">
        <v>58827783</v>
      </c>
      <c r="DG28" s="20">
        <v>58826396</v>
      </c>
      <c r="DH28" s="20">
        <v>34724545</v>
      </c>
      <c r="DI28" s="20">
        <v>34723784</v>
      </c>
      <c r="DJ28" s="20">
        <v>0</v>
      </c>
      <c r="DK28" s="20">
        <v>1513</v>
      </c>
      <c r="DL28" s="20">
        <v>1508</v>
      </c>
      <c r="DM28" s="16"/>
      <c r="DN28" s="21">
        <v>23</v>
      </c>
      <c r="DO28" s="19" t="str">
        <f t="shared" si="10"/>
        <v>北 谷 町</v>
      </c>
      <c r="DP28" s="20">
        <v>204828</v>
      </c>
      <c r="DQ28" s="20">
        <v>2804705</v>
      </c>
      <c r="DR28" s="20">
        <v>2803787</v>
      </c>
      <c r="DS28" s="20">
        <v>156270304</v>
      </c>
      <c r="DT28" s="20">
        <v>156238760</v>
      </c>
      <c r="DU28" s="20">
        <v>53155585</v>
      </c>
      <c r="DV28" s="20">
        <v>53149399</v>
      </c>
      <c r="DW28" s="20">
        <v>227</v>
      </c>
      <c r="DX28" s="20">
        <v>12423</v>
      </c>
      <c r="DY28" s="20">
        <v>12350</v>
      </c>
      <c r="DZ28" s="16"/>
      <c r="EA28" s="21">
        <v>23</v>
      </c>
      <c r="EB28" s="19" t="str">
        <f t="shared" si="11"/>
        <v>北 谷 町</v>
      </c>
      <c r="EC28" s="20">
        <v>0</v>
      </c>
      <c r="ED28" s="20">
        <v>0</v>
      </c>
      <c r="EE28" s="20">
        <v>0</v>
      </c>
      <c r="EF28" s="20">
        <v>0</v>
      </c>
      <c r="EG28" s="20">
        <v>0</v>
      </c>
      <c r="EH28" s="20">
        <v>0</v>
      </c>
      <c r="EI28" s="20">
        <v>0</v>
      </c>
      <c r="EJ28" s="20">
        <v>0</v>
      </c>
      <c r="EK28" s="20">
        <v>0</v>
      </c>
      <c r="EL28" s="20">
        <v>0</v>
      </c>
      <c r="EM28" s="16"/>
      <c r="EN28" s="21">
        <v>23</v>
      </c>
      <c r="EO28" s="19" t="str">
        <f t="shared" si="12"/>
        <v>北 谷 町</v>
      </c>
      <c r="EP28" s="20">
        <v>0</v>
      </c>
      <c r="EQ28" s="20">
        <v>0</v>
      </c>
      <c r="ER28" s="20">
        <v>0</v>
      </c>
      <c r="ES28" s="20">
        <v>0</v>
      </c>
      <c r="ET28" s="20">
        <v>0</v>
      </c>
      <c r="EU28" s="20">
        <v>0</v>
      </c>
      <c r="EV28" s="20">
        <v>0</v>
      </c>
      <c r="EW28" s="20">
        <v>0</v>
      </c>
      <c r="EX28" s="20">
        <v>0</v>
      </c>
      <c r="EY28" s="20">
        <v>0</v>
      </c>
      <c r="FA28" s="21">
        <v>23</v>
      </c>
      <c r="FB28" s="19" t="str">
        <f t="shared" si="13"/>
        <v>北 谷 町</v>
      </c>
      <c r="FC28" s="20">
        <v>0</v>
      </c>
      <c r="FD28" s="20">
        <v>0</v>
      </c>
      <c r="FE28" s="20">
        <v>0</v>
      </c>
      <c r="FF28" s="20">
        <v>0</v>
      </c>
      <c r="FG28" s="20">
        <v>0</v>
      </c>
      <c r="FH28" s="20">
        <v>0</v>
      </c>
      <c r="FI28" s="20">
        <v>0</v>
      </c>
      <c r="FJ28" s="20">
        <v>0</v>
      </c>
      <c r="FK28" s="20">
        <v>0</v>
      </c>
      <c r="FL28" s="20">
        <v>0</v>
      </c>
      <c r="FN28" s="21">
        <v>23</v>
      </c>
      <c r="FO28" s="19" t="str">
        <f t="shared" si="14"/>
        <v>北 谷 町</v>
      </c>
      <c r="FP28" s="20">
        <v>0</v>
      </c>
      <c r="FQ28" s="20">
        <v>0</v>
      </c>
      <c r="FR28" s="20">
        <v>0</v>
      </c>
      <c r="FS28" s="20">
        <v>0</v>
      </c>
      <c r="FT28" s="20">
        <v>0</v>
      </c>
      <c r="FU28" s="20">
        <v>0</v>
      </c>
      <c r="FV28" s="20">
        <v>0</v>
      </c>
      <c r="FW28" s="20">
        <v>0</v>
      </c>
      <c r="FX28" s="20">
        <v>0</v>
      </c>
      <c r="FY28" s="20">
        <v>0</v>
      </c>
      <c r="GA28" s="21">
        <v>23</v>
      </c>
      <c r="GB28" s="19" t="str">
        <f t="shared" si="15"/>
        <v>北 谷 町</v>
      </c>
      <c r="GC28" s="20">
        <v>0</v>
      </c>
      <c r="GD28" s="20">
        <v>0</v>
      </c>
      <c r="GE28" s="20">
        <v>0</v>
      </c>
      <c r="GF28" s="20">
        <v>0</v>
      </c>
      <c r="GG28" s="20">
        <v>0</v>
      </c>
      <c r="GH28" s="20">
        <v>0</v>
      </c>
      <c r="GI28" s="20">
        <v>0</v>
      </c>
      <c r="GJ28" s="20">
        <v>0</v>
      </c>
      <c r="GK28" s="20">
        <v>0</v>
      </c>
      <c r="GL28" s="20">
        <v>0</v>
      </c>
      <c r="GN28" s="21">
        <v>23</v>
      </c>
      <c r="GO28" s="19" t="str">
        <f t="shared" si="16"/>
        <v>北 谷 町</v>
      </c>
      <c r="GP28" s="20">
        <v>0</v>
      </c>
      <c r="GQ28" s="20">
        <v>0</v>
      </c>
      <c r="GR28" s="20">
        <v>0</v>
      </c>
      <c r="GS28" s="20">
        <v>0</v>
      </c>
      <c r="GT28" s="20">
        <v>0</v>
      </c>
      <c r="GU28" s="20">
        <v>0</v>
      </c>
      <c r="GV28" s="20">
        <v>0</v>
      </c>
      <c r="GW28" s="20">
        <v>0</v>
      </c>
      <c r="GX28" s="20">
        <v>0</v>
      </c>
      <c r="GY28" s="20">
        <v>0</v>
      </c>
      <c r="HA28" s="21">
        <v>23</v>
      </c>
      <c r="HB28" s="19" t="str">
        <f t="shared" si="17"/>
        <v>北 谷 町</v>
      </c>
      <c r="HC28" s="20">
        <v>65447</v>
      </c>
      <c r="HD28" s="20">
        <v>379450</v>
      </c>
      <c r="HE28" s="20">
        <v>320243</v>
      </c>
      <c r="HF28" s="20">
        <v>15178</v>
      </c>
      <c r="HG28" s="20">
        <v>12810</v>
      </c>
      <c r="HH28" s="20">
        <v>15178</v>
      </c>
      <c r="HI28" s="20">
        <v>12810</v>
      </c>
      <c r="HJ28" s="20">
        <v>111</v>
      </c>
      <c r="HK28" s="20">
        <v>759</v>
      </c>
      <c r="HL28" s="20">
        <v>561</v>
      </c>
      <c r="HN28" s="21">
        <v>23</v>
      </c>
      <c r="HO28" s="19" t="str">
        <f t="shared" si="18"/>
        <v>北 谷 町</v>
      </c>
      <c r="HP28" s="20">
        <v>0</v>
      </c>
      <c r="HQ28" s="20">
        <v>0</v>
      </c>
      <c r="HR28" s="20">
        <v>0</v>
      </c>
      <c r="HS28" s="20">
        <v>0</v>
      </c>
      <c r="HT28" s="20">
        <v>0</v>
      </c>
      <c r="HU28" s="20">
        <v>0</v>
      </c>
      <c r="HV28" s="20">
        <v>0</v>
      </c>
      <c r="HW28" s="20">
        <v>0</v>
      </c>
      <c r="HX28" s="20">
        <v>0</v>
      </c>
      <c r="HY28" s="20">
        <v>0</v>
      </c>
      <c r="IA28" s="21">
        <v>23</v>
      </c>
      <c r="IB28" s="19" t="str">
        <f t="shared" si="19"/>
        <v>北 谷 町</v>
      </c>
      <c r="IC28" s="20">
        <v>0</v>
      </c>
      <c r="ID28" s="20">
        <v>0</v>
      </c>
      <c r="IE28" s="20">
        <v>0</v>
      </c>
      <c r="IF28" s="20">
        <v>0</v>
      </c>
      <c r="IG28" s="20">
        <v>0</v>
      </c>
      <c r="IH28" s="20">
        <v>0</v>
      </c>
      <c r="II28" s="20">
        <v>0</v>
      </c>
      <c r="IJ28" s="20">
        <v>0</v>
      </c>
      <c r="IK28" s="20">
        <v>0</v>
      </c>
      <c r="IL28" s="20">
        <v>0</v>
      </c>
      <c r="IN28" s="17">
        <f t="shared" si="20"/>
        <v>270275</v>
      </c>
      <c r="IO28" s="17">
        <f t="shared" si="40"/>
        <v>3291077</v>
      </c>
      <c r="IP28" s="17">
        <f t="shared" si="41"/>
        <v>3213129</v>
      </c>
      <c r="IQ28" s="17">
        <f t="shared" si="42"/>
        <v>156290892</v>
      </c>
      <c r="IR28" s="17">
        <f t="shared" si="43"/>
        <v>156256078</v>
      </c>
      <c r="IS28" s="17">
        <f t="shared" si="44"/>
        <v>53176173</v>
      </c>
      <c r="IT28" s="17">
        <f t="shared" si="45"/>
        <v>53166717</v>
      </c>
      <c r="IU28" s="17">
        <f t="shared" si="46"/>
        <v>338</v>
      </c>
      <c r="IV28" s="17">
        <f t="shared" si="47"/>
        <v>13345</v>
      </c>
    </row>
    <row r="29" spans="1:256" s="7" customFormat="1" ht="15" customHeight="1">
      <c r="A29" s="18">
        <v>24</v>
      </c>
      <c r="B29" s="19" t="s">
        <v>77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16"/>
      <c r="N29" s="18">
        <v>24</v>
      </c>
      <c r="O29" s="19" t="str">
        <f t="shared" si="2"/>
        <v>北中城村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30"/>
      <c r="AA29" s="18">
        <v>24</v>
      </c>
      <c r="AB29" s="19" t="str">
        <f t="shared" si="3"/>
        <v>北中城村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49"/>
      <c r="AN29" s="18">
        <v>24</v>
      </c>
      <c r="AO29" s="19" t="str">
        <f t="shared" si="4"/>
        <v>北中城村</v>
      </c>
      <c r="AP29" s="20">
        <v>110223</v>
      </c>
      <c r="AQ29" s="20">
        <v>1692210</v>
      </c>
      <c r="AR29" s="20">
        <v>1181131</v>
      </c>
      <c r="AS29" s="20">
        <v>65523</v>
      </c>
      <c r="AT29" s="20">
        <v>46082</v>
      </c>
      <c r="AU29" s="20">
        <v>65523</v>
      </c>
      <c r="AV29" s="20">
        <v>46082</v>
      </c>
      <c r="AW29" s="20">
        <v>236</v>
      </c>
      <c r="AX29" s="20">
        <v>2715</v>
      </c>
      <c r="AY29" s="20">
        <v>1807</v>
      </c>
      <c r="AZ29" s="30"/>
      <c r="BA29" s="18">
        <v>24</v>
      </c>
      <c r="BB29" s="19" t="str">
        <f t="shared" si="5"/>
        <v>北中城村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30"/>
      <c r="BN29" s="18">
        <v>24</v>
      </c>
      <c r="BO29" s="19" t="str">
        <f t="shared" si="6"/>
        <v>北中城村</v>
      </c>
      <c r="BP29" s="20">
        <v>22929</v>
      </c>
      <c r="BQ29" s="20">
        <v>138357</v>
      </c>
      <c r="BR29" s="20">
        <v>137872</v>
      </c>
      <c r="BS29" s="20">
        <v>1418728</v>
      </c>
      <c r="BT29" s="20">
        <v>1413248</v>
      </c>
      <c r="BU29" s="20">
        <v>461266</v>
      </c>
      <c r="BV29" s="20">
        <v>460522</v>
      </c>
      <c r="BW29" s="20">
        <v>77</v>
      </c>
      <c r="BX29" s="20">
        <v>400</v>
      </c>
      <c r="BY29" s="20">
        <v>397</v>
      </c>
      <c r="BZ29" s="30"/>
      <c r="CA29" s="18">
        <v>24</v>
      </c>
      <c r="CB29" s="19" t="str">
        <f t="shared" si="7"/>
        <v>北中城村</v>
      </c>
      <c r="CC29" s="20">
        <v>0</v>
      </c>
      <c r="CD29" s="20">
        <v>1018423</v>
      </c>
      <c r="CE29" s="20">
        <v>1017216</v>
      </c>
      <c r="CF29" s="20">
        <v>30616827</v>
      </c>
      <c r="CG29" s="20">
        <v>30593347</v>
      </c>
      <c r="CH29" s="20">
        <v>4937573</v>
      </c>
      <c r="CI29" s="20">
        <v>4933736</v>
      </c>
      <c r="CJ29" s="20">
        <v>0</v>
      </c>
      <c r="CK29" s="20">
        <v>5045</v>
      </c>
      <c r="CL29" s="20">
        <v>4992</v>
      </c>
      <c r="CM29" s="30"/>
      <c r="CN29" s="18">
        <v>24</v>
      </c>
      <c r="CO29" s="19" t="str">
        <f t="shared" si="8"/>
        <v>北中城村</v>
      </c>
      <c r="CP29" s="20">
        <v>0</v>
      </c>
      <c r="CQ29" s="20">
        <v>644604</v>
      </c>
      <c r="CR29" s="20">
        <v>644407</v>
      </c>
      <c r="CS29" s="20">
        <v>17518745</v>
      </c>
      <c r="CT29" s="20">
        <v>17514411</v>
      </c>
      <c r="CU29" s="20">
        <v>5668924</v>
      </c>
      <c r="CV29" s="20">
        <v>5667500</v>
      </c>
      <c r="CW29" s="20">
        <v>0</v>
      </c>
      <c r="CX29" s="20">
        <v>3543</v>
      </c>
      <c r="CY29" s="20">
        <v>3512</v>
      </c>
      <c r="CZ29" s="49"/>
      <c r="DA29" s="18">
        <v>24</v>
      </c>
      <c r="DB29" s="19" t="str">
        <f t="shared" si="9"/>
        <v>北中城村</v>
      </c>
      <c r="DC29" s="20">
        <v>0</v>
      </c>
      <c r="DD29" s="20">
        <v>245478</v>
      </c>
      <c r="DE29" s="20">
        <v>245471</v>
      </c>
      <c r="DF29" s="20">
        <v>6112232</v>
      </c>
      <c r="DG29" s="20">
        <v>6112098</v>
      </c>
      <c r="DH29" s="20">
        <v>3732610</v>
      </c>
      <c r="DI29" s="20">
        <v>3732529</v>
      </c>
      <c r="DJ29" s="20">
        <v>0</v>
      </c>
      <c r="DK29" s="20">
        <v>448</v>
      </c>
      <c r="DL29" s="20">
        <v>447</v>
      </c>
      <c r="DM29" s="16"/>
      <c r="DN29" s="18">
        <v>24</v>
      </c>
      <c r="DO29" s="19" t="str">
        <f t="shared" si="10"/>
        <v>北中城村</v>
      </c>
      <c r="DP29" s="20">
        <v>277877</v>
      </c>
      <c r="DQ29" s="20">
        <v>1908505</v>
      </c>
      <c r="DR29" s="20">
        <v>1907094</v>
      </c>
      <c r="DS29" s="20">
        <v>54247804</v>
      </c>
      <c r="DT29" s="20">
        <v>54219856</v>
      </c>
      <c r="DU29" s="20">
        <v>14339107</v>
      </c>
      <c r="DV29" s="20">
        <v>14333765</v>
      </c>
      <c r="DW29" s="20">
        <v>474</v>
      </c>
      <c r="DX29" s="20">
        <v>9036</v>
      </c>
      <c r="DY29" s="20">
        <v>8951</v>
      </c>
      <c r="DZ29" s="16"/>
      <c r="EA29" s="18">
        <v>24</v>
      </c>
      <c r="EB29" s="19" t="str">
        <f t="shared" si="11"/>
        <v>北中城村</v>
      </c>
      <c r="EC29" s="20">
        <v>0</v>
      </c>
      <c r="ED29" s="20">
        <v>0</v>
      </c>
      <c r="EE29" s="20">
        <v>0</v>
      </c>
      <c r="EF29" s="20">
        <v>0</v>
      </c>
      <c r="EG29" s="20">
        <v>0</v>
      </c>
      <c r="EH29" s="20">
        <v>0</v>
      </c>
      <c r="EI29" s="20">
        <v>0</v>
      </c>
      <c r="EJ29" s="20">
        <v>0</v>
      </c>
      <c r="EK29" s="20">
        <v>0</v>
      </c>
      <c r="EL29" s="20">
        <v>0</v>
      </c>
      <c r="EM29" s="16"/>
      <c r="EN29" s="18">
        <v>24</v>
      </c>
      <c r="EO29" s="19" t="str">
        <f t="shared" si="12"/>
        <v>北中城村</v>
      </c>
      <c r="EP29" s="20">
        <v>0</v>
      </c>
      <c r="EQ29" s="20">
        <v>0</v>
      </c>
      <c r="ER29" s="20">
        <v>0</v>
      </c>
      <c r="ES29" s="20">
        <v>0</v>
      </c>
      <c r="ET29" s="20">
        <v>0</v>
      </c>
      <c r="EU29" s="20">
        <v>0</v>
      </c>
      <c r="EV29" s="20">
        <v>0</v>
      </c>
      <c r="EW29" s="20">
        <v>0</v>
      </c>
      <c r="EX29" s="20">
        <v>0</v>
      </c>
      <c r="EY29" s="20">
        <v>0</v>
      </c>
      <c r="FA29" s="18">
        <v>24</v>
      </c>
      <c r="FB29" s="19" t="str">
        <f t="shared" si="13"/>
        <v>北中城村</v>
      </c>
      <c r="FC29" s="20">
        <v>29</v>
      </c>
      <c r="FD29" s="20">
        <v>0</v>
      </c>
      <c r="FE29" s="20">
        <v>0</v>
      </c>
      <c r="FF29" s="20">
        <v>0</v>
      </c>
      <c r="FG29" s="20">
        <v>0</v>
      </c>
      <c r="FH29" s="20">
        <v>0</v>
      </c>
      <c r="FI29" s="20">
        <v>0</v>
      </c>
      <c r="FJ29" s="20">
        <v>1</v>
      </c>
      <c r="FK29" s="20">
        <v>0</v>
      </c>
      <c r="FL29" s="20">
        <v>0</v>
      </c>
      <c r="FN29" s="18">
        <v>24</v>
      </c>
      <c r="FO29" s="19" t="str">
        <f t="shared" si="14"/>
        <v>北中城村</v>
      </c>
      <c r="FP29" s="20">
        <v>0</v>
      </c>
      <c r="FQ29" s="20">
        <v>0</v>
      </c>
      <c r="FR29" s="20">
        <v>0</v>
      </c>
      <c r="FS29" s="20">
        <v>0</v>
      </c>
      <c r="FT29" s="20">
        <v>0</v>
      </c>
      <c r="FU29" s="20">
        <v>0</v>
      </c>
      <c r="FV29" s="20">
        <v>0</v>
      </c>
      <c r="FW29" s="20">
        <v>0</v>
      </c>
      <c r="FX29" s="20">
        <v>0</v>
      </c>
      <c r="FY29" s="20">
        <v>0</v>
      </c>
      <c r="GA29" s="18">
        <v>24</v>
      </c>
      <c r="GB29" s="19" t="str">
        <f t="shared" si="15"/>
        <v>北中城村</v>
      </c>
      <c r="GC29" s="20">
        <v>0</v>
      </c>
      <c r="GD29" s="20">
        <v>0</v>
      </c>
      <c r="GE29" s="20">
        <v>0</v>
      </c>
      <c r="GF29" s="20">
        <v>0</v>
      </c>
      <c r="GG29" s="20">
        <v>0</v>
      </c>
      <c r="GH29" s="20">
        <v>0</v>
      </c>
      <c r="GI29" s="20">
        <v>0</v>
      </c>
      <c r="GJ29" s="20">
        <v>0</v>
      </c>
      <c r="GK29" s="20">
        <v>0</v>
      </c>
      <c r="GL29" s="20">
        <v>0</v>
      </c>
      <c r="GN29" s="18">
        <v>24</v>
      </c>
      <c r="GO29" s="19" t="str">
        <f t="shared" si="16"/>
        <v>北中城村</v>
      </c>
      <c r="GP29" s="20">
        <v>0</v>
      </c>
      <c r="GQ29" s="20">
        <v>0</v>
      </c>
      <c r="GR29" s="20">
        <v>0</v>
      </c>
      <c r="GS29" s="20">
        <v>0</v>
      </c>
      <c r="GT29" s="20">
        <v>0</v>
      </c>
      <c r="GU29" s="20">
        <v>0</v>
      </c>
      <c r="GV29" s="20">
        <v>0</v>
      </c>
      <c r="GW29" s="20">
        <v>0</v>
      </c>
      <c r="GX29" s="20">
        <v>0</v>
      </c>
      <c r="GY29" s="20">
        <v>0</v>
      </c>
      <c r="HA29" s="18">
        <v>24</v>
      </c>
      <c r="HB29" s="19" t="str">
        <f t="shared" si="17"/>
        <v>北中城村</v>
      </c>
      <c r="HC29" s="20">
        <v>277331</v>
      </c>
      <c r="HD29" s="20">
        <v>1871334</v>
      </c>
      <c r="HE29" s="20">
        <v>1343568</v>
      </c>
      <c r="HF29" s="20">
        <v>29273</v>
      </c>
      <c r="HG29" s="20">
        <v>21390</v>
      </c>
      <c r="HH29" s="20">
        <v>29273</v>
      </c>
      <c r="HI29" s="20">
        <v>21390</v>
      </c>
      <c r="HJ29" s="20">
        <v>656</v>
      </c>
      <c r="HK29" s="20">
        <v>3877</v>
      </c>
      <c r="HL29" s="20">
        <v>2720</v>
      </c>
      <c r="HN29" s="18">
        <v>24</v>
      </c>
      <c r="HO29" s="19" t="str">
        <f t="shared" si="18"/>
        <v>北中城村</v>
      </c>
      <c r="HP29" s="20">
        <v>1001</v>
      </c>
      <c r="HQ29" s="20">
        <v>210786</v>
      </c>
      <c r="HR29" s="20">
        <v>210786</v>
      </c>
      <c r="HS29" s="20">
        <v>927458</v>
      </c>
      <c r="HT29" s="20">
        <v>927458</v>
      </c>
      <c r="HU29" s="20">
        <v>556475</v>
      </c>
      <c r="HV29" s="20">
        <v>556475</v>
      </c>
      <c r="HW29" s="20">
        <v>1</v>
      </c>
      <c r="HX29" s="20">
        <v>332</v>
      </c>
      <c r="HY29" s="20">
        <v>332</v>
      </c>
      <c r="IA29" s="18">
        <v>24</v>
      </c>
      <c r="IB29" s="19" t="str">
        <f t="shared" si="19"/>
        <v>北中城村</v>
      </c>
      <c r="IC29" s="20">
        <v>0</v>
      </c>
      <c r="ID29" s="20">
        <v>0</v>
      </c>
      <c r="IE29" s="20">
        <v>0</v>
      </c>
      <c r="IF29" s="20">
        <v>0</v>
      </c>
      <c r="IG29" s="20">
        <v>0</v>
      </c>
      <c r="IH29" s="20">
        <v>0</v>
      </c>
      <c r="II29" s="20">
        <v>0</v>
      </c>
      <c r="IJ29" s="20">
        <v>0</v>
      </c>
      <c r="IK29" s="20">
        <v>0</v>
      </c>
      <c r="IL29" s="20">
        <v>0</v>
      </c>
      <c r="IN29" s="17">
        <f t="shared" si="20"/>
        <v>689390</v>
      </c>
      <c r="IO29" s="17">
        <f t="shared" si="40"/>
        <v>5821192</v>
      </c>
      <c r="IP29" s="17">
        <f t="shared" si="41"/>
        <v>4780451</v>
      </c>
      <c r="IQ29" s="17">
        <f t="shared" si="42"/>
        <v>56688786</v>
      </c>
      <c r="IR29" s="17">
        <f t="shared" si="43"/>
        <v>56628034</v>
      </c>
      <c r="IS29" s="17">
        <f t="shared" si="44"/>
        <v>15451644</v>
      </c>
      <c r="IT29" s="17">
        <f t="shared" si="45"/>
        <v>15418234</v>
      </c>
      <c r="IU29" s="17">
        <f t="shared" si="46"/>
        <v>1445</v>
      </c>
      <c r="IV29" s="17">
        <f t="shared" si="47"/>
        <v>16360</v>
      </c>
    </row>
    <row r="30" spans="1:256" s="7" customFormat="1" ht="15" customHeight="1">
      <c r="A30" s="18">
        <v>25</v>
      </c>
      <c r="B30" s="19" t="s">
        <v>78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16"/>
      <c r="N30" s="18">
        <v>25</v>
      </c>
      <c r="O30" s="19" t="str">
        <f t="shared" si="2"/>
        <v>中 城 村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30"/>
      <c r="AA30" s="18">
        <v>25</v>
      </c>
      <c r="AB30" s="19" t="str">
        <f t="shared" si="3"/>
        <v>中 城 村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49"/>
      <c r="AN30" s="18">
        <v>25</v>
      </c>
      <c r="AO30" s="19" t="str">
        <f t="shared" si="4"/>
        <v>中 城 村</v>
      </c>
      <c r="AP30" s="20">
        <v>238997</v>
      </c>
      <c r="AQ30" s="20">
        <v>5277545</v>
      </c>
      <c r="AR30" s="20">
        <v>3686228</v>
      </c>
      <c r="AS30" s="20">
        <v>224175</v>
      </c>
      <c r="AT30" s="20">
        <v>158681</v>
      </c>
      <c r="AU30" s="20">
        <v>224175</v>
      </c>
      <c r="AV30" s="20">
        <v>158681</v>
      </c>
      <c r="AW30" s="20">
        <v>521</v>
      </c>
      <c r="AX30" s="20">
        <v>7540</v>
      </c>
      <c r="AY30" s="20">
        <v>5187</v>
      </c>
      <c r="AZ30" s="30"/>
      <c r="BA30" s="18">
        <v>25</v>
      </c>
      <c r="BB30" s="19" t="str">
        <f t="shared" si="5"/>
        <v>中 城 村</v>
      </c>
      <c r="BC30" s="20">
        <v>0</v>
      </c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0">
        <v>0</v>
      </c>
      <c r="BK30" s="20">
        <v>0</v>
      </c>
      <c r="BL30" s="20">
        <v>0</v>
      </c>
      <c r="BM30" s="30"/>
      <c r="BN30" s="18">
        <v>25</v>
      </c>
      <c r="BO30" s="19" t="str">
        <f t="shared" si="6"/>
        <v>中 城 村</v>
      </c>
      <c r="BP30" s="20">
        <v>0</v>
      </c>
      <c r="BQ30" s="20">
        <v>64397</v>
      </c>
      <c r="BR30" s="20">
        <v>50796</v>
      </c>
      <c r="BS30" s="20">
        <v>669081</v>
      </c>
      <c r="BT30" s="20">
        <v>533720</v>
      </c>
      <c r="BU30" s="20">
        <v>71393</v>
      </c>
      <c r="BV30" s="20">
        <v>65223</v>
      </c>
      <c r="BW30" s="20">
        <v>0</v>
      </c>
      <c r="BX30" s="20">
        <v>161</v>
      </c>
      <c r="BY30" s="20">
        <v>114</v>
      </c>
      <c r="BZ30" s="30"/>
      <c r="CA30" s="18">
        <v>25</v>
      </c>
      <c r="CB30" s="19" t="str">
        <f t="shared" si="7"/>
        <v>中 城 村</v>
      </c>
      <c r="CC30" s="20">
        <v>0</v>
      </c>
      <c r="CD30" s="20">
        <v>1061703</v>
      </c>
      <c r="CE30" s="20">
        <v>1060689</v>
      </c>
      <c r="CF30" s="20">
        <v>33337118</v>
      </c>
      <c r="CG30" s="20">
        <v>33314808</v>
      </c>
      <c r="CH30" s="20">
        <v>5131038</v>
      </c>
      <c r="CI30" s="20">
        <v>5127468</v>
      </c>
      <c r="CJ30" s="20">
        <v>0</v>
      </c>
      <c r="CK30" s="20">
        <v>5782</v>
      </c>
      <c r="CL30" s="20">
        <v>5737</v>
      </c>
      <c r="CM30" s="30"/>
      <c r="CN30" s="18">
        <v>25</v>
      </c>
      <c r="CO30" s="19" t="str">
        <f t="shared" si="8"/>
        <v>中 城 村</v>
      </c>
      <c r="CP30" s="20">
        <v>0</v>
      </c>
      <c r="CQ30" s="20">
        <v>657131</v>
      </c>
      <c r="CR30" s="20">
        <v>656731</v>
      </c>
      <c r="CS30" s="20">
        <v>16242401</v>
      </c>
      <c r="CT30" s="20">
        <v>16234054</v>
      </c>
      <c r="CU30" s="20">
        <v>5235642</v>
      </c>
      <c r="CV30" s="20">
        <v>5232940</v>
      </c>
      <c r="CW30" s="20">
        <v>0</v>
      </c>
      <c r="CX30" s="20">
        <v>4010</v>
      </c>
      <c r="CY30" s="20">
        <v>3979</v>
      </c>
      <c r="CZ30" s="49"/>
      <c r="DA30" s="18">
        <v>25</v>
      </c>
      <c r="DB30" s="19" t="str">
        <f t="shared" si="9"/>
        <v>中 城 村</v>
      </c>
      <c r="DC30" s="20">
        <v>0</v>
      </c>
      <c r="DD30" s="20">
        <v>685517</v>
      </c>
      <c r="DE30" s="20">
        <v>685455</v>
      </c>
      <c r="DF30" s="20">
        <v>14201490</v>
      </c>
      <c r="DG30" s="20">
        <v>14193329</v>
      </c>
      <c r="DH30" s="20">
        <v>9114226</v>
      </c>
      <c r="DI30" s="20">
        <v>9113743</v>
      </c>
      <c r="DJ30" s="20">
        <v>0</v>
      </c>
      <c r="DK30" s="20">
        <v>879</v>
      </c>
      <c r="DL30" s="20">
        <v>876</v>
      </c>
      <c r="DM30" s="16"/>
      <c r="DN30" s="18">
        <v>25</v>
      </c>
      <c r="DO30" s="19" t="str">
        <f t="shared" si="10"/>
        <v>中 城 村</v>
      </c>
      <c r="DP30" s="20">
        <v>162603</v>
      </c>
      <c r="DQ30" s="20">
        <v>2404351</v>
      </c>
      <c r="DR30" s="20">
        <v>2402875</v>
      </c>
      <c r="DS30" s="20">
        <v>63781009</v>
      </c>
      <c r="DT30" s="20">
        <v>63742191</v>
      </c>
      <c r="DU30" s="20">
        <v>19480906</v>
      </c>
      <c r="DV30" s="20">
        <v>19474151</v>
      </c>
      <c r="DW30" s="20">
        <v>216</v>
      </c>
      <c r="DX30" s="20">
        <v>10671</v>
      </c>
      <c r="DY30" s="20">
        <v>10592</v>
      </c>
      <c r="DZ30" s="16"/>
      <c r="EA30" s="18">
        <v>25</v>
      </c>
      <c r="EB30" s="19" t="str">
        <f t="shared" si="11"/>
        <v>中 城 村</v>
      </c>
      <c r="EC30" s="20">
        <v>0</v>
      </c>
      <c r="ED30" s="20">
        <v>0</v>
      </c>
      <c r="EE30" s="20">
        <v>0</v>
      </c>
      <c r="EF30" s="20">
        <v>0</v>
      </c>
      <c r="EG30" s="20">
        <v>0</v>
      </c>
      <c r="EH30" s="20">
        <v>0</v>
      </c>
      <c r="EI30" s="20">
        <v>0</v>
      </c>
      <c r="EJ30" s="20">
        <v>0</v>
      </c>
      <c r="EK30" s="20">
        <v>0</v>
      </c>
      <c r="EL30" s="20">
        <v>0</v>
      </c>
      <c r="EM30" s="16"/>
      <c r="EN30" s="18">
        <v>25</v>
      </c>
      <c r="EO30" s="19" t="str">
        <f t="shared" si="12"/>
        <v>中 城 村</v>
      </c>
      <c r="EP30" s="20">
        <v>0</v>
      </c>
      <c r="EQ30" s="20">
        <v>0</v>
      </c>
      <c r="ER30" s="20">
        <v>0</v>
      </c>
      <c r="ES30" s="20">
        <v>0</v>
      </c>
      <c r="ET30" s="20">
        <v>0</v>
      </c>
      <c r="EU30" s="20">
        <v>0</v>
      </c>
      <c r="EV30" s="20">
        <v>0</v>
      </c>
      <c r="EW30" s="20">
        <v>0</v>
      </c>
      <c r="EX30" s="20">
        <v>0</v>
      </c>
      <c r="EY30" s="20">
        <v>0</v>
      </c>
      <c r="FA30" s="18">
        <v>25</v>
      </c>
      <c r="FB30" s="19" t="str">
        <f t="shared" si="13"/>
        <v>中 城 村</v>
      </c>
      <c r="FC30" s="20">
        <v>4901</v>
      </c>
      <c r="FD30" s="20">
        <v>0</v>
      </c>
      <c r="FE30" s="20">
        <v>0</v>
      </c>
      <c r="FF30" s="20">
        <v>0</v>
      </c>
      <c r="FG30" s="20">
        <v>0</v>
      </c>
      <c r="FH30" s="20">
        <v>0</v>
      </c>
      <c r="FI30" s="20">
        <v>0</v>
      </c>
      <c r="FJ30" s="20">
        <v>9</v>
      </c>
      <c r="FK30" s="20">
        <v>0</v>
      </c>
      <c r="FL30" s="20">
        <v>0</v>
      </c>
      <c r="FN30" s="18">
        <v>25</v>
      </c>
      <c r="FO30" s="19" t="str">
        <f t="shared" si="14"/>
        <v>中 城 村</v>
      </c>
      <c r="FP30" s="20">
        <v>0</v>
      </c>
      <c r="FQ30" s="20">
        <v>0</v>
      </c>
      <c r="FR30" s="20">
        <v>0</v>
      </c>
      <c r="FS30" s="20">
        <v>0</v>
      </c>
      <c r="FT30" s="20">
        <v>0</v>
      </c>
      <c r="FU30" s="20">
        <v>0</v>
      </c>
      <c r="FV30" s="20">
        <v>0</v>
      </c>
      <c r="FW30" s="20">
        <v>0</v>
      </c>
      <c r="FX30" s="20">
        <v>0</v>
      </c>
      <c r="FY30" s="20">
        <v>0</v>
      </c>
      <c r="GA30" s="18">
        <v>25</v>
      </c>
      <c r="GB30" s="19" t="str">
        <f t="shared" si="15"/>
        <v>中 城 村</v>
      </c>
      <c r="GC30" s="20">
        <v>0</v>
      </c>
      <c r="GD30" s="20">
        <v>0</v>
      </c>
      <c r="GE30" s="20">
        <v>0</v>
      </c>
      <c r="GF30" s="20">
        <v>0</v>
      </c>
      <c r="GG30" s="20">
        <v>0</v>
      </c>
      <c r="GH30" s="20">
        <v>0</v>
      </c>
      <c r="GI30" s="20">
        <v>0</v>
      </c>
      <c r="GJ30" s="20">
        <v>0</v>
      </c>
      <c r="GK30" s="20">
        <v>0</v>
      </c>
      <c r="GL30" s="20">
        <v>0</v>
      </c>
      <c r="GN30" s="18">
        <v>25</v>
      </c>
      <c r="GO30" s="19" t="str">
        <f t="shared" si="16"/>
        <v>中 城 村</v>
      </c>
      <c r="GP30" s="20">
        <v>0</v>
      </c>
      <c r="GQ30" s="20">
        <v>0</v>
      </c>
      <c r="GR30" s="20">
        <v>0</v>
      </c>
      <c r="GS30" s="20">
        <v>0</v>
      </c>
      <c r="GT30" s="20">
        <v>0</v>
      </c>
      <c r="GU30" s="20">
        <v>0</v>
      </c>
      <c r="GV30" s="20">
        <v>0</v>
      </c>
      <c r="GW30" s="20">
        <v>0</v>
      </c>
      <c r="GX30" s="20">
        <v>0</v>
      </c>
      <c r="GY30" s="20">
        <v>0</v>
      </c>
      <c r="HA30" s="18">
        <v>25</v>
      </c>
      <c r="HB30" s="19" t="str">
        <f t="shared" si="17"/>
        <v>中 城 村</v>
      </c>
      <c r="HC30" s="20">
        <v>403021</v>
      </c>
      <c r="HD30" s="20">
        <v>2109774</v>
      </c>
      <c r="HE30" s="20">
        <v>1288195</v>
      </c>
      <c r="HF30" s="20">
        <v>36630</v>
      </c>
      <c r="HG30" s="20">
        <v>22197</v>
      </c>
      <c r="HH30" s="20">
        <v>36630</v>
      </c>
      <c r="HI30" s="20">
        <v>22197</v>
      </c>
      <c r="HJ30" s="20">
        <v>828</v>
      </c>
      <c r="HK30" s="20">
        <v>3969</v>
      </c>
      <c r="HL30" s="20">
        <v>2316</v>
      </c>
      <c r="HN30" s="18">
        <v>25</v>
      </c>
      <c r="HO30" s="19" t="str">
        <f t="shared" si="18"/>
        <v>中 城 村</v>
      </c>
      <c r="HP30" s="20">
        <v>267</v>
      </c>
      <c r="HQ30" s="20">
        <v>695508</v>
      </c>
      <c r="HR30" s="20">
        <v>693650</v>
      </c>
      <c r="HS30" s="20">
        <v>1577412</v>
      </c>
      <c r="HT30" s="20">
        <v>1573198</v>
      </c>
      <c r="HU30" s="20">
        <v>1104188</v>
      </c>
      <c r="HV30" s="20">
        <v>1101238</v>
      </c>
      <c r="HW30" s="20">
        <v>2</v>
      </c>
      <c r="HX30" s="20">
        <v>717</v>
      </c>
      <c r="HY30" s="20">
        <v>701</v>
      </c>
      <c r="IA30" s="18">
        <v>25</v>
      </c>
      <c r="IB30" s="19" t="str">
        <f t="shared" si="19"/>
        <v>中 城 村</v>
      </c>
      <c r="IC30" s="20">
        <v>0</v>
      </c>
      <c r="ID30" s="20">
        <v>0</v>
      </c>
      <c r="IE30" s="20">
        <v>0</v>
      </c>
      <c r="IF30" s="20">
        <v>0</v>
      </c>
      <c r="IG30" s="20">
        <v>0</v>
      </c>
      <c r="IH30" s="20">
        <v>0</v>
      </c>
      <c r="II30" s="20">
        <v>0</v>
      </c>
      <c r="IJ30" s="20">
        <v>0</v>
      </c>
      <c r="IK30" s="20">
        <v>0</v>
      </c>
      <c r="IL30" s="20">
        <v>0</v>
      </c>
      <c r="IN30" s="17">
        <f t="shared" si="20"/>
        <v>809789</v>
      </c>
      <c r="IO30" s="17">
        <f t="shared" si="40"/>
        <v>10551575</v>
      </c>
      <c r="IP30" s="17">
        <f t="shared" si="41"/>
        <v>8121744</v>
      </c>
      <c r="IQ30" s="17">
        <f t="shared" si="42"/>
        <v>66288307</v>
      </c>
      <c r="IR30" s="17">
        <f t="shared" si="43"/>
        <v>66029987</v>
      </c>
      <c r="IS30" s="17">
        <f t="shared" si="44"/>
        <v>20917292</v>
      </c>
      <c r="IT30" s="17">
        <f t="shared" si="45"/>
        <v>20821490</v>
      </c>
      <c r="IU30" s="17">
        <f t="shared" si="46"/>
        <v>1576</v>
      </c>
      <c r="IV30" s="17">
        <f t="shared" si="47"/>
        <v>23058</v>
      </c>
    </row>
    <row r="31" spans="1:256" s="7" customFormat="1" ht="15" customHeight="1">
      <c r="A31" s="18">
        <v>26</v>
      </c>
      <c r="B31" s="19" t="s">
        <v>79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16"/>
      <c r="N31" s="18">
        <v>26</v>
      </c>
      <c r="O31" s="19" t="str">
        <f t="shared" si="2"/>
        <v>西 原 町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30"/>
      <c r="AA31" s="18">
        <v>26</v>
      </c>
      <c r="AB31" s="19" t="str">
        <f t="shared" si="3"/>
        <v>西 原 町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49"/>
      <c r="AN31" s="18">
        <v>26</v>
      </c>
      <c r="AO31" s="19" t="str">
        <f t="shared" si="4"/>
        <v>西 原 町</v>
      </c>
      <c r="AP31" s="20">
        <v>123680</v>
      </c>
      <c r="AQ31" s="20">
        <v>3110953</v>
      </c>
      <c r="AR31" s="20">
        <v>2061485</v>
      </c>
      <c r="AS31" s="20">
        <v>122801</v>
      </c>
      <c r="AT31" s="20">
        <v>81188</v>
      </c>
      <c r="AU31" s="20">
        <v>122801</v>
      </c>
      <c r="AV31" s="20">
        <v>81188</v>
      </c>
      <c r="AW31" s="20">
        <v>414</v>
      </c>
      <c r="AX31" s="20">
        <v>3878</v>
      </c>
      <c r="AY31" s="20">
        <v>2484</v>
      </c>
      <c r="AZ31" s="30"/>
      <c r="BA31" s="18">
        <v>26</v>
      </c>
      <c r="BB31" s="19" t="str">
        <f t="shared" si="5"/>
        <v>西 原 町</v>
      </c>
      <c r="BC31" s="20">
        <v>0</v>
      </c>
      <c r="BD31" s="20">
        <v>5011</v>
      </c>
      <c r="BE31" s="20">
        <v>0</v>
      </c>
      <c r="BF31" s="20">
        <v>450</v>
      </c>
      <c r="BG31" s="20">
        <v>0</v>
      </c>
      <c r="BH31" s="20">
        <v>450</v>
      </c>
      <c r="BI31" s="20">
        <v>0</v>
      </c>
      <c r="BJ31" s="20">
        <v>0</v>
      </c>
      <c r="BK31" s="20">
        <v>4</v>
      </c>
      <c r="BL31" s="20">
        <v>0</v>
      </c>
      <c r="BM31" s="30"/>
      <c r="BN31" s="18">
        <v>26</v>
      </c>
      <c r="BO31" s="19" t="str">
        <f t="shared" si="6"/>
        <v>西 原 町</v>
      </c>
      <c r="BP31" s="20">
        <v>17532</v>
      </c>
      <c r="BQ31" s="20">
        <v>333996</v>
      </c>
      <c r="BR31" s="20">
        <v>331256</v>
      </c>
      <c r="BS31" s="20">
        <v>1885757</v>
      </c>
      <c r="BT31" s="20">
        <v>1871748</v>
      </c>
      <c r="BU31" s="20">
        <v>621495</v>
      </c>
      <c r="BV31" s="20">
        <v>616872</v>
      </c>
      <c r="BW31" s="20">
        <v>76</v>
      </c>
      <c r="BX31" s="20">
        <v>836</v>
      </c>
      <c r="BY31" s="20">
        <v>802</v>
      </c>
      <c r="BZ31" s="30"/>
      <c r="CA31" s="18">
        <v>26</v>
      </c>
      <c r="CB31" s="19" t="str">
        <f t="shared" si="7"/>
        <v>西 原 町</v>
      </c>
      <c r="CC31" s="20">
        <v>0</v>
      </c>
      <c r="CD31" s="20">
        <v>1592725</v>
      </c>
      <c r="CE31" s="20">
        <v>1591441</v>
      </c>
      <c r="CF31" s="20">
        <v>61886184</v>
      </c>
      <c r="CG31" s="20">
        <v>61841960</v>
      </c>
      <c r="CH31" s="20">
        <v>10281795</v>
      </c>
      <c r="CI31" s="20">
        <v>10274448</v>
      </c>
      <c r="CJ31" s="20">
        <v>0</v>
      </c>
      <c r="CK31" s="20">
        <v>8422</v>
      </c>
      <c r="CL31" s="20">
        <v>8326</v>
      </c>
      <c r="CM31" s="30"/>
      <c r="CN31" s="18">
        <v>26</v>
      </c>
      <c r="CO31" s="19" t="str">
        <f t="shared" si="8"/>
        <v>西 原 町</v>
      </c>
      <c r="CP31" s="20">
        <v>0</v>
      </c>
      <c r="CQ31" s="20">
        <v>556648</v>
      </c>
      <c r="CR31" s="20">
        <v>556386</v>
      </c>
      <c r="CS31" s="20">
        <v>20375054</v>
      </c>
      <c r="CT31" s="20">
        <v>20365956</v>
      </c>
      <c r="CU31" s="20">
        <v>6747442</v>
      </c>
      <c r="CV31" s="20">
        <v>6744413</v>
      </c>
      <c r="CW31" s="20">
        <v>0</v>
      </c>
      <c r="CX31" s="20">
        <v>4559</v>
      </c>
      <c r="CY31" s="20">
        <v>4514</v>
      </c>
      <c r="CZ31" s="49"/>
      <c r="DA31" s="18">
        <v>26</v>
      </c>
      <c r="DB31" s="19" t="str">
        <f t="shared" si="9"/>
        <v>西 原 町</v>
      </c>
      <c r="DC31" s="20">
        <v>0</v>
      </c>
      <c r="DD31" s="20">
        <v>1838697</v>
      </c>
      <c r="DE31" s="20">
        <v>1838675</v>
      </c>
      <c r="DF31" s="20">
        <v>38849393</v>
      </c>
      <c r="DG31" s="20">
        <v>38848783</v>
      </c>
      <c r="DH31" s="20">
        <v>24732464</v>
      </c>
      <c r="DI31" s="20">
        <v>24732087</v>
      </c>
      <c r="DJ31" s="20">
        <v>0</v>
      </c>
      <c r="DK31" s="20">
        <v>1406</v>
      </c>
      <c r="DL31" s="20">
        <v>1402</v>
      </c>
      <c r="DM31" s="16"/>
      <c r="DN31" s="18">
        <v>26</v>
      </c>
      <c r="DO31" s="19" t="str">
        <f t="shared" si="10"/>
        <v>西 原 町</v>
      </c>
      <c r="DP31" s="20">
        <v>387999</v>
      </c>
      <c r="DQ31" s="20">
        <v>3988070</v>
      </c>
      <c r="DR31" s="20">
        <v>3986502</v>
      </c>
      <c r="DS31" s="20">
        <v>121110631</v>
      </c>
      <c r="DT31" s="20">
        <v>121056699</v>
      </c>
      <c r="DU31" s="20">
        <v>41761701</v>
      </c>
      <c r="DV31" s="20">
        <v>41750948</v>
      </c>
      <c r="DW31" s="20">
        <v>581</v>
      </c>
      <c r="DX31" s="20">
        <v>14387</v>
      </c>
      <c r="DY31" s="20">
        <v>14242</v>
      </c>
      <c r="DZ31" s="16"/>
      <c r="EA31" s="18">
        <v>26</v>
      </c>
      <c r="EB31" s="19" t="str">
        <f t="shared" si="11"/>
        <v>西 原 町</v>
      </c>
      <c r="EC31" s="20">
        <v>0</v>
      </c>
      <c r="ED31" s="20">
        <v>0</v>
      </c>
      <c r="EE31" s="20">
        <v>0</v>
      </c>
      <c r="EF31" s="20">
        <v>0</v>
      </c>
      <c r="EG31" s="20">
        <v>0</v>
      </c>
      <c r="EH31" s="20">
        <v>0</v>
      </c>
      <c r="EI31" s="20">
        <v>0</v>
      </c>
      <c r="EJ31" s="20">
        <v>0</v>
      </c>
      <c r="EK31" s="20">
        <v>0</v>
      </c>
      <c r="EL31" s="20">
        <v>0</v>
      </c>
      <c r="EM31" s="16"/>
      <c r="EN31" s="18">
        <v>26</v>
      </c>
      <c r="EO31" s="19" t="str">
        <f t="shared" si="12"/>
        <v>西 原 町</v>
      </c>
      <c r="EP31" s="20">
        <v>0</v>
      </c>
      <c r="EQ31" s="20">
        <v>0</v>
      </c>
      <c r="ER31" s="20">
        <v>0</v>
      </c>
      <c r="ES31" s="20">
        <v>0</v>
      </c>
      <c r="ET31" s="20">
        <v>0</v>
      </c>
      <c r="EU31" s="20">
        <v>0</v>
      </c>
      <c r="EV31" s="20">
        <v>0</v>
      </c>
      <c r="EW31" s="20">
        <v>0</v>
      </c>
      <c r="EX31" s="20">
        <v>0</v>
      </c>
      <c r="EY31" s="20">
        <v>0</v>
      </c>
      <c r="FA31" s="18">
        <v>26</v>
      </c>
      <c r="FB31" s="19" t="str">
        <f t="shared" si="13"/>
        <v>西 原 町</v>
      </c>
      <c r="FC31" s="20">
        <v>2089</v>
      </c>
      <c r="FD31" s="20">
        <v>5325</v>
      </c>
      <c r="FE31" s="20">
        <v>1984</v>
      </c>
      <c r="FF31" s="20">
        <v>227</v>
      </c>
      <c r="FG31" s="20">
        <v>77</v>
      </c>
      <c r="FH31" s="20">
        <v>221</v>
      </c>
      <c r="FI31" s="20">
        <v>77</v>
      </c>
      <c r="FJ31" s="20">
        <v>30</v>
      </c>
      <c r="FK31" s="20">
        <v>6</v>
      </c>
      <c r="FL31" s="20">
        <v>2</v>
      </c>
      <c r="FN31" s="18">
        <v>26</v>
      </c>
      <c r="FO31" s="19" t="str">
        <f t="shared" si="14"/>
        <v>西 原 町</v>
      </c>
      <c r="FP31" s="20">
        <v>0</v>
      </c>
      <c r="FQ31" s="20">
        <v>0</v>
      </c>
      <c r="FR31" s="20">
        <v>0</v>
      </c>
      <c r="FS31" s="20">
        <v>0</v>
      </c>
      <c r="FT31" s="20">
        <v>0</v>
      </c>
      <c r="FU31" s="20">
        <v>0</v>
      </c>
      <c r="FV31" s="20">
        <v>0</v>
      </c>
      <c r="FW31" s="20">
        <v>0</v>
      </c>
      <c r="FX31" s="20">
        <v>0</v>
      </c>
      <c r="FY31" s="20">
        <v>0</v>
      </c>
      <c r="GA31" s="18">
        <v>26</v>
      </c>
      <c r="GB31" s="19" t="str">
        <f t="shared" si="15"/>
        <v>西 原 町</v>
      </c>
      <c r="GC31" s="20">
        <v>0</v>
      </c>
      <c r="GD31" s="20">
        <v>0</v>
      </c>
      <c r="GE31" s="20">
        <v>0</v>
      </c>
      <c r="GF31" s="20">
        <v>0</v>
      </c>
      <c r="GG31" s="20">
        <v>0</v>
      </c>
      <c r="GH31" s="20">
        <v>0</v>
      </c>
      <c r="GI31" s="20">
        <v>0</v>
      </c>
      <c r="GJ31" s="20">
        <v>0</v>
      </c>
      <c r="GK31" s="20">
        <v>0</v>
      </c>
      <c r="GL31" s="20">
        <v>0</v>
      </c>
      <c r="GN31" s="18">
        <v>26</v>
      </c>
      <c r="GO31" s="19" t="str">
        <f t="shared" si="16"/>
        <v>西 原 町</v>
      </c>
      <c r="GP31" s="20">
        <v>0</v>
      </c>
      <c r="GQ31" s="20">
        <v>0</v>
      </c>
      <c r="GR31" s="20">
        <v>0</v>
      </c>
      <c r="GS31" s="20">
        <v>0</v>
      </c>
      <c r="GT31" s="20">
        <v>0</v>
      </c>
      <c r="GU31" s="20">
        <v>0</v>
      </c>
      <c r="GV31" s="20">
        <v>0</v>
      </c>
      <c r="GW31" s="20">
        <v>0</v>
      </c>
      <c r="GX31" s="20">
        <v>0</v>
      </c>
      <c r="GY31" s="20">
        <v>0</v>
      </c>
      <c r="HA31" s="18">
        <v>26</v>
      </c>
      <c r="HB31" s="19" t="str">
        <f t="shared" si="17"/>
        <v>西 原 町</v>
      </c>
      <c r="HC31" s="20">
        <v>537169</v>
      </c>
      <c r="HD31" s="20">
        <v>1325072</v>
      </c>
      <c r="HE31" s="20">
        <v>1042954</v>
      </c>
      <c r="HF31" s="20">
        <v>277565</v>
      </c>
      <c r="HG31" s="20">
        <v>222167</v>
      </c>
      <c r="HH31" s="20">
        <v>259450</v>
      </c>
      <c r="HI31" s="20">
        <v>206250</v>
      </c>
      <c r="HJ31" s="20">
        <v>227</v>
      </c>
      <c r="HK31" s="20">
        <v>2062</v>
      </c>
      <c r="HL31" s="20">
        <v>1314</v>
      </c>
      <c r="HN31" s="18">
        <v>26</v>
      </c>
      <c r="HO31" s="19" t="str">
        <f t="shared" si="18"/>
        <v>西 原 町</v>
      </c>
      <c r="HP31" s="20">
        <v>265</v>
      </c>
      <c r="HQ31" s="20">
        <v>355368</v>
      </c>
      <c r="HR31" s="20">
        <v>354737</v>
      </c>
      <c r="HS31" s="20">
        <v>728504</v>
      </c>
      <c r="HT31" s="20">
        <v>727210</v>
      </c>
      <c r="HU31" s="20">
        <v>437102</v>
      </c>
      <c r="HV31" s="20">
        <v>436326</v>
      </c>
      <c r="HW31" s="20">
        <v>3</v>
      </c>
      <c r="HX31" s="20">
        <v>124</v>
      </c>
      <c r="HY31" s="20">
        <v>119</v>
      </c>
      <c r="IA31" s="18">
        <v>26</v>
      </c>
      <c r="IB31" s="19" t="str">
        <f t="shared" si="19"/>
        <v>西 原 町</v>
      </c>
      <c r="IC31" s="20">
        <v>0</v>
      </c>
      <c r="ID31" s="20">
        <v>0</v>
      </c>
      <c r="IE31" s="20">
        <v>0</v>
      </c>
      <c r="IF31" s="20">
        <v>0</v>
      </c>
      <c r="IG31" s="20">
        <v>0</v>
      </c>
      <c r="IH31" s="20">
        <v>0</v>
      </c>
      <c r="II31" s="20">
        <v>0</v>
      </c>
      <c r="IJ31" s="20">
        <v>0</v>
      </c>
      <c r="IK31" s="20">
        <v>0</v>
      </c>
      <c r="IL31" s="20">
        <v>0</v>
      </c>
      <c r="IN31" s="17">
        <f t="shared" si="20"/>
        <v>1068734</v>
      </c>
      <c r="IO31" s="17">
        <f t="shared" si="40"/>
        <v>9123795</v>
      </c>
      <c r="IP31" s="17">
        <f t="shared" si="41"/>
        <v>7778918</v>
      </c>
      <c r="IQ31" s="17">
        <f t="shared" si="42"/>
        <v>124125935</v>
      </c>
      <c r="IR31" s="17">
        <f t="shared" si="43"/>
        <v>123959089</v>
      </c>
      <c r="IS31" s="17">
        <f t="shared" si="44"/>
        <v>43203220</v>
      </c>
      <c r="IT31" s="17">
        <f t="shared" si="45"/>
        <v>43091661</v>
      </c>
      <c r="IU31" s="17">
        <f t="shared" si="46"/>
        <v>1331</v>
      </c>
      <c r="IV31" s="17">
        <f t="shared" si="47"/>
        <v>21297</v>
      </c>
    </row>
    <row r="32" spans="1:256" s="7" customFormat="1" ht="15" customHeight="1">
      <c r="A32" s="18">
        <v>27</v>
      </c>
      <c r="B32" s="19" t="s">
        <v>80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16"/>
      <c r="N32" s="18">
        <v>27</v>
      </c>
      <c r="O32" s="19" t="str">
        <f t="shared" si="2"/>
        <v>与那原町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30"/>
      <c r="AA32" s="18">
        <v>27</v>
      </c>
      <c r="AB32" s="19" t="str">
        <f t="shared" si="3"/>
        <v>与那原町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49"/>
      <c r="AN32" s="18">
        <v>27</v>
      </c>
      <c r="AO32" s="19" t="str">
        <f t="shared" si="4"/>
        <v>与那原町</v>
      </c>
      <c r="AP32" s="20">
        <v>29381</v>
      </c>
      <c r="AQ32" s="20">
        <v>650079</v>
      </c>
      <c r="AR32" s="20">
        <v>386858</v>
      </c>
      <c r="AS32" s="20">
        <v>28553</v>
      </c>
      <c r="AT32" s="20">
        <v>16181</v>
      </c>
      <c r="AU32" s="20">
        <v>28553</v>
      </c>
      <c r="AV32" s="20">
        <v>16181</v>
      </c>
      <c r="AW32" s="20">
        <v>109</v>
      </c>
      <c r="AX32" s="20">
        <v>849</v>
      </c>
      <c r="AY32" s="20">
        <v>504</v>
      </c>
      <c r="AZ32" s="30"/>
      <c r="BA32" s="18">
        <v>27</v>
      </c>
      <c r="BB32" s="19" t="str">
        <f t="shared" si="5"/>
        <v>与那原町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30"/>
      <c r="BN32" s="18">
        <v>27</v>
      </c>
      <c r="BO32" s="19" t="str">
        <f t="shared" si="6"/>
        <v>与那原町</v>
      </c>
      <c r="BP32" s="20">
        <v>7249</v>
      </c>
      <c r="BQ32" s="20">
        <v>93138</v>
      </c>
      <c r="BR32" s="20">
        <v>85719</v>
      </c>
      <c r="BS32" s="20">
        <v>163843</v>
      </c>
      <c r="BT32" s="20">
        <v>152962</v>
      </c>
      <c r="BU32" s="20">
        <v>52987</v>
      </c>
      <c r="BV32" s="20">
        <v>49415</v>
      </c>
      <c r="BW32" s="20">
        <v>33</v>
      </c>
      <c r="BX32" s="20">
        <v>239</v>
      </c>
      <c r="BY32" s="20">
        <v>200</v>
      </c>
      <c r="BZ32" s="30"/>
      <c r="CA32" s="18">
        <v>27</v>
      </c>
      <c r="CB32" s="19" t="str">
        <f t="shared" si="7"/>
        <v>与那原町</v>
      </c>
      <c r="CC32" s="20">
        <v>0</v>
      </c>
      <c r="CD32" s="20">
        <v>841570</v>
      </c>
      <c r="CE32" s="20">
        <v>840438</v>
      </c>
      <c r="CF32" s="20">
        <v>31618943</v>
      </c>
      <c r="CG32" s="20">
        <v>31580311</v>
      </c>
      <c r="CH32" s="20">
        <v>5191631</v>
      </c>
      <c r="CI32" s="20">
        <v>5185192</v>
      </c>
      <c r="CJ32" s="20">
        <v>0</v>
      </c>
      <c r="CK32" s="20">
        <v>5036</v>
      </c>
      <c r="CL32" s="20">
        <v>4962</v>
      </c>
      <c r="CM32" s="30"/>
      <c r="CN32" s="18">
        <v>27</v>
      </c>
      <c r="CO32" s="19" t="str">
        <f t="shared" si="8"/>
        <v>与那原町</v>
      </c>
      <c r="CP32" s="20">
        <v>0</v>
      </c>
      <c r="CQ32" s="20">
        <v>217235</v>
      </c>
      <c r="CR32" s="20">
        <v>217129</v>
      </c>
      <c r="CS32" s="20">
        <v>7214288</v>
      </c>
      <c r="CT32" s="20">
        <v>7211630</v>
      </c>
      <c r="CU32" s="20">
        <v>2387234</v>
      </c>
      <c r="CV32" s="20">
        <v>2386349</v>
      </c>
      <c r="CW32" s="20">
        <v>0</v>
      </c>
      <c r="CX32" s="20">
        <v>1823</v>
      </c>
      <c r="CY32" s="20">
        <v>1817</v>
      </c>
      <c r="CZ32" s="49"/>
      <c r="DA32" s="18">
        <v>27</v>
      </c>
      <c r="DB32" s="19" t="str">
        <f t="shared" si="9"/>
        <v>与那原町</v>
      </c>
      <c r="DC32" s="20">
        <v>0</v>
      </c>
      <c r="DD32" s="20">
        <v>295784</v>
      </c>
      <c r="DE32" s="20">
        <v>295770</v>
      </c>
      <c r="DF32" s="20">
        <v>12188159</v>
      </c>
      <c r="DG32" s="20">
        <v>12187622</v>
      </c>
      <c r="DH32" s="20">
        <v>7658720</v>
      </c>
      <c r="DI32" s="20">
        <v>7658349</v>
      </c>
      <c r="DJ32" s="20">
        <v>0</v>
      </c>
      <c r="DK32" s="20">
        <v>588</v>
      </c>
      <c r="DL32" s="20">
        <v>584</v>
      </c>
      <c r="DM32" s="16"/>
      <c r="DN32" s="18">
        <v>27</v>
      </c>
      <c r="DO32" s="19" t="str">
        <f t="shared" si="10"/>
        <v>与那原町</v>
      </c>
      <c r="DP32" s="20">
        <v>189797</v>
      </c>
      <c r="DQ32" s="20">
        <v>1354589</v>
      </c>
      <c r="DR32" s="20">
        <v>1353337</v>
      </c>
      <c r="DS32" s="20">
        <v>51021390</v>
      </c>
      <c r="DT32" s="20">
        <v>50979563</v>
      </c>
      <c r="DU32" s="20">
        <v>15237585</v>
      </c>
      <c r="DV32" s="20">
        <v>15229890</v>
      </c>
      <c r="DW32" s="20">
        <v>362</v>
      </c>
      <c r="DX32" s="20">
        <v>7447</v>
      </c>
      <c r="DY32" s="20">
        <v>7363</v>
      </c>
      <c r="DZ32" s="16"/>
      <c r="EA32" s="18">
        <v>27</v>
      </c>
      <c r="EB32" s="19" t="str">
        <f t="shared" si="11"/>
        <v>与那原町</v>
      </c>
      <c r="EC32" s="20">
        <v>0</v>
      </c>
      <c r="ED32" s="20">
        <v>0</v>
      </c>
      <c r="EE32" s="20">
        <v>0</v>
      </c>
      <c r="EF32" s="20">
        <v>0</v>
      </c>
      <c r="EG32" s="20">
        <v>0</v>
      </c>
      <c r="EH32" s="20">
        <v>0</v>
      </c>
      <c r="EI32" s="20">
        <v>0</v>
      </c>
      <c r="EJ32" s="20">
        <v>0</v>
      </c>
      <c r="EK32" s="20">
        <v>0</v>
      </c>
      <c r="EL32" s="20">
        <v>0</v>
      </c>
      <c r="EM32" s="16"/>
      <c r="EN32" s="18">
        <v>27</v>
      </c>
      <c r="EO32" s="19" t="str">
        <f t="shared" si="12"/>
        <v>与那原町</v>
      </c>
      <c r="EP32" s="20">
        <v>0</v>
      </c>
      <c r="EQ32" s="20">
        <v>0</v>
      </c>
      <c r="ER32" s="20">
        <v>0</v>
      </c>
      <c r="ES32" s="20">
        <v>0</v>
      </c>
      <c r="ET32" s="20">
        <v>0</v>
      </c>
      <c r="EU32" s="20">
        <v>0</v>
      </c>
      <c r="EV32" s="20">
        <v>0</v>
      </c>
      <c r="EW32" s="20">
        <v>0</v>
      </c>
      <c r="EX32" s="20">
        <v>0</v>
      </c>
      <c r="EY32" s="20">
        <v>0</v>
      </c>
      <c r="FA32" s="18">
        <v>27</v>
      </c>
      <c r="FB32" s="19" t="str">
        <f t="shared" si="13"/>
        <v>与那原町</v>
      </c>
      <c r="FC32" s="20">
        <v>0</v>
      </c>
      <c r="FD32" s="20">
        <v>0</v>
      </c>
      <c r="FE32" s="20">
        <v>0</v>
      </c>
      <c r="FF32" s="20">
        <v>0</v>
      </c>
      <c r="FG32" s="20">
        <v>0</v>
      </c>
      <c r="FH32" s="20">
        <v>0</v>
      </c>
      <c r="FI32" s="20">
        <v>0</v>
      </c>
      <c r="FJ32" s="20">
        <v>0</v>
      </c>
      <c r="FK32" s="20">
        <v>0</v>
      </c>
      <c r="FL32" s="20">
        <v>0</v>
      </c>
      <c r="FN32" s="18">
        <v>27</v>
      </c>
      <c r="FO32" s="19" t="str">
        <f t="shared" si="14"/>
        <v>与那原町</v>
      </c>
      <c r="FP32" s="20">
        <v>0</v>
      </c>
      <c r="FQ32" s="20">
        <v>0</v>
      </c>
      <c r="FR32" s="20">
        <v>0</v>
      </c>
      <c r="FS32" s="20">
        <v>0</v>
      </c>
      <c r="FT32" s="20">
        <v>0</v>
      </c>
      <c r="FU32" s="20">
        <v>0</v>
      </c>
      <c r="FV32" s="20">
        <v>0</v>
      </c>
      <c r="FW32" s="20">
        <v>0</v>
      </c>
      <c r="FX32" s="20">
        <v>0</v>
      </c>
      <c r="FY32" s="20">
        <v>0</v>
      </c>
      <c r="GA32" s="18">
        <v>27</v>
      </c>
      <c r="GB32" s="19" t="str">
        <f t="shared" si="15"/>
        <v>与那原町</v>
      </c>
      <c r="GC32" s="20">
        <v>0</v>
      </c>
      <c r="GD32" s="20">
        <v>0</v>
      </c>
      <c r="GE32" s="20">
        <v>0</v>
      </c>
      <c r="GF32" s="20">
        <v>0</v>
      </c>
      <c r="GG32" s="20">
        <v>0</v>
      </c>
      <c r="GH32" s="20">
        <v>0</v>
      </c>
      <c r="GI32" s="20">
        <v>0</v>
      </c>
      <c r="GJ32" s="20">
        <v>0</v>
      </c>
      <c r="GK32" s="20">
        <v>0</v>
      </c>
      <c r="GL32" s="20">
        <v>0</v>
      </c>
      <c r="GN32" s="18">
        <v>27</v>
      </c>
      <c r="GO32" s="19" t="str">
        <f t="shared" si="16"/>
        <v>与那原町</v>
      </c>
      <c r="GP32" s="20">
        <v>0</v>
      </c>
      <c r="GQ32" s="20">
        <v>0</v>
      </c>
      <c r="GR32" s="20">
        <v>0</v>
      </c>
      <c r="GS32" s="20">
        <v>0</v>
      </c>
      <c r="GT32" s="20">
        <v>0</v>
      </c>
      <c r="GU32" s="20">
        <v>0</v>
      </c>
      <c r="GV32" s="20">
        <v>0</v>
      </c>
      <c r="GW32" s="20">
        <v>0</v>
      </c>
      <c r="GX32" s="20">
        <v>0</v>
      </c>
      <c r="GY32" s="20">
        <v>0</v>
      </c>
      <c r="HA32" s="18">
        <v>27</v>
      </c>
      <c r="HB32" s="19" t="str">
        <f t="shared" si="17"/>
        <v>与那原町</v>
      </c>
      <c r="HC32" s="20">
        <v>94630</v>
      </c>
      <c r="HD32" s="20">
        <v>737927</v>
      </c>
      <c r="HE32" s="20">
        <v>436761</v>
      </c>
      <c r="HF32" s="20">
        <v>15398</v>
      </c>
      <c r="HG32" s="20">
        <v>9113</v>
      </c>
      <c r="HH32" s="20">
        <v>15319</v>
      </c>
      <c r="HI32" s="20">
        <v>9060</v>
      </c>
      <c r="HJ32" s="20">
        <v>194</v>
      </c>
      <c r="HK32" s="20">
        <v>1118</v>
      </c>
      <c r="HL32" s="20">
        <v>610</v>
      </c>
      <c r="HN32" s="18">
        <v>27</v>
      </c>
      <c r="HO32" s="19" t="str">
        <f t="shared" si="18"/>
        <v>与那原町</v>
      </c>
      <c r="HP32" s="20">
        <v>0</v>
      </c>
      <c r="HQ32" s="20">
        <v>19352</v>
      </c>
      <c r="HR32" s="20">
        <v>19352</v>
      </c>
      <c r="HS32" s="20">
        <v>39672</v>
      </c>
      <c r="HT32" s="20">
        <v>39672</v>
      </c>
      <c r="HU32" s="20">
        <v>23803</v>
      </c>
      <c r="HV32" s="20">
        <v>23803</v>
      </c>
      <c r="HW32" s="20">
        <v>0</v>
      </c>
      <c r="HX32" s="20">
        <v>20</v>
      </c>
      <c r="HY32" s="20">
        <v>20</v>
      </c>
      <c r="IA32" s="18">
        <v>27</v>
      </c>
      <c r="IB32" s="19" t="str">
        <f t="shared" si="19"/>
        <v>与那原町</v>
      </c>
      <c r="IC32" s="20">
        <v>0</v>
      </c>
      <c r="ID32" s="20">
        <v>0</v>
      </c>
      <c r="IE32" s="20">
        <v>0</v>
      </c>
      <c r="IF32" s="20">
        <v>0</v>
      </c>
      <c r="IG32" s="20">
        <v>0</v>
      </c>
      <c r="IH32" s="20">
        <v>0</v>
      </c>
      <c r="II32" s="20">
        <v>0</v>
      </c>
      <c r="IJ32" s="20">
        <v>0</v>
      </c>
      <c r="IK32" s="20">
        <v>0</v>
      </c>
      <c r="IL32" s="20">
        <v>0</v>
      </c>
      <c r="IN32" s="17">
        <f t="shared" si="20"/>
        <v>321057</v>
      </c>
      <c r="IO32" s="17">
        <f t="shared" si="40"/>
        <v>2855085</v>
      </c>
      <c r="IP32" s="17">
        <f t="shared" si="41"/>
        <v>2282027</v>
      </c>
      <c r="IQ32" s="17">
        <f t="shared" si="42"/>
        <v>51268856</v>
      </c>
      <c r="IR32" s="17">
        <f t="shared" si="43"/>
        <v>51197491</v>
      </c>
      <c r="IS32" s="17">
        <f t="shared" si="44"/>
        <v>15358247</v>
      </c>
      <c r="IT32" s="17">
        <f t="shared" si="45"/>
        <v>15328349</v>
      </c>
      <c r="IU32" s="17">
        <f t="shared" si="46"/>
        <v>698</v>
      </c>
      <c r="IV32" s="17">
        <f t="shared" si="47"/>
        <v>9673</v>
      </c>
    </row>
    <row r="33" spans="1:256" s="7" customFormat="1" ht="15" customHeight="1">
      <c r="A33" s="18">
        <v>28</v>
      </c>
      <c r="B33" s="19" t="s">
        <v>81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16"/>
      <c r="N33" s="18">
        <v>28</v>
      </c>
      <c r="O33" s="19" t="str">
        <f t="shared" si="2"/>
        <v>南風原町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30"/>
      <c r="AA33" s="18">
        <v>28</v>
      </c>
      <c r="AB33" s="19" t="str">
        <f t="shared" si="3"/>
        <v>南風原町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49"/>
      <c r="AN33" s="18">
        <v>28</v>
      </c>
      <c r="AO33" s="19" t="str">
        <f t="shared" si="4"/>
        <v>南風原町</v>
      </c>
      <c r="AP33" s="20">
        <v>11761</v>
      </c>
      <c r="AQ33" s="20">
        <v>2112995</v>
      </c>
      <c r="AR33" s="20">
        <v>1660346</v>
      </c>
      <c r="AS33" s="20">
        <v>150022</v>
      </c>
      <c r="AT33" s="20">
        <v>117884</v>
      </c>
      <c r="AU33" s="20">
        <v>150016</v>
      </c>
      <c r="AV33" s="20">
        <v>117884</v>
      </c>
      <c r="AW33" s="20">
        <v>98</v>
      </c>
      <c r="AX33" s="20">
        <v>2523</v>
      </c>
      <c r="AY33" s="20">
        <v>1860</v>
      </c>
      <c r="AZ33" s="30"/>
      <c r="BA33" s="18">
        <v>28</v>
      </c>
      <c r="BB33" s="19" t="str">
        <f t="shared" si="5"/>
        <v>南風原町</v>
      </c>
      <c r="BC33" s="20">
        <v>0</v>
      </c>
      <c r="BD33" s="20">
        <v>0</v>
      </c>
      <c r="BE33" s="20">
        <v>0</v>
      </c>
      <c r="BF33" s="20">
        <v>0</v>
      </c>
      <c r="BG33" s="20">
        <v>0</v>
      </c>
      <c r="BH33" s="20">
        <v>0</v>
      </c>
      <c r="BI33" s="20">
        <v>0</v>
      </c>
      <c r="BJ33" s="20">
        <v>0</v>
      </c>
      <c r="BK33" s="20">
        <v>0</v>
      </c>
      <c r="BL33" s="20">
        <v>0</v>
      </c>
      <c r="BM33" s="30"/>
      <c r="BN33" s="18">
        <v>28</v>
      </c>
      <c r="BO33" s="19" t="str">
        <f t="shared" si="6"/>
        <v>南風原町</v>
      </c>
      <c r="BP33" s="20">
        <v>8824</v>
      </c>
      <c r="BQ33" s="20">
        <v>419203</v>
      </c>
      <c r="BR33" s="20">
        <v>391177</v>
      </c>
      <c r="BS33" s="20">
        <v>1026050</v>
      </c>
      <c r="BT33" s="20">
        <v>955194</v>
      </c>
      <c r="BU33" s="20">
        <v>304317</v>
      </c>
      <c r="BV33" s="20">
        <v>286608</v>
      </c>
      <c r="BW33" s="20">
        <v>30</v>
      </c>
      <c r="BX33" s="20">
        <v>1092</v>
      </c>
      <c r="BY33" s="20">
        <v>920</v>
      </c>
      <c r="BZ33" s="30"/>
      <c r="CA33" s="18">
        <v>28</v>
      </c>
      <c r="CB33" s="19" t="str">
        <f t="shared" si="7"/>
        <v>南風原町</v>
      </c>
      <c r="CC33" s="20">
        <v>0</v>
      </c>
      <c r="CD33" s="20">
        <v>1704099</v>
      </c>
      <c r="CE33" s="20">
        <v>1702937</v>
      </c>
      <c r="CF33" s="20">
        <v>74021267</v>
      </c>
      <c r="CG33" s="20">
        <v>73981924</v>
      </c>
      <c r="CH33" s="20">
        <v>12264156</v>
      </c>
      <c r="CI33" s="20">
        <v>12257620</v>
      </c>
      <c r="CJ33" s="20">
        <v>0</v>
      </c>
      <c r="CK33" s="20">
        <v>9137</v>
      </c>
      <c r="CL33" s="20">
        <v>9044</v>
      </c>
      <c r="CM33" s="30"/>
      <c r="CN33" s="18">
        <v>28</v>
      </c>
      <c r="CO33" s="19" t="str">
        <f t="shared" si="8"/>
        <v>南風原町</v>
      </c>
      <c r="CP33" s="20">
        <v>0</v>
      </c>
      <c r="CQ33" s="20">
        <v>594642</v>
      </c>
      <c r="CR33" s="20">
        <v>594339</v>
      </c>
      <c r="CS33" s="20">
        <v>23111312</v>
      </c>
      <c r="CT33" s="20">
        <v>23101487</v>
      </c>
      <c r="CU33" s="20">
        <v>7676402</v>
      </c>
      <c r="CV33" s="20">
        <v>7673210</v>
      </c>
      <c r="CW33" s="20">
        <v>0</v>
      </c>
      <c r="CX33" s="20">
        <v>4856</v>
      </c>
      <c r="CY33" s="20">
        <v>4807</v>
      </c>
      <c r="CZ33" s="49"/>
      <c r="DA33" s="18">
        <v>28</v>
      </c>
      <c r="DB33" s="19" t="str">
        <f t="shared" si="9"/>
        <v>南風原町</v>
      </c>
      <c r="DC33" s="20">
        <v>0</v>
      </c>
      <c r="DD33" s="20">
        <v>809699</v>
      </c>
      <c r="DE33" s="20">
        <v>809479</v>
      </c>
      <c r="DF33" s="20">
        <v>37749519</v>
      </c>
      <c r="DG33" s="20">
        <v>37748364</v>
      </c>
      <c r="DH33" s="20">
        <v>23478247</v>
      </c>
      <c r="DI33" s="20">
        <v>23477525</v>
      </c>
      <c r="DJ33" s="20">
        <v>0</v>
      </c>
      <c r="DK33" s="20">
        <v>1680</v>
      </c>
      <c r="DL33" s="20">
        <v>1670</v>
      </c>
      <c r="DM33" s="16"/>
      <c r="DN33" s="18">
        <v>28</v>
      </c>
      <c r="DO33" s="19" t="str">
        <f t="shared" si="10"/>
        <v>南風原町</v>
      </c>
      <c r="DP33" s="20">
        <v>376339</v>
      </c>
      <c r="DQ33" s="20">
        <v>3108440</v>
      </c>
      <c r="DR33" s="20">
        <v>3106755</v>
      </c>
      <c r="DS33" s="20">
        <v>134882098</v>
      </c>
      <c r="DT33" s="20">
        <v>134831775</v>
      </c>
      <c r="DU33" s="20">
        <v>43418805</v>
      </c>
      <c r="DV33" s="20">
        <v>43408355</v>
      </c>
      <c r="DW33" s="20">
        <v>499</v>
      </c>
      <c r="DX33" s="20">
        <v>15673</v>
      </c>
      <c r="DY33" s="20">
        <v>15521</v>
      </c>
      <c r="DZ33" s="16"/>
      <c r="EA33" s="18">
        <v>28</v>
      </c>
      <c r="EB33" s="19" t="str">
        <f t="shared" si="11"/>
        <v>南風原町</v>
      </c>
      <c r="EC33" s="20">
        <v>0</v>
      </c>
      <c r="ED33" s="20">
        <v>0</v>
      </c>
      <c r="EE33" s="20">
        <v>0</v>
      </c>
      <c r="EF33" s="20">
        <v>0</v>
      </c>
      <c r="EG33" s="20">
        <v>0</v>
      </c>
      <c r="EH33" s="20">
        <v>0</v>
      </c>
      <c r="EI33" s="20">
        <v>0</v>
      </c>
      <c r="EJ33" s="20">
        <v>0</v>
      </c>
      <c r="EK33" s="20">
        <v>0</v>
      </c>
      <c r="EL33" s="20">
        <v>0</v>
      </c>
      <c r="EM33" s="16"/>
      <c r="EN33" s="18">
        <v>28</v>
      </c>
      <c r="EO33" s="19" t="str">
        <f t="shared" si="12"/>
        <v>南風原町</v>
      </c>
      <c r="EP33" s="20">
        <v>0</v>
      </c>
      <c r="EQ33" s="20">
        <v>0</v>
      </c>
      <c r="ER33" s="20">
        <v>0</v>
      </c>
      <c r="ES33" s="20">
        <v>0</v>
      </c>
      <c r="ET33" s="20">
        <v>0</v>
      </c>
      <c r="EU33" s="20">
        <v>0</v>
      </c>
      <c r="EV33" s="20">
        <v>0</v>
      </c>
      <c r="EW33" s="20">
        <v>0</v>
      </c>
      <c r="EX33" s="20">
        <v>0</v>
      </c>
      <c r="EY33" s="20">
        <v>0</v>
      </c>
      <c r="FA33" s="18">
        <v>28</v>
      </c>
      <c r="FB33" s="19" t="str">
        <f t="shared" si="13"/>
        <v>南風原町</v>
      </c>
      <c r="FC33" s="20">
        <v>27669</v>
      </c>
      <c r="FD33" s="20">
        <v>0</v>
      </c>
      <c r="FE33" s="20">
        <v>0</v>
      </c>
      <c r="FF33" s="20">
        <v>0</v>
      </c>
      <c r="FG33" s="20">
        <v>0</v>
      </c>
      <c r="FH33" s="20">
        <v>0</v>
      </c>
      <c r="FI33" s="20">
        <v>0</v>
      </c>
      <c r="FJ33" s="20">
        <v>21</v>
      </c>
      <c r="FK33" s="20">
        <v>0</v>
      </c>
      <c r="FL33" s="20">
        <v>0</v>
      </c>
      <c r="FN33" s="18">
        <v>28</v>
      </c>
      <c r="FO33" s="19" t="str">
        <f t="shared" si="14"/>
        <v>南風原町</v>
      </c>
      <c r="FP33" s="20">
        <v>0</v>
      </c>
      <c r="FQ33" s="20">
        <v>0</v>
      </c>
      <c r="FR33" s="20">
        <v>0</v>
      </c>
      <c r="FS33" s="20">
        <v>0</v>
      </c>
      <c r="FT33" s="20">
        <v>0</v>
      </c>
      <c r="FU33" s="20">
        <v>0</v>
      </c>
      <c r="FV33" s="20">
        <v>0</v>
      </c>
      <c r="FW33" s="20">
        <v>0</v>
      </c>
      <c r="FX33" s="20">
        <v>0</v>
      </c>
      <c r="FY33" s="20">
        <v>0</v>
      </c>
      <c r="GA33" s="18">
        <v>28</v>
      </c>
      <c r="GB33" s="19" t="str">
        <f t="shared" si="15"/>
        <v>南風原町</v>
      </c>
      <c r="GC33" s="20">
        <v>0</v>
      </c>
      <c r="GD33" s="20">
        <v>0</v>
      </c>
      <c r="GE33" s="20">
        <v>0</v>
      </c>
      <c r="GF33" s="20">
        <v>0</v>
      </c>
      <c r="GG33" s="20">
        <v>0</v>
      </c>
      <c r="GH33" s="20">
        <v>0</v>
      </c>
      <c r="GI33" s="20">
        <v>0</v>
      </c>
      <c r="GJ33" s="20">
        <v>0</v>
      </c>
      <c r="GK33" s="20">
        <v>0</v>
      </c>
      <c r="GL33" s="20">
        <v>0</v>
      </c>
      <c r="GN33" s="18">
        <v>28</v>
      </c>
      <c r="GO33" s="19" t="str">
        <f t="shared" si="16"/>
        <v>南風原町</v>
      </c>
      <c r="GP33" s="20">
        <v>0</v>
      </c>
      <c r="GQ33" s="20">
        <v>0</v>
      </c>
      <c r="GR33" s="20">
        <v>0</v>
      </c>
      <c r="GS33" s="20">
        <v>0</v>
      </c>
      <c r="GT33" s="20">
        <v>0</v>
      </c>
      <c r="GU33" s="20">
        <v>0</v>
      </c>
      <c r="GV33" s="20">
        <v>0</v>
      </c>
      <c r="GW33" s="20">
        <v>0</v>
      </c>
      <c r="GX33" s="20">
        <v>0</v>
      </c>
      <c r="GY33" s="20">
        <v>0</v>
      </c>
      <c r="HA33" s="18">
        <v>28</v>
      </c>
      <c r="HB33" s="19" t="str">
        <f t="shared" si="17"/>
        <v>南風原町</v>
      </c>
      <c r="HC33" s="20">
        <v>154460</v>
      </c>
      <c r="HD33" s="20">
        <v>583806</v>
      </c>
      <c r="HE33" s="20">
        <v>337911</v>
      </c>
      <c r="HF33" s="20">
        <v>38009</v>
      </c>
      <c r="HG33" s="20">
        <v>24029</v>
      </c>
      <c r="HH33" s="20">
        <v>26602</v>
      </c>
      <c r="HI33" s="20">
        <v>16816</v>
      </c>
      <c r="HJ33" s="20">
        <v>237</v>
      </c>
      <c r="HK33" s="20">
        <v>809</v>
      </c>
      <c r="HL33" s="20">
        <v>480</v>
      </c>
      <c r="HN33" s="18">
        <v>28</v>
      </c>
      <c r="HO33" s="19" t="str">
        <f t="shared" si="18"/>
        <v>南風原町</v>
      </c>
      <c r="HP33" s="20">
        <v>0</v>
      </c>
      <c r="HQ33" s="20">
        <v>0</v>
      </c>
      <c r="HR33" s="20">
        <v>0</v>
      </c>
      <c r="HS33" s="20">
        <v>0</v>
      </c>
      <c r="HT33" s="20">
        <v>0</v>
      </c>
      <c r="HU33" s="20">
        <v>0</v>
      </c>
      <c r="HV33" s="20">
        <v>0</v>
      </c>
      <c r="HW33" s="20">
        <v>0</v>
      </c>
      <c r="HX33" s="20">
        <v>0</v>
      </c>
      <c r="HY33" s="20">
        <v>0</v>
      </c>
      <c r="IA33" s="18">
        <v>28</v>
      </c>
      <c r="IB33" s="19" t="str">
        <f t="shared" si="19"/>
        <v>南風原町</v>
      </c>
      <c r="IC33" s="20">
        <v>0</v>
      </c>
      <c r="ID33" s="20">
        <v>0</v>
      </c>
      <c r="IE33" s="20">
        <v>0</v>
      </c>
      <c r="IF33" s="20">
        <v>0</v>
      </c>
      <c r="IG33" s="20">
        <v>0</v>
      </c>
      <c r="IH33" s="20">
        <v>0</v>
      </c>
      <c r="II33" s="20">
        <v>0</v>
      </c>
      <c r="IJ33" s="20">
        <v>0</v>
      </c>
      <c r="IK33" s="20">
        <v>0</v>
      </c>
      <c r="IL33" s="20">
        <v>0</v>
      </c>
      <c r="IN33" s="17">
        <f t="shared" si="20"/>
        <v>579053</v>
      </c>
      <c r="IO33" s="17">
        <f t="shared" si="40"/>
        <v>6224444</v>
      </c>
      <c r="IP33" s="17">
        <f t="shared" si="41"/>
        <v>5496189</v>
      </c>
      <c r="IQ33" s="17">
        <f t="shared" si="42"/>
        <v>136096179</v>
      </c>
      <c r="IR33" s="17">
        <f t="shared" si="43"/>
        <v>135928882</v>
      </c>
      <c r="IS33" s="17">
        <f t="shared" si="44"/>
        <v>43899740</v>
      </c>
      <c r="IT33" s="17">
        <f t="shared" si="45"/>
        <v>43829663</v>
      </c>
      <c r="IU33" s="17">
        <f t="shared" si="46"/>
        <v>885</v>
      </c>
      <c r="IV33" s="17">
        <f t="shared" si="47"/>
        <v>20097</v>
      </c>
    </row>
    <row r="34" spans="1:256" s="7" customFormat="1" ht="15" customHeight="1">
      <c r="A34" s="18">
        <v>29</v>
      </c>
      <c r="B34" s="19" t="s">
        <v>82</v>
      </c>
      <c r="C34" s="20">
        <v>300</v>
      </c>
      <c r="D34" s="20">
        <v>100973</v>
      </c>
      <c r="E34" s="20">
        <v>78393</v>
      </c>
      <c r="F34" s="20">
        <v>3426</v>
      </c>
      <c r="G34" s="20">
        <v>2674</v>
      </c>
      <c r="H34" s="20">
        <v>3426</v>
      </c>
      <c r="I34" s="20">
        <v>2674</v>
      </c>
      <c r="J34" s="20">
        <v>9</v>
      </c>
      <c r="K34" s="20">
        <v>388</v>
      </c>
      <c r="L34" s="20">
        <v>291</v>
      </c>
      <c r="M34" s="16"/>
      <c r="N34" s="18">
        <v>29</v>
      </c>
      <c r="O34" s="19" t="str">
        <f t="shared" si="2"/>
        <v>渡嘉敷村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30"/>
      <c r="AA34" s="18">
        <v>29</v>
      </c>
      <c r="AB34" s="19" t="str">
        <f t="shared" si="3"/>
        <v>渡嘉敷村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49"/>
      <c r="AN34" s="18">
        <v>29</v>
      </c>
      <c r="AO34" s="19" t="str">
        <f t="shared" si="4"/>
        <v>渡嘉敷村</v>
      </c>
      <c r="AP34" s="20">
        <v>25853</v>
      </c>
      <c r="AQ34" s="20">
        <v>404962</v>
      </c>
      <c r="AR34" s="20">
        <v>228388</v>
      </c>
      <c r="AS34" s="20">
        <v>12840</v>
      </c>
      <c r="AT34" s="20">
        <v>7755</v>
      </c>
      <c r="AU34" s="20">
        <v>12840</v>
      </c>
      <c r="AV34" s="20">
        <v>7755</v>
      </c>
      <c r="AW34" s="20">
        <v>124</v>
      </c>
      <c r="AX34" s="20">
        <v>1332</v>
      </c>
      <c r="AY34" s="20">
        <v>653</v>
      </c>
      <c r="AZ34" s="30"/>
      <c r="BA34" s="18">
        <v>29</v>
      </c>
      <c r="BB34" s="19" t="str">
        <f t="shared" si="5"/>
        <v>渡嘉敷村</v>
      </c>
      <c r="BC34" s="20">
        <v>0</v>
      </c>
      <c r="BD34" s="20">
        <v>0</v>
      </c>
      <c r="BE34" s="20">
        <v>0</v>
      </c>
      <c r="BF34" s="20">
        <v>0</v>
      </c>
      <c r="BG34" s="20">
        <v>0</v>
      </c>
      <c r="BH34" s="20">
        <v>0</v>
      </c>
      <c r="BI34" s="20">
        <v>0</v>
      </c>
      <c r="BJ34" s="20">
        <v>0</v>
      </c>
      <c r="BK34" s="20">
        <v>0</v>
      </c>
      <c r="BL34" s="20">
        <v>0</v>
      </c>
      <c r="BM34" s="30"/>
      <c r="BN34" s="18">
        <v>29</v>
      </c>
      <c r="BO34" s="19" t="str">
        <f t="shared" si="6"/>
        <v>渡嘉敷村</v>
      </c>
      <c r="BP34" s="20">
        <v>0</v>
      </c>
      <c r="BQ34" s="20">
        <v>0</v>
      </c>
      <c r="BR34" s="20">
        <v>0</v>
      </c>
      <c r="BS34" s="20">
        <v>0</v>
      </c>
      <c r="BT34" s="20">
        <v>0</v>
      </c>
      <c r="BU34" s="20">
        <v>0</v>
      </c>
      <c r="BV34" s="20">
        <v>0</v>
      </c>
      <c r="BW34" s="20">
        <v>0</v>
      </c>
      <c r="BX34" s="20">
        <v>0</v>
      </c>
      <c r="BY34" s="20">
        <v>0</v>
      </c>
      <c r="BZ34" s="30"/>
      <c r="CA34" s="18">
        <v>29</v>
      </c>
      <c r="CB34" s="19" t="str">
        <f t="shared" si="7"/>
        <v>渡嘉敷村</v>
      </c>
      <c r="CC34" s="20">
        <v>0</v>
      </c>
      <c r="CD34" s="20">
        <v>46257</v>
      </c>
      <c r="CE34" s="20">
        <v>41784</v>
      </c>
      <c r="CF34" s="20">
        <v>366662</v>
      </c>
      <c r="CG34" s="20">
        <v>331676</v>
      </c>
      <c r="CH34" s="20">
        <v>54109</v>
      </c>
      <c r="CI34" s="20">
        <v>48952</v>
      </c>
      <c r="CJ34" s="20">
        <v>0</v>
      </c>
      <c r="CK34" s="20">
        <v>237</v>
      </c>
      <c r="CL34" s="20">
        <v>211</v>
      </c>
      <c r="CM34" s="30"/>
      <c r="CN34" s="18">
        <v>29</v>
      </c>
      <c r="CO34" s="19" t="str">
        <f t="shared" si="8"/>
        <v>渡嘉敷村</v>
      </c>
      <c r="CP34" s="20">
        <v>0</v>
      </c>
      <c r="CQ34" s="20">
        <v>27223</v>
      </c>
      <c r="CR34" s="20">
        <v>27129</v>
      </c>
      <c r="CS34" s="20">
        <v>214144</v>
      </c>
      <c r="CT34" s="20">
        <v>213420</v>
      </c>
      <c r="CU34" s="20">
        <v>63590</v>
      </c>
      <c r="CV34" s="20">
        <v>63378</v>
      </c>
      <c r="CW34" s="20">
        <v>0</v>
      </c>
      <c r="CX34" s="20">
        <v>211</v>
      </c>
      <c r="CY34" s="20">
        <v>204</v>
      </c>
      <c r="CZ34" s="49"/>
      <c r="DA34" s="18">
        <v>29</v>
      </c>
      <c r="DB34" s="19" t="str">
        <f t="shared" si="9"/>
        <v>渡嘉敷村</v>
      </c>
      <c r="DC34" s="20">
        <v>0</v>
      </c>
      <c r="DD34" s="20">
        <v>67635</v>
      </c>
      <c r="DE34" s="20">
        <v>58302</v>
      </c>
      <c r="DF34" s="20">
        <v>422427</v>
      </c>
      <c r="DG34" s="20">
        <v>417551</v>
      </c>
      <c r="DH34" s="20">
        <v>254866</v>
      </c>
      <c r="DI34" s="20">
        <v>251656</v>
      </c>
      <c r="DJ34" s="20">
        <v>0</v>
      </c>
      <c r="DK34" s="20">
        <v>314</v>
      </c>
      <c r="DL34" s="20">
        <v>254</v>
      </c>
      <c r="DM34" s="16"/>
      <c r="DN34" s="18">
        <v>29</v>
      </c>
      <c r="DO34" s="19" t="str">
        <f t="shared" si="10"/>
        <v>渡嘉敷村</v>
      </c>
      <c r="DP34" s="20">
        <v>15374</v>
      </c>
      <c r="DQ34" s="20">
        <v>141115</v>
      </c>
      <c r="DR34" s="20">
        <v>127215</v>
      </c>
      <c r="DS34" s="20">
        <v>1003233</v>
      </c>
      <c r="DT34" s="20">
        <v>962647</v>
      </c>
      <c r="DU34" s="20">
        <v>372565</v>
      </c>
      <c r="DV34" s="20">
        <v>363986</v>
      </c>
      <c r="DW34" s="20">
        <v>47</v>
      </c>
      <c r="DX34" s="20">
        <v>762</v>
      </c>
      <c r="DY34" s="20">
        <v>669</v>
      </c>
      <c r="DZ34" s="16"/>
      <c r="EA34" s="18">
        <v>29</v>
      </c>
      <c r="EB34" s="19" t="str">
        <f t="shared" si="11"/>
        <v>渡嘉敷村</v>
      </c>
      <c r="EC34" s="20">
        <v>0</v>
      </c>
      <c r="ED34" s="20">
        <v>0</v>
      </c>
      <c r="EE34" s="20">
        <v>0</v>
      </c>
      <c r="EF34" s="20">
        <v>0</v>
      </c>
      <c r="EG34" s="20">
        <v>0</v>
      </c>
      <c r="EH34" s="20">
        <v>0</v>
      </c>
      <c r="EI34" s="20">
        <v>0</v>
      </c>
      <c r="EJ34" s="20">
        <v>0</v>
      </c>
      <c r="EK34" s="20">
        <v>0</v>
      </c>
      <c r="EL34" s="20">
        <v>0</v>
      </c>
      <c r="EM34" s="16"/>
      <c r="EN34" s="18">
        <v>29</v>
      </c>
      <c r="EO34" s="19" t="str">
        <f t="shared" si="12"/>
        <v>渡嘉敷村</v>
      </c>
      <c r="EP34" s="20">
        <v>0</v>
      </c>
      <c r="EQ34" s="20">
        <v>0</v>
      </c>
      <c r="ER34" s="20">
        <v>0</v>
      </c>
      <c r="ES34" s="20">
        <v>0</v>
      </c>
      <c r="ET34" s="20">
        <v>0</v>
      </c>
      <c r="EU34" s="20">
        <v>0</v>
      </c>
      <c r="EV34" s="20">
        <v>0</v>
      </c>
      <c r="EW34" s="20">
        <v>0</v>
      </c>
      <c r="EX34" s="20">
        <v>0</v>
      </c>
      <c r="EY34" s="20">
        <v>0</v>
      </c>
      <c r="FA34" s="18">
        <v>29</v>
      </c>
      <c r="FB34" s="19" t="str">
        <f t="shared" si="13"/>
        <v>渡嘉敷村</v>
      </c>
      <c r="FC34" s="20">
        <v>0</v>
      </c>
      <c r="FD34" s="20">
        <v>0</v>
      </c>
      <c r="FE34" s="20">
        <v>0</v>
      </c>
      <c r="FF34" s="20">
        <v>0</v>
      </c>
      <c r="FG34" s="20">
        <v>0</v>
      </c>
      <c r="FH34" s="20">
        <v>0</v>
      </c>
      <c r="FI34" s="20">
        <v>0</v>
      </c>
      <c r="FJ34" s="20">
        <v>0</v>
      </c>
      <c r="FK34" s="20">
        <v>0</v>
      </c>
      <c r="FL34" s="20">
        <v>0</v>
      </c>
      <c r="FN34" s="18">
        <v>29</v>
      </c>
      <c r="FO34" s="19" t="str">
        <f t="shared" si="14"/>
        <v>渡嘉敷村</v>
      </c>
      <c r="FP34" s="20">
        <v>5681002</v>
      </c>
      <c r="FQ34" s="20">
        <v>595280</v>
      </c>
      <c r="FR34" s="20">
        <v>484454</v>
      </c>
      <c r="FS34" s="20">
        <v>5643</v>
      </c>
      <c r="FT34" s="20">
        <v>4593</v>
      </c>
      <c r="FU34" s="20">
        <v>5643</v>
      </c>
      <c r="FV34" s="20">
        <v>4593</v>
      </c>
      <c r="FW34" s="20">
        <v>176</v>
      </c>
      <c r="FX34" s="20">
        <v>382</v>
      </c>
      <c r="FY34" s="20">
        <v>299</v>
      </c>
      <c r="GA34" s="18">
        <v>29</v>
      </c>
      <c r="GB34" s="19" t="str">
        <f t="shared" si="15"/>
        <v>渡嘉敷村</v>
      </c>
      <c r="GC34" s="20">
        <v>0</v>
      </c>
      <c r="GD34" s="20">
        <v>0</v>
      </c>
      <c r="GE34" s="20">
        <v>0</v>
      </c>
      <c r="GF34" s="20">
        <v>0</v>
      </c>
      <c r="GG34" s="20">
        <v>0</v>
      </c>
      <c r="GH34" s="20">
        <v>0</v>
      </c>
      <c r="GI34" s="20">
        <v>0</v>
      </c>
      <c r="GJ34" s="20">
        <v>0</v>
      </c>
      <c r="GK34" s="20">
        <v>0</v>
      </c>
      <c r="GL34" s="20">
        <v>0</v>
      </c>
      <c r="GN34" s="18">
        <v>29</v>
      </c>
      <c r="GO34" s="19" t="str">
        <f t="shared" si="16"/>
        <v>渡嘉敷村</v>
      </c>
      <c r="GP34" s="20">
        <v>0</v>
      </c>
      <c r="GQ34" s="20">
        <v>0</v>
      </c>
      <c r="GR34" s="20">
        <v>0</v>
      </c>
      <c r="GS34" s="20">
        <v>0</v>
      </c>
      <c r="GT34" s="20">
        <v>0</v>
      </c>
      <c r="GU34" s="20">
        <v>0</v>
      </c>
      <c r="GV34" s="20">
        <v>0</v>
      </c>
      <c r="GW34" s="20">
        <v>0</v>
      </c>
      <c r="GX34" s="20">
        <v>0</v>
      </c>
      <c r="GY34" s="20">
        <v>0</v>
      </c>
      <c r="HA34" s="18">
        <v>29</v>
      </c>
      <c r="HB34" s="19" t="str">
        <f t="shared" si="17"/>
        <v>渡嘉敷村</v>
      </c>
      <c r="HC34" s="20">
        <v>3201740</v>
      </c>
      <c r="HD34" s="20">
        <v>1442377</v>
      </c>
      <c r="HE34" s="20">
        <v>1028424</v>
      </c>
      <c r="HF34" s="20">
        <v>13673</v>
      </c>
      <c r="HG34" s="20">
        <v>9748</v>
      </c>
      <c r="HH34" s="20">
        <v>13673</v>
      </c>
      <c r="HI34" s="20">
        <v>9748</v>
      </c>
      <c r="HJ34" s="20">
        <v>395</v>
      </c>
      <c r="HK34" s="20">
        <v>1987</v>
      </c>
      <c r="HL34" s="20">
        <v>1293</v>
      </c>
      <c r="HN34" s="18">
        <v>29</v>
      </c>
      <c r="HO34" s="19" t="str">
        <f t="shared" si="18"/>
        <v>渡嘉敷村</v>
      </c>
      <c r="HP34" s="20">
        <v>0</v>
      </c>
      <c r="HQ34" s="20">
        <v>0</v>
      </c>
      <c r="HR34" s="20">
        <v>0</v>
      </c>
      <c r="HS34" s="20">
        <v>0</v>
      </c>
      <c r="HT34" s="20">
        <v>0</v>
      </c>
      <c r="HU34" s="20">
        <v>0</v>
      </c>
      <c r="HV34" s="20">
        <v>0</v>
      </c>
      <c r="HW34" s="20">
        <v>0</v>
      </c>
      <c r="HX34" s="20">
        <v>0</v>
      </c>
      <c r="HY34" s="20">
        <v>0</v>
      </c>
      <c r="IA34" s="18">
        <v>29</v>
      </c>
      <c r="IB34" s="19" t="str">
        <f t="shared" si="19"/>
        <v>渡嘉敷村</v>
      </c>
      <c r="IC34" s="20">
        <v>0</v>
      </c>
      <c r="ID34" s="20">
        <v>0</v>
      </c>
      <c r="IE34" s="20">
        <v>0</v>
      </c>
      <c r="IF34" s="20">
        <v>0</v>
      </c>
      <c r="IG34" s="20">
        <v>0</v>
      </c>
      <c r="IH34" s="20">
        <v>0</v>
      </c>
      <c r="II34" s="20">
        <v>0</v>
      </c>
      <c r="IJ34" s="20">
        <v>0</v>
      </c>
      <c r="IK34" s="20">
        <v>0</v>
      </c>
      <c r="IL34" s="20">
        <v>0</v>
      </c>
      <c r="IN34" s="17">
        <f t="shared" si="20"/>
        <v>8924269</v>
      </c>
      <c r="IO34" s="17">
        <f t="shared" si="40"/>
        <v>2684707</v>
      </c>
      <c r="IP34" s="17">
        <f t="shared" si="41"/>
        <v>1946874</v>
      </c>
      <c r="IQ34" s="17">
        <f t="shared" si="42"/>
        <v>1038815</v>
      </c>
      <c r="IR34" s="17">
        <f t="shared" si="43"/>
        <v>987417</v>
      </c>
      <c r="IS34" s="17">
        <f t="shared" si="44"/>
        <v>408147</v>
      </c>
      <c r="IT34" s="17">
        <f t="shared" si="45"/>
        <v>388756</v>
      </c>
      <c r="IU34" s="17">
        <f t="shared" si="46"/>
        <v>751</v>
      </c>
      <c r="IV34" s="17">
        <f t="shared" si="47"/>
        <v>4851</v>
      </c>
    </row>
    <row r="35" spans="1:256" s="7" customFormat="1" ht="15" customHeight="1">
      <c r="A35" s="22">
        <v>30</v>
      </c>
      <c r="B35" s="23" t="s">
        <v>83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16"/>
      <c r="N35" s="18">
        <v>30</v>
      </c>
      <c r="O35" s="19" t="str">
        <f t="shared" si="2"/>
        <v>座間味村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30"/>
      <c r="AA35" s="18">
        <v>30</v>
      </c>
      <c r="AB35" s="19" t="str">
        <f t="shared" si="3"/>
        <v>座間味村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4">
        <v>0</v>
      </c>
      <c r="AK35" s="24">
        <v>0</v>
      </c>
      <c r="AL35" s="24">
        <v>0</v>
      </c>
      <c r="AM35" s="49"/>
      <c r="AN35" s="18">
        <v>30</v>
      </c>
      <c r="AO35" s="19" t="str">
        <f t="shared" si="4"/>
        <v>座間味村</v>
      </c>
      <c r="AP35" s="20">
        <v>71354</v>
      </c>
      <c r="AQ35" s="20">
        <v>1056429</v>
      </c>
      <c r="AR35" s="20">
        <v>710432</v>
      </c>
      <c r="AS35" s="20">
        <v>41627</v>
      </c>
      <c r="AT35" s="20">
        <v>28000</v>
      </c>
      <c r="AU35" s="20">
        <v>41397</v>
      </c>
      <c r="AV35" s="20">
        <v>27844</v>
      </c>
      <c r="AW35" s="24">
        <v>435</v>
      </c>
      <c r="AX35" s="24">
        <v>4620</v>
      </c>
      <c r="AY35" s="24">
        <v>2995</v>
      </c>
      <c r="AZ35" s="30"/>
      <c r="BA35" s="18">
        <v>30</v>
      </c>
      <c r="BB35" s="19" t="str">
        <f t="shared" si="5"/>
        <v>座間味村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4">
        <v>0</v>
      </c>
      <c r="BK35" s="24">
        <v>0</v>
      </c>
      <c r="BL35" s="24">
        <v>0</v>
      </c>
      <c r="BM35" s="30"/>
      <c r="BN35" s="18">
        <v>30</v>
      </c>
      <c r="BO35" s="19" t="str">
        <f t="shared" si="6"/>
        <v>座間味村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4">
        <v>0</v>
      </c>
      <c r="BX35" s="24">
        <v>0</v>
      </c>
      <c r="BY35" s="24">
        <v>0</v>
      </c>
      <c r="BZ35" s="30"/>
      <c r="CA35" s="18">
        <v>30</v>
      </c>
      <c r="CB35" s="19" t="str">
        <f t="shared" si="7"/>
        <v>座間味村</v>
      </c>
      <c r="CC35" s="20">
        <v>0</v>
      </c>
      <c r="CD35" s="20">
        <v>88573</v>
      </c>
      <c r="CE35" s="20">
        <v>73033</v>
      </c>
      <c r="CF35" s="20">
        <v>638445</v>
      </c>
      <c r="CG35" s="20">
        <v>563287</v>
      </c>
      <c r="CH35" s="20">
        <v>101462</v>
      </c>
      <c r="CI35" s="20">
        <v>89442</v>
      </c>
      <c r="CJ35" s="24">
        <v>0</v>
      </c>
      <c r="CK35" s="24">
        <v>480</v>
      </c>
      <c r="CL35" s="24">
        <v>381</v>
      </c>
      <c r="CM35" s="30"/>
      <c r="CN35" s="18">
        <v>30</v>
      </c>
      <c r="CO35" s="19" t="str">
        <f t="shared" si="8"/>
        <v>座間味村</v>
      </c>
      <c r="CP35" s="20">
        <v>0</v>
      </c>
      <c r="CQ35" s="20">
        <v>71350</v>
      </c>
      <c r="CR35" s="20">
        <v>68691</v>
      </c>
      <c r="CS35" s="20">
        <v>482503</v>
      </c>
      <c r="CT35" s="20">
        <v>476310</v>
      </c>
      <c r="CU35" s="20">
        <v>154192</v>
      </c>
      <c r="CV35" s="20">
        <v>152150</v>
      </c>
      <c r="CW35" s="24">
        <v>0</v>
      </c>
      <c r="CX35" s="24">
        <v>370</v>
      </c>
      <c r="CY35" s="24">
        <v>331</v>
      </c>
      <c r="CZ35" s="49"/>
      <c r="DA35" s="18">
        <v>30</v>
      </c>
      <c r="DB35" s="19" t="str">
        <f t="shared" si="9"/>
        <v>座間味村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4">
        <v>0</v>
      </c>
      <c r="DK35" s="24">
        <v>0</v>
      </c>
      <c r="DL35" s="24">
        <v>0</v>
      </c>
      <c r="DM35" s="16"/>
      <c r="DN35" s="18">
        <v>30</v>
      </c>
      <c r="DO35" s="19" t="str">
        <f t="shared" si="10"/>
        <v>座間味村</v>
      </c>
      <c r="DP35" s="20">
        <v>9718</v>
      </c>
      <c r="DQ35" s="20">
        <v>159923</v>
      </c>
      <c r="DR35" s="20">
        <v>141724</v>
      </c>
      <c r="DS35" s="20">
        <v>1120948</v>
      </c>
      <c r="DT35" s="20">
        <v>1039597</v>
      </c>
      <c r="DU35" s="20">
        <v>255654</v>
      </c>
      <c r="DV35" s="20">
        <v>241592</v>
      </c>
      <c r="DW35" s="20">
        <v>66</v>
      </c>
      <c r="DX35" s="20">
        <v>850</v>
      </c>
      <c r="DY35" s="20">
        <v>712</v>
      </c>
      <c r="DZ35" s="16"/>
      <c r="EA35" s="18">
        <v>30</v>
      </c>
      <c r="EB35" s="19" t="str">
        <f t="shared" si="11"/>
        <v>座間味村</v>
      </c>
      <c r="EC35" s="20">
        <v>0</v>
      </c>
      <c r="ED35" s="20">
        <v>0</v>
      </c>
      <c r="EE35" s="20">
        <v>0</v>
      </c>
      <c r="EF35" s="20">
        <v>0</v>
      </c>
      <c r="EG35" s="20">
        <v>0</v>
      </c>
      <c r="EH35" s="20">
        <v>0</v>
      </c>
      <c r="EI35" s="20">
        <v>0</v>
      </c>
      <c r="EJ35" s="24">
        <v>0</v>
      </c>
      <c r="EK35" s="24">
        <v>0</v>
      </c>
      <c r="EL35" s="24">
        <v>0</v>
      </c>
      <c r="EM35" s="16"/>
      <c r="EN35" s="18">
        <v>30</v>
      </c>
      <c r="EO35" s="19" t="str">
        <f t="shared" si="12"/>
        <v>座間味村</v>
      </c>
      <c r="EP35" s="20">
        <v>0</v>
      </c>
      <c r="EQ35" s="20">
        <v>0</v>
      </c>
      <c r="ER35" s="20">
        <v>0</v>
      </c>
      <c r="ES35" s="20">
        <v>0</v>
      </c>
      <c r="ET35" s="20">
        <v>0</v>
      </c>
      <c r="EU35" s="20">
        <v>0</v>
      </c>
      <c r="EV35" s="20">
        <v>0</v>
      </c>
      <c r="EW35" s="24">
        <v>0</v>
      </c>
      <c r="EX35" s="24">
        <v>0</v>
      </c>
      <c r="EY35" s="24">
        <v>0</v>
      </c>
      <c r="FA35" s="18">
        <v>30</v>
      </c>
      <c r="FB35" s="19" t="str">
        <f t="shared" si="13"/>
        <v>座間味村</v>
      </c>
      <c r="FC35" s="20">
        <v>0</v>
      </c>
      <c r="FD35" s="20">
        <v>0</v>
      </c>
      <c r="FE35" s="20">
        <v>0</v>
      </c>
      <c r="FF35" s="20">
        <v>0</v>
      </c>
      <c r="FG35" s="20">
        <v>0</v>
      </c>
      <c r="FH35" s="20">
        <v>0</v>
      </c>
      <c r="FI35" s="20">
        <v>0</v>
      </c>
      <c r="FJ35" s="24">
        <v>0</v>
      </c>
      <c r="FK35" s="24">
        <v>0</v>
      </c>
      <c r="FL35" s="24">
        <v>0</v>
      </c>
      <c r="FN35" s="18">
        <v>30</v>
      </c>
      <c r="FO35" s="19" t="str">
        <f t="shared" si="14"/>
        <v>座間味村</v>
      </c>
      <c r="FP35" s="20">
        <v>0</v>
      </c>
      <c r="FQ35" s="20">
        <v>0</v>
      </c>
      <c r="FR35" s="20">
        <v>0</v>
      </c>
      <c r="FS35" s="20">
        <v>0</v>
      </c>
      <c r="FT35" s="20">
        <v>0</v>
      </c>
      <c r="FU35" s="20">
        <v>0</v>
      </c>
      <c r="FV35" s="20">
        <v>0</v>
      </c>
      <c r="FW35" s="24">
        <v>0</v>
      </c>
      <c r="FX35" s="24">
        <v>0</v>
      </c>
      <c r="FY35" s="24">
        <v>0</v>
      </c>
      <c r="GA35" s="18">
        <v>30</v>
      </c>
      <c r="GB35" s="19" t="str">
        <f t="shared" si="15"/>
        <v>座間味村</v>
      </c>
      <c r="GC35" s="20">
        <v>0</v>
      </c>
      <c r="GD35" s="20">
        <v>0</v>
      </c>
      <c r="GE35" s="20">
        <v>0</v>
      </c>
      <c r="GF35" s="20">
        <v>0</v>
      </c>
      <c r="GG35" s="20">
        <v>0</v>
      </c>
      <c r="GH35" s="20">
        <v>0</v>
      </c>
      <c r="GI35" s="20">
        <v>0</v>
      </c>
      <c r="GJ35" s="24">
        <v>0</v>
      </c>
      <c r="GK35" s="24">
        <v>0</v>
      </c>
      <c r="GL35" s="24">
        <v>0</v>
      </c>
      <c r="GN35" s="18">
        <v>30</v>
      </c>
      <c r="GO35" s="19" t="str">
        <f t="shared" si="16"/>
        <v>座間味村</v>
      </c>
      <c r="GP35" s="20">
        <v>0</v>
      </c>
      <c r="GQ35" s="20">
        <v>0</v>
      </c>
      <c r="GR35" s="20">
        <v>0</v>
      </c>
      <c r="GS35" s="20">
        <v>0</v>
      </c>
      <c r="GT35" s="20">
        <v>0</v>
      </c>
      <c r="GU35" s="20">
        <v>0</v>
      </c>
      <c r="GV35" s="20">
        <v>0</v>
      </c>
      <c r="GW35" s="24">
        <v>0</v>
      </c>
      <c r="GX35" s="24">
        <v>0</v>
      </c>
      <c r="GY35" s="24">
        <v>0</v>
      </c>
      <c r="HA35" s="18">
        <v>30</v>
      </c>
      <c r="HB35" s="19" t="str">
        <f t="shared" si="17"/>
        <v>座間味村</v>
      </c>
      <c r="HC35" s="20">
        <v>9579613</v>
      </c>
      <c r="HD35" s="20">
        <v>31203</v>
      </c>
      <c r="HE35" s="20">
        <v>13471</v>
      </c>
      <c r="HF35" s="20">
        <v>314</v>
      </c>
      <c r="HG35" s="20">
        <v>136</v>
      </c>
      <c r="HH35" s="20">
        <v>314</v>
      </c>
      <c r="HI35" s="20">
        <v>136</v>
      </c>
      <c r="HJ35" s="24">
        <v>1729</v>
      </c>
      <c r="HK35" s="24">
        <v>20</v>
      </c>
      <c r="HL35" s="24">
        <v>10</v>
      </c>
      <c r="HN35" s="18">
        <v>30</v>
      </c>
      <c r="HO35" s="19" t="str">
        <f t="shared" si="18"/>
        <v>座間味村</v>
      </c>
      <c r="HP35" s="20">
        <v>0</v>
      </c>
      <c r="HQ35" s="20">
        <v>0</v>
      </c>
      <c r="HR35" s="20">
        <v>0</v>
      </c>
      <c r="HS35" s="20">
        <v>0</v>
      </c>
      <c r="HT35" s="20">
        <v>0</v>
      </c>
      <c r="HU35" s="20">
        <v>0</v>
      </c>
      <c r="HV35" s="20">
        <v>0</v>
      </c>
      <c r="HW35" s="24">
        <v>0</v>
      </c>
      <c r="HX35" s="24">
        <v>0</v>
      </c>
      <c r="HY35" s="24">
        <v>0</v>
      </c>
      <c r="IA35" s="18">
        <v>30</v>
      </c>
      <c r="IB35" s="19" t="str">
        <f t="shared" si="19"/>
        <v>座間味村</v>
      </c>
      <c r="IC35" s="20">
        <v>0</v>
      </c>
      <c r="ID35" s="20">
        <v>0</v>
      </c>
      <c r="IE35" s="20">
        <v>0</v>
      </c>
      <c r="IF35" s="20">
        <v>0</v>
      </c>
      <c r="IG35" s="20">
        <v>0</v>
      </c>
      <c r="IH35" s="20">
        <v>0</v>
      </c>
      <c r="II35" s="20">
        <v>0</v>
      </c>
      <c r="IJ35" s="20">
        <v>0</v>
      </c>
      <c r="IK35" s="20">
        <v>0</v>
      </c>
      <c r="IL35" s="20">
        <v>0</v>
      </c>
      <c r="IN35" s="17">
        <f t="shared" si="20"/>
        <v>9660685</v>
      </c>
      <c r="IO35" s="17">
        <f t="shared" si="40"/>
        <v>1247555</v>
      </c>
      <c r="IP35" s="17">
        <f t="shared" si="41"/>
        <v>865627</v>
      </c>
      <c r="IQ35" s="17">
        <f t="shared" si="42"/>
        <v>1162889</v>
      </c>
      <c r="IR35" s="17">
        <f t="shared" si="43"/>
        <v>1067733</v>
      </c>
      <c r="IS35" s="17">
        <f t="shared" si="44"/>
        <v>297365</v>
      </c>
      <c r="IT35" s="17">
        <f t="shared" si="45"/>
        <v>269572</v>
      </c>
      <c r="IU35" s="17">
        <f t="shared" si="46"/>
        <v>2230</v>
      </c>
      <c r="IV35" s="17">
        <f t="shared" si="47"/>
        <v>5490</v>
      </c>
    </row>
    <row r="36" spans="1:256" s="7" customFormat="1" ht="15" customHeight="1">
      <c r="A36" s="22">
        <v>31</v>
      </c>
      <c r="B36" s="23" t="s">
        <v>84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16"/>
      <c r="N36" s="18">
        <v>31</v>
      </c>
      <c r="O36" s="19" t="str">
        <f>B36</f>
        <v>粟 国 村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30"/>
      <c r="AA36" s="18">
        <v>31</v>
      </c>
      <c r="AB36" s="19" t="str">
        <f>O36</f>
        <v>粟 国 村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4">
        <v>0</v>
      </c>
      <c r="AK36" s="24">
        <v>0</v>
      </c>
      <c r="AL36" s="24">
        <v>0</v>
      </c>
      <c r="AM36" s="49"/>
      <c r="AN36" s="18">
        <v>31</v>
      </c>
      <c r="AO36" s="19" t="str">
        <f>AB36</f>
        <v>粟 国 村</v>
      </c>
      <c r="AP36" s="20">
        <v>54401</v>
      </c>
      <c r="AQ36" s="20">
        <v>2987769</v>
      </c>
      <c r="AR36" s="20">
        <v>1398275</v>
      </c>
      <c r="AS36" s="20">
        <v>92467</v>
      </c>
      <c r="AT36" s="20">
        <v>44290</v>
      </c>
      <c r="AU36" s="20">
        <v>92467</v>
      </c>
      <c r="AV36" s="20">
        <v>44290</v>
      </c>
      <c r="AW36" s="24">
        <v>284</v>
      </c>
      <c r="AX36" s="24">
        <v>6978</v>
      </c>
      <c r="AY36" s="24">
        <v>2788</v>
      </c>
      <c r="AZ36" s="30"/>
      <c r="BA36" s="18">
        <v>31</v>
      </c>
      <c r="BB36" s="19" t="str">
        <f>AO36</f>
        <v>粟 国 村</v>
      </c>
      <c r="BC36" s="20">
        <v>0</v>
      </c>
      <c r="BD36" s="20">
        <v>0</v>
      </c>
      <c r="BE36" s="20">
        <v>0</v>
      </c>
      <c r="BF36" s="20">
        <v>0</v>
      </c>
      <c r="BG36" s="20">
        <v>0</v>
      </c>
      <c r="BH36" s="20">
        <v>0</v>
      </c>
      <c r="BI36" s="20">
        <v>0</v>
      </c>
      <c r="BJ36" s="24">
        <v>0</v>
      </c>
      <c r="BK36" s="24">
        <v>0</v>
      </c>
      <c r="BL36" s="24">
        <v>0</v>
      </c>
      <c r="BM36" s="30"/>
      <c r="BN36" s="18">
        <v>31</v>
      </c>
      <c r="BO36" s="19" t="str">
        <f>BB36</f>
        <v>粟 国 村</v>
      </c>
      <c r="BP36" s="20">
        <v>0</v>
      </c>
      <c r="BQ36" s="20">
        <v>0</v>
      </c>
      <c r="BR36" s="20">
        <v>0</v>
      </c>
      <c r="BS36" s="20">
        <v>0</v>
      </c>
      <c r="BT36" s="20">
        <v>0</v>
      </c>
      <c r="BU36" s="20">
        <v>0</v>
      </c>
      <c r="BV36" s="20">
        <v>0</v>
      </c>
      <c r="BW36" s="24">
        <v>0</v>
      </c>
      <c r="BX36" s="24">
        <v>0</v>
      </c>
      <c r="BY36" s="24">
        <v>0</v>
      </c>
      <c r="BZ36" s="30"/>
      <c r="CA36" s="18">
        <v>31</v>
      </c>
      <c r="CB36" s="19" t="str">
        <f>BO36</f>
        <v>粟 国 村</v>
      </c>
      <c r="CC36" s="20">
        <v>0</v>
      </c>
      <c r="CD36" s="20">
        <v>185592</v>
      </c>
      <c r="CE36" s="20">
        <v>72375</v>
      </c>
      <c r="CF36" s="20">
        <v>261799</v>
      </c>
      <c r="CG36" s="20">
        <v>102657</v>
      </c>
      <c r="CH36" s="20">
        <v>43613</v>
      </c>
      <c r="CI36" s="20">
        <v>17106</v>
      </c>
      <c r="CJ36" s="24">
        <v>0</v>
      </c>
      <c r="CK36" s="24">
        <v>960</v>
      </c>
      <c r="CL36" s="24">
        <v>365</v>
      </c>
      <c r="CM36" s="30"/>
      <c r="CN36" s="18">
        <v>31</v>
      </c>
      <c r="CO36" s="19" t="str">
        <f>CB36</f>
        <v>粟 国 村</v>
      </c>
      <c r="CP36" s="20">
        <v>0</v>
      </c>
      <c r="CQ36" s="20">
        <v>179997</v>
      </c>
      <c r="CR36" s="20">
        <v>112834</v>
      </c>
      <c r="CS36" s="20">
        <v>253252</v>
      </c>
      <c r="CT36" s="20">
        <v>159755</v>
      </c>
      <c r="CU36" s="20">
        <v>84401</v>
      </c>
      <c r="CV36" s="20">
        <v>53251</v>
      </c>
      <c r="CW36" s="24">
        <v>0</v>
      </c>
      <c r="CX36" s="24">
        <v>819</v>
      </c>
      <c r="CY36" s="24">
        <v>339</v>
      </c>
      <c r="CZ36" s="49"/>
      <c r="DA36" s="18">
        <v>31</v>
      </c>
      <c r="DB36" s="19" t="str">
        <f>CO36</f>
        <v>粟 国 村</v>
      </c>
      <c r="DC36" s="20">
        <v>0</v>
      </c>
      <c r="DD36" s="20">
        <v>4930</v>
      </c>
      <c r="DE36" s="20">
        <v>4153</v>
      </c>
      <c r="DF36" s="20">
        <v>6746</v>
      </c>
      <c r="DG36" s="20">
        <v>6069</v>
      </c>
      <c r="DH36" s="20">
        <v>4210</v>
      </c>
      <c r="DI36" s="20">
        <v>3769</v>
      </c>
      <c r="DJ36" s="24">
        <v>0</v>
      </c>
      <c r="DK36" s="24">
        <v>13</v>
      </c>
      <c r="DL36" s="24">
        <v>9</v>
      </c>
      <c r="DM36" s="16"/>
      <c r="DN36" s="18">
        <v>31</v>
      </c>
      <c r="DO36" s="19" t="str">
        <f>DB36</f>
        <v>粟 国 村</v>
      </c>
      <c r="DP36" s="20">
        <v>3397</v>
      </c>
      <c r="DQ36" s="20">
        <v>370519</v>
      </c>
      <c r="DR36" s="20">
        <v>189362</v>
      </c>
      <c r="DS36" s="20">
        <v>521797</v>
      </c>
      <c r="DT36" s="20">
        <v>268481</v>
      </c>
      <c r="DU36" s="20">
        <v>132224</v>
      </c>
      <c r="DV36" s="20">
        <v>74126</v>
      </c>
      <c r="DW36" s="20">
        <v>11</v>
      </c>
      <c r="DX36" s="20">
        <v>1792</v>
      </c>
      <c r="DY36" s="20">
        <v>713</v>
      </c>
      <c r="DZ36" s="16"/>
      <c r="EA36" s="18">
        <v>31</v>
      </c>
      <c r="EB36" s="19" t="str">
        <f>DO36</f>
        <v>粟 国 村</v>
      </c>
      <c r="EC36" s="20">
        <v>0</v>
      </c>
      <c r="ED36" s="20">
        <v>0</v>
      </c>
      <c r="EE36" s="20">
        <v>0</v>
      </c>
      <c r="EF36" s="20">
        <v>0</v>
      </c>
      <c r="EG36" s="20">
        <v>0</v>
      </c>
      <c r="EH36" s="20">
        <v>0</v>
      </c>
      <c r="EI36" s="20">
        <v>0</v>
      </c>
      <c r="EJ36" s="24">
        <v>0</v>
      </c>
      <c r="EK36" s="24">
        <v>0</v>
      </c>
      <c r="EL36" s="24">
        <v>0</v>
      </c>
      <c r="EM36" s="16"/>
      <c r="EN36" s="18">
        <v>31</v>
      </c>
      <c r="EO36" s="19" t="str">
        <f>EB36</f>
        <v>粟 国 村</v>
      </c>
      <c r="EP36" s="20">
        <v>0</v>
      </c>
      <c r="EQ36" s="20">
        <v>0</v>
      </c>
      <c r="ER36" s="20">
        <v>0</v>
      </c>
      <c r="ES36" s="20">
        <v>0</v>
      </c>
      <c r="ET36" s="20">
        <v>0</v>
      </c>
      <c r="EU36" s="20">
        <v>0</v>
      </c>
      <c r="EV36" s="20">
        <v>0</v>
      </c>
      <c r="EW36" s="24">
        <v>0</v>
      </c>
      <c r="EX36" s="24">
        <v>0</v>
      </c>
      <c r="EY36" s="24">
        <v>0</v>
      </c>
      <c r="FA36" s="18">
        <v>31</v>
      </c>
      <c r="FB36" s="19" t="str">
        <f>EO36</f>
        <v>粟 国 村</v>
      </c>
      <c r="FC36" s="20">
        <v>0</v>
      </c>
      <c r="FD36" s="20">
        <v>0</v>
      </c>
      <c r="FE36" s="20">
        <v>0</v>
      </c>
      <c r="FF36" s="20">
        <v>0</v>
      </c>
      <c r="FG36" s="20">
        <v>0</v>
      </c>
      <c r="FH36" s="20">
        <v>0</v>
      </c>
      <c r="FI36" s="20">
        <v>0</v>
      </c>
      <c r="FJ36" s="24">
        <v>0</v>
      </c>
      <c r="FK36" s="24">
        <v>0</v>
      </c>
      <c r="FL36" s="24">
        <v>0</v>
      </c>
      <c r="FN36" s="18">
        <v>31</v>
      </c>
      <c r="FO36" s="19" t="str">
        <f>FB36</f>
        <v>粟 国 村</v>
      </c>
      <c r="FP36" s="20">
        <v>0</v>
      </c>
      <c r="FQ36" s="20">
        <v>0</v>
      </c>
      <c r="FR36" s="20">
        <v>0</v>
      </c>
      <c r="FS36" s="20">
        <v>0</v>
      </c>
      <c r="FT36" s="20">
        <v>0</v>
      </c>
      <c r="FU36" s="20">
        <v>0</v>
      </c>
      <c r="FV36" s="20">
        <v>0</v>
      </c>
      <c r="FW36" s="24">
        <v>0</v>
      </c>
      <c r="FX36" s="24">
        <v>0</v>
      </c>
      <c r="FY36" s="24">
        <v>0</v>
      </c>
      <c r="GA36" s="18">
        <v>31</v>
      </c>
      <c r="GB36" s="19" t="str">
        <f>FO36</f>
        <v>粟 国 村</v>
      </c>
      <c r="GC36" s="20">
        <v>0</v>
      </c>
      <c r="GD36" s="20">
        <v>0</v>
      </c>
      <c r="GE36" s="20">
        <v>0</v>
      </c>
      <c r="GF36" s="20">
        <v>0</v>
      </c>
      <c r="GG36" s="20">
        <v>0</v>
      </c>
      <c r="GH36" s="20">
        <v>0</v>
      </c>
      <c r="GI36" s="20">
        <v>0</v>
      </c>
      <c r="GJ36" s="24">
        <v>0</v>
      </c>
      <c r="GK36" s="24">
        <v>0</v>
      </c>
      <c r="GL36" s="24">
        <v>0</v>
      </c>
      <c r="GN36" s="18">
        <v>31</v>
      </c>
      <c r="GO36" s="19" t="str">
        <f>GB36</f>
        <v>粟 国 村</v>
      </c>
      <c r="GP36" s="20">
        <v>0</v>
      </c>
      <c r="GQ36" s="20">
        <v>0</v>
      </c>
      <c r="GR36" s="20">
        <v>0</v>
      </c>
      <c r="GS36" s="20">
        <v>0</v>
      </c>
      <c r="GT36" s="20">
        <v>0</v>
      </c>
      <c r="GU36" s="20">
        <v>0</v>
      </c>
      <c r="GV36" s="20">
        <v>0</v>
      </c>
      <c r="GW36" s="24">
        <v>0</v>
      </c>
      <c r="GX36" s="24">
        <v>0</v>
      </c>
      <c r="GY36" s="24">
        <v>0</v>
      </c>
      <c r="HA36" s="18">
        <v>31</v>
      </c>
      <c r="HB36" s="19" t="str">
        <f>GO36</f>
        <v>粟 国 村</v>
      </c>
      <c r="HC36" s="20">
        <v>25431</v>
      </c>
      <c r="HD36" s="20">
        <v>2362861</v>
      </c>
      <c r="HE36" s="20">
        <v>1103621</v>
      </c>
      <c r="HF36" s="20">
        <v>7087</v>
      </c>
      <c r="HG36" s="20">
        <v>3310</v>
      </c>
      <c r="HH36" s="20">
        <v>7087</v>
      </c>
      <c r="HI36" s="20">
        <v>3310</v>
      </c>
      <c r="HJ36" s="24">
        <v>211</v>
      </c>
      <c r="HK36" s="24">
        <v>8441</v>
      </c>
      <c r="HL36" s="24">
        <v>3567</v>
      </c>
      <c r="HN36" s="18">
        <v>31</v>
      </c>
      <c r="HO36" s="19" t="str">
        <f>HB36</f>
        <v>粟 国 村</v>
      </c>
      <c r="HP36" s="20">
        <v>0</v>
      </c>
      <c r="HQ36" s="20">
        <v>0</v>
      </c>
      <c r="HR36" s="20">
        <v>0</v>
      </c>
      <c r="HS36" s="20">
        <v>0</v>
      </c>
      <c r="HT36" s="20">
        <v>0</v>
      </c>
      <c r="HU36" s="20">
        <v>0</v>
      </c>
      <c r="HV36" s="20">
        <v>0</v>
      </c>
      <c r="HW36" s="24">
        <v>0</v>
      </c>
      <c r="HX36" s="24">
        <v>0</v>
      </c>
      <c r="HY36" s="24">
        <v>0</v>
      </c>
      <c r="IA36" s="18">
        <v>31</v>
      </c>
      <c r="IB36" s="19" t="str">
        <f>HO36</f>
        <v>粟 国 村</v>
      </c>
      <c r="IC36" s="20">
        <v>0</v>
      </c>
      <c r="ID36" s="20">
        <v>0</v>
      </c>
      <c r="IE36" s="20">
        <v>0</v>
      </c>
      <c r="IF36" s="20">
        <v>0</v>
      </c>
      <c r="IG36" s="20">
        <v>0</v>
      </c>
      <c r="IH36" s="20">
        <v>0</v>
      </c>
      <c r="II36" s="20">
        <v>0</v>
      </c>
      <c r="IJ36" s="20">
        <v>0</v>
      </c>
      <c r="IK36" s="20">
        <v>0</v>
      </c>
      <c r="IL36" s="20">
        <v>0</v>
      </c>
      <c r="IN36" s="17">
        <f t="shared" si="20"/>
        <v>83229</v>
      </c>
      <c r="IO36" s="17">
        <f t="shared" si="40"/>
        <v>5721149</v>
      </c>
      <c r="IP36" s="17">
        <f t="shared" si="41"/>
        <v>2691258</v>
      </c>
      <c r="IQ36" s="17">
        <f t="shared" si="42"/>
        <v>621351</v>
      </c>
      <c r="IR36" s="17">
        <f t="shared" si="43"/>
        <v>316081</v>
      </c>
      <c r="IS36" s="17">
        <f t="shared" si="44"/>
        <v>231778</v>
      </c>
      <c r="IT36" s="17">
        <f t="shared" si="45"/>
        <v>121726</v>
      </c>
      <c r="IU36" s="17">
        <f t="shared" si="46"/>
        <v>506</v>
      </c>
      <c r="IV36" s="17">
        <f t="shared" si="47"/>
        <v>17211</v>
      </c>
    </row>
    <row r="37" spans="1:256" s="7" customFormat="1" ht="15" customHeight="1">
      <c r="A37" s="22">
        <v>30</v>
      </c>
      <c r="B37" s="23" t="s">
        <v>85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16"/>
      <c r="N37" s="18">
        <v>32</v>
      </c>
      <c r="O37" s="19" t="str">
        <f>B37</f>
        <v>渡名喜村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30"/>
      <c r="AA37" s="18">
        <v>32</v>
      </c>
      <c r="AB37" s="19" t="str">
        <f>O37</f>
        <v>渡名喜村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49"/>
      <c r="AN37" s="18">
        <v>32</v>
      </c>
      <c r="AO37" s="19" t="str">
        <f>AB37</f>
        <v>渡名喜村</v>
      </c>
      <c r="AP37" s="20">
        <v>27278</v>
      </c>
      <c r="AQ37" s="20">
        <v>216666</v>
      </c>
      <c r="AR37" s="20">
        <v>62418</v>
      </c>
      <c r="AS37" s="20">
        <v>6527</v>
      </c>
      <c r="AT37" s="20">
        <v>1876</v>
      </c>
      <c r="AU37" s="20">
        <v>6496</v>
      </c>
      <c r="AV37" s="20">
        <v>1876</v>
      </c>
      <c r="AW37" s="20">
        <v>11</v>
      </c>
      <c r="AX37" s="20">
        <v>1406</v>
      </c>
      <c r="AY37" s="20">
        <v>340</v>
      </c>
      <c r="AZ37" s="30"/>
      <c r="BA37" s="18">
        <v>32</v>
      </c>
      <c r="BB37" s="19" t="str">
        <f>AO37</f>
        <v>渡名喜村</v>
      </c>
      <c r="BC37" s="20">
        <v>0</v>
      </c>
      <c r="BD37" s="20">
        <v>0</v>
      </c>
      <c r="BE37" s="20">
        <v>0</v>
      </c>
      <c r="BF37" s="20">
        <v>0</v>
      </c>
      <c r="BG37" s="20">
        <v>0</v>
      </c>
      <c r="BH37" s="20">
        <v>0</v>
      </c>
      <c r="BI37" s="20">
        <v>0</v>
      </c>
      <c r="BJ37" s="20">
        <v>0</v>
      </c>
      <c r="BK37" s="20">
        <v>0</v>
      </c>
      <c r="BL37" s="20">
        <v>0</v>
      </c>
      <c r="BM37" s="30"/>
      <c r="BN37" s="18">
        <v>32</v>
      </c>
      <c r="BO37" s="19" t="str">
        <f>BB37</f>
        <v>渡名喜村</v>
      </c>
      <c r="BP37" s="20">
        <v>0</v>
      </c>
      <c r="BQ37" s="20">
        <v>0</v>
      </c>
      <c r="BR37" s="20">
        <v>0</v>
      </c>
      <c r="BS37" s="20">
        <v>0</v>
      </c>
      <c r="BT37" s="20">
        <v>0</v>
      </c>
      <c r="BU37" s="20">
        <v>0</v>
      </c>
      <c r="BV37" s="20">
        <v>0</v>
      </c>
      <c r="BW37" s="20">
        <v>0</v>
      </c>
      <c r="BX37" s="20">
        <v>0</v>
      </c>
      <c r="BY37" s="20">
        <v>0</v>
      </c>
      <c r="BZ37" s="30"/>
      <c r="CA37" s="18">
        <v>32</v>
      </c>
      <c r="CB37" s="19" t="str">
        <f>BO37</f>
        <v>渡名喜村</v>
      </c>
      <c r="CC37" s="20">
        <v>0</v>
      </c>
      <c r="CD37" s="20">
        <v>51242</v>
      </c>
      <c r="CE37" s="20">
        <v>12443</v>
      </c>
      <c r="CF37" s="20">
        <v>65953</v>
      </c>
      <c r="CG37" s="20">
        <v>16170</v>
      </c>
      <c r="CH37" s="20">
        <v>10990</v>
      </c>
      <c r="CI37" s="20">
        <v>2689</v>
      </c>
      <c r="CJ37" s="20">
        <v>0</v>
      </c>
      <c r="CK37" s="20">
        <v>258</v>
      </c>
      <c r="CL37" s="20">
        <v>63</v>
      </c>
      <c r="CM37" s="30"/>
      <c r="CN37" s="18">
        <v>32</v>
      </c>
      <c r="CO37" s="19" t="str">
        <f>CB37</f>
        <v>渡名喜村</v>
      </c>
      <c r="CP37" s="20">
        <v>0</v>
      </c>
      <c r="CQ37" s="20">
        <v>41095</v>
      </c>
      <c r="CR37" s="20">
        <v>16887</v>
      </c>
      <c r="CS37" s="20">
        <v>53087</v>
      </c>
      <c r="CT37" s="20">
        <v>21936</v>
      </c>
      <c r="CU37" s="20">
        <v>17687</v>
      </c>
      <c r="CV37" s="20">
        <v>7301</v>
      </c>
      <c r="CW37" s="24">
        <v>0</v>
      </c>
      <c r="CX37" s="24">
        <v>217</v>
      </c>
      <c r="CY37" s="24">
        <v>60</v>
      </c>
      <c r="CZ37" s="49"/>
      <c r="DA37" s="18">
        <v>32</v>
      </c>
      <c r="DB37" s="19" t="str">
        <f>CO37</f>
        <v>渡名喜村</v>
      </c>
      <c r="DC37" s="20">
        <v>0</v>
      </c>
      <c r="DD37" s="20">
        <v>24769</v>
      </c>
      <c r="DE37" s="20">
        <v>18633</v>
      </c>
      <c r="DF37" s="20">
        <v>31706</v>
      </c>
      <c r="DG37" s="20">
        <v>23865</v>
      </c>
      <c r="DH37" s="20">
        <v>19391</v>
      </c>
      <c r="DI37" s="20">
        <v>14595</v>
      </c>
      <c r="DJ37" s="20">
        <v>0</v>
      </c>
      <c r="DK37" s="20">
        <v>118</v>
      </c>
      <c r="DL37" s="20">
        <v>68</v>
      </c>
      <c r="DM37" s="16"/>
      <c r="DN37" s="18">
        <v>32</v>
      </c>
      <c r="DO37" s="19" t="str">
        <f>DB37</f>
        <v>渡名喜村</v>
      </c>
      <c r="DP37" s="20">
        <v>7725</v>
      </c>
      <c r="DQ37" s="20">
        <v>117106</v>
      </c>
      <c r="DR37" s="20">
        <v>47963</v>
      </c>
      <c r="DS37" s="20">
        <v>150746</v>
      </c>
      <c r="DT37" s="20">
        <v>61971</v>
      </c>
      <c r="DU37" s="20">
        <v>48068</v>
      </c>
      <c r="DV37" s="20">
        <v>24585</v>
      </c>
      <c r="DW37" s="20">
        <v>20</v>
      </c>
      <c r="DX37" s="20">
        <v>593</v>
      </c>
      <c r="DY37" s="20">
        <v>191</v>
      </c>
      <c r="DZ37" s="16"/>
      <c r="EA37" s="18">
        <v>32</v>
      </c>
      <c r="EB37" s="19" t="str">
        <f>DO37</f>
        <v>渡名喜村</v>
      </c>
      <c r="EC37" s="20">
        <v>0</v>
      </c>
      <c r="ED37" s="20">
        <v>0</v>
      </c>
      <c r="EE37" s="20">
        <v>0</v>
      </c>
      <c r="EF37" s="20">
        <v>0</v>
      </c>
      <c r="EG37" s="20">
        <v>0</v>
      </c>
      <c r="EH37" s="20">
        <v>0</v>
      </c>
      <c r="EI37" s="20">
        <v>0</v>
      </c>
      <c r="EJ37" s="20">
        <v>0</v>
      </c>
      <c r="EK37" s="20">
        <v>0</v>
      </c>
      <c r="EL37" s="20">
        <v>0</v>
      </c>
      <c r="EM37" s="16"/>
      <c r="EN37" s="18">
        <v>32</v>
      </c>
      <c r="EO37" s="19" t="str">
        <f>EB37</f>
        <v>渡名喜村</v>
      </c>
      <c r="EP37" s="20">
        <v>0</v>
      </c>
      <c r="EQ37" s="20">
        <v>0</v>
      </c>
      <c r="ER37" s="20">
        <v>0</v>
      </c>
      <c r="ES37" s="20">
        <v>0</v>
      </c>
      <c r="ET37" s="20">
        <v>0</v>
      </c>
      <c r="EU37" s="20">
        <v>0</v>
      </c>
      <c r="EV37" s="20">
        <v>0</v>
      </c>
      <c r="EW37" s="20">
        <v>0</v>
      </c>
      <c r="EX37" s="20">
        <v>0</v>
      </c>
      <c r="EY37" s="20">
        <v>0</v>
      </c>
      <c r="FA37" s="18">
        <v>32</v>
      </c>
      <c r="FB37" s="19" t="str">
        <f>EO37</f>
        <v>渡名喜村</v>
      </c>
      <c r="FC37" s="20">
        <v>196</v>
      </c>
      <c r="FD37" s="20">
        <v>0</v>
      </c>
      <c r="FE37" s="20">
        <v>0</v>
      </c>
      <c r="FF37" s="20">
        <v>0</v>
      </c>
      <c r="FG37" s="20">
        <v>0</v>
      </c>
      <c r="FH37" s="20">
        <v>0</v>
      </c>
      <c r="FI37" s="20">
        <v>0</v>
      </c>
      <c r="FJ37" s="20">
        <v>3</v>
      </c>
      <c r="FK37" s="20">
        <v>0</v>
      </c>
      <c r="FL37" s="20">
        <v>0</v>
      </c>
      <c r="FN37" s="18">
        <v>32</v>
      </c>
      <c r="FO37" s="19" t="str">
        <f>FB37</f>
        <v>渡名喜村</v>
      </c>
      <c r="FP37" s="20">
        <v>219543</v>
      </c>
      <c r="FQ37" s="20">
        <v>199100</v>
      </c>
      <c r="FR37" s="20">
        <v>62622</v>
      </c>
      <c r="FS37" s="20">
        <v>1227</v>
      </c>
      <c r="FT37" s="20">
        <v>386</v>
      </c>
      <c r="FU37" s="20">
        <v>1227</v>
      </c>
      <c r="FV37" s="20">
        <v>386</v>
      </c>
      <c r="FW37" s="20">
        <v>8</v>
      </c>
      <c r="FX37" s="20">
        <v>179</v>
      </c>
      <c r="FY37" s="20">
        <v>57</v>
      </c>
      <c r="GA37" s="18">
        <v>32</v>
      </c>
      <c r="GB37" s="19" t="str">
        <f>FO37</f>
        <v>渡名喜村</v>
      </c>
      <c r="GC37" s="20">
        <v>0</v>
      </c>
      <c r="GD37" s="20">
        <v>0</v>
      </c>
      <c r="GE37" s="20">
        <v>0</v>
      </c>
      <c r="GF37" s="20">
        <v>0</v>
      </c>
      <c r="GG37" s="20">
        <v>0</v>
      </c>
      <c r="GH37" s="20">
        <v>0</v>
      </c>
      <c r="GI37" s="20">
        <v>0</v>
      </c>
      <c r="GJ37" s="20">
        <v>0</v>
      </c>
      <c r="GK37" s="20">
        <v>0</v>
      </c>
      <c r="GL37" s="20">
        <v>0</v>
      </c>
      <c r="GN37" s="18">
        <v>32</v>
      </c>
      <c r="GO37" s="19" t="str">
        <f>GB37</f>
        <v>渡名喜村</v>
      </c>
      <c r="GP37" s="20">
        <v>0</v>
      </c>
      <c r="GQ37" s="20">
        <v>0</v>
      </c>
      <c r="GR37" s="20">
        <v>0</v>
      </c>
      <c r="GS37" s="20">
        <v>0</v>
      </c>
      <c r="GT37" s="20">
        <v>0</v>
      </c>
      <c r="GU37" s="20">
        <v>0</v>
      </c>
      <c r="GV37" s="20">
        <v>0</v>
      </c>
      <c r="GW37" s="20">
        <v>0</v>
      </c>
      <c r="GX37" s="20">
        <v>0</v>
      </c>
      <c r="GY37" s="20">
        <v>0</v>
      </c>
      <c r="HA37" s="18">
        <v>32</v>
      </c>
      <c r="HB37" s="19" t="str">
        <f>GO37</f>
        <v>渡名喜村</v>
      </c>
      <c r="HC37" s="20">
        <v>665653</v>
      </c>
      <c r="HD37" s="20">
        <v>1663143</v>
      </c>
      <c r="HE37" s="20">
        <v>602390</v>
      </c>
      <c r="HF37" s="20">
        <v>9784</v>
      </c>
      <c r="HG37" s="20">
        <v>3428</v>
      </c>
      <c r="HH37" s="20">
        <v>9784</v>
      </c>
      <c r="HI37" s="20">
        <v>3428</v>
      </c>
      <c r="HJ37" s="20">
        <v>209</v>
      </c>
      <c r="HK37" s="20">
        <v>3834</v>
      </c>
      <c r="HL37" s="20">
        <v>1124</v>
      </c>
      <c r="HN37" s="18">
        <v>32</v>
      </c>
      <c r="HO37" s="19" t="str">
        <f>HB37</f>
        <v>渡名喜村</v>
      </c>
      <c r="HP37" s="20">
        <v>0</v>
      </c>
      <c r="HQ37" s="20">
        <v>0</v>
      </c>
      <c r="HR37" s="20">
        <v>0</v>
      </c>
      <c r="HS37" s="20">
        <v>0</v>
      </c>
      <c r="HT37" s="20">
        <v>0</v>
      </c>
      <c r="HU37" s="20">
        <v>0</v>
      </c>
      <c r="HV37" s="20">
        <v>0</v>
      </c>
      <c r="HW37" s="20">
        <v>0</v>
      </c>
      <c r="HX37" s="20">
        <v>0</v>
      </c>
      <c r="HY37" s="20">
        <v>0</v>
      </c>
      <c r="IA37" s="18">
        <v>32</v>
      </c>
      <c r="IB37" s="19" t="str">
        <f>HO37</f>
        <v>渡名喜村</v>
      </c>
      <c r="IC37" s="20">
        <v>0</v>
      </c>
      <c r="ID37" s="20">
        <v>0</v>
      </c>
      <c r="IE37" s="20">
        <v>0</v>
      </c>
      <c r="IF37" s="20">
        <v>0</v>
      </c>
      <c r="IG37" s="20">
        <v>0</v>
      </c>
      <c r="IH37" s="20">
        <v>0</v>
      </c>
      <c r="II37" s="20">
        <v>0</v>
      </c>
      <c r="IJ37" s="20">
        <v>0</v>
      </c>
      <c r="IK37" s="20">
        <v>0</v>
      </c>
      <c r="IL37" s="20">
        <v>0</v>
      </c>
      <c r="IN37" s="17">
        <f t="shared" si="20"/>
        <v>920395</v>
      </c>
      <c r="IO37" s="17">
        <f t="shared" si="40"/>
        <v>2196015</v>
      </c>
      <c r="IP37" s="17">
        <f t="shared" si="41"/>
        <v>775393</v>
      </c>
      <c r="IQ37" s="17">
        <f t="shared" si="42"/>
        <v>168284</v>
      </c>
      <c r="IR37" s="17">
        <f t="shared" si="43"/>
        <v>67661</v>
      </c>
      <c r="IS37" s="17">
        <f t="shared" si="44"/>
        <v>65575</v>
      </c>
      <c r="IT37" s="17">
        <f t="shared" si="45"/>
        <v>30275</v>
      </c>
      <c r="IU37" s="17">
        <f t="shared" si="46"/>
        <v>251</v>
      </c>
      <c r="IV37" s="17">
        <f t="shared" si="47"/>
        <v>6012</v>
      </c>
    </row>
    <row r="38" spans="1:256" s="7" customFormat="1" ht="15" customHeight="1">
      <c r="A38" s="25">
        <v>33</v>
      </c>
      <c r="B38" s="26" t="s">
        <v>86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16"/>
      <c r="N38" s="18">
        <v>33</v>
      </c>
      <c r="O38" s="26" t="str">
        <f aca="true" t="shared" si="48" ref="O38:O46">B38</f>
        <v>南大東村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30"/>
      <c r="AA38" s="18">
        <v>33</v>
      </c>
      <c r="AB38" s="26" t="str">
        <f aca="true" t="shared" si="49" ref="AB38:AB46">O38</f>
        <v>南大東村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7">
        <v>0</v>
      </c>
      <c r="AK38" s="27">
        <v>0</v>
      </c>
      <c r="AL38" s="27">
        <v>0</v>
      </c>
      <c r="AM38" s="49"/>
      <c r="AN38" s="18">
        <v>33</v>
      </c>
      <c r="AO38" s="26" t="str">
        <f aca="true" t="shared" si="50" ref="AO38:AO46">AB38</f>
        <v>南大東村</v>
      </c>
      <c r="AP38" s="27">
        <v>731097</v>
      </c>
      <c r="AQ38" s="27">
        <v>17222815</v>
      </c>
      <c r="AR38" s="27">
        <v>17066193</v>
      </c>
      <c r="AS38" s="27">
        <v>566904</v>
      </c>
      <c r="AT38" s="27">
        <v>561984</v>
      </c>
      <c r="AU38" s="27">
        <v>566904</v>
      </c>
      <c r="AV38" s="27">
        <v>561984</v>
      </c>
      <c r="AW38" s="27">
        <v>741</v>
      </c>
      <c r="AX38" s="27">
        <v>2238</v>
      </c>
      <c r="AY38" s="27">
        <v>2138</v>
      </c>
      <c r="AZ38" s="30"/>
      <c r="BA38" s="18">
        <v>33</v>
      </c>
      <c r="BB38" s="26" t="str">
        <f aca="true" t="shared" si="51" ref="BB38:BB46">AO38</f>
        <v>南大東村</v>
      </c>
      <c r="BC38" s="27">
        <v>0</v>
      </c>
      <c r="BD38" s="27">
        <v>0</v>
      </c>
      <c r="BE38" s="27">
        <v>0</v>
      </c>
      <c r="BF38" s="27">
        <v>0</v>
      </c>
      <c r="BG38" s="27">
        <v>0</v>
      </c>
      <c r="BH38" s="27">
        <v>0</v>
      </c>
      <c r="BI38" s="27">
        <v>0</v>
      </c>
      <c r="BJ38" s="27">
        <v>0</v>
      </c>
      <c r="BK38" s="27">
        <v>0</v>
      </c>
      <c r="BL38" s="27">
        <v>0</v>
      </c>
      <c r="BM38" s="30"/>
      <c r="BN38" s="18">
        <v>33</v>
      </c>
      <c r="BO38" s="26" t="str">
        <f aca="true" t="shared" si="52" ref="BO38:BO46">BB38</f>
        <v>南大東村</v>
      </c>
      <c r="BP38" s="27">
        <v>0</v>
      </c>
      <c r="BQ38" s="27">
        <v>0</v>
      </c>
      <c r="BR38" s="27">
        <v>0</v>
      </c>
      <c r="BS38" s="27">
        <v>0</v>
      </c>
      <c r="BT38" s="27">
        <v>0</v>
      </c>
      <c r="BU38" s="27">
        <v>0</v>
      </c>
      <c r="BV38" s="27">
        <v>0</v>
      </c>
      <c r="BW38" s="27">
        <v>0</v>
      </c>
      <c r="BX38" s="27">
        <v>0</v>
      </c>
      <c r="BY38" s="27">
        <v>0</v>
      </c>
      <c r="BZ38" s="30"/>
      <c r="CA38" s="18">
        <v>33</v>
      </c>
      <c r="CB38" s="26" t="str">
        <f aca="true" t="shared" si="53" ref="CB38:CB46">BO38</f>
        <v>南大東村</v>
      </c>
      <c r="CC38" s="27">
        <v>0</v>
      </c>
      <c r="CD38" s="27">
        <v>81774</v>
      </c>
      <c r="CE38" s="27">
        <v>70264</v>
      </c>
      <c r="CF38" s="27">
        <v>196309</v>
      </c>
      <c r="CG38" s="27">
        <v>165442</v>
      </c>
      <c r="CH38" s="27">
        <v>32668</v>
      </c>
      <c r="CI38" s="27">
        <v>27526</v>
      </c>
      <c r="CJ38" s="27">
        <v>0</v>
      </c>
      <c r="CK38" s="27">
        <v>410</v>
      </c>
      <c r="CL38" s="27">
        <v>340</v>
      </c>
      <c r="CM38" s="30"/>
      <c r="CN38" s="18">
        <v>33</v>
      </c>
      <c r="CO38" s="26" t="str">
        <f aca="true" t="shared" si="54" ref="CO38:CO46">CB38</f>
        <v>南大東村</v>
      </c>
      <c r="CP38" s="20">
        <v>0</v>
      </c>
      <c r="CQ38" s="20">
        <v>149571</v>
      </c>
      <c r="CR38" s="20">
        <v>143205</v>
      </c>
      <c r="CS38" s="20">
        <v>288243</v>
      </c>
      <c r="CT38" s="20">
        <v>276405</v>
      </c>
      <c r="CU38" s="20">
        <v>95970</v>
      </c>
      <c r="CV38" s="20">
        <v>92025</v>
      </c>
      <c r="CW38" s="27">
        <v>0</v>
      </c>
      <c r="CX38" s="27">
        <v>335</v>
      </c>
      <c r="CY38" s="27">
        <v>292</v>
      </c>
      <c r="CZ38" s="49"/>
      <c r="DA38" s="18">
        <v>33</v>
      </c>
      <c r="DB38" s="26" t="str">
        <f aca="true" t="shared" si="55" ref="DB38:DB46">CO38</f>
        <v>南大東村</v>
      </c>
      <c r="DC38" s="20">
        <v>0</v>
      </c>
      <c r="DD38" s="20">
        <v>121237</v>
      </c>
      <c r="DE38" s="20">
        <v>120819</v>
      </c>
      <c r="DF38" s="20">
        <v>276099</v>
      </c>
      <c r="DG38" s="20">
        <v>274809</v>
      </c>
      <c r="DH38" s="20">
        <v>170696</v>
      </c>
      <c r="DI38" s="20">
        <v>169897</v>
      </c>
      <c r="DJ38" s="27">
        <v>0</v>
      </c>
      <c r="DK38" s="27">
        <v>214</v>
      </c>
      <c r="DL38" s="27">
        <v>210</v>
      </c>
      <c r="DM38" s="16"/>
      <c r="DN38" s="18">
        <v>33</v>
      </c>
      <c r="DO38" s="26" t="str">
        <f aca="true" t="shared" si="56" ref="DO38:DO46">DB38</f>
        <v>南大東村</v>
      </c>
      <c r="DP38" s="20">
        <v>99877</v>
      </c>
      <c r="DQ38" s="20">
        <v>352582</v>
      </c>
      <c r="DR38" s="20">
        <v>334288</v>
      </c>
      <c r="DS38" s="20">
        <v>760651</v>
      </c>
      <c r="DT38" s="20">
        <v>716656</v>
      </c>
      <c r="DU38" s="20">
        <v>299334</v>
      </c>
      <c r="DV38" s="20">
        <v>289448</v>
      </c>
      <c r="DW38" s="20">
        <v>119</v>
      </c>
      <c r="DX38" s="20">
        <v>959</v>
      </c>
      <c r="DY38" s="20">
        <v>842</v>
      </c>
      <c r="DZ38" s="16"/>
      <c r="EA38" s="18">
        <v>33</v>
      </c>
      <c r="EB38" s="26" t="str">
        <f aca="true" t="shared" si="57" ref="EB38:EB46">DO38</f>
        <v>南大東村</v>
      </c>
      <c r="EC38" s="20">
        <v>0</v>
      </c>
      <c r="ED38" s="20">
        <v>0</v>
      </c>
      <c r="EE38" s="20">
        <v>0</v>
      </c>
      <c r="EF38" s="20">
        <v>0</v>
      </c>
      <c r="EG38" s="20">
        <v>0</v>
      </c>
      <c r="EH38" s="20">
        <v>0</v>
      </c>
      <c r="EI38" s="20">
        <v>0</v>
      </c>
      <c r="EJ38" s="27">
        <v>0</v>
      </c>
      <c r="EK38" s="27">
        <v>0</v>
      </c>
      <c r="EL38" s="27">
        <v>0</v>
      </c>
      <c r="EM38" s="16"/>
      <c r="EN38" s="18">
        <v>33</v>
      </c>
      <c r="EO38" s="26" t="str">
        <f aca="true" t="shared" si="58" ref="EO38:EO46">EB38</f>
        <v>南大東村</v>
      </c>
      <c r="EP38" s="20">
        <v>0</v>
      </c>
      <c r="EQ38" s="20">
        <v>0</v>
      </c>
      <c r="ER38" s="20">
        <v>0</v>
      </c>
      <c r="ES38" s="20">
        <v>0</v>
      </c>
      <c r="ET38" s="20">
        <v>0</v>
      </c>
      <c r="EU38" s="20">
        <v>0</v>
      </c>
      <c r="EV38" s="20">
        <v>0</v>
      </c>
      <c r="EW38" s="27">
        <v>0</v>
      </c>
      <c r="EX38" s="27">
        <v>0</v>
      </c>
      <c r="EY38" s="27">
        <v>0</v>
      </c>
      <c r="FA38" s="18">
        <v>33</v>
      </c>
      <c r="FB38" s="26" t="str">
        <f aca="true" t="shared" si="59" ref="FB38:FB46">EO38</f>
        <v>南大東村</v>
      </c>
      <c r="FC38" s="20">
        <v>1499699</v>
      </c>
      <c r="FD38" s="20">
        <v>19946</v>
      </c>
      <c r="FE38" s="20">
        <v>11796</v>
      </c>
      <c r="FF38" s="20">
        <v>160</v>
      </c>
      <c r="FG38" s="20">
        <v>95</v>
      </c>
      <c r="FH38" s="20">
        <v>160</v>
      </c>
      <c r="FI38" s="20">
        <v>95</v>
      </c>
      <c r="FJ38" s="27">
        <v>170</v>
      </c>
      <c r="FK38" s="27">
        <v>16</v>
      </c>
      <c r="FL38" s="27">
        <v>13</v>
      </c>
      <c r="FN38" s="18">
        <v>33</v>
      </c>
      <c r="FO38" s="26" t="str">
        <f aca="true" t="shared" si="60" ref="FO38:FO46">FB38</f>
        <v>南大東村</v>
      </c>
      <c r="FP38" s="20">
        <v>0</v>
      </c>
      <c r="FQ38" s="20">
        <v>0</v>
      </c>
      <c r="FR38" s="20">
        <v>0</v>
      </c>
      <c r="FS38" s="20">
        <v>0</v>
      </c>
      <c r="FT38" s="20">
        <v>0</v>
      </c>
      <c r="FU38" s="20">
        <v>0</v>
      </c>
      <c r="FV38" s="20">
        <v>0</v>
      </c>
      <c r="FW38" s="27">
        <v>0</v>
      </c>
      <c r="FX38" s="27">
        <v>0</v>
      </c>
      <c r="FY38" s="27">
        <v>0</v>
      </c>
      <c r="GA38" s="18">
        <v>33</v>
      </c>
      <c r="GB38" s="26" t="str">
        <f aca="true" t="shared" si="61" ref="GB38:GB46">FO38</f>
        <v>南大東村</v>
      </c>
      <c r="GC38" s="20">
        <v>0</v>
      </c>
      <c r="GD38" s="20">
        <v>0</v>
      </c>
      <c r="GE38" s="20">
        <v>0</v>
      </c>
      <c r="GF38" s="20">
        <v>0</v>
      </c>
      <c r="GG38" s="20">
        <v>0</v>
      </c>
      <c r="GH38" s="20">
        <v>0</v>
      </c>
      <c r="GI38" s="20">
        <v>0</v>
      </c>
      <c r="GJ38" s="27">
        <v>0</v>
      </c>
      <c r="GK38" s="27">
        <v>0</v>
      </c>
      <c r="GL38" s="27">
        <v>0</v>
      </c>
      <c r="GN38" s="18">
        <v>33</v>
      </c>
      <c r="GO38" s="26" t="str">
        <f aca="true" t="shared" si="62" ref="GO38:GO46">GB38</f>
        <v>南大東村</v>
      </c>
      <c r="GP38" s="20">
        <v>0</v>
      </c>
      <c r="GQ38" s="20">
        <v>0</v>
      </c>
      <c r="GR38" s="20">
        <v>0</v>
      </c>
      <c r="GS38" s="20">
        <v>0</v>
      </c>
      <c r="GT38" s="20">
        <v>0</v>
      </c>
      <c r="GU38" s="20">
        <v>0</v>
      </c>
      <c r="GV38" s="20">
        <v>0</v>
      </c>
      <c r="GW38" s="27">
        <v>0</v>
      </c>
      <c r="GX38" s="27">
        <v>0</v>
      </c>
      <c r="GY38" s="27">
        <v>0</v>
      </c>
      <c r="HA38" s="18">
        <v>33</v>
      </c>
      <c r="HB38" s="26" t="str">
        <f aca="true" t="shared" si="63" ref="HB38:HB46">GO38</f>
        <v>南大東村</v>
      </c>
      <c r="HC38" s="20">
        <v>733270</v>
      </c>
      <c r="HD38" s="20">
        <v>353188</v>
      </c>
      <c r="HE38" s="20">
        <v>211267</v>
      </c>
      <c r="HF38" s="20">
        <v>11743</v>
      </c>
      <c r="HG38" s="20">
        <v>10608</v>
      </c>
      <c r="HH38" s="20">
        <v>11743</v>
      </c>
      <c r="HI38" s="20">
        <v>10608</v>
      </c>
      <c r="HJ38" s="27">
        <v>134</v>
      </c>
      <c r="HK38" s="27">
        <v>588</v>
      </c>
      <c r="HL38" s="27">
        <v>174</v>
      </c>
      <c r="HN38" s="18">
        <v>33</v>
      </c>
      <c r="HO38" s="26" t="str">
        <f aca="true" t="shared" si="64" ref="HO38:HO46">HB38</f>
        <v>南大東村</v>
      </c>
      <c r="HP38" s="20">
        <v>0</v>
      </c>
      <c r="HQ38" s="20">
        <v>58211</v>
      </c>
      <c r="HR38" s="20">
        <v>58211</v>
      </c>
      <c r="HS38" s="20">
        <v>5691</v>
      </c>
      <c r="HT38" s="20">
        <v>5691</v>
      </c>
      <c r="HU38" s="20">
        <v>5691</v>
      </c>
      <c r="HV38" s="20">
        <v>5691</v>
      </c>
      <c r="HW38" s="27">
        <v>0</v>
      </c>
      <c r="HX38" s="27">
        <v>16</v>
      </c>
      <c r="HY38" s="27">
        <v>16</v>
      </c>
      <c r="IA38" s="18">
        <v>33</v>
      </c>
      <c r="IB38" s="26" t="str">
        <f aca="true" t="shared" si="65" ref="IB38:IB46">HO38</f>
        <v>南大東村</v>
      </c>
      <c r="IC38" s="20">
        <v>0</v>
      </c>
      <c r="ID38" s="20">
        <v>0</v>
      </c>
      <c r="IE38" s="20">
        <v>0</v>
      </c>
      <c r="IF38" s="20">
        <v>0</v>
      </c>
      <c r="IG38" s="20">
        <v>0</v>
      </c>
      <c r="IH38" s="20">
        <v>0</v>
      </c>
      <c r="II38" s="20">
        <v>0</v>
      </c>
      <c r="IJ38" s="20">
        <v>0</v>
      </c>
      <c r="IK38" s="20">
        <v>0</v>
      </c>
      <c r="IL38" s="20">
        <v>0</v>
      </c>
      <c r="IN38" s="17">
        <f t="shared" si="20"/>
        <v>3063943</v>
      </c>
      <c r="IO38" s="17">
        <f t="shared" si="40"/>
        <v>18006742</v>
      </c>
      <c r="IP38" s="17">
        <f t="shared" si="41"/>
        <v>17681755</v>
      </c>
      <c r="IQ38" s="17">
        <f t="shared" si="42"/>
        <v>1345149</v>
      </c>
      <c r="IR38" s="17">
        <f t="shared" si="43"/>
        <v>1295034</v>
      </c>
      <c r="IS38" s="17">
        <f t="shared" si="44"/>
        <v>883832</v>
      </c>
      <c r="IT38" s="17">
        <f t="shared" si="45"/>
        <v>867826</v>
      </c>
      <c r="IU38" s="17">
        <f t="shared" si="46"/>
        <v>1164</v>
      </c>
      <c r="IV38" s="17">
        <f t="shared" si="47"/>
        <v>3817</v>
      </c>
    </row>
    <row r="39" spans="1:256" s="7" customFormat="1" ht="15" customHeight="1">
      <c r="A39" s="18">
        <v>34</v>
      </c>
      <c r="B39" s="19" t="s">
        <v>87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16"/>
      <c r="N39" s="18">
        <v>34</v>
      </c>
      <c r="O39" s="19" t="str">
        <f t="shared" si="48"/>
        <v>北大東村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30"/>
      <c r="AA39" s="18">
        <v>34</v>
      </c>
      <c r="AB39" s="19" t="str">
        <f t="shared" si="49"/>
        <v>北大東村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49"/>
      <c r="AN39" s="18">
        <v>34</v>
      </c>
      <c r="AO39" s="19" t="str">
        <f t="shared" si="50"/>
        <v>北大東村</v>
      </c>
      <c r="AP39" s="20">
        <v>424913</v>
      </c>
      <c r="AQ39" s="20">
        <v>5540448</v>
      </c>
      <c r="AR39" s="20">
        <v>5407244</v>
      </c>
      <c r="AS39" s="20">
        <v>102606</v>
      </c>
      <c r="AT39" s="20">
        <v>100176</v>
      </c>
      <c r="AU39" s="20">
        <v>102606</v>
      </c>
      <c r="AV39" s="20">
        <v>100176</v>
      </c>
      <c r="AW39" s="27">
        <v>250</v>
      </c>
      <c r="AX39" s="27">
        <v>649</v>
      </c>
      <c r="AY39" s="27">
        <v>607</v>
      </c>
      <c r="AZ39" s="30"/>
      <c r="BA39" s="18">
        <v>34</v>
      </c>
      <c r="BB39" s="19" t="str">
        <f t="shared" si="51"/>
        <v>北大東村</v>
      </c>
      <c r="BC39" s="27">
        <v>0</v>
      </c>
      <c r="BD39" s="27">
        <v>0</v>
      </c>
      <c r="BE39" s="27">
        <v>0</v>
      </c>
      <c r="BF39" s="27">
        <v>0</v>
      </c>
      <c r="BG39" s="27">
        <v>0</v>
      </c>
      <c r="BH39" s="27">
        <v>0</v>
      </c>
      <c r="BI39" s="27">
        <v>0</v>
      </c>
      <c r="BJ39" s="27">
        <v>0</v>
      </c>
      <c r="BK39" s="27">
        <v>0</v>
      </c>
      <c r="BL39" s="27">
        <v>0</v>
      </c>
      <c r="BM39" s="30"/>
      <c r="BN39" s="18">
        <v>34</v>
      </c>
      <c r="BO39" s="19" t="str">
        <f t="shared" si="52"/>
        <v>北大東村</v>
      </c>
      <c r="BP39" s="27">
        <v>0</v>
      </c>
      <c r="BQ39" s="27">
        <v>0</v>
      </c>
      <c r="BR39" s="27">
        <v>0</v>
      </c>
      <c r="BS39" s="27">
        <v>0</v>
      </c>
      <c r="BT39" s="27">
        <v>0</v>
      </c>
      <c r="BU39" s="27">
        <v>0</v>
      </c>
      <c r="BV39" s="27">
        <v>0</v>
      </c>
      <c r="BW39" s="27">
        <v>0</v>
      </c>
      <c r="BX39" s="27">
        <v>0</v>
      </c>
      <c r="BY39" s="27">
        <v>0</v>
      </c>
      <c r="BZ39" s="30"/>
      <c r="CA39" s="18">
        <v>34</v>
      </c>
      <c r="CB39" s="19" t="str">
        <f t="shared" si="53"/>
        <v>北大東村</v>
      </c>
      <c r="CC39" s="27">
        <v>0</v>
      </c>
      <c r="CD39" s="27">
        <v>32196</v>
      </c>
      <c r="CE39" s="27">
        <v>26290</v>
      </c>
      <c r="CF39" s="27">
        <v>22352</v>
      </c>
      <c r="CG39" s="27">
        <v>18404</v>
      </c>
      <c r="CH39" s="27">
        <v>3729</v>
      </c>
      <c r="CI39" s="27">
        <v>3070</v>
      </c>
      <c r="CJ39" s="27">
        <v>0</v>
      </c>
      <c r="CK39" s="27">
        <v>173</v>
      </c>
      <c r="CL39" s="27">
        <v>142</v>
      </c>
      <c r="CM39" s="30"/>
      <c r="CN39" s="18">
        <v>34</v>
      </c>
      <c r="CO39" s="19" t="str">
        <f t="shared" si="54"/>
        <v>北大東村</v>
      </c>
      <c r="CP39" s="20">
        <v>0</v>
      </c>
      <c r="CQ39" s="20">
        <v>100234</v>
      </c>
      <c r="CR39" s="20">
        <v>87511</v>
      </c>
      <c r="CS39" s="20">
        <v>68942</v>
      </c>
      <c r="CT39" s="20">
        <v>60848</v>
      </c>
      <c r="CU39" s="20">
        <v>22966</v>
      </c>
      <c r="CV39" s="20">
        <v>20269</v>
      </c>
      <c r="CW39" s="20">
        <v>0</v>
      </c>
      <c r="CX39" s="20">
        <v>152</v>
      </c>
      <c r="CY39" s="20">
        <v>124</v>
      </c>
      <c r="CZ39" s="49"/>
      <c r="DA39" s="18">
        <v>34</v>
      </c>
      <c r="DB39" s="19" t="str">
        <f t="shared" si="55"/>
        <v>北大東村</v>
      </c>
      <c r="DC39" s="20">
        <v>0</v>
      </c>
      <c r="DD39" s="20">
        <v>37564</v>
      </c>
      <c r="DE39" s="20">
        <v>36966</v>
      </c>
      <c r="DF39" s="20">
        <v>28768</v>
      </c>
      <c r="DG39" s="20">
        <v>28275</v>
      </c>
      <c r="DH39" s="20">
        <v>17523</v>
      </c>
      <c r="DI39" s="20">
        <v>17223</v>
      </c>
      <c r="DJ39" s="20">
        <v>0</v>
      </c>
      <c r="DK39" s="20">
        <v>37</v>
      </c>
      <c r="DL39" s="20">
        <v>34</v>
      </c>
      <c r="DM39" s="16"/>
      <c r="DN39" s="18">
        <v>34</v>
      </c>
      <c r="DO39" s="19" t="str">
        <f t="shared" si="56"/>
        <v>北大東村</v>
      </c>
      <c r="DP39" s="20">
        <v>88410</v>
      </c>
      <c r="DQ39" s="20">
        <v>169994</v>
      </c>
      <c r="DR39" s="20">
        <v>150767</v>
      </c>
      <c r="DS39" s="20">
        <v>120062</v>
      </c>
      <c r="DT39" s="20">
        <v>107527</v>
      </c>
      <c r="DU39" s="20">
        <v>44218</v>
      </c>
      <c r="DV39" s="20">
        <v>40562</v>
      </c>
      <c r="DW39" s="20">
        <v>93</v>
      </c>
      <c r="DX39" s="20">
        <v>362</v>
      </c>
      <c r="DY39" s="20">
        <v>300</v>
      </c>
      <c r="DZ39" s="16"/>
      <c r="EA39" s="18">
        <v>34</v>
      </c>
      <c r="EB39" s="19" t="str">
        <f t="shared" si="57"/>
        <v>北大東村</v>
      </c>
      <c r="EC39" s="20">
        <v>0</v>
      </c>
      <c r="ED39" s="20">
        <v>0</v>
      </c>
      <c r="EE39" s="20">
        <v>0</v>
      </c>
      <c r="EF39" s="20">
        <v>0</v>
      </c>
      <c r="EG39" s="20">
        <v>0</v>
      </c>
      <c r="EH39" s="20">
        <v>0</v>
      </c>
      <c r="EI39" s="20">
        <v>0</v>
      </c>
      <c r="EJ39" s="20">
        <v>0</v>
      </c>
      <c r="EK39" s="20">
        <v>0</v>
      </c>
      <c r="EL39" s="20">
        <v>0</v>
      </c>
      <c r="EM39" s="16"/>
      <c r="EN39" s="18">
        <v>34</v>
      </c>
      <c r="EO39" s="19" t="str">
        <f t="shared" si="58"/>
        <v>北大東村</v>
      </c>
      <c r="EP39" s="20">
        <v>0</v>
      </c>
      <c r="EQ39" s="20">
        <v>0</v>
      </c>
      <c r="ER39" s="20">
        <v>0</v>
      </c>
      <c r="ES39" s="20">
        <v>0</v>
      </c>
      <c r="ET39" s="20">
        <v>0</v>
      </c>
      <c r="EU39" s="20">
        <v>0</v>
      </c>
      <c r="EV39" s="20">
        <v>0</v>
      </c>
      <c r="EW39" s="20">
        <v>0</v>
      </c>
      <c r="EX39" s="20">
        <v>0</v>
      </c>
      <c r="EY39" s="20">
        <v>0</v>
      </c>
      <c r="FA39" s="18">
        <v>34</v>
      </c>
      <c r="FB39" s="19" t="str">
        <f t="shared" si="59"/>
        <v>北大東村</v>
      </c>
      <c r="FC39" s="20">
        <v>175935</v>
      </c>
      <c r="FD39" s="20">
        <v>37702</v>
      </c>
      <c r="FE39" s="20">
        <v>35935</v>
      </c>
      <c r="FF39" s="20">
        <v>336</v>
      </c>
      <c r="FG39" s="20">
        <v>320</v>
      </c>
      <c r="FH39" s="20">
        <v>336</v>
      </c>
      <c r="FI39" s="20">
        <v>320</v>
      </c>
      <c r="FJ39" s="20">
        <v>28</v>
      </c>
      <c r="FK39" s="20">
        <v>16</v>
      </c>
      <c r="FL39" s="20">
        <v>15</v>
      </c>
      <c r="FN39" s="18">
        <v>34</v>
      </c>
      <c r="FO39" s="19" t="str">
        <f t="shared" si="60"/>
        <v>北大東村</v>
      </c>
      <c r="FP39" s="20">
        <v>160491</v>
      </c>
      <c r="FQ39" s="20">
        <v>0</v>
      </c>
      <c r="FR39" s="20">
        <v>0</v>
      </c>
      <c r="FS39" s="20">
        <v>0</v>
      </c>
      <c r="FT39" s="20">
        <v>0</v>
      </c>
      <c r="FU39" s="20">
        <v>0</v>
      </c>
      <c r="FV39" s="20">
        <v>0</v>
      </c>
      <c r="FW39" s="20">
        <v>28</v>
      </c>
      <c r="FX39" s="20">
        <v>0</v>
      </c>
      <c r="FY39" s="20">
        <v>0</v>
      </c>
      <c r="GA39" s="18">
        <v>34</v>
      </c>
      <c r="GB39" s="19" t="str">
        <f t="shared" si="61"/>
        <v>北大東村</v>
      </c>
      <c r="GC39" s="20">
        <v>0</v>
      </c>
      <c r="GD39" s="20">
        <v>0</v>
      </c>
      <c r="GE39" s="20">
        <v>0</v>
      </c>
      <c r="GF39" s="20">
        <v>0</v>
      </c>
      <c r="GG39" s="20">
        <v>0</v>
      </c>
      <c r="GH39" s="20">
        <v>0</v>
      </c>
      <c r="GI39" s="20">
        <v>0</v>
      </c>
      <c r="GJ39" s="20">
        <v>0</v>
      </c>
      <c r="GK39" s="20">
        <v>0</v>
      </c>
      <c r="GL39" s="20">
        <v>0</v>
      </c>
      <c r="GN39" s="18">
        <v>34</v>
      </c>
      <c r="GO39" s="19" t="str">
        <f t="shared" si="62"/>
        <v>北大東村</v>
      </c>
      <c r="GP39" s="20">
        <v>0</v>
      </c>
      <c r="GQ39" s="20">
        <v>0</v>
      </c>
      <c r="GR39" s="20">
        <v>0</v>
      </c>
      <c r="GS39" s="20">
        <v>0</v>
      </c>
      <c r="GT39" s="20">
        <v>0</v>
      </c>
      <c r="GU39" s="20">
        <v>0</v>
      </c>
      <c r="GV39" s="20">
        <v>0</v>
      </c>
      <c r="GW39" s="20">
        <v>0</v>
      </c>
      <c r="GX39" s="20">
        <v>0</v>
      </c>
      <c r="GY39" s="20">
        <v>0</v>
      </c>
      <c r="HA39" s="18">
        <v>34</v>
      </c>
      <c r="HB39" s="19" t="str">
        <f t="shared" si="63"/>
        <v>北大東村</v>
      </c>
      <c r="HC39" s="20">
        <v>307575</v>
      </c>
      <c r="HD39" s="20">
        <v>1207942</v>
      </c>
      <c r="HE39" s="20">
        <v>1185530</v>
      </c>
      <c r="HF39" s="20">
        <v>10983</v>
      </c>
      <c r="HG39" s="20">
        <v>10779</v>
      </c>
      <c r="HH39" s="20">
        <v>10983</v>
      </c>
      <c r="HI39" s="20">
        <v>10779</v>
      </c>
      <c r="HJ39" s="20">
        <v>65</v>
      </c>
      <c r="HK39" s="20">
        <v>26</v>
      </c>
      <c r="HL39" s="20">
        <v>20</v>
      </c>
      <c r="HN39" s="18">
        <v>34</v>
      </c>
      <c r="HO39" s="19" t="str">
        <f t="shared" si="64"/>
        <v>北大東村</v>
      </c>
      <c r="HP39" s="20">
        <v>0</v>
      </c>
      <c r="HQ39" s="20">
        <v>0</v>
      </c>
      <c r="HR39" s="20">
        <v>0</v>
      </c>
      <c r="HS39" s="20">
        <v>0</v>
      </c>
      <c r="HT39" s="20">
        <v>0</v>
      </c>
      <c r="HU39" s="20">
        <v>0</v>
      </c>
      <c r="HV39" s="20">
        <v>0</v>
      </c>
      <c r="HW39" s="20">
        <v>0</v>
      </c>
      <c r="HX39" s="20">
        <v>0</v>
      </c>
      <c r="HY39" s="20">
        <v>0</v>
      </c>
      <c r="IA39" s="18">
        <v>34</v>
      </c>
      <c r="IB39" s="19" t="str">
        <f t="shared" si="65"/>
        <v>北大東村</v>
      </c>
      <c r="IC39" s="20">
        <v>0</v>
      </c>
      <c r="ID39" s="20">
        <v>0</v>
      </c>
      <c r="IE39" s="20">
        <v>0</v>
      </c>
      <c r="IF39" s="20">
        <v>0</v>
      </c>
      <c r="IG39" s="20">
        <v>0</v>
      </c>
      <c r="IH39" s="20">
        <v>0</v>
      </c>
      <c r="II39" s="20">
        <v>0</v>
      </c>
      <c r="IJ39" s="20">
        <v>0</v>
      </c>
      <c r="IK39" s="20">
        <v>0</v>
      </c>
      <c r="IL39" s="20">
        <v>0</v>
      </c>
      <c r="IN39" s="17">
        <f t="shared" si="20"/>
        <v>1157324</v>
      </c>
      <c r="IO39" s="17">
        <f t="shared" si="40"/>
        <v>6956086</v>
      </c>
      <c r="IP39" s="17">
        <f t="shared" si="41"/>
        <v>6779476</v>
      </c>
      <c r="IQ39" s="17">
        <f t="shared" si="42"/>
        <v>233987</v>
      </c>
      <c r="IR39" s="17">
        <f t="shared" si="43"/>
        <v>218802</v>
      </c>
      <c r="IS39" s="17">
        <f t="shared" si="44"/>
        <v>158143</v>
      </c>
      <c r="IT39" s="17">
        <f t="shared" si="45"/>
        <v>151837</v>
      </c>
      <c r="IU39" s="17">
        <f t="shared" si="46"/>
        <v>464</v>
      </c>
      <c r="IV39" s="17">
        <f t="shared" si="47"/>
        <v>1053</v>
      </c>
    </row>
    <row r="40" spans="1:256" s="7" customFormat="1" ht="15" customHeight="1">
      <c r="A40" s="18">
        <v>35</v>
      </c>
      <c r="B40" s="19" t="s">
        <v>88</v>
      </c>
      <c r="C40" s="20">
        <v>32739</v>
      </c>
      <c r="D40" s="20">
        <v>1192771</v>
      </c>
      <c r="E40" s="20">
        <v>792854</v>
      </c>
      <c r="F40" s="20">
        <v>41720</v>
      </c>
      <c r="G40" s="20">
        <v>27862</v>
      </c>
      <c r="H40" s="20">
        <v>41717</v>
      </c>
      <c r="I40" s="20">
        <v>27862</v>
      </c>
      <c r="J40" s="20">
        <v>152</v>
      </c>
      <c r="K40" s="20">
        <v>1559</v>
      </c>
      <c r="L40" s="20">
        <v>940</v>
      </c>
      <c r="M40" s="16"/>
      <c r="N40" s="18">
        <v>35</v>
      </c>
      <c r="O40" s="19" t="str">
        <f t="shared" si="48"/>
        <v>伊平屋村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30"/>
      <c r="AA40" s="18">
        <v>35</v>
      </c>
      <c r="AB40" s="19" t="str">
        <f t="shared" si="49"/>
        <v>伊平屋村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49"/>
      <c r="AN40" s="18">
        <v>35</v>
      </c>
      <c r="AO40" s="19" t="str">
        <f t="shared" si="50"/>
        <v>伊平屋村</v>
      </c>
      <c r="AP40" s="20">
        <v>226455</v>
      </c>
      <c r="AQ40" s="20">
        <v>2572025</v>
      </c>
      <c r="AR40" s="20">
        <v>1637003</v>
      </c>
      <c r="AS40" s="20">
        <v>82230</v>
      </c>
      <c r="AT40" s="20">
        <v>52782</v>
      </c>
      <c r="AU40" s="20">
        <v>82210</v>
      </c>
      <c r="AV40" s="20">
        <v>52770</v>
      </c>
      <c r="AW40" s="20">
        <v>741</v>
      </c>
      <c r="AX40" s="20">
        <v>2846</v>
      </c>
      <c r="AY40" s="20">
        <v>1616</v>
      </c>
      <c r="AZ40" s="30"/>
      <c r="BA40" s="18">
        <v>35</v>
      </c>
      <c r="BB40" s="19" t="str">
        <f t="shared" si="51"/>
        <v>伊平屋村</v>
      </c>
      <c r="BC40" s="20">
        <v>0</v>
      </c>
      <c r="BD40" s="20">
        <v>0</v>
      </c>
      <c r="BE40" s="20">
        <v>0</v>
      </c>
      <c r="BF40" s="20">
        <v>0</v>
      </c>
      <c r="BG40" s="20">
        <v>0</v>
      </c>
      <c r="BH40" s="20">
        <v>0</v>
      </c>
      <c r="BI40" s="20">
        <v>0</v>
      </c>
      <c r="BJ40" s="27">
        <v>0</v>
      </c>
      <c r="BK40" s="27">
        <v>0</v>
      </c>
      <c r="BL40" s="27">
        <v>0</v>
      </c>
      <c r="BM40" s="30"/>
      <c r="BN40" s="18">
        <v>35</v>
      </c>
      <c r="BO40" s="19" t="str">
        <f t="shared" si="52"/>
        <v>伊平屋村</v>
      </c>
      <c r="BP40" s="20">
        <v>5053</v>
      </c>
      <c r="BQ40" s="20">
        <v>0</v>
      </c>
      <c r="BR40" s="20">
        <v>0</v>
      </c>
      <c r="BS40" s="20">
        <v>0</v>
      </c>
      <c r="BT40" s="20">
        <v>0</v>
      </c>
      <c r="BU40" s="20">
        <v>0</v>
      </c>
      <c r="BV40" s="20">
        <v>0</v>
      </c>
      <c r="BW40" s="27">
        <v>1</v>
      </c>
      <c r="BX40" s="27">
        <v>0</v>
      </c>
      <c r="BY40" s="27">
        <v>0</v>
      </c>
      <c r="BZ40" s="30"/>
      <c r="CA40" s="18">
        <v>35</v>
      </c>
      <c r="CB40" s="19" t="str">
        <f t="shared" si="53"/>
        <v>伊平屋村</v>
      </c>
      <c r="CC40" s="20">
        <v>0</v>
      </c>
      <c r="CD40" s="20">
        <v>88172</v>
      </c>
      <c r="CE40" s="20">
        <v>53419</v>
      </c>
      <c r="CF40" s="20">
        <v>125916</v>
      </c>
      <c r="CG40" s="20">
        <v>77623</v>
      </c>
      <c r="CH40" s="20">
        <v>20716</v>
      </c>
      <c r="CI40" s="20">
        <v>12799</v>
      </c>
      <c r="CJ40" s="27">
        <v>0</v>
      </c>
      <c r="CK40" s="27">
        <v>455</v>
      </c>
      <c r="CL40" s="27">
        <v>273</v>
      </c>
      <c r="CM40" s="30"/>
      <c r="CN40" s="18">
        <v>35</v>
      </c>
      <c r="CO40" s="19" t="str">
        <f t="shared" si="54"/>
        <v>伊平屋村</v>
      </c>
      <c r="CP40" s="20">
        <v>0</v>
      </c>
      <c r="CQ40" s="20">
        <v>101393</v>
      </c>
      <c r="CR40" s="20">
        <v>74850</v>
      </c>
      <c r="CS40" s="20">
        <v>145451</v>
      </c>
      <c r="CT40" s="20">
        <v>108171</v>
      </c>
      <c r="CU40" s="20">
        <v>48001</v>
      </c>
      <c r="CV40" s="20">
        <v>35765</v>
      </c>
      <c r="CW40" s="20">
        <v>0</v>
      </c>
      <c r="CX40" s="20">
        <v>426</v>
      </c>
      <c r="CY40" s="20">
        <v>265</v>
      </c>
      <c r="CZ40" s="49"/>
      <c r="DA40" s="18">
        <v>35</v>
      </c>
      <c r="DB40" s="19" t="str">
        <f t="shared" si="55"/>
        <v>伊平屋村</v>
      </c>
      <c r="DC40" s="20">
        <v>0</v>
      </c>
      <c r="DD40" s="20">
        <v>123216</v>
      </c>
      <c r="DE40" s="20">
        <v>107214</v>
      </c>
      <c r="DF40" s="20">
        <v>172377</v>
      </c>
      <c r="DG40" s="20">
        <v>152227</v>
      </c>
      <c r="DH40" s="20">
        <v>108182</v>
      </c>
      <c r="DI40" s="20">
        <v>95943</v>
      </c>
      <c r="DJ40" s="20">
        <v>0</v>
      </c>
      <c r="DK40" s="20">
        <v>368</v>
      </c>
      <c r="DL40" s="20">
        <v>285</v>
      </c>
      <c r="DM40" s="16"/>
      <c r="DN40" s="18">
        <v>35</v>
      </c>
      <c r="DO40" s="19" t="str">
        <f t="shared" si="56"/>
        <v>伊平屋村</v>
      </c>
      <c r="DP40" s="20">
        <v>83180</v>
      </c>
      <c r="DQ40" s="20">
        <v>312781</v>
      </c>
      <c r="DR40" s="20">
        <v>235483</v>
      </c>
      <c r="DS40" s="20">
        <v>443744</v>
      </c>
      <c r="DT40" s="20">
        <v>338021</v>
      </c>
      <c r="DU40" s="20">
        <v>176899</v>
      </c>
      <c r="DV40" s="20">
        <v>144507</v>
      </c>
      <c r="DW40" s="20">
        <v>107</v>
      </c>
      <c r="DX40" s="20">
        <v>1249</v>
      </c>
      <c r="DY40" s="20">
        <v>823</v>
      </c>
      <c r="DZ40" s="16"/>
      <c r="EA40" s="18">
        <v>35</v>
      </c>
      <c r="EB40" s="19" t="str">
        <f t="shared" si="57"/>
        <v>伊平屋村</v>
      </c>
      <c r="EC40" s="20">
        <v>0</v>
      </c>
      <c r="ED40" s="20">
        <v>0</v>
      </c>
      <c r="EE40" s="20">
        <v>0</v>
      </c>
      <c r="EF40" s="20">
        <v>0</v>
      </c>
      <c r="EG40" s="20">
        <v>0</v>
      </c>
      <c r="EH40" s="20">
        <v>0</v>
      </c>
      <c r="EI40" s="20">
        <v>0</v>
      </c>
      <c r="EJ40" s="20">
        <v>0</v>
      </c>
      <c r="EK40" s="20">
        <v>0</v>
      </c>
      <c r="EL40" s="20">
        <v>0</v>
      </c>
      <c r="EM40" s="16"/>
      <c r="EN40" s="18">
        <v>35</v>
      </c>
      <c r="EO40" s="19" t="str">
        <f t="shared" si="58"/>
        <v>伊平屋村</v>
      </c>
      <c r="EP40" s="20">
        <v>0</v>
      </c>
      <c r="EQ40" s="20">
        <v>0</v>
      </c>
      <c r="ER40" s="20">
        <v>0</v>
      </c>
      <c r="ES40" s="20">
        <v>0</v>
      </c>
      <c r="ET40" s="20">
        <v>0</v>
      </c>
      <c r="EU40" s="20">
        <v>0</v>
      </c>
      <c r="EV40" s="20">
        <v>0</v>
      </c>
      <c r="EW40" s="20">
        <v>0</v>
      </c>
      <c r="EX40" s="20">
        <v>0</v>
      </c>
      <c r="EY40" s="20">
        <v>0</v>
      </c>
      <c r="FA40" s="18">
        <v>35</v>
      </c>
      <c r="FB40" s="19" t="str">
        <f t="shared" si="59"/>
        <v>伊平屋村</v>
      </c>
      <c r="FC40" s="20">
        <v>164115</v>
      </c>
      <c r="FD40" s="20">
        <v>176</v>
      </c>
      <c r="FE40" s="20">
        <v>176</v>
      </c>
      <c r="FF40" s="20">
        <v>2</v>
      </c>
      <c r="FG40" s="20">
        <v>2</v>
      </c>
      <c r="FH40" s="20">
        <v>2</v>
      </c>
      <c r="FI40" s="20">
        <v>2</v>
      </c>
      <c r="FJ40" s="20">
        <v>23</v>
      </c>
      <c r="FK40" s="20">
        <v>1</v>
      </c>
      <c r="FL40" s="20">
        <v>1</v>
      </c>
      <c r="FN40" s="18">
        <v>35</v>
      </c>
      <c r="FO40" s="19" t="str">
        <f t="shared" si="60"/>
        <v>伊平屋村</v>
      </c>
      <c r="FP40" s="20">
        <v>11169417</v>
      </c>
      <c r="FQ40" s="20">
        <v>156033</v>
      </c>
      <c r="FR40" s="20">
        <v>146278</v>
      </c>
      <c r="FS40" s="20">
        <v>1474</v>
      </c>
      <c r="FT40" s="20">
        <v>1390</v>
      </c>
      <c r="FU40" s="20">
        <v>1474</v>
      </c>
      <c r="FV40" s="20">
        <v>1390</v>
      </c>
      <c r="FW40" s="20">
        <v>120</v>
      </c>
      <c r="FX40" s="20">
        <v>46</v>
      </c>
      <c r="FY40" s="20">
        <v>31</v>
      </c>
      <c r="GA40" s="18">
        <v>35</v>
      </c>
      <c r="GB40" s="19" t="str">
        <f t="shared" si="61"/>
        <v>伊平屋村</v>
      </c>
      <c r="GC40" s="20">
        <v>0</v>
      </c>
      <c r="GD40" s="20">
        <v>0</v>
      </c>
      <c r="GE40" s="20">
        <v>0</v>
      </c>
      <c r="GF40" s="20">
        <v>0</v>
      </c>
      <c r="GG40" s="20">
        <v>0</v>
      </c>
      <c r="GH40" s="20">
        <v>0</v>
      </c>
      <c r="GI40" s="20">
        <v>0</v>
      </c>
      <c r="GJ40" s="20">
        <v>0</v>
      </c>
      <c r="GK40" s="20">
        <v>0</v>
      </c>
      <c r="GL40" s="20">
        <v>0</v>
      </c>
      <c r="GN40" s="18">
        <v>35</v>
      </c>
      <c r="GO40" s="19" t="str">
        <f t="shared" si="62"/>
        <v>伊平屋村</v>
      </c>
      <c r="GP40" s="20">
        <v>0</v>
      </c>
      <c r="GQ40" s="20">
        <v>0</v>
      </c>
      <c r="GR40" s="20">
        <v>0</v>
      </c>
      <c r="GS40" s="20">
        <v>0</v>
      </c>
      <c r="GT40" s="20">
        <v>0</v>
      </c>
      <c r="GU40" s="20">
        <v>0</v>
      </c>
      <c r="GV40" s="20">
        <v>0</v>
      </c>
      <c r="GW40" s="20">
        <v>0</v>
      </c>
      <c r="GX40" s="20">
        <v>0</v>
      </c>
      <c r="GY40" s="20">
        <v>0</v>
      </c>
      <c r="HA40" s="18">
        <v>35</v>
      </c>
      <c r="HB40" s="19" t="str">
        <f t="shared" si="63"/>
        <v>伊平屋村</v>
      </c>
      <c r="HC40" s="20">
        <v>958189</v>
      </c>
      <c r="HD40" s="20">
        <v>1031645</v>
      </c>
      <c r="HE40" s="20">
        <v>564058</v>
      </c>
      <c r="HF40" s="20">
        <v>9860</v>
      </c>
      <c r="HG40" s="20">
        <v>5559</v>
      </c>
      <c r="HH40" s="20">
        <v>9860</v>
      </c>
      <c r="HI40" s="20">
        <v>5559</v>
      </c>
      <c r="HJ40" s="20">
        <v>574</v>
      </c>
      <c r="HK40" s="20">
        <v>2005</v>
      </c>
      <c r="HL40" s="20">
        <v>939</v>
      </c>
      <c r="HN40" s="18">
        <v>35</v>
      </c>
      <c r="HO40" s="19" t="str">
        <f t="shared" si="64"/>
        <v>伊平屋村</v>
      </c>
      <c r="HP40" s="20">
        <v>0</v>
      </c>
      <c r="HQ40" s="20">
        <v>0</v>
      </c>
      <c r="HR40" s="20">
        <v>0</v>
      </c>
      <c r="HS40" s="20">
        <v>0</v>
      </c>
      <c r="HT40" s="20">
        <v>0</v>
      </c>
      <c r="HU40" s="20">
        <v>0</v>
      </c>
      <c r="HV40" s="20">
        <v>0</v>
      </c>
      <c r="HW40" s="20">
        <v>0</v>
      </c>
      <c r="HX40" s="20">
        <v>0</v>
      </c>
      <c r="HY40" s="20">
        <v>0</v>
      </c>
      <c r="IA40" s="18">
        <v>35</v>
      </c>
      <c r="IB40" s="19" t="str">
        <f t="shared" si="65"/>
        <v>伊平屋村</v>
      </c>
      <c r="IC40" s="20">
        <v>0</v>
      </c>
      <c r="ID40" s="20">
        <v>0</v>
      </c>
      <c r="IE40" s="20">
        <v>0</v>
      </c>
      <c r="IF40" s="20">
        <v>0</v>
      </c>
      <c r="IG40" s="20">
        <v>0</v>
      </c>
      <c r="IH40" s="20">
        <v>0</v>
      </c>
      <c r="II40" s="20">
        <v>0</v>
      </c>
      <c r="IJ40" s="20">
        <v>0</v>
      </c>
      <c r="IK40" s="20">
        <v>0</v>
      </c>
      <c r="IL40" s="20">
        <v>0</v>
      </c>
      <c r="IN40" s="17">
        <f t="shared" si="20"/>
        <v>12639148</v>
      </c>
      <c r="IO40" s="17">
        <f t="shared" si="40"/>
        <v>5265431</v>
      </c>
      <c r="IP40" s="17">
        <f t="shared" si="41"/>
        <v>3375852</v>
      </c>
      <c r="IQ40" s="17">
        <f t="shared" si="42"/>
        <v>579030</v>
      </c>
      <c r="IR40" s="17">
        <f t="shared" si="43"/>
        <v>425616</v>
      </c>
      <c r="IS40" s="17">
        <f t="shared" si="44"/>
        <v>312162</v>
      </c>
      <c r="IT40" s="17">
        <f t="shared" si="45"/>
        <v>232090</v>
      </c>
      <c r="IU40" s="17">
        <f t="shared" si="46"/>
        <v>1718</v>
      </c>
      <c r="IV40" s="17">
        <f t="shared" si="47"/>
        <v>7706</v>
      </c>
    </row>
    <row r="41" spans="1:256" s="7" customFormat="1" ht="15" customHeight="1">
      <c r="A41" s="18">
        <v>36</v>
      </c>
      <c r="B41" s="19" t="s">
        <v>89</v>
      </c>
      <c r="C41" s="20">
        <v>47315</v>
      </c>
      <c r="D41" s="20">
        <v>524827</v>
      </c>
      <c r="E41" s="20">
        <v>335405</v>
      </c>
      <c r="F41" s="20">
        <v>19059</v>
      </c>
      <c r="G41" s="20">
        <v>12241</v>
      </c>
      <c r="H41" s="20">
        <v>19051</v>
      </c>
      <c r="I41" s="20">
        <v>12233</v>
      </c>
      <c r="J41" s="20">
        <v>170</v>
      </c>
      <c r="K41" s="20">
        <v>801</v>
      </c>
      <c r="L41" s="20">
        <v>437</v>
      </c>
      <c r="M41" s="16"/>
      <c r="N41" s="18">
        <v>36</v>
      </c>
      <c r="O41" s="19" t="str">
        <f t="shared" si="48"/>
        <v>伊是名村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30"/>
      <c r="AA41" s="18">
        <v>36</v>
      </c>
      <c r="AB41" s="19" t="str">
        <f t="shared" si="49"/>
        <v>伊是名村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49"/>
      <c r="AN41" s="18">
        <v>36</v>
      </c>
      <c r="AO41" s="19" t="str">
        <f t="shared" si="50"/>
        <v>伊是名村</v>
      </c>
      <c r="AP41" s="20">
        <v>506671</v>
      </c>
      <c r="AQ41" s="20">
        <v>5368200</v>
      </c>
      <c r="AR41" s="20">
        <v>3435791</v>
      </c>
      <c r="AS41" s="20">
        <v>190024</v>
      </c>
      <c r="AT41" s="20">
        <v>121472</v>
      </c>
      <c r="AU41" s="20">
        <v>189980</v>
      </c>
      <c r="AV41" s="20">
        <v>121429</v>
      </c>
      <c r="AW41" s="20">
        <v>988</v>
      </c>
      <c r="AX41" s="20">
        <v>6591</v>
      </c>
      <c r="AY41" s="20">
        <v>3518</v>
      </c>
      <c r="AZ41" s="30"/>
      <c r="BA41" s="18">
        <v>36</v>
      </c>
      <c r="BB41" s="19" t="str">
        <f t="shared" si="51"/>
        <v>伊是名村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30"/>
      <c r="BN41" s="18">
        <v>36</v>
      </c>
      <c r="BO41" s="19" t="str">
        <f t="shared" si="52"/>
        <v>伊是名村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30"/>
      <c r="CA41" s="18">
        <v>36</v>
      </c>
      <c r="CB41" s="19" t="str">
        <f t="shared" si="53"/>
        <v>伊是名村</v>
      </c>
      <c r="CC41" s="20">
        <v>0</v>
      </c>
      <c r="CD41" s="20">
        <v>159203</v>
      </c>
      <c r="CE41" s="20">
        <v>97821</v>
      </c>
      <c r="CF41" s="20">
        <v>324092</v>
      </c>
      <c r="CG41" s="20">
        <v>196527</v>
      </c>
      <c r="CH41" s="20">
        <v>53327</v>
      </c>
      <c r="CI41" s="20">
        <v>32313</v>
      </c>
      <c r="CJ41" s="20">
        <v>0</v>
      </c>
      <c r="CK41" s="20">
        <v>865</v>
      </c>
      <c r="CL41" s="20">
        <v>525</v>
      </c>
      <c r="CM41" s="30"/>
      <c r="CN41" s="18">
        <v>36</v>
      </c>
      <c r="CO41" s="19" t="str">
        <f t="shared" si="54"/>
        <v>伊是名村</v>
      </c>
      <c r="CP41" s="20">
        <v>0</v>
      </c>
      <c r="CQ41" s="20">
        <v>150862</v>
      </c>
      <c r="CR41" s="20">
        <v>116126</v>
      </c>
      <c r="CS41" s="20">
        <v>287753</v>
      </c>
      <c r="CT41" s="20">
        <v>223248</v>
      </c>
      <c r="CU41" s="20">
        <v>94309</v>
      </c>
      <c r="CV41" s="20">
        <v>73132</v>
      </c>
      <c r="CW41" s="20">
        <v>0</v>
      </c>
      <c r="CX41" s="20">
        <v>688</v>
      </c>
      <c r="CY41" s="20">
        <v>444</v>
      </c>
      <c r="CZ41" s="49"/>
      <c r="DA41" s="18">
        <v>36</v>
      </c>
      <c r="DB41" s="19" t="str">
        <f t="shared" si="55"/>
        <v>伊是名村</v>
      </c>
      <c r="DC41" s="20">
        <v>0</v>
      </c>
      <c r="DD41" s="20">
        <v>95257</v>
      </c>
      <c r="DE41" s="20">
        <v>91151</v>
      </c>
      <c r="DF41" s="20">
        <v>175463</v>
      </c>
      <c r="DG41" s="20">
        <v>167810</v>
      </c>
      <c r="DH41" s="20">
        <v>109086</v>
      </c>
      <c r="DI41" s="20">
        <v>104305</v>
      </c>
      <c r="DJ41" s="20">
        <v>0</v>
      </c>
      <c r="DK41" s="20">
        <v>270</v>
      </c>
      <c r="DL41" s="20">
        <v>236</v>
      </c>
      <c r="DM41" s="16"/>
      <c r="DN41" s="18">
        <v>36</v>
      </c>
      <c r="DO41" s="19" t="str">
        <f t="shared" si="56"/>
        <v>伊是名村</v>
      </c>
      <c r="DP41" s="20">
        <v>75841</v>
      </c>
      <c r="DQ41" s="20">
        <v>405322</v>
      </c>
      <c r="DR41" s="20">
        <v>305098</v>
      </c>
      <c r="DS41" s="20">
        <v>787308</v>
      </c>
      <c r="DT41" s="20">
        <v>587585</v>
      </c>
      <c r="DU41" s="20">
        <v>256722</v>
      </c>
      <c r="DV41" s="20">
        <v>209750</v>
      </c>
      <c r="DW41" s="20">
        <v>143</v>
      </c>
      <c r="DX41" s="20">
        <v>1823</v>
      </c>
      <c r="DY41" s="20">
        <v>1205</v>
      </c>
      <c r="DZ41" s="16"/>
      <c r="EA41" s="18">
        <v>36</v>
      </c>
      <c r="EB41" s="19" t="str">
        <f t="shared" si="57"/>
        <v>伊是名村</v>
      </c>
      <c r="EC41" s="20">
        <v>0</v>
      </c>
      <c r="ED41" s="20">
        <v>0</v>
      </c>
      <c r="EE41" s="20">
        <v>0</v>
      </c>
      <c r="EF41" s="20">
        <v>0</v>
      </c>
      <c r="EG41" s="20">
        <v>0</v>
      </c>
      <c r="EH41" s="20">
        <v>0</v>
      </c>
      <c r="EI41" s="20">
        <v>0</v>
      </c>
      <c r="EJ41" s="20">
        <v>0</v>
      </c>
      <c r="EK41" s="20">
        <v>0</v>
      </c>
      <c r="EL41" s="20">
        <v>0</v>
      </c>
      <c r="EM41" s="16"/>
      <c r="EN41" s="18">
        <v>36</v>
      </c>
      <c r="EO41" s="19" t="str">
        <f t="shared" si="58"/>
        <v>伊是名村</v>
      </c>
      <c r="EP41" s="20">
        <v>0</v>
      </c>
      <c r="EQ41" s="20">
        <v>0</v>
      </c>
      <c r="ER41" s="20">
        <v>0</v>
      </c>
      <c r="ES41" s="20">
        <v>0</v>
      </c>
      <c r="ET41" s="20">
        <v>0</v>
      </c>
      <c r="EU41" s="20">
        <v>0</v>
      </c>
      <c r="EV41" s="20">
        <v>0</v>
      </c>
      <c r="EW41" s="20">
        <v>0</v>
      </c>
      <c r="EX41" s="20">
        <v>0</v>
      </c>
      <c r="EY41" s="20">
        <v>0</v>
      </c>
      <c r="FA41" s="18">
        <v>36</v>
      </c>
      <c r="FB41" s="19" t="str">
        <f t="shared" si="59"/>
        <v>伊是名村</v>
      </c>
      <c r="FC41" s="20">
        <v>10919</v>
      </c>
      <c r="FD41" s="20">
        <v>33</v>
      </c>
      <c r="FE41" s="20">
        <v>0</v>
      </c>
      <c r="FF41" s="20">
        <v>1</v>
      </c>
      <c r="FG41" s="20">
        <v>0</v>
      </c>
      <c r="FH41" s="20">
        <v>1</v>
      </c>
      <c r="FI41" s="20">
        <v>0</v>
      </c>
      <c r="FJ41" s="20">
        <v>35</v>
      </c>
      <c r="FK41" s="20">
        <v>1</v>
      </c>
      <c r="FL41" s="20">
        <v>0</v>
      </c>
      <c r="FN41" s="18">
        <v>36</v>
      </c>
      <c r="FO41" s="19" t="str">
        <f t="shared" si="60"/>
        <v>伊是名村</v>
      </c>
      <c r="FP41" s="20">
        <v>2535356</v>
      </c>
      <c r="FQ41" s="20">
        <v>0</v>
      </c>
      <c r="FR41" s="20">
        <v>0</v>
      </c>
      <c r="FS41" s="20">
        <v>0</v>
      </c>
      <c r="FT41" s="20">
        <v>0</v>
      </c>
      <c r="FU41" s="20">
        <v>0</v>
      </c>
      <c r="FV41" s="20">
        <v>0</v>
      </c>
      <c r="FW41" s="20">
        <v>186</v>
      </c>
      <c r="FX41" s="20">
        <v>0</v>
      </c>
      <c r="FY41" s="20">
        <v>0</v>
      </c>
      <c r="GA41" s="18">
        <v>36</v>
      </c>
      <c r="GB41" s="19" t="str">
        <f t="shared" si="61"/>
        <v>伊是名村</v>
      </c>
      <c r="GC41" s="20">
        <v>0</v>
      </c>
      <c r="GD41" s="20">
        <v>0</v>
      </c>
      <c r="GE41" s="20">
        <v>0</v>
      </c>
      <c r="GF41" s="20">
        <v>0</v>
      </c>
      <c r="GG41" s="20">
        <v>0</v>
      </c>
      <c r="GH41" s="20">
        <v>0</v>
      </c>
      <c r="GI41" s="20">
        <v>0</v>
      </c>
      <c r="GJ41" s="20">
        <v>0</v>
      </c>
      <c r="GK41" s="20">
        <v>0</v>
      </c>
      <c r="GL41" s="20">
        <v>0</v>
      </c>
      <c r="GN41" s="18">
        <v>36</v>
      </c>
      <c r="GO41" s="19" t="str">
        <f t="shared" si="62"/>
        <v>伊是名村</v>
      </c>
      <c r="GP41" s="20">
        <v>3222</v>
      </c>
      <c r="GQ41" s="20">
        <v>84289</v>
      </c>
      <c r="GR41" s="20">
        <v>44103</v>
      </c>
      <c r="GS41" s="20">
        <v>1554</v>
      </c>
      <c r="GT41" s="20">
        <v>813</v>
      </c>
      <c r="GU41" s="20">
        <v>1554</v>
      </c>
      <c r="GV41" s="20">
        <v>813</v>
      </c>
      <c r="GW41" s="20">
        <v>20</v>
      </c>
      <c r="GX41" s="20">
        <v>165</v>
      </c>
      <c r="GY41" s="20">
        <v>79</v>
      </c>
      <c r="HA41" s="18">
        <v>36</v>
      </c>
      <c r="HB41" s="19" t="str">
        <f t="shared" si="63"/>
        <v>伊是名村</v>
      </c>
      <c r="HC41" s="20">
        <v>1000241</v>
      </c>
      <c r="HD41" s="20">
        <v>925868</v>
      </c>
      <c r="HE41" s="20">
        <v>694441</v>
      </c>
      <c r="HF41" s="20">
        <v>10244</v>
      </c>
      <c r="HG41" s="20">
        <v>7894</v>
      </c>
      <c r="HH41" s="20">
        <v>10244</v>
      </c>
      <c r="HI41" s="20">
        <v>7894</v>
      </c>
      <c r="HJ41" s="20">
        <v>748</v>
      </c>
      <c r="HK41" s="20">
        <v>1794</v>
      </c>
      <c r="HL41" s="20">
        <v>1285</v>
      </c>
      <c r="HN41" s="18">
        <v>36</v>
      </c>
      <c r="HO41" s="19" t="str">
        <f t="shared" si="64"/>
        <v>伊是名村</v>
      </c>
      <c r="HP41" s="20">
        <v>0</v>
      </c>
      <c r="HQ41" s="20">
        <v>0</v>
      </c>
      <c r="HR41" s="20">
        <v>0</v>
      </c>
      <c r="HS41" s="20">
        <v>0</v>
      </c>
      <c r="HT41" s="20">
        <v>0</v>
      </c>
      <c r="HU41" s="20">
        <v>0</v>
      </c>
      <c r="HV41" s="20">
        <v>0</v>
      </c>
      <c r="HW41" s="20">
        <v>0</v>
      </c>
      <c r="HX41" s="20">
        <v>0</v>
      </c>
      <c r="HY41" s="20">
        <v>0</v>
      </c>
      <c r="IA41" s="18">
        <v>36</v>
      </c>
      <c r="IB41" s="19" t="str">
        <f t="shared" si="65"/>
        <v>伊是名村</v>
      </c>
      <c r="IC41" s="20">
        <v>0</v>
      </c>
      <c r="ID41" s="20">
        <v>0</v>
      </c>
      <c r="IE41" s="20">
        <v>0</v>
      </c>
      <c r="IF41" s="20">
        <v>0</v>
      </c>
      <c r="IG41" s="20">
        <v>0</v>
      </c>
      <c r="IH41" s="20">
        <v>0</v>
      </c>
      <c r="II41" s="20">
        <v>0</v>
      </c>
      <c r="IJ41" s="20">
        <v>0</v>
      </c>
      <c r="IK41" s="20">
        <v>0</v>
      </c>
      <c r="IL41" s="20">
        <v>0</v>
      </c>
      <c r="IN41" s="17">
        <f t="shared" si="20"/>
        <v>4179565</v>
      </c>
      <c r="IO41" s="17">
        <f t="shared" si="40"/>
        <v>7308539</v>
      </c>
      <c r="IP41" s="17">
        <f t="shared" si="41"/>
        <v>4814838</v>
      </c>
      <c r="IQ41" s="17">
        <f t="shared" si="42"/>
        <v>1008190</v>
      </c>
      <c r="IR41" s="17">
        <f t="shared" si="43"/>
        <v>730005</v>
      </c>
      <c r="IS41" s="17">
        <f t="shared" si="44"/>
        <v>477552</v>
      </c>
      <c r="IT41" s="17">
        <f t="shared" si="45"/>
        <v>352119</v>
      </c>
      <c r="IU41" s="17">
        <f t="shared" si="46"/>
        <v>2290</v>
      </c>
      <c r="IV41" s="17">
        <f t="shared" si="47"/>
        <v>11175</v>
      </c>
    </row>
    <row r="42" spans="1:256" s="7" customFormat="1" ht="15" customHeight="1">
      <c r="A42" s="18">
        <v>37</v>
      </c>
      <c r="B42" s="19" t="s">
        <v>90</v>
      </c>
      <c r="C42" s="20">
        <v>3589</v>
      </c>
      <c r="D42" s="20">
        <v>486253</v>
      </c>
      <c r="E42" s="20">
        <v>321993</v>
      </c>
      <c r="F42" s="20">
        <v>10315</v>
      </c>
      <c r="G42" s="20">
        <v>6807</v>
      </c>
      <c r="H42" s="20">
        <v>10315</v>
      </c>
      <c r="I42" s="20">
        <v>6807</v>
      </c>
      <c r="J42" s="20">
        <v>20</v>
      </c>
      <c r="K42" s="20">
        <v>1364</v>
      </c>
      <c r="L42" s="20">
        <v>795</v>
      </c>
      <c r="M42" s="16"/>
      <c r="N42" s="18">
        <v>37</v>
      </c>
      <c r="O42" s="19" t="str">
        <f t="shared" si="48"/>
        <v>久米島町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30"/>
      <c r="AA42" s="18">
        <v>37</v>
      </c>
      <c r="AB42" s="19" t="str">
        <f t="shared" si="49"/>
        <v>久米島町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49"/>
      <c r="AN42" s="18">
        <v>37</v>
      </c>
      <c r="AO42" s="19" t="str">
        <f t="shared" si="50"/>
        <v>久米島町</v>
      </c>
      <c r="AP42" s="20">
        <v>1011467</v>
      </c>
      <c r="AQ42" s="20">
        <v>20862696</v>
      </c>
      <c r="AR42" s="20">
        <v>15539535</v>
      </c>
      <c r="AS42" s="20">
        <v>608500</v>
      </c>
      <c r="AT42" s="20">
        <v>453885</v>
      </c>
      <c r="AU42" s="20">
        <v>608405</v>
      </c>
      <c r="AV42" s="20">
        <v>453790</v>
      </c>
      <c r="AW42" s="20">
        <v>1237</v>
      </c>
      <c r="AX42" s="20">
        <v>26257</v>
      </c>
      <c r="AY42" s="20">
        <v>16610</v>
      </c>
      <c r="AZ42" s="30"/>
      <c r="BA42" s="18">
        <v>37</v>
      </c>
      <c r="BB42" s="19" t="str">
        <f t="shared" si="51"/>
        <v>久米島町</v>
      </c>
      <c r="BC42" s="20">
        <v>0</v>
      </c>
      <c r="BD42" s="20">
        <v>0</v>
      </c>
      <c r="BE42" s="20">
        <v>0</v>
      </c>
      <c r="BF42" s="20">
        <v>0</v>
      </c>
      <c r="BG42" s="20">
        <v>0</v>
      </c>
      <c r="BH42" s="20">
        <v>0</v>
      </c>
      <c r="BI42" s="20">
        <v>0</v>
      </c>
      <c r="BJ42" s="20">
        <v>0</v>
      </c>
      <c r="BK42" s="20">
        <v>0</v>
      </c>
      <c r="BL42" s="20">
        <v>0</v>
      </c>
      <c r="BM42" s="30"/>
      <c r="BN42" s="18">
        <v>37</v>
      </c>
      <c r="BO42" s="19" t="str">
        <f t="shared" si="52"/>
        <v>久米島町</v>
      </c>
      <c r="BP42" s="20">
        <v>0</v>
      </c>
      <c r="BQ42" s="20">
        <v>0</v>
      </c>
      <c r="BR42" s="20">
        <v>0</v>
      </c>
      <c r="BS42" s="20">
        <v>0</v>
      </c>
      <c r="BT42" s="20">
        <v>0</v>
      </c>
      <c r="BU42" s="20">
        <v>0</v>
      </c>
      <c r="BV42" s="20">
        <v>0</v>
      </c>
      <c r="BW42" s="20">
        <v>0</v>
      </c>
      <c r="BX42" s="20">
        <v>0</v>
      </c>
      <c r="BY42" s="20">
        <v>0</v>
      </c>
      <c r="BZ42" s="30"/>
      <c r="CA42" s="18">
        <v>37</v>
      </c>
      <c r="CB42" s="19" t="str">
        <f t="shared" si="53"/>
        <v>久米島町</v>
      </c>
      <c r="CC42" s="20">
        <v>0</v>
      </c>
      <c r="CD42" s="20">
        <v>594230</v>
      </c>
      <c r="CE42" s="20">
        <v>572095</v>
      </c>
      <c r="CF42" s="20">
        <v>3939007</v>
      </c>
      <c r="CG42" s="20">
        <v>3822203</v>
      </c>
      <c r="CH42" s="20">
        <v>655963</v>
      </c>
      <c r="CI42" s="20">
        <v>636500</v>
      </c>
      <c r="CJ42" s="20">
        <v>0</v>
      </c>
      <c r="CK42" s="20">
        <v>2941</v>
      </c>
      <c r="CL42" s="20">
        <v>2792</v>
      </c>
      <c r="CM42" s="30"/>
      <c r="CN42" s="18">
        <v>37</v>
      </c>
      <c r="CO42" s="19" t="str">
        <f t="shared" si="54"/>
        <v>久米島町</v>
      </c>
      <c r="CP42" s="20">
        <v>0</v>
      </c>
      <c r="CQ42" s="20">
        <v>769446</v>
      </c>
      <c r="CR42" s="20">
        <v>763981</v>
      </c>
      <c r="CS42" s="20">
        <v>4637782</v>
      </c>
      <c r="CT42" s="20">
        <v>4613922</v>
      </c>
      <c r="CU42" s="20">
        <v>1545036</v>
      </c>
      <c r="CV42" s="20">
        <v>1537084</v>
      </c>
      <c r="CW42" s="20">
        <v>0</v>
      </c>
      <c r="CX42" s="20">
        <v>3124</v>
      </c>
      <c r="CY42" s="20">
        <v>3000</v>
      </c>
      <c r="CZ42" s="49"/>
      <c r="DA42" s="18">
        <v>37</v>
      </c>
      <c r="DB42" s="19" t="str">
        <f t="shared" si="55"/>
        <v>久米島町</v>
      </c>
      <c r="DC42" s="20">
        <v>0</v>
      </c>
      <c r="DD42" s="20">
        <v>374026</v>
      </c>
      <c r="DE42" s="20">
        <v>373671</v>
      </c>
      <c r="DF42" s="20">
        <v>2001365</v>
      </c>
      <c r="DG42" s="20">
        <v>1999634</v>
      </c>
      <c r="DH42" s="20">
        <v>1388954</v>
      </c>
      <c r="DI42" s="20">
        <v>1387753</v>
      </c>
      <c r="DJ42" s="20">
        <v>0</v>
      </c>
      <c r="DK42" s="20">
        <v>956</v>
      </c>
      <c r="DL42" s="20">
        <v>945</v>
      </c>
      <c r="DM42" s="16"/>
      <c r="DN42" s="18">
        <v>37</v>
      </c>
      <c r="DO42" s="19" t="str">
        <f t="shared" si="56"/>
        <v>久米島町</v>
      </c>
      <c r="DP42" s="20">
        <v>332017</v>
      </c>
      <c r="DQ42" s="20">
        <v>1737702</v>
      </c>
      <c r="DR42" s="20">
        <v>1709747</v>
      </c>
      <c r="DS42" s="20">
        <v>10578154</v>
      </c>
      <c r="DT42" s="20">
        <v>10435759</v>
      </c>
      <c r="DU42" s="20">
        <v>3589953</v>
      </c>
      <c r="DV42" s="20">
        <v>3561337</v>
      </c>
      <c r="DW42" s="20">
        <v>356</v>
      </c>
      <c r="DX42" s="20">
        <v>7021</v>
      </c>
      <c r="DY42" s="20">
        <v>6737</v>
      </c>
      <c r="DZ42" s="16"/>
      <c r="EA42" s="18">
        <v>37</v>
      </c>
      <c r="EB42" s="19" t="str">
        <f t="shared" si="57"/>
        <v>久米島町</v>
      </c>
      <c r="EC42" s="20">
        <v>0</v>
      </c>
      <c r="ED42" s="20">
        <v>0</v>
      </c>
      <c r="EE42" s="20">
        <v>0</v>
      </c>
      <c r="EF42" s="20">
        <v>0</v>
      </c>
      <c r="EG42" s="20">
        <v>0</v>
      </c>
      <c r="EH42" s="20">
        <v>0</v>
      </c>
      <c r="EI42" s="20">
        <v>0</v>
      </c>
      <c r="EJ42" s="20">
        <v>0</v>
      </c>
      <c r="EK42" s="20">
        <v>0</v>
      </c>
      <c r="EL42" s="20">
        <v>0</v>
      </c>
      <c r="EM42" s="16"/>
      <c r="EN42" s="18">
        <v>37</v>
      </c>
      <c r="EO42" s="19" t="str">
        <f t="shared" si="58"/>
        <v>久米島町</v>
      </c>
      <c r="EP42" s="20">
        <v>0</v>
      </c>
      <c r="EQ42" s="20">
        <v>0</v>
      </c>
      <c r="ER42" s="20">
        <v>0</v>
      </c>
      <c r="ES42" s="20">
        <v>0</v>
      </c>
      <c r="ET42" s="20">
        <v>0</v>
      </c>
      <c r="EU42" s="20">
        <v>0</v>
      </c>
      <c r="EV42" s="20">
        <v>0</v>
      </c>
      <c r="EW42" s="20">
        <v>0</v>
      </c>
      <c r="EX42" s="20">
        <v>0</v>
      </c>
      <c r="EY42" s="20">
        <v>0</v>
      </c>
      <c r="FA42" s="18">
        <v>37</v>
      </c>
      <c r="FB42" s="19" t="str">
        <f t="shared" si="59"/>
        <v>久米島町</v>
      </c>
      <c r="FC42" s="20">
        <v>34427</v>
      </c>
      <c r="FD42" s="20">
        <v>106165</v>
      </c>
      <c r="FE42" s="20">
        <v>90492</v>
      </c>
      <c r="FF42" s="20">
        <v>2568</v>
      </c>
      <c r="FG42" s="20">
        <v>2161</v>
      </c>
      <c r="FH42" s="20">
        <v>2568</v>
      </c>
      <c r="FI42" s="20">
        <v>2161</v>
      </c>
      <c r="FJ42" s="20">
        <v>59</v>
      </c>
      <c r="FK42" s="20">
        <v>28</v>
      </c>
      <c r="FL42" s="20">
        <v>5</v>
      </c>
      <c r="FN42" s="18">
        <v>37</v>
      </c>
      <c r="FO42" s="19" t="str">
        <f t="shared" si="60"/>
        <v>久米島町</v>
      </c>
      <c r="FP42" s="20">
        <v>16751807</v>
      </c>
      <c r="FQ42" s="20">
        <v>1321530</v>
      </c>
      <c r="FR42" s="20">
        <v>984472</v>
      </c>
      <c r="FS42" s="20">
        <v>6596</v>
      </c>
      <c r="FT42" s="20">
        <v>4950</v>
      </c>
      <c r="FU42" s="20">
        <v>6596</v>
      </c>
      <c r="FV42" s="20">
        <v>4950</v>
      </c>
      <c r="FW42" s="20">
        <v>731</v>
      </c>
      <c r="FX42" s="20">
        <v>882</v>
      </c>
      <c r="FY42" s="20">
        <v>583</v>
      </c>
      <c r="GA42" s="18">
        <v>37</v>
      </c>
      <c r="GB42" s="19" t="str">
        <f t="shared" si="61"/>
        <v>久米島町</v>
      </c>
      <c r="GC42" s="20">
        <v>0</v>
      </c>
      <c r="GD42" s="20">
        <v>0</v>
      </c>
      <c r="GE42" s="20">
        <v>0</v>
      </c>
      <c r="GF42" s="20">
        <v>0</v>
      </c>
      <c r="GG42" s="20">
        <v>0</v>
      </c>
      <c r="GH42" s="20">
        <v>0</v>
      </c>
      <c r="GI42" s="20">
        <v>0</v>
      </c>
      <c r="GJ42" s="20">
        <v>0</v>
      </c>
      <c r="GK42" s="20">
        <v>0</v>
      </c>
      <c r="GL42" s="20">
        <v>0</v>
      </c>
      <c r="GN42" s="18">
        <v>37</v>
      </c>
      <c r="GO42" s="19" t="str">
        <f t="shared" si="62"/>
        <v>久米島町</v>
      </c>
      <c r="GP42" s="20">
        <v>0</v>
      </c>
      <c r="GQ42" s="20">
        <v>5550</v>
      </c>
      <c r="GR42" s="20">
        <v>5058</v>
      </c>
      <c r="GS42" s="20">
        <v>230</v>
      </c>
      <c r="GT42" s="20">
        <v>225</v>
      </c>
      <c r="GU42" s="20">
        <v>230</v>
      </c>
      <c r="GV42" s="20">
        <v>225</v>
      </c>
      <c r="GW42" s="20">
        <v>0</v>
      </c>
      <c r="GX42" s="20">
        <v>3</v>
      </c>
      <c r="GY42" s="20">
        <v>2</v>
      </c>
      <c r="HA42" s="18">
        <v>37</v>
      </c>
      <c r="HB42" s="19" t="str">
        <f t="shared" si="63"/>
        <v>久米島町</v>
      </c>
      <c r="HC42" s="20">
        <v>6911315</v>
      </c>
      <c r="HD42" s="20">
        <v>1128819</v>
      </c>
      <c r="HE42" s="20">
        <v>735618</v>
      </c>
      <c r="HF42" s="20">
        <v>8496</v>
      </c>
      <c r="HG42" s="20">
        <v>5756</v>
      </c>
      <c r="HH42" s="20">
        <v>8494</v>
      </c>
      <c r="HI42" s="20">
        <v>5754</v>
      </c>
      <c r="HJ42" s="20">
        <v>1263</v>
      </c>
      <c r="HK42" s="20">
        <v>1461</v>
      </c>
      <c r="HL42" s="20">
        <v>729</v>
      </c>
      <c r="HN42" s="18">
        <v>37</v>
      </c>
      <c r="HO42" s="19" t="str">
        <f t="shared" si="64"/>
        <v>久米島町</v>
      </c>
      <c r="HP42" s="20">
        <v>0</v>
      </c>
      <c r="HQ42" s="20">
        <v>0</v>
      </c>
      <c r="HR42" s="20">
        <v>0</v>
      </c>
      <c r="HS42" s="20">
        <v>0</v>
      </c>
      <c r="HT42" s="20">
        <v>0</v>
      </c>
      <c r="HU42" s="20">
        <v>0</v>
      </c>
      <c r="HV42" s="20">
        <v>0</v>
      </c>
      <c r="HW42" s="20">
        <v>0</v>
      </c>
      <c r="HX42" s="20">
        <v>0</v>
      </c>
      <c r="HY42" s="20">
        <v>0</v>
      </c>
      <c r="IA42" s="18">
        <v>37</v>
      </c>
      <c r="IB42" s="19" t="str">
        <f t="shared" si="65"/>
        <v>久米島町</v>
      </c>
      <c r="IC42" s="20">
        <v>0</v>
      </c>
      <c r="ID42" s="20">
        <v>0</v>
      </c>
      <c r="IE42" s="20">
        <v>0</v>
      </c>
      <c r="IF42" s="20">
        <v>0</v>
      </c>
      <c r="IG42" s="20">
        <v>0</v>
      </c>
      <c r="IH42" s="20">
        <v>0</v>
      </c>
      <c r="II42" s="20">
        <v>0</v>
      </c>
      <c r="IJ42" s="20">
        <v>0</v>
      </c>
      <c r="IK42" s="20">
        <v>0</v>
      </c>
      <c r="IL42" s="20">
        <v>0</v>
      </c>
      <c r="IN42" s="17">
        <f t="shared" si="20"/>
        <v>25044622</v>
      </c>
      <c r="IO42" s="17">
        <f t="shared" si="40"/>
        <v>25648715</v>
      </c>
      <c r="IP42" s="17">
        <f t="shared" si="41"/>
        <v>19386915</v>
      </c>
      <c r="IQ42" s="17">
        <f t="shared" si="42"/>
        <v>11214859</v>
      </c>
      <c r="IR42" s="17">
        <f t="shared" si="43"/>
        <v>10909543</v>
      </c>
      <c r="IS42" s="17">
        <f t="shared" si="44"/>
        <v>4226561</v>
      </c>
      <c r="IT42" s="17">
        <f t="shared" si="45"/>
        <v>4035024</v>
      </c>
      <c r="IU42" s="17">
        <f t="shared" si="46"/>
        <v>3666</v>
      </c>
      <c r="IV42" s="17">
        <f t="shared" si="47"/>
        <v>37016</v>
      </c>
    </row>
    <row r="43" spans="1:256" s="7" customFormat="1" ht="15" customHeight="1">
      <c r="A43" s="18">
        <v>38</v>
      </c>
      <c r="B43" s="19" t="s">
        <v>91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16"/>
      <c r="N43" s="18">
        <v>38</v>
      </c>
      <c r="O43" s="19" t="str">
        <f t="shared" si="48"/>
        <v>八重瀬町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30"/>
      <c r="AA43" s="18">
        <v>38</v>
      </c>
      <c r="AB43" s="19" t="str">
        <f t="shared" si="49"/>
        <v>八重瀬町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20">
        <v>0</v>
      </c>
      <c r="AJ43" s="20">
        <v>0</v>
      </c>
      <c r="AK43" s="20">
        <v>0</v>
      </c>
      <c r="AL43" s="20">
        <v>0</v>
      </c>
      <c r="AM43" s="49"/>
      <c r="AN43" s="18">
        <v>38</v>
      </c>
      <c r="AO43" s="19" t="str">
        <f t="shared" si="50"/>
        <v>八重瀬町</v>
      </c>
      <c r="AP43" s="20">
        <v>139013</v>
      </c>
      <c r="AQ43" s="20">
        <v>11948139</v>
      </c>
      <c r="AR43" s="20">
        <v>9011071</v>
      </c>
      <c r="AS43" s="20">
        <v>671420</v>
      </c>
      <c r="AT43" s="20">
        <v>509658</v>
      </c>
      <c r="AU43" s="20">
        <v>663262</v>
      </c>
      <c r="AV43" s="20">
        <v>501734</v>
      </c>
      <c r="AW43" s="20">
        <v>835</v>
      </c>
      <c r="AX43" s="20">
        <v>12127</v>
      </c>
      <c r="AY43" s="20">
        <v>8837</v>
      </c>
      <c r="AZ43" s="30"/>
      <c r="BA43" s="18">
        <v>38</v>
      </c>
      <c r="BB43" s="19" t="str">
        <f t="shared" si="51"/>
        <v>八重瀬町</v>
      </c>
      <c r="BC43" s="20">
        <v>0</v>
      </c>
      <c r="BD43" s="20">
        <v>0</v>
      </c>
      <c r="BE43" s="20">
        <v>0</v>
      </c>
      <c r="BF43" s="20">
        <v>0</v>
      </c>
      <c r="BG43" s="20">
        <v>0</v>
      </c>
      <c r="BH43" s="20">
        <v>0</v>
      </c>
      <c r="BI43" s="20">
        <v>0</v>
      </c>
      <c r="BJ43" s="20">
        <v>0</v>
      </c>
      <c r="BK43" s="20">
        <v>0</v>
      </c>
      <c r="BL43" s="20">
        <v>0</v>
      </c>
      <c r="BM43" s="30"/>
      <c r="BN43" s="18">
        <v>38</v>
      </c>
      <c r="BO43" s="19" t="str">
        <f t="shared" si="52"/>
        <v>八重瀬町</v>
      </c>
      <c r="BP43" s="20">
        <v>16261</v>
      </c>
      <c r="BQ43" s="20">
        <v>157235</v>
      </c>
      <c r="BR43" s="20">
        <v>127330</v>
      </c>
      <c r="BS43" s="20">
        <v>267458</v>
      </c>
      <c r="BT43" s="20">
        <v>219552</v>
      </c>
      <c r="BU43" s="20">
        <v>89122</v>
      </c>
      <c r="BV43" s="20">
        <v>73154</v>
      </c>
      <c r="BW43" s="20">
        <v>86</v>
      </c>
      <c r="BX43" s="20">
        <v>417</v>
      </c>
      <c r="BY43" s="20">
        <v>283</v>
      </c>
      <c r="BZ43" s="30"/>
      <c r="CA43" s="18">
        <v>38</v>
      </c>
      <c r="CB43" s="19" t="str">
        <f t="shared" si="53"/>
        <v>八重瀬町</v>
      </c>
      <c r="CC43" s="20">
        <v>0</v>
      </c>
      <c r="CD43" s="20">
        <v>1672981</v>
      </c>
      <c r="CE43" s="20">
        <v>1667502</v>
      </c>
      <c r="CF43" s="20">
        <v>39606392</v>
      </c>
      <c r="CG43" s="20">
        <v>39517085</v>
      </c>
      <c r="CH43" s="20">
        <v>6367094</v>
      </c>
      <c r="CI43" s="20">
        <v>6352232</v>
      </c>
      <c r="CJ43" s="20">
        <v>0</v>
      </c>
      <c r="CK43" s="20">
        <v>8333</v>
      </c>
      <c r="CL43" s="20">
        <v>8218</v>
      </c>
      <c r="CM43" s="30"/>
      <c r="CN43" s="18">
        <v>38</v>
      </c>
      <c r="CO43" s="19" t="str">
        <f t="shared" si="54"/>
        <v>八重瀬町</v>
      </c>
      <c r="CP43" s="20">
        <v>0</v>
      </c>
      <c r="CQ43" s="20">
        <v>1223612</v>
      </c>
      <c r="CR43" s="20">
        <v>1223249</v>
      </c>
      <c r="CS43" s="20">
        <v>23779497</v>
      </c>
      <c r="CT43" s="20">
        <v>23773053</v>
      </c>
      <c r="CU43" s="20">
        <v>7824943</v>
      </c>
      <c r="CV43" s="20">
        <v>7822800</v>
      </c>
      <c r="CW43" s="20">
        <v>0</v>
      </c>
      <c r="CX43" s="20">
        <v>6328</v>
      </c>
      <c r="CY43" s="20">
        <v>6305</v>
      </c>
      <c r="CZ43" s="49"/>
      <c r="DA43" s="18">
        <v>38</v>
      </c>
      <c r="DB43" s="19" t="str">
        <f t="shared" si="55"/>
        <v>八重瀬町</v>
      </c>
      <c r="DC43" s="20">
        <v>0</v>
      </c>
      <c r="DD43" s="20">
        <v>376058</v>
      </c>
      <c r="DE43" s="20">
        <v>376056</v>
      </c>
      <c r="DF43" s="20">
        <v>10219105</v>
      </c>
      <c r="DG43" s="20">
        <v>10219058</v>
      </c>
      <c r="DH43" s="20">
        <v>6350281</v>
      </c>
      <c r="DI43" s="20">
        <v>6350250</v>
      </c>
      <c r="DJ43" s="20">
        <v>0</v>
      </c>
      <c r="DK43" s="20">
        <v>672</v>
      </c>
      <c r="DL43" s="20">
        <v>671</v>
      </c>
      <c r="DM43" s="16"/>
      <c r="DN43" s="18">
        <v>38</v>
      </c>
      <c r="DO43" s="19" t="str">
        <f t="shared" si="56"/>
        <v>八重瀬町</v>
      </c>
      <c r="DP43" s="20">
        <v>260082</v>
      </c>
      <c r="DQ43" s="20">
        <v>3272651</v>
      </c>
      <c r="DR43" s="20">
        <v>3266807</v>
      </c>
      <c r="DS43" s="20">
        <v>73604994</v>
      </c>
      <c r="DT43" s="20">
        <v>73509196</v>
      </c>
      <c r="DU43" s="20">
        <v>20542318</v>
      </c>
      <c r="DV43" s="20">
        <v>20525282</v>
      </c>
      <c r="DW43" s="20">
        <v>505</v>
      </c>
      <c r="DX43" s="20">
        <v>15333</v>
      </c>
      <c r="DY43" s="20">
        <v>15194</v>
      </c>
      <c r="DZ43" s="16"/>
      <c r="EA43" s="18">
        <v>38</v>
      </c>
      <c r="EB43" s="19" t="str">
        <f t="shared" si="57"/>
        <v>八重瀬町</v>
      </c>
      <c r="EC43" s="20">
        <v>0</v>
      </c>
      <c r="ED43" s="20">
        <v>0</v>
      </c>
      <c r="EE43" s="20">
        <v>0</v>
      </c>
      <c r="EF43" s="20">
        <v>0</v>
      </c>
      <c r="EG43" s="20">
        <v>0</v>
      </c>
      <c r="EH43" s="20">
        <v>0</v>
      </c>
      <c r="EI43" s="20">
        <v>0</v>
      </c>
      <c r="EJ43" s="20">
        <v>0</v>
      </c>
      <c r="EK43" s="20">
        <v>0</v>
      </c>
      <c r="EL43" s="20">
        <v>0</v>
      </c>
      <c r="EM43" s="16"/>
      <c r="EN43" s="18">
        <v>38</v>
      </c>
      <c r="EO43" s="19" t="str">
        <f t="shared" si="58"/>
        <v>八重瀬町</v>
      </c>
      <c r="EP43" s="20">
        <v>0</v>
      </c>
      <c r="EQ43" s="20">
        <v>0</v>
      </c>
      <c r="ER43" s="20">
        <v>0</v>
      </c>
      <c r="ES43" s="20">
        <v>0</v>
      </c>
      <c r="ET43" s="20">
        <v>0</v>
      </c>
      <c r="EU43" s="20">
        <v>0</v>
      </c>
      <c r="EV43" s="20">
        <v>0</v>
      </c>
      <c r="EW43" s="20">
        <v>0</v>
      </c>
      <c r="EX43" s="20">
        <v>0</v>
      </c>
      <c r="EY43" s="20">
        <v>0</v>
      </c>
      <c r="FA43" s="18">
        <v>38</v>
      </c>
      <c r="FB43" s="19" t="str">
        <f t="shared" si="59"/>
        <v>八重瀬町</v>
      </c>
      <c r="FC43" s="20">
        <v>4548</v>
      </c>
      <c r="FD43" s="20">
        <v>0</v>
      </c>
      <c r="FE43" s="20">
        <v>0</v>
      </c>
      <c r="FF43" s="20">
        <v>0</v>
      </c>
      <c r="FG43" s="20">
        <v>0</v>
      </c>
      <c r="FH43" s="20">
        <v>0</v>
      </c>
      <c r="FI43" s="20">
        <v>0</v>
      </c>
      <c r="FJ43" s="20">
        <v>42</v>
      </c>
      <c r="FK43" s="20">
        <v>0</v>
      </c>
      <c r="FL43" s="20">
        <v>0</v>
      </c>
      <c r="FN43" s="18">
        <v>38</v>
      </c>
      <c r="FO43" s="19" t="str">
        <f t="shared" si="60"/>
        <v>八重瀬町</v>
      </c>
      <c r="FP43" s="20">
        <v>0</v>
      </c>
      <c r="FQ43" s="20">
        <v>0</v>
      </c>
      <c r="FR43" s="20">
        <v>0</v>
      </c>
      <c r="FS43" s="20">
        <v>0</v>
      </c>
      <c r="FT43" s="20">
        <v>0</v>
      </c>
      <c r="FU43" s="20">
        <v>0</v>
      </c>
      <c r="FV43" s="20">
        <v>0</v>
      </c>
      <c r="FW43" s="20">
        <v>0</v>
      </c>
      <c r="FX43" s="20">
        <v>0</v>
      </c>
      <c r="FY43" s="20">
        <v>0</v>
      </c>
      <c r="GA43" s="18">
        <v>38</v>
      </c>
      <c r="GB43" s="19" t="str">
        <f t="shared" si="61"/>
        <v>八重瀬町</v>
      </c>
      <c r="GC43" s="20">
        <v>0</v>
      </c>
      <c r="GD43" s="20">
        <v>0</v>
      </c>
      <c r="GE43" s="20">
        <v>0</v>
      </c>
      <c r="GF43" s="20">
        <v>0</v>
      </c>
      <c r="GG43" s="20">
        <v>0</v>
      </c>
      <c r="GH43" s="20">
        <v>0</v>
      </c>
      <c r="GI43" s="20">
        <v>0</v>
      </c>
      <c r="GJ43" s="20">
        <v>0</v>
      </c>
      <c r="GK43" s="20">
        <v>0</v>
      </c>
      <c r="GL43" s="20">
        <v>0</v>
      </c>
      <c r="GN43" s="18">
        <v>38</v>
      </c>
      <c r="GO43" s="19" t="str">
        <f t="shared" si="62"/>
        <v>八重瀬町</v>
      </c>
      <c r="GP43" s="20">
        <v>0</v>
      </c>
      <c r="GQ43" s="20">
        <v>0</v>
      </c>
      <c r="GR43" s="20">
        <v>0</v>
      </c>
      <c r="GS43" s="20">
        <v>0</v>
      </c>
      <c r="GT43" s="20">
        <v>0</v>
      </c>
      <c r="GU43" s="20">
        <v>0</v>
      </c>
      <c r="GV43" s="20">
        <v>0</v>
      </c>
      <c r="GW43" s="20">
        <v>0</v>
      </c>
      <c r="GX43" s="20">
        <v>0</v>
      </c>
      <c r="GY43" s="20">
        <v>0</v>
      </c>
      <c r="HA43" s="18">
        <v>38</v>
      </c>
      <c r="HB43" s="19" t="str">
        <f t="shared" si="63"/>
        <v>八重瀬町</v>
      </c>
      <c r="HC43" s="20">
        <v>264493</v>
      </c>
      <c r="HD43" s="20">
        <v>2273407</v>
      </c>
      <c r="HE43" s="20">
        <v>1466867</v>
      </c>
      <c r="HF43" s="20">
        <v>44595</v>
      </c>
      <c r="HG43" s="20">
        <v>28807</v>
      </c>
      <c r="HH43" s="20">
        <v>44595</v>
      </c>
      <c r="HI43" s="20">
        <v>28807</v>
      </c>
      <c r="HJ43" s="20">
        <v>344</v>
      </c>
      <c r="HK43" s="20">
        <v>2968</v>
      </c>
      <c r="HL43" s="20">
        <v>1901</v>
      </c>
      <c r="HN43" s="18">
        <v>38</v>
      </c>
      <c r="HO43" s="19" t="str">
        <f t="shared" si="64"/>
        <v>八重瀬町</v>
      </c>
      <c r="HP43" s="20">
        <v>1455</v>
      </c>
      <c r="HQ43" s="20">
        <v>1471119</v>
      </c>
      <c r="HR43" s="20">
        <v>1470639</v>
      </c>
      <c r="HS43" s="20">
        <v>2093281</v>
      </c>
      <c r="HT43" s="20">
        <v>2092593</v>
      </c>
      <c r="HU43" s="20">
        <v>2092704</v>
      </c>
      <c r="HV43" s="20">
        <v>2092016</v>
      </c>
      <c r="HW43" s="20">
        <v>10</v>
      </c>
      <c r="HX43" s="20">
        <v>808</v>
      </c>
      <c r="HY43" s="20">
        <v>791</v>
      </c>
      <c r="IA43" s="18">
        <v>38</v>
      </c>
      <c r="IB43" s="19" t="str">
        <f t="shared" si="65"/>
        <v>八重瀬町</v>
      </c>
      <c r="IC43" s="20">
        <v>0</v>
      </c>
      <c r="ID43" s="20">
        <v>0</v>
      </c>
      <c r="IE43" s="20">
        <v>0</v>
      </c>
      <c r="IF43" s="20">
        <v>0</v>
      </c>
      <c r="IG43" s="20">
        <v>0</v>
      </c>
      <c r="IH43" s="20">
        <v>0</v>
      </c>
      <c r="II43" s="20">
        <v>0</v>
      </c>
      <c r="IJ43" s="20">
        <v>0</v>
      </c>
      <c r="IK43" s="20">
        <v>0</v>
      </c>
      <c r="IL43" s="20">
        <v>0</v>
      </c>
      <c r="IN43" s="17">
        <f t="shared" si="20"/>
        <v>685852</v>
      </c>
      <c r="IO43" s="17">
        <f t="shared" si="40"/>
        <v>19122551</v>
      </c>
      <c r="IP43" s="17">
        <f t="shared" si="41"/>
        <v>15342714</v>
      </c>
      <c r="IQ43" s="17">
        <f t="shared" si="42"/>
        <v>76681748</v>
      </c>
      <c r="IR43" s="17">
        <f t="shared" si="43"/>
        <v>76359806</v>
      </c>
      <c r="IS43" s="17">
        <f t="shared" si="44"/>
        <v>23432001</v>
      </c>
      <c r="IT43" s="17">
        <f t="shared" si="45"/>
        <v>23220993</v>
      </c>
      <c r="IU43" s="17">
        <f t="shared" si="46"/>
        <v>1822</v>
      </c>
      <c r="IV43" s="17">
        <f t="shared" si="47"/>
        <v>31653</v>
      </c>
    </row>
    <row r="44" spans="1:256" s="7" customFormat="1" ht="15" customHeight="1">
      <c r="A44" s="18">
        <v>39</v>
      </c>
      <c r="B44" s="19" t="s">
        <v>92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16"/>
      <c r="N44" s="18">
        <v>39</v>
      </c>
      <c r="O44" s="19" t="str">
        <f t="shared" si="48"/>
        <v>多良間村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30"/>
      <c r="AA44" s="18">
        <v>39</v>
      </c>
      <c r="AB44" s="19" t="str">
        <f t="shared" si="49"/>
        <v>多良間村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49"/>
      <c r="AN44" s="18">
        <v>39</v>
      </c>
      <c r="AO44" s="19" t="str">
        <f t="shared" si="50"/>
        <v>多良間村</v>
      </c>
      <c r="AP44" s="20">
        <v>114379</v>
      </c>
      <c r="AQ44" s="20">
        <v>10434834</v>
      </c>
      <c r="AR44" s="20">
        <v>9587398</v>
      </c>
      <c r="AS44" s="20">
        <v>333943</v>
      </c>
      <c r="AT44" s="20">
        <v>306874</v>
      </c>
      <c r="AU44" s="20">
        <v>333927</v>
      </c>
      <c r="AV44" s="20">
        <v>306858</v>
      </c>
      <c r="AW44" s="20">
        <v>149</v>
      </c>
      <c r="AX44" s="20">
        <v>4254</v>
      </c>
      <c r="AY44" s="20">
        <v>3767</v>
      </c>
      <c r="AZ44" s="30"/>
      <c r="BA44" s="18">
        <v>39</v>
      </c>
      <c r="BB44" s="19" t="str">
        <f t="shared" si="51"/>
        <v>多良間村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30"/>
      <c r="BN44" s="18">
        <v>39</v>
      </c>
      <c r="BO44" s="19" t="str">
        <f t="shared" si="52"/>
        <v>多良間村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30"/>
      <c r="CA44" s="18">
        <v>39</v>
      </c>
      <c r="CB44" s="19" t="str">
        <f t="shared" si="53"/>
        <v>多良間村</v>
      </c>
      <c r="CC44" s="20">
        <v>0</v>
      </c>
      <c r="CD44" s="20">
        <v>83257</v>
      </c>
      <c r="CE44" s="20">
        <v>79162</v>
      </c>
      <c r="CF44" s="20">
        <v>371169</v>
      </c>
      <c r="CG44" s="20">
        <v>353762</v>
      </c>
      <c r="CH44" s="20">
        <v>61806</v>
      </c>
      <c r="CI44" s="20">
        <v>58952</v>
      </c>
      <c r="CJ44" s="20">
        <v>0</v>
      </c>
      <c r="CK44" s="20">
        <v>438</v>
      </c>
      <c r="CL44" s="20">
        <v>415</v>
      </c>
      <c r="CM44" s="30"/>
      <c r="CN44" s="18">
        <v>39</v>
      </c>
      <c r="CO44" s="19" t="str">
        <f t="shared" si="54"/>
        <v>多良間村</v>
      </c>
      <c r="CP44" s="20">
        <v>0</v>
      </c>
      <c r="CQ44" s="20">
        <v>138644</v>
      </c>
      <c r="CR44" s="20">
        <v>136968</v>
      </c>
      <c r="CS44" s="20">
        <v>614417</v>
      </c>
      <c r="CT44" s="20">
        <v>607315</v>
      </c>
      <c r="CU44" s="20">
        <v>204117</v>
      </c>
      <c r="CV44" s="20">
        <v>201749</v>
      </c>
      <c r="CW44" s="20">
        <v>0</v>
      </c>
      <c r="CX44" s="20">
        <v>526</v>
      </c>
      <c r="CY44" s="20">
        <v>503</v>
      </c>
      <c r="CZ44" s="49"/>
      <c r="DA44" s="18">
        <v>39</v>
      </c>
      <c r="DB44" s="19" t="str">
        <f t="shared" si="55"/>
        <v>多良間村</v>
      </c>
      <c r="DC44" s="20">
        <v>0</v>
      </c>
      <c r="DD44" s="20">
        <v>69462</v>
      </c>
      <c r="DE44" s="20">
        <v>69462</v>
      </c>
      <c r="DF44" s="20">
        <v>241235</v>
      </c>
      <c r="DG44" s="20">
        <v>241235</v>
      </c>
      <c r="DH44" s="20">
        <v>153825</v>
      </c>
      <c r="DI44" s="20">
        <v>153825</v>
      </c>
      <c r="DJ44" s="20">
        <v>0</v>
      </c>
      <c r="DK44" s="20">
        <v>107</v>
      </c>
      <c r="DL44" s="20">
        <v>107</v>
      </c>
      <c r="DM44" s="16"/>
      <c r="DN44" s="18">
        <v>39</v>
      </c>
      <c r="DO44" s="19" t="str">
        <f t="shared" si="56"/>
        <v>多良間村</v>
      </c>
      <c r="DP44" s="20">
        <v>43801</v>
      </c>
      <c r="DQ44" s="20">
        <v>291363</v>
      </c>
      <c r="DR44" s="20">
        <v>285592</v>
      </c>
      <c r="DS44" s="20">
        <v>1226821</v>
      </c>
      <c r="DT44" s="20">
        <v>1202312</v>
      </c>
      <c r="DU44" s="20">
        <v>419748</v>
      </c>
      <c r="DV44" s="20">
        <v>414526</v>
      </c>
      <c r="DW44" s="20">
        <v>41</v>
      </c>
      <c r="DX44" s="20">
        <v>1071</v>
      </c>
      <c r="DY44" s="20">
        <v>1025</v>
      </c>
      <c r="DZ44" s="16"/>
      <c r="EA44" s="18">
        <v>39</v>
      </c>
      <c r="EB44" s="19" t="str">
        <f t="shared" si="57"/>
        <v>多良間村</v>
      </c>
      <c r="EC44" s="20">
        <v>0</v>
      </c>
      <c r="ED44" s="20">
        <v>0</v>
      </c>
      <c r="EE44" s="20">
        <v>0</v>
      </c>
      <c r="EF44" s="20">
        <v>0</v>
      </c>
      <c r="EG44" s="20">
        <v>0</v>
      </c>
      <c r="EH44" s="20">
        <v>0</v>
      </c>
      <c r="EI44" s="20">
        <v>0</v>
      </c>
      <c r="EJ44" s="20">
        <v>0</v>
      </c>
      <c r="EK44" s="20">
        <v>0</v>
      </c>
      <c r="EL44" s="20">
        <v>0</v>
      </c>
      <c r="EM44" s="16"/>
      <c r="EN44" s="18">
        <v>39</v>
      </c>
      <c r="EO44" s="19" t="str">
        <f t="shared" si="58"/>
        <v>多良間村</v>
      </c>
      <c r="EP44" s="20">
        <v>0</v>
      </c>
      <c r="EQ44" s="20">
        <v>0</v>
      </c>
      <c r="ER44" s="20">
        <v>0</v>
      </c>
      <c r="ES44" s="20">
        <v>0</v>
      </c>
      <c r="ET44" s="20">
        <v>0</v>
      </c>
      <c r="EU44" s="20">
        <v>0</v>
      </c>
      <c r="EV44" s="20">
        <v>0</v>
      </c>
      <c r="EW44" s="20">
        <v>0</v>
      </c>
      <c r="EX44" s="20">
        <v>0</v>
      </c>
      <c r="EY44" s="20">
        <v>0</v>
      </c>
      <c r="FA44" s="18">
        <v>39</v>
      </c>
      <c r="FB44" s="19" t="str">
        <f t="shared" si="59"/>
        <v>多良間村</v>
      </c>
      <c r="FC44" s="20">
        <v>37719</v>
      </c>
      <c r="FD44" s="20">
        <v>0</v>
      </c>
      <c r="FE44" s="20">
        <v>0</v>
      </c>
      <c r="FF44" s="20">
        <v>0</v>
      </c>
      <c r="FG44" s="20">
        <v>0</v>
      </c>
      <c r="FH44" s="20">
        <v>0</v>
      </c>
      <c r="FI44" s="20">
        <v>0</v>
      </c>
      <c r="FJ44" s="20">
        <v>3</v>
      </c>
      <c r="FK44" s="20">
        <v>0</v>
      </c>
      <c r="FL44" s="20">
        <v>0</v>
      </c>
      <c r="FN44" s="18">
        <v>39</v>
      </c>
      <c r="FO44" s="19" t="str">
        <f t="shared" si="60"/>
        <v>多良間村</v>
      </c>
      <c r="FP44" s="20">
        <v>192023</v>
      </c>
      <c r="FQ44" s="20">
        <v>0</v>
      </c>
      <c r="FR44" s="20">
        <v>0</v>
      </c>
      <c r="FS44" s="20">
        <v>0</v>
      </c>
      <c r="FT44" s="20">
        <v>0</v>
      </c>
      <c r="FU44" s="20">
        <v>0</v>
      </c>
      <c r="FV44" s="20">
        <v>0</v>
      </c>
      <c r="FW44" s="20">
        <v>21</v>
      </c>
      <c r="FX44" s="20">
        <v>0</v>
      </c>
      <c r="FY44" s="20">
        <v>0</v>
      </c>
      <c r="GA44" s="18">
        <v>39</v>
      </c>
      <c r="GB44" s="19" t="str">
        <f t="shared" si="61"/>
        <v>多良間村</v>
      </c>
      <c r="GC44" s="20">
        <v>0</v>
      </c>
      <c r="GD44" s="20">
        <v>0</v>
      </c>
      <c r="GE44" s="20">
        <v>0</v>
      </c>
      <c r="GF44" s="20">
        <v>0</v>
      </c>
      <c r="GG44" s="20">
        <v>0</v>
      </c>
      <c r="GH44" s="20">
        <v>0</v>
      </c>
      <c r="GI44" s="20">
        <v>0</v>
      </c>
      <c r="GJ44" s="20">
        <v>0</v>
      </c>
      <c r="GK44" s="20">
        <v>0</v>
      </c>
      <c r="GL44" s="20">
        <v>0</v>
      </c>
      <c r="GN44" s="18">
        <v>39</v>
      </c>
      <c r="GO44" s="19" t="str">
        <f t="shared" si="62"/>
        <v>多良間村</v>
      </c>
      <c r="GP44" s="20">
        <v>527083</v>
      </c>
      <c r="GQ44" s="20">
        <v>0</v>
      </c>
      <c r="GR44" s="20">
        <v>0</v>
      </c>
      <c r="GS44" s="20">
        <v>0</v>
      </c>
      <c r="GT44" s="20">
        <v>0</v>
      </c>
      <c r="GU44" s="20">
        <v>0</v>
      </c>
      <c r="GV44" s="20">
        <v>0</v>
      </c>
      <c r="GW44" s="20">
        <v>7</v>
      </c>
      <c r="GX44" s="20">
        <v>0</v>
      </c>
      <c r="GY44" s="20">
        <v>0</v>
      </c>
      <c r="HA44" s="18">
        <v>39</v>
      </c>
      <c r="HB44" s="19" t="str">
        <f t="shared" si="63"/>
        <v>多良間村</v>
      </c>
      <c r="HC44" s="20">
        <v>2336301</v>
      </c>
      <c r="HD44" s="20">
        <v>619357</v>
      </c>
      <c r="HE44" s="20">
        <v>553793</v>
      </c>
      <c r="HF44" s="20">
        <v>4965</v>
      </c>
      <c r="HG44" s="20">
        <v>4441</v>
      </c>
      <c r="HH44" s="20">
        <v>4965</v>
      </c>
      <c r="HI44" s="20">
        <v>4441</v>
      </c>
      <c r="HJ44" s="20">
        <v>76</v>
      </c>
      <c r="HK44" s="20">
        <v>238</v>
      </c>
      <c r="HL44" s="20">
        <v>203</v>
      </c>
      <c r="HN44" s="18">
        <v>39</v>
      </c>
      <c r="HO44" s="19" t="str">
        <f t="shared" si="64"/>
        <v>多良間村</v>
      </c>
      <c r="HP44" s="20">
        <v>0</v>
      </c>
      <c r="HQ44" s="20">
        <v>0</v>
      </c>
      <c r="HR44" s="20">
        <v>0</v>
      </c>
      <c r="HS44" s="20">
        <v>0</v>
      </c>
      <c r="HT44" s="20">
        <v>0</v>
      </c>
      <c r="HU44" s="20">
        <v>0</v>
      </c>
      <c r="HV44" s="20">
        <v>0</v>
      </c>
      <c r="HW44" s="20">
        <v>0</v>
      </c>
      <c r="HX44" s="20">
        <v>0</v>
      </c>
      <c r="HY44" s="20">
        <v>0</v>
      </c>
      <c r="IA44" s="18">
        <v>39</v>
      </c>
      <c r="IB44" s="19" t="str">
        <f t="shared" si="65"/>
        <v>多良間村</v>
      </c>
      <c r="IC44" s="20">
        <v>0</v>
      </c>
      <c r="ID44" s="20">
        <v>0</v>
      </c>
      <c r="IE44" s="20">
        <v>0</v>
      </c>
      <c r="IF44" s="20">
        <v>0</v>
      </c>
      <c r="IG44" s="20">
        <v>0</v>
      </c>
      <c r="IH44" s="20">
        <v>0</v>
      </c>
      <c r="II44" s="20">
        <v>0</v>
      </c>
      <c r="IJ44" s="20">
        <v>0</v>
      </c>
      <c r="IK44" s="20">
        <v>0</v>
      </c>
      <c r="IL44" s="20">
        <v>0</v>
      </c>
      <c r="IN44" s="17">
        <f t="shared" si="20"/>
        <v>3251306</v>
      </c>
      <c r="IO44" s="17">
        <f t="shared" si="40"/>
        <v>11345554</v>
      </c>
      <c r="IP44" s="17">
        <f t="shared" si="41"/>
        <v>10426783</v>
      </c>
      <c r="IQ44" s="17">
        <f t="shared" si="42"/>
        <v>1565729</v>
      </c>
      <c r="IR44" s="17">
        <f t="shared" si="43"/>
        <v>1513627</v>
      </c>
      <c r="IS44" s="17">
        <f t="shared" si="44"/>
        <v>758640</v>
      </c>
      <c r="IT44" s="17">
        <f t="shared" si="45"/>
        <v>725825</v>
      </c>
      <c r="IU44" s="17">
        <f t="shared" si="46"/>
        <v>297</v>
      </c>
      <c r="IV44" s="17">
        <f t="shared" si="47"/>
        <v>5563</v>
      </c>
    </row>
    <row r="45" spans="1:256" s="7" customFormat="1" ht="15" customHeight="1">
      <c r="A45" s="18">
        <v>40</v>
      </c>
      <c r="B45" s="19" t="s">
        <v>93</v>
      </c>
      <c r="C45" s="20">
        <v>102483</v>
      </c>
      <c r="D45" s="20">
        <v>1271524</v>
      </c>
      <c r="E45" s="20">
        <v>1052873</v>
      </c>
      <c r="F45" s="20">
        <v>35929</v>
      </c>
      <c r="G45" s="20">
        <v>29767</v>
      </c>
      <c r="H45" s="20">
        <v>35929</v>
      </c>
      <c r="I45" s="20">
        <v>29767</v>
      </c>
      <c r="J45" s="20">
        <v>125</v>
      </c>
      <c r="K45" s="20">
        <v>1110</v>
      </c>
      <c r="L45" s="20">
        <v>889</v>
      </c>
      <c r="M45" s="16"/>
      <c r="N45" s="18">
        <v>40</v>
      </c>
      <c r="O45" s="19" t="str">
        <f t="shared" si="48"/>
        <v>竹 富 町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30"/>
      <c r="AA45" s="18">
        <v>40</v>
      </c>
      <c r="AB45" s="19" t="str">
        <f t="shared" si="49"/>
        <v>竹 富 町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  <c r="AJ45" s="20">
        <v>0</v>
      </c>
      <c r="AK45" s="20">
        <v>0</v>
      </c>
      <c r="AL45" s="20">
        <v>0</v>
      </c>
      <c r="AM45" s="49"/>
      <c r="AN45" s="18">
        <v>40</v>
      </c>
      <c r="AO45" s="19" t="str">
        <f t="shared" si="50"/>
        <v>竹 富 町</v>
      </c>
      <c r="AP45" s="20">
        <v>275064</v>
      </c>
      <c r="AQ45" s="20">
        <v>16633842</v>
      </c>
      <c r="AR45" s="20">
        <v>15393480</v>
      </c>
      <c r="AS45" s="20">
        <v>550222</v>
      </c>
      <c r="AT45" s="20">
        <v>509383</v>
      </c>
      <c r="AU45" s="20">
        <v>550222</v>
      </c>
      <c r="AV45" s="20">
        <v>509383</v>
      </c>
      <c r="AW45" s="20">
        <v>420</v>
      </c>
      <c r="AX45" s="20">
        <v>7139</v>
      </c>
      <c r="AY45" s="20">
        <v>6153</v>
      </c>
      <c r="AZ45" s="30"/>
      <c r="BA45" s="18">
        <v>40</v>
      </c>
      <c r="BB45" s="19" t="str">
        <f t="shared" si="51"/>
        <v>竹 富 町</v>
      </c>
      <c r="BC45" s="20">
        <v>0</v>
      </c>
      <c r="BD45" s="20">
        <v>0</v>
      </c>
      <c r="BE45" s="20">
        <v>0</v>
      </c>
      <c r="BF45" s="20">
        <v>0</v>
      </c>
      <c r="BG45" s="20">
        <v>0</v>
      </c>
      <c r="BH45" s="20">
        <v>0</v>
      </c>
      <c r="BI45" s="20">
        <v>0</v>
      </c>
      <c r="BJ45" s="20">
        <v>0</v>
      </c>
      <c r="BK45" s="20">
        <v>0</v>
      </c>
      <c r="BL45" s="20">
        <v>0</v>
      </c>
      <c r="BM45" s="30"/>
      <c r="BN45" s="18">
        <v>40</v>
      </c>
      <c r="BO45" s="19" t="str">
        <f t="shared" si="52"/>
        <v>竹 富 町</v>
      </c>
      <c r="BP45" s="20">
        <v>0</v>
      </c>
      <c r="BQ45" s="20">
        <v>0</v>
      </c>
      <c r="BR45" s="20">
        <v>0</v>
      </c>
      <c r="BS45" s="20">
        <v>0</v>
      </c>
      <c r="BT45" s="20">
        <v>0</v>
      </c>
      <c r="BU45" s="20">
        <v>0</v>
      </c>
      <c r="BV45" s="20">
        <v>0</v>
      </c>
      <c r="BW45" s="20">
        <v>0</v>
      </c>
      <c r="BX45" s="20">
        <v>0</v>
      </c>
      <c r="BY45" s="20">
        <v>0</v>
      </c>
      <c r="BZ45" s="30"/>
      <c r="CA45" s="18">
        <v>40</v>
      </c>
      <c r="CB45" s="19" t="str">
        <f t="shared" si="53"/>
        <v>竹 富 町</v>
      </c>
      <c r="CC45" s="20">
        <v>0</v>
      </c>
      <c r="CD45" s="20">
        <v>301248</v>
      </c>
      <c r="CE45" s="20">
        <v>267436</v>
      </c>
      <c r="CF45" s="20">
        <v>1103176</v>
      </c>
      <c r="CG45" s="20">
        <v>1015510</v>
      </c>
      <c r="CH45" s="20">
        <v>178578</v>
      </c>
      <c r="CI45" s="20">
        <v>164344</v>
      </c>
      <c r="CJ45" s="20">
        <v>0</v>
      </c>
      <c r="CK45" s="20">
        <v>1541</v>
      </c>
      <c r="CL45" s="20">
        <v>1355</v>
      </c>
      <c r="CM45" s="30"/>
      <c r="CN45" s="18">
        <v>40</v>
      </c>
      <c r="CO45" s="19" t="str">
        <f t="shared" si="54"/>
        <v>竹 富 町</v>
      </c>
      <c r="CP45" s="20">
        <v>0</v>
      </c>
      <c r="CQ45" s="20">
        <v>634159</v>
      </c>
      <c r="CR45" s="20">
        <v>605023</v>
      </c>
      <c r="CS45" s="20">
        <v>2324283</v>
      </c>
      <c r="CT45" s="20">
        <v>2276644</v>
      </c>
      <c r="CU45" s="20">
        <v>749983</v>
      </c>
      <c r="CV45" s="20">
        <v>734375</v>
      </c>
      <c r="CW45" s="20">
        <v>0</v>
      </c>
      <c r="CX45" s="20">
        <v>1596</v>
      </c>
      <c r="CY45" s="20">
        <v>1415</v>
      </c>
      <c r="CZ45" s="49"/>
      <c r="DA45" s="18">
        <v>40</v>
      </c>
      <c r="DB45" s="19" t="str">
        <f t="shared" si="55"/>
        <v>竹 富 町</v>
      </c>
      <c r="DC45" s="20">
        <v>0</v>
      </c>
      <c r="DD45" s="20">
        <v>630101</v>
      </c>
      <c r="DE45" s="20">
        <v>616416</v>
      </c>
      <c r="DF45" s="20">
        <v>1762776</v>
      </c>
      <c r="DG45" s="20">
        <v>1745370</v>
      </c>
      <c r="DH45" s="20">
        <v>1087355</v>
      </c>
      <c r="DI45" s="20">
        <v>1076798</v>
      </c>
      <c r="DJ45" s="20">
        <v>0</v>
      </c>
      <c r="DK45" s="20">
        <v>1129</v>
      </c>
      <c r="DL45" s="20">
        <v>1051</v>
      </c>
      <c r="DM45" s="16"/>
      <c r="DN45" s="18">
        <v>40</v>
      </c>
      <c r="DO45" s="19" t="str">
        <f t="shared" si="56"/>
        <v>竹 富 町</v>
      </c>
      <c r="DP45" s="20">
        <v>225096</v>
      </c>
      <c r="DQ45" s="20">
        <v>1565508</v>
      </c>
      <c r="DR45" s="20">
        <v>1488875</v>
      </c>
      <c r="DS45" s="20">
        <v>5190235</v>
      </c>
      <c r="DT45" s="20">
        <v>5037524</v>
      </c>
      <c r="DU45" s="20">
        <v>2015916</v>
      </c>
      <c r="DV45" s="20">
        <v>1975517</v>
      </c>
      <c r="DW45" s="20">
        <v>309</v>
      </c>
      <c r="DX45" s="20">
        <v>4266</v>
      </c>
      <c r="DY45" s="20">
        <v>3821</v>
      </c>
      <c r="DZ45" s="16"/>
      <c r="EA45" s="18">
        <v>40</v>
      </c>
      <c r="EB45" s="19" t="str">
        <f t="shared" si="57"/>
        <v>竹 富 町</v>
      </c>
      <c r="EC45" s="20">
        <v>0</v>
      </c>
      <c r="ED45" s="20">
        <v>0</v>
      </c>
      <c r="EE45" s="20">
        <v>0</v>
      </c>
      <c r="EF45" s="20">
        <v>0</v>
      </c>
      <c r="EG45" s="20">
        <v>0</v>
      </c>
      <c r="EH45" s="20">
        <v>0</v>
      </c>
      <c r="EI45" s="20">
        <v>0</v>
      </c>
      <c r="EJ45" s="20">
        <v>0</v>
      </c>
      <c r="EK45" s="20">
        <v>0</v>
      </c>
      <c r="EL45" s="20">
        <v>0</v>
      </c>
      <c r="EM45" s="16"/>
      <c r="EN45" s="18">
        <v>40</v>
      </c>
      <c r="EO45" s="19" t="str">
        <f t="shared" si="58"/>
        <v>竹 富 町</v>
      </c>
      <c r="EP45" s="20">
        <v>0</v>
      </c>
      <c r="EQ45" s="20">
        <v>0</v>
      </c>
      <c r="ER45" s="20">
        <v>0</v>
      </c>
      <c r="ES45" s="20">
        <v>0</v>
      </c>
      <c r="ET45" s="20">
        <v>0</v>
      </c>
      <c r="EU45" s="20">
        <v>0</v>
      </c>
      <c r="EV45" s="20">
        <v>0</v>
      </c>
      <c r="EW45" s="20">
        <v>0</v>
      </c>
      <c r="EX45" s="20">
        <v>0</v>
      </c>
      <c r="EY45" s="20">
        <v>0</v>
      </c>
      <c r="FA45" s="18">
        <v>40</v>
      </c>
      <c r="FB45" s="19" t="str">
        <f t="shared" si="59"/>
        <v>竹 富 町</v>
      </c>
      <c r="FC45" s="20">
        <v>34363</v>
      </c>
      <c r="FD45" s="20">
        <v>47757</v>
      </c>
      <c r="FE45" s="20">
        <v>43601</v>
      </c>
      <c r="FF45" s="20">
        <v>548</v>
      </c>
      <c r="FG45" s="20">
        <v>487</v>
      </c>
      <c r="FH45" s="20">
        <v>548</v>
      </c>
      <c r="FI45" s="20">
        <v>487</v>
      </c>
      <c r="FJ45" s="20">
        <v>17</v>
      </c>
      <c r="FK45" s="20">
        <v>54</v>
      </c>
      <c r="FL45" s="20">
        <v>23</v>
      </c>
      <c r="FN45" s="18">
        <v>40</v>
      </c>
      <c r="FO45" s="19" t="str">
        <f t="shared" si="60"/>
        <v>竹 富 町</v>
      </c>
      <c r="FP45" s="20">
        <v>246376804</v>
      </c>
      <c r="FQ45" s="20">
        <v>0</v>
      </c>
      <c r="FR45" s="20">
        <v>0</v>
      </c>
      <c r="FS45" s="20">
        <v>0</v>
      </c>
      <c r="FT45" s="20">
        <v>0</v>
      </c>
      <c r="FU45" s="20">
        <v>0</v>
      </c>
      <c r="FV45" s="20">
        <v>0</v>
      </c>
      <c r="FW45" s="20">
        <v>119</v>
      </c>
      <c r="FX45" s="20">
        <v>0</v>
      </c>
      <c r="FY45" s="20">
        <v>0</v>
      </c>
      <c r="GA45" s="18">
        <v>40</v>
      </c>
      <c r="GB45" s="19" t="str">
        <f t="shared" si="61"/>
        <v>竹 富 町</v>
      </c>
      <c r="GC45" s="20">
        <v>0</v>
      </c>
      <c r="GD45" s="20">
        <v>0</v>
      </c>
      <c r="GE45" s="20">
        <v>0</v>
      </c>
      <c r="GF45" s="20">
        <v>0</v>
      </c>
      <c r="GG45" s="20">
        <v>0</v>
      </c>
      <c r="GH45" s="20">
        <v>0</v>
      </c>
      <c r="GI45" s="20">
        <v>0</v>
      </c>
      <c r="GJ45" s="20">
        <v>0</v>
      </c>
      <c r="GK45" s="20">
        <v>0</v>
      </c>
      <c r="GL45" s="20">
        <v>0</v>
      </c>
      <c r="GN45" s="18">
        <v>40</v>
      </c>
      <c r="GO45" s="19" t="str">
        <f t="shared" si="62"/>
        <v>竹 富 町</v>
      </c>
      <c r="GP45" s="20">
        <v>5408987</v>
      </c>
      <c r="GQ45" s="20">
        <v>11757186</v>
      </c>
      <c r="GR45" s="20">
        <v>10267104</v>
      </c>
      <c r="GS45" s="20">
        <v>156950</v>
      </c>
      <c r="GT45" s="20">
        <v>137075</v>
      </c>
      <c r="GU45" s="20">
        <v>156950</v>
      </c>
      <c r="GV45" s="20">
        <v>137075</v>
      </c>
      <c r="GW45" s="20">
        <v>612</v>
      </c>
      <c r="GX45" s="20">
        <v>3826</v>
      </c>
      <c r="GY45" s="20">
        <v>2947</v>
      </c>
      <c r="HA45" s="18">
        <v>40</v>
      </c>
      <c r="HB45" s="19" t="str">
        <f t="shared" si="63"/>
        <v>竹 富 町</v>
      </c>
      <c r="HC45" s="20">
        <v>15077141</v>
      </c>
      <c r="HD45" s="20">
        <v>20191416</v>
      </c>
      <c r="HE45" s="20">
        <v>16220599</v>
      </c>
      <c r="HF45" s="20">
        <v>225242</v>
      </c>
      <c r="HG45" s="20">
        <v>180983</v>
      </c>
      <c r="HH45" s="20">
        <v>225242</v>
      </c>
      <c r="HI45" s="20">
        <v>180983</v>
      </c>
      <c r="HJ45" s="20">
        <v>1251</v>
      </c>
      <c r="HK45" s="20">
        <v>9822</v>
      </c>
      <c r="HL45" s="20">
        <v>6136</v>
      </c>
      <c r="HN45" s="18">
        <v>40</v>
      </c>
      <c r="HO45" s="19" t="str">
        <f t="shared" si="64"/>
        <v>竹 富 町</v>
      </c>
      <c r="HP45" s="20">
        <v>58</v>
      </c>
      <c r="HQ45" s="20">
        <v>1086353</v>
      </c>
      <c r="HR45" s="20">
        <v>1086353</v>
      </c>
      <c r="HS45" s="20">
        <v>1096017</v>
      </c>
      <c r="HT45" s="20">
        <v>1096017</v>
      </c>
      <c r="HU45" s="20">
        <v>1096017</v>
      </c>
      <c r="HV45" s="20">
        <v>1096017</v>
      </c>
      <c r="HW45" s="20">
        <v>9</v>
      </c>
      <c r="HX45" s="20">
        <v>92</v>
      </c>
      <c r="HY45" s="20">
        <v>92</v>
      </c>
      <c r="IA45" s="18">
        <v>40</v>
      </c>
      <c r="IB45" s="19" t="str">
        <f t="shared" si="65"/>
        <v>竹 富 町</v>
      </c>
      <c r="IC45" s="20">
        <v>0</v>
      </c>
      <c r="ID45" s="20">
        <v>0</v>
      </c>
      <c r="IE45" s="20">
        <v>0</v>
      </c>
      <c r="IF45" s="20">
        <v>0</v>
      </c>
      <c r="IG45" s="20">
        <v>0</v>
      </c>
      <c r="IH45" s="20">
        <v>0</v>
      </c>
      <c r="II45" s="20">
        <v>0</v>
      </c>
      <c r="IJ45" s="20">
        <v>0</v>
      </c>
      <c r="IK45" s="20">
        <v>0</v>
      </c>
      <c r="IL45" s="20">
        <v>0</v>
      </c>
      <c r="IN45" s="17">
        <f t="shared" si="20"/>
        <v>267499996</v>
      </c>
      <c r="IO45" s="17">
        <f t="shared" si="40"/>
        <v>52553586</v>
      </c>
      <c r="IP45" s="17">
        <f t="shared" si="41"/>
        <v>45552885</v>
      </c>
      <c r="IQ45" s="17">
        <f t="shared" si="42"/>
        <v>7255143</v>
      </c>
      <c r="IR45" s="17">
        <f t="shared" si="43"/>
        <v>6991236</v>
      </c>
      <c r="IS45" s="17">
        <f t="shared" si="44"/>
        <v>4080824</v>
      </c>
      <c r="IT45" s="17">
        <f t="shared" si="45"/>
        <v>3929229</v>
      </c>
      <c r="IU45" s="17">
        <f t="shared" si="46"/>
        <v>2862</v>
      </c>
      <c r="IV45" s="17">
        <f t="shared" si="47"/>
        <v>26309</v>
      </c>
    </row>
    <row r="46" spans="1:256" s="7" customFormat="1" ht="15" customHeight="1">
      <c r="A46" s="22">
        <v>41</v>
      </c>
      <c r="B46" s="23" t="s">
        <v>94</v>
      </c>
      <c r="C46" s="24">
        <v>9762</v>
      </c>
      <c r="D46" s="24">
        <v>1019169</v>
      </c>
      <c r="E46" s="24">
        <v>770490</v>
      </c>
      <c r="F46" s="24">
        <v>31623</v>
      </c>
      <c r="G46" s="24">
        <v>23888</v>
      </c>
      <c r="H46" s="24">
        <v>31473</v>
      </c>
      <c r="I46" s="24">
        <v>23741</v>
      </c>
      <c r="J46" s="24">
        <v>10</v>
      </c>
      <c r="K46" s="24">
        <v>496</v>
      </c>
      <c r="L46" s="24">
        <v>357</v>
      </c>
      <c r="M46" s="16"/>
      <c r="N46" s="22">
        <v>41</v>
      </c>
      <c r="O46" s="23" t="str">
        <f t="shared" si="48"/>
        <v>与那国町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30"/>
      <c r="AA46" s="22">
        <v>41</v>
      </c>
      <c r="AB46" s="23" t="str">
        <f t="shared" si="49"/>
        <v>与那国町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4">
        <v>0</v>
      </c>
      <c r="AM46" s="49"/>
      <c r="AN46" s="22">
        <v>41</v>
      </c>
      <c r="AO46" s="23" t="str">
        <f t="shared" si="50"/>
        <v>与那国町</v>
      </c>
      <c r="AP46" s="24">
        <v>355474</v>
      </c>
      <c r="AQ46" s="24">
        <v>5515368</v>
      </c>
      <c r="AR46" s="24">
        <v>4351143</v>
      </c>
      <c r="AS46" s="24">
        <v>162084</v>
      </c>
      <c r="AT46" s="24">
        <v>127880</v>
      </c>
      <c r="AU46" s="24">
        <v>160273</v>
      </c>
      <c r="AV46" s="24">
        <v>127175</v>
      </c>
      <c r="AW46" s="24">
        <v>154</v>
      </c>
      <c r="AX46" s="24">
        <v>2170</v>
      </c>
      <c r="AY46" s="24">
        <v>1572</v>
      </c>
      <c r="AZ46" s="30"/>
      <c r="BA46" s="22">
        <v>41</v>
      </c>
      <c r="BB46" s="23" t="str">
        <f t="shared" si="51"/>
        <v>与那国町</v>
      </c>
      <c r="BC46" s="24">
        <v>0</v>
      </c>
      <c r="BD46" s="24">
        <v>0</v>
      </c>
      <c r="BE46" s="24">
        <v>0</v>
      </c>
      <c r="BF46" s="24">
        <v>0</v>
      </c>
      <c r="BG46" s="24">
        <v>0</v>
      </c>
      <c r="BH46" s="24">
        <v>0</v>
      </c>
      <c r="BI46" s="24">
        <v>0</v>
      </c>
      <c r="BJ46" s="24">
        <v>0</v>
      </c>
      <c r="BK46" s="24">
        <v>0</v>
      </c>
      <c r="BL46" s="24">
        <v>0</v>
      </c>
      <c r="BM46" s="30"/>
      <c r="BN46" s="22">
        <v>41</v>
      </c>
      <c r="BO46" s="23" t="str">
        <f t="shared" si="52"/>
        <v>与那国町</v>
      </c>
      <c r="BP46" s="24">
        <v>0</v>
      </c>
      <c r="BQ46" s="24">
        <v>0</v>
      </c>
      <c r="BR46" s="24">
        <v>0</v>
      </c>
      <c r="BS46" s="24">
        <v>0</v>
      </c>
      <c r="BT46" s="24">
        <v>0</v>
      </c>
      <c r="BU46" s="24">
        <v>0</v>
      </c>
      <c r="BV46" s="24">
        <v>0</v>
      </c>
      <c r="BW46" s="24">
        <v>0</v>
      </c>
      <c r="BX46" s="24">
        <v>0</v>
      </c>
      <c r="BY46" s="24">
        <v>0</v>
      </c>
      <c r="BZ46" s="30"/>
      <c r="CA46" s="22">
        <v>41</v>
      </c>
      <c r="CB46" s="23" t="str">
        <f t="shared" si="53"/>
        <v>与那国町</v>
      </c>
      <c r="CC46" s="24">
        <v>0</v>
      </c>
      <c r="CD46" s="24">
        <v>89829</v>
      </c>
      <c r="CE46" s="24">
        <v>78489</v>
      </c>
      <c r="CF46" s="24">
        <v>497224</v>
      </c>
      <c r="CG46" s="24">
        <v>446924</v>
      </c>
      <c r="CH46" s="24">
        <v>82684</v>
      </c>
      <c r="CI46" s="24">
        <v>74297</v>
      </c>
      <c r="CJ46" s="24">
        <v>0</v>
      </c>
      <c r="CK46" s="24">
        <v>474</v>
      </c>
      <c r="CL46" s="24">
        <v>407</v>
      </c>
      <c r="CM46" s="30"/>
      <c r="CN46" s="22">
        <v>41</v>
      </c>
      <c r="CO46" s="23" t="str">
        <f t="shared" si="54"/>
        <v>与那国町</v>
      </c>
      <c r="CP46" s="24">
        <v>0</v>
      </c>
      <c r="CQ46" s="24">
        <v>104526</v>
      </c>
      <c r="CR46" s="24">
        <v>100751</v>
      </c>
      <c r="CS46" s="24">
        <v>576127</v>
      </c>
      <c r="CT46" s="24">
        <v>563698</v>
      </c>
      <c r="CU46" s="24">
        <v>190991</v>
      </c>
      <c r="CV46" s="24">
        <v>186851</v>
      </c>
      <c r="CW46" s="24">
        <v>0</v>
      </c>
      <c r="CX46" s="24">
        <v>434</v>
      </c>
      <c r="CY46" s="24">
        <v>387</v>
      </c>
      <c r="CZ46" s="49"/>
      <c r="DA46" s="22">
        <v>41</v>
      </c>
      <c r="DB46" s="23" t="str">
        <f t="shared" si="55"/>
        <v>与那国町</v>
      </c>
      <c r="DC46" s="24">
        <v>0</v>
      </c>
      <c r="DD46" s="24">
        <v>163173</v>
      </c>
      <c r="DE46" s="24">
        <v>161882</v>
      </c>
      <c r="DF46" s="24">
        <v>829782</v>
      </c>
      <c r="DG46" s="24">
        <v>825977</v>
      </c>
      <c r="DH46" s="24">
        <v>522878</v>
      </c>
      <c r="DI46" s="24">
        <v>520499</v>
      </c>
      <c r="DJ46" s="24">
        <v>0</v>
      </c>
      <c r="DK46" s="24">
        <v>306</v>
      </c>
      <c r="DL46" s="24">
        <v>291</v>
      </c>
      <c r="DM46" s="16"/>
      <c r="DN46" s="22">
        <v>41</v>
      </c>
      <c r="DO46" s="23" t="str">
        <f t="shared" si="56"/>
        <v>与那国町</v>
      </c>
      <c r="DP46" s="20">
        <v>167723</v>
      </c>
      <c r="DQ46" s="20">
        <v>357528</v>
      </c>
      <c r="DR46" s="20">
        <v>341122</v>
      </c>
      <c r="DS46" s="20">
        <v>1903133</v>
      </c>
      <c r="DT46" s="20">
        <v>1836599</v>
      </c>
      <c r="DU46" s="20">
        <v>796553</v>
      </c>
      <c r="DV46" s="20">
        <v>781647</v>
      </c>
      <c r="DW46" s="20">
        <v>384</v>
      </c>
      <c r="DX46" s="20">
        <v>1214</v>
      </c>
      <c r="DY46" s="20">
        <v>1085</v>
      </c>
      <c r="DZ46" s="16"/>
      <c r="EA46" s="22">
        <v>41</v>
      </c>
      <c r="EB46" s="23" t="str">
        <f t="shared" si="57"/>
        <v>与那国町</v>
      </c>
      <c r="EC46" s="24">
        <v>0</v>
      </c>
      <c r="ED46" s="24">
        <v>0</v>
      </c>
      <c r="EE46" s="24">
        <v>0</v>
      </c>
      <c r="EF46" s="24">
        <v>0</v>
      </c>
      <c r="EG46" s="24">
        <v>0</v>
      </c>
      <c r="EH46" s="24">
        <v>0</v>
      </c>
      <c r="EI46" s="24">
        <v>0</v>
      </c>
      <c r="EJ46" s="24">
        <v>0</v>
      </c>
      <c r="EK46" s="24">
        <v>0</v>
      </c>
      <c r="EL46" s="24">
        <v>0</v>
      </c>
      <c r="EM46" s="16"/>
      <c r="EN46" s="22">
        <v>41</v>
      </c>
      <c r="EO46" s="23" t="str">
        <f t="shared" si="58"/>
        <v>与那国町</v>
      </c>
      <c r="EP46" s="24">
        <v>0</v>
      </c>
      <c r="EQ46" s="24">
        <v>0</v>
      </c>
      <c r="ER46" s="24">
        <v>0</v>
      </c>
      <c r="ES46" s="24">
        <v>0</v>
      </c>
      <c r="ET46" s="24">
        <v>0</v>
      </c>
      <c r="EU46" s="24">
        <v>0</v>
      </c>
      <c r="EV46" s="24">
        <v>0</v>
      </c>
      <c r="EW46" s="24">
        <v>0</v>
      </c>
      <c r="EX46" s="24">
        <v>0</v>
      </c>
      <c r="EY46" s="24">
        <v>0</v>
      </c>
      <c r="FA46" s="22">
        <v>41</v>
      </c>
      <c r="FB46" s="23" t="str">
        <f t="shared" si="59"/>
        <v>与那国町</v>
      </c>
      <c r="FC46" s="24">
        <v>89146</v>
      </c>
      <c r="FD46" s="24">
        <v>189676</v>
      </c>
      <c r="FE46" s="24">
        <v>114566</v>
      </c>
      <c r="FF46" s="24">
        <v>1215</v>
      </c>
      <c r="FG46" s="24">
        <v>743</v>
      </c>
      <c r="FH46" s="24">
        <v>1215</v>
      </c>
      <c r="FI46" s="24">
        <v>743</v>
      </c>
      <c r="FJ46" s="24">
        <v>22</v>
      </c>
      <c r="FK46" s="24">
        <v>86</v>
      </c>
      <c r="FL46" s="24">
        <v>51</v>
      </c>
      <c r="FN46" s="22">
        <v>41</v>
      </c>
      <c r="FO46" s="23" t="str">
        <f t="shared" si="60"/>
        <v>与那国町</v>
      </c>
      <c r="FP46" s="24">
        <v>8251205</v>
      </c>
      <c r="FQ46" s="24">
        <v>0</v>
      </c>
      <c r="FR46" s="24">
        <v>0</v>
      </c>
      <c r="FS46" s="24">
        <v>0</v>
      </c>
      <c r="FT46" s="24">
        <v>0</v>
      </c>
      <c r="FU46" s="24">
        <v>0</v>
      </c>
      <c r="FV46" s="24">
        <v>0</v>
      </c>
      <c r="FW46" s="24">
        <v>77</v>
      </c>
      <c r="FX46" s="24">
        <v>0</v>
      </c>
      <c r="FY46" s="24">
        <v>0</v>
      </c>
      <c r="GA46" s="22">
        <v>41</v>
      </c>
      <c r="GB46" s="23" t="str">
        <f t="shared" si="61"/>
        <v>与那国町</v>
      </c>
      <c r="GC46" s="24">
        <v>0</v>
      </c>
      <c r="GD46" s="24">
        <v>0</v>
      </c>
      <c r="GE46" s="24">
        <v>0</v>
      </c>
      <c r="GF46" s="24">
        <v>0</v>
      </c>
      <c r="GG46" s="24">
        <v>0</v>
      </c>
      <c r="GH46" s="24">
        <v>0</v>
      </c>
      <c r="GI46" s="24">
        <v>0</v>
      </c>
      <c r="GJ46" s="24">
        <v>0</v>
      </c>
      <c r="GK46" s="24">
        <v>0</v>
      </c>
      <c r="GL46" s="24">
        <v>0</v>
      </c>
      <c r="GN46" s="22">
        <v>41</v>
      </c>
      <c r="GO46" s="23" t="str">
        <f t="shared" si="62"/>
        <v>与那国町</v>
      </c>
      <c r="GP46" s="24">
        <v>2859770</v>
      </c>
      <c r="GQ46" s="24">
        <v>2318174</v>
      </c>
      <c r="GR46" s="24">
        <v>1895683</v>
      </c>
      <c r="GS46" s="24">
        <v>26119</v>
      </c>
      <c r="GT46" s="24">
        <v>20991</v>
      </c>
      <c r="GU46" s="24">
        <v>25962</v>
      </c>
      <c r="GV46" s="24">
        <v>20844</v>
      </c>
      <c r="GW46" s="24">
        <v>53</v>
      </c>
      <c r="GX46" s="24">
        <v>636</v>
      </c>
      <c r="GY46" s="24">
        <v>472</v>
      </c>
      <c r="HA46" s="22">
        <v>41</v>
      </c>
      <c r="HB46" s="23" t="str">
        <f t="shared" si="63"/>
        <v>与那国町</v>
      </c>
      <c r="HC46" s="24">
        <v>2229116</v>
      </c>
      <c r="HD46" s="24">
        <v>1874054</v>
      </c>
      <c r="HE46" s="24">
        <v>1163056</v>
      </c>
      <c r="HF46" s="24">
        <v>17683</v>
      </c>
      <c r="HG46" s="24">
        <v>11045</v>
      </c>
      <c r="HH46" s="24">
        <v>17520</v>
      </c>
      <c r="HI46" s="24">
        <v>10896</v>
      </c>
      <c r="HJ46" s="24">
        <v>198</v>
      </c>
      <c r="HK46" s="24">
        <v>922</v>
      </c>
      <c r="HL46" s="24">
        <v>529</v>
      </c>
      <c r="HN46" s="18">
        <v>41</v>
      </c>
      <c r="HO46" s="19" t="str">
        <f t="shared" si="64"/>
        <v>与那国町</v>
      </c>
      <c r="HP46" s="20">
        <v>0</v>
      </c>
      <c r="HQ46" s="20">
        <v>0</v>
      </c>
      <c r="HR46" s="20">
        <v>0</v>
      </c>
      <c r="HS46" s="20">
        <v>0</v>
      </c>
      <c r="HT46" s="20">
        <v>0</v>
      </c>
      <c r="HU46" s="20">
        <v>0</v>
      </c>
      <c r="HV46" s="20">
        <v>0</v>
      </c>
      <c r="HW46" s="20">
        <v>0</v>
      </c>
      <c r="HX46" s="20">
        <v>0</v>
      </c>
      <c r="HY46" s="20">
        <v>0</v>
      </c>
      <c r="IA46" s="22">
        <v>41</v>
      </c>
      <c r="IB46" s="23" t="str">
        <f t="shared" si="65"/>
        <v>与那国町</v>
      </c>
      <c r="IC46" s="20">
        <v>0</v>
      </c>
      <c r="ID46" s="20">
        <v>0</v>
      </c>
      <c r="IE46" s="20">
        <v>0</v>
      </c>
      <c r="IF46" s="20">
        <v>0</v>
      </c>
      <c r="IG46" s="20">
        <v>0</v>
      </c>
      <c r="IH46" s="20">
        <v>0</v>
      </c>
      <c r="II46" s="20">
        <v>0</v>
      </c>
      <c r="IJ46" s="20">
        <v>0</v>
      </c>
      <c r="IK46" s="20">
        <v>0</v>
      </c>
      <c r="IL46" s="20">
        <v>0</v>
      </c>
      <c r="IN46" s="17">
        <f t="shared" si="20"/>
        <v>13962196</v>
      </c>
      <c r="IO46" s="17">
        <f t="shared" si="40"/>
        <v>11273969</v>
      </c>
      <c r="IP46" s="17">
        <f t="shared" si="41"/>
        <v>8636060</v>
      </c>
      <c r="IQ46" s="17">
        <f t="shared" si="42"/>
        <v>2141857</v>
      </c>
      <c r="IR46" s="17">
        <f t="shared" si="43"/>
        <v>2021146</v>
      </c>
      <c r="IS46" s="17">
        <f t="shared" si="44"/>
        <v>1032996</v>
      </c>
      <c r="IT46" s="17">
        <f t="shared" si="45"/>
        <v>965046</v>
      </c>
      <c r="IU46" s="17">
        <f t="shared" si="46"/>
        <v>898</v>
      </c>
      <c r="IV46" s="17">
        <f t="shared" si="47"/>
        <v>5524</v>
      </c>
    </row>
    <row r="47" spans="1:256" s="7" customFormat="1" ht="15" customHeight="1">
      <c r="A47" s="35"/>
      <c r="B47" s="36" t="s">
        <v>44</v>
      </c>
      <c r="C47" s="37">
        <f>SUM(C17:C46)</f>
        <v>268673</v>
      </c>
      <c r="D47" s="37">
        <f aca="true" t="shared" si="66" ref="D47:L47">SUM(D17:D46)</f>
        <v>6029098</v>
      </c>
      <c r="E47" s="37">
        <f t="shared" si="66"/>
        <v>4379993</v>
      </c>
      <c r="F47" s="37">
        <f t="shared" si="66"/>
        <v>214217</v>
      </c>
      <c r="G47" s="37">
        <f t="shared" si="66"/>
        <v>155786</v>
      </c>
      <c r="H47" s="37">
        <f t="shared" si="66"/>
        <v>214055</v>
      </c>
      <c r="I47" s="37">
        <f t="shared" si="66"/>
        <v>155631</v>
      </c>
      <c r="J47" s="37">
        <f t="shared" si="66"/>
        <v>1032</v>
      </c>
      <c r="K47" s="37">
        <f t="shared" si="66"/>
        <v>9248</v>
      </c>
      <c r="L47" s="37">
        <f t="shared" si="66"/>
        <v>6055</v>
      </c>
      <c r="M47" s="16"/>
      <c r="N47" s="35"/>
      <c r="O47" s="36" t="s">
        <v>44</v>
      </c>
      <c r="P47" s="37">
        <f aca="true" t="shared" si="67" ref="P47:Y47">SUM(P17:P46)</f>
        <v>0</v>
      </c>
      <c r="Q47" s="37">
        <f t="shared" si="67"/>
        <v>0</v>
      </c>
      <c r="R47" s="37">
        <f t="shared" si="67"/>
        <v>0</v>
      </c>
      <c r="S47" s="37">
        <f t="shared" si="67"/>
        <v>0</v>
      </c>
      <c r="T47" s="37">
        <f t="shared" si="67"/>
        <v>0</v>
      </c>
      <c r="U47" s="37">
        <f t="shared" si="67"/>
        <v>0</v>
      </c>
      <c r="V47" s="37">
        <f t="shared" si="67"/>
        <v>0</v>
      </c>
      <c r="W47" s="37">
        <f t="shared" si="67"/>
        <v>0</v>
      </c>
      <c r="X47" s="37">
        <f t="shared" si="67"/>
        <v>0</v>
      </c>
      <c r="Y47" s="37">
        <f t="shared" si="67"/>
        <v>0</v>
      </c>
      <c r="Z47" s="30"/>
      <c r="AA47" s="35"/>
      <c r="AB47" s="36" t="s">
        <v>44</v>
      </c>
      <c r="AC47" s="37">
        <f aca="true" t="shared" si="68" ref="AC47:AL47">SUM(AC17:AC46)</f>
        <v>0</v>
      </c>
      <c r="AD47" s="37">
        <f t="shared" si="68"/>
        <v>0</v>
      </c>
      <c r="AE47" s="37">
        <f t="shared" si="68"/>
        <v>0</v>
      </c>
      <c r="AF47" s="37">
        <f t="shared" si="68"/>
        <v>0</v>
      </c>
      <c r="AG47" s="37">
        <f>SUM(AG17:AG46)</f>
        <v>0</v>
      </c>
      <c r="AH47" s="37">
        <f>SUM(AH17:AH46)</f>
        <v>0</v>
      </c>
      <c r="AI47" s="37">
        <f t="shared" si="68"/>
        <v>0</v>
      </c>
      <c r="AJ47" s="37">
        <f t="shared" si="68"/>
        <v>0</v>
      </c>
      <c r="AK47" s="37">
        <f t="shared" si="68"/>
        <v>0</v>
      </c>
      <c r="AL47" s="37">
        <f t="shared" si="68"/>
        <v>0</v>
      </c>
      <c r="AM47" s="49"/>
      <c r="AN47" s="35"/>
      <c r="AO47" s="36" t="s">
        <v>44</v>
      </c>
      <c r="AP47" s="37">
        <f aca="true" t="shared" si="69" ref="AP47:AY47">SUM(AP17:AP46)</f>
        <v>9252963</v>
      </c>
      <c r="AQ47" s="37">
        <f t="shared" si="69"/>
        <v>189103503</v>
      </c>
      <c r="AR47" s="37">
        <f t="shared" si="69"/>
        <v>151151259</v>
      </c>
      <c r="AS47" s="37">
        <f t="shared" si="69"/>
        <v>7099334</v>
      </c>
      <c r="AT47" s="37">
        <f t="shared" si="69"/>
        <v>5643370</v>
      </c>
      <c r="AU47" s="37">
        <f t="shared" si="69"/>
        <v>7084050</v>
      </c>
      <c r="AV47" s="37">
        <f t="shared" si="69"/>
        <v>5629676</v>
      </c>
      <c r="AW47" s="37">
        <f t="shared" si="69"/>
        <v>15430</v>
      </c>
      <c r="AX47" s="37">
        <f t="shared" si="69"/>
        <v>184212</v>
      </c>
      <c r="AY47" s="37">
        <f t="shared" si="69"/>
        <v>122028</v>
      </c>
      <c r="AZ47" s="30"/>
      <c r="BA47" s="35"/>
      <c r="BB47" s="36" t="s">
        <v>44</v>
      </c>
      <c r="BC47" s="37">
        <f aca="true" t="shared" si="70" ref="BC47:BL47">SUM(BC17:BC46)</f>
        <v>0</v>
      </c>
      <c r="BD47" s="37">
        <f t="shared" si="70"/>
        <v>5011</v>
      </c>
      <c r="BE47" s="37">
        <f t="shared" si="70"/>
        <v>0</v>
      </c>
      <c r="BF47" s="37">
        <f t="shared" si="70"/>
        <v>450</v>
      </c>
      <c r="BG47" s="37">
        <f t="shared" si="70"/>
        <v>0</v>
      </c>
      <c r="BH47" s="37">
        <f t="shared" si="70"/>
        <v>450</v>
      </c>
      <c r="BI47" s="37">
        <f t="shared" si="70"/>
        <v>0</v>
      </c>
      <c r="BJ47" s="37">
        <f t="shared" si="70"/>
        <v>0</v>
      </c>
      <c r="BK47" s="37">
        <f t="shared" si="70"/>
        <v>4</v>
      </c>
      <c r="BL47" s="37">
        <f t="shared" si="70"/>
        <v>0</v>
      </c>
      <c r="BM47" s="30"/>
      <c r="BN47" s="35"/>
      <c r="BO47" s="36" t="s">
        <v>44</v>
      </c>
      <c r="BP47" s="37">
        <f aca="true" t="shared" si="71" ref="BP47:BY47">SUM(BP17:BP46)</f>
        <v>79240</v>
      </c>
      <c r="BQ47" s="37">
        <f t="shared" si="71"/>
        <v>1316835</v>
      </c>
      <c r="BR47" s="37">
        <f t="shared" si="71"/>
        <v>1233872</v>
      </c>
      <c r="BS47" s="37">
        <f t="shared" si="71"/>
        <v>6098029</v>
      </c>
      <c r="BT47" s="37">
        <f t="shared" si="71"/>
        <v>5810972</v>
      </c>
      <c r="BU47" s="37">
        <f t="shared" si="71"/>
        <v>2010954</v>
      </c>
      <c r="BV47" s="37">
        <f t="shared" si="71"/>
        <v>1960605</v>
      </c>
      <c r="BW47" s="37">
        <f t="shared" si="71"/>
        <v>314</v>
      </c>
      <c r="BX47" s="37">
        <f t="shared" si="71"/>
        <v>3490</v>
      </c>
      <c r="BY47" s="37">
        <f t="shared" si="71"/>
        <v>3046</v>
      </c>
      <c r="BZ47" s="30"/>
      <c r="CA47" s="35"/>
      <c r="CB47" s="36" t="s">
        <v>44</v>
      </c>
      <c r="CC47" s="37">
        <f aca="true" t="shared" si="72" ref="CC47:CL47">SUM(CC17:CC46)</f>
        <v>0</v>
      </c>
      <c r="CD47" s="37">
        <f t="shared" si="72"/>
        <v>19459654</v>
      </c>
      <c r="CE47" s="37">
        <f t="shared" si="72"/>
        <v>18605504</v>
      </c>
      <c r="CF47" s="37">
        <f t="shared" si="72"/>
        <v>491278615</v>
      </c>
      <c r="CG47" s="37">
        <f t="shared" si="72"/>
        <v>487877498</v>
      </c>
      <c r="CH47" s="37">
        <f t="shared" si="72"/>
        <v>79936813</v>
      </c>
      <c r="CI47" s="37">
        <f t="shared" si="72"/>
        <v>79377897</v>
      </c>
      <c r="CJ47" s="37">
        <f t="shared" si="72"/>
        <v>0</v>
      </c>
      <c r="CK47" s="37">
        <f t="shared" si="72"/>
        <v>100770</v>
      </c>
      <c r="CL47" s="37">
        <f t="shared" si="72"/>
        <v>94917</v>
      </c>
      <c r="CM47" s="30"/>
      <c r="CN47" s="35"/>
      <c r="CO47" s="36" t="s">
        <v>44</v>
      </c>
      <c r="CP47" s="37">
        <f aca="true" t="shared" si="73" ref="CP47:CY47">SUM(CP17:CP46)</f>
        <v>0</v>
      </c>
      <c r="CQ47" s="37">
        <f t="shared" si="73"/>
        <v>13055724</v>
      </c>
      <c r="CR47" s="37">
        <f t="shared" si="73"/>
        <v>12733976</v>
      </c>
      <c r="CS47" s="37">
        <f t="shared" si="73"/>
        <v>211519375</v>
      </c>
      <c r="CT47" s="37">
        <f t="shared" si="73"/>
        <v>210841885</v>
      </c>
      <c r="CU47" s="37">
        <f t="shared" si="73"/>
        <v>69460251</v>
      </c>
      <c r="CV47" s="37">
        <f t="shared" si="73"/>
        <v>69237101</v>
      </c>
      <c r="CW47" s="37">
        <f t="shared" si="73"/>
        <v>0</v>
      </c>
      <c r="CX47" s="37">
        <f t="shared" si="73"/>
        <v>68818</v>
      </c>
      <c r="CY47" s="37">
        <f t="shared" si="73"/>
        <v>65649</v>
      </c>
      <c r="CZ47" s="49"/>
      <c r="DA47" s="35"/>
      <c r="DB47" s="36" t="s">
        <v>44</v>
      </c>
      <c r="DC47" s="37">
        <f aca="true" t="shared" si="74" ref="DC47:DL47">SUM(DC17:DC46)</f>
        <v>0</v>
      </c>
      <c r="DD47" s="37">
        <f t="shared" si="74"/>
        <v>10405259</v>
      </c>
      <c r="DE47" s="37">
        <f t="shared" si="74"/>
        <v>10334280</v>
      </c>
      <c r="DF47" s="37">
        <f t="shared" si="74"/>
        <v>230587070</v>
      </c>
      <c r="DG47" s="37">
        <f t="shared" si="74"/>
        <v>230462417</v>
      </c>
      <c r="DH47" s="37">
        <f t="shared" si="74"/>
        <v>142306452</v>
      </c>
      <c r="DI47" s="37">
        <f t="shared" si="74"/>
        <v>142234904</v>
      </c>
      <c r="DJ47" s="37">
        <f t="shared" si="74"/>
        <v>0</v>
      </c>
      <c r="DK47" s="37">
        <f t="shared" si="74"/>
        <v>20103</v>
      </c>
      <c r="DL47" s="37">
        <f t="shared" si="74"/>
        <v>19525</v>
      </c>
      <c r="DM47" s="16"/>
      <c r="DN47" s="35"/>
      <c r="DO47" s="36" t="s">
        <v>44</v>
      </c>
      <c r="DP47" s="37">
        <f aca="true" t="shared" si="75" ref="DP47:DY47">SUM(DP17:DP46)</f>
        <v>5009144</v>
      </c>
      <c r="DQ47" s="37">
        <f t="shared" si="75"/>
        <v>42920637</v>
      </c>
      <c r="DR47" s="37">
        <f t="shared" si="75"/>
        <v>41673760</v>
      </c>
      <c r="DS47" s="37">
        <f t="shared" si="75"/>
        <v>933385060</v>
      </c>
      <c r="DT47" s="37">
        <f t="shared" si="75"/>
        <v>929181800</v>
      </c>
      <c r="DU47" s="37">
        <f t="shared" si="75"/>
        <v>291703516</v>
      </c>
      <c r="DV47" s="37">
        <f t="shared" si="75"/>
        <v>290849902</v>
      </c>
      <c r="DW47" s="37">
        <f t="shared" si="75"/>
        <v>7362</v>
      </c>
      <c r="DX47" s="37">
        <f t="shared" si="75"/>
        <v>189691</v>
      </c>
      <c r="DY47" s="37">
        <f t="shared" si="75"/>
        <v>180091</v>
      </c>
      <c r="DZ47" s="16"/>
      <c r="EA47" s="35"/>
      <c r="EB47" s="36" t="s">
        <v>44</v>
      </c>
      <c r="EC47" s="37">
        <f aca="true" t="shared" si="76" ref="EC47:EL47">SUM(EC17:EC46)</f>
        <v>0</v>
      </c>
      <c r="ED47" s="37">
        <f t="shared" si="76"/>
        <v>0</v>
      </c>
      <c r="EE47" s="37">
        <f t="shared" si="76"/>
        <v>0</v>
      </c>
      <c r="EF47" s="37">
        <f t="shared" si="76"/>
        <v>0</v>
      </c>
      <c r="EG47" s="37">
        <f t="shared" si="76"/>
        <v>0</v>
      </c>
      <c r="EH47" s="37">
        <f t="shared" si="76"/>
        <v>0</v>
      </c>
      <c r="EI47" s="37">
        <f t="shared" si="76"/>
        <v>0</v>
      </c>
      <c r="EJ47" s="37">
        <f t="shared" si="76"/>
        <v>0</v>
      </c>
      <c r="EK47" s="37">
        <f t="shared" si="76"/>
        <v>0</v>
      </c>
      <c r="EL47" s="37">
        <f t="shared" si="76"/>
        <v>0</v>
      </c>
      <c r="EM47" s="16"/>
      <c r="EN47" s="35"/>
      <c r="EO47" s="36" t="s">
        <v>44</v>
      </c>
      <c r="EP47" s="37">
        <f aca="true" t="shared" si="77" ref="EP47:EY47">SUM(EP17:EP46)</f>
        <v>0</v>
      </c>
      <c r="EQ47" s="37">
        <f t="shared" si="77"/>
        <v>0</v>
      </c>
      <c r="ER47" s="37">
        <f t="shared" si="77"/>
        <v>0</v>
      </c>
      <c r="ES47" s="37">
        <f t="shared" si="77"/>
        <v>0</v>
      </c>
      <c r="ET47" s="37">
        <f t="shared" si="77"/>
        <v>0</v>
      </c>
      <c r="EU47" s="37">
        <f t="shared" si="77"/>
        <v>0</v>
      </c>
      <c r="EV47" s="37">
        <f t="shared" si="77"/>
        <v>0</v>
      </c>
      <c r="EW47" s="37">
        <f t="shared" si="77"/>
        <v>0</v>
      </c>
      <c r="EX47" s="37">
        <f t="shared" si="77"/>
        <v>0</v>
      </c>
      <c r="EY47" s="37">
        <f t="shared" si="77"/>
        <v>0</v>
      </c>
      <c r="FA47" s="35"/>
      <c r="FB47" s="36" t="s">
        <v>44</v>
      </c>
      <c r="FC47" s="37">
        <f aca="true" t="shared" si="78" ref="FC47:FL47">SUM(FC17:FC46)</f>
        <v>2494414</v>
      </c>
      <c r="FD47" s="37">
        <f t="shared" si="78"/>
        <v>498432</v>
      </c>
      <c r="FE47" s="37">
        <f t="shared" si="78"/>
        <v>370616</v>
      </c>
      <c r="FF47" s="37">
        <f t="shared" si="78"/>
        <v>10427</v>
      </c>
      <c r="FG47" s="37">
        <f t="shared" si="78"/>
        <v>8830</v>
      </c>
      <c r="FH47" s="37">
        <f t="shared" si="78"/>
        <v>10421</v>
      </c>
      <c r="FI47" s="37">
        <f t="shared" si="78"/>
        <v>8830</v>
      </c>
      <c r="FJ47" s="37">
        <f t="shared" si="78"/>
        <v>902</v>
      </c>
      <c r="FK47" s="37">
        <f t="shared" si="78"/>
        <v>364</v>
      </c>
      <c r="FL47" s="37">
        <f t="shared" si="78"/>
        <v>210</v>
      </c>
      <c r="FN47" s="35"/>
      <c r="FO47" s="36" t="s">
        <v>44</v>
      </c>
      <c r="FP47" s="37">
        <f aca="true" t="shared" si="79" ref="FP47:FY47">SUM(FP17:FP46)</f>
        <v>467235779</v>
      </c>
      <c r="FQ47" s="37">
        <f t="shared" si="79"/>
        <v>47926700</v>
      </c>
      <c r="FR47" s="37">
        <f t="shared" si="79"/>
        <v>37174245</v>
      </c>
      <c r="FS47" s="37">
        <f t="shared" si="79"/>
        <v>500239</v>
      </c>
      <c r="FT47" s="37">
        <f t="shared" si="79"/>
        <v>394984</v>
      </c>
      <c r="FU47" s="37">
        <f t="shared" si="79"/>
        <v>500203</v>
      </c>
      <c r="FV47" s="37">
        <f t="shared" si="79"/>
        <v>394955</v>
      </c>
      <c r="FW47" s="37">
        <f t="shared" si="79"/>
        <v>4605</v>
      </c>
      <c r="FX47" s="37">
        <f t="shared" si="79"/>
        <v>13297</v>
      </c>
      <c r="FY47" s="37">
        <f t="shared" si="79"/>
        <v>7893</v>
      </c>
      <c r="GA47" s="35"/>
      <c r="GB47" s="36" t="s">
        <v>44</v>
      </c>
      <c r="GC47" s="37">
        <f aca="true" t="shared" si="80" ref="GC47:GL47">SUM(GC17:GC46)</f>
        <v>0</v>
      </c>
      <c r="GD47" s="37">
        <f t="shared" si="80"/>
        <v>0</v>
      </c>
      <c r="GE47" s="37">
        <f t="shared" si="80"/>
        <v>0</v>
      </c>
      <c r="GF47" s="37">
        <f t="shared" si="80"/>
        <v>0</v>
      </c>
      <c r="GG47" s="37">
        <f t="shared" si="80"/>
        <v>0</v>
      </c>
      <c r="GH47" s="37">
        <f t="shared" si="80"/>
        <v>0</v>
      </c>
      <c r="GI47" s="37">
        <f t="shared" si="80"/>
        <v>0</v>
      </c>
      <c r="GJ47" s="37">
        <f t="shared" si="80"/>
        <v>0</v>
      </c>
      <c r="GK47" s="37">
        <f t="shared" si="80"/>
        <v>0</v>
      </c>
      <c r="GL47" s="37">
        <f t="shared" si="80"/>
        <v>0</v>
      </c>
      <c r="GN47" s="35"/>
      <c r="GO47" s="36" t="s">
        <v>44</v>
      </c>
      <c r="GP47" s="37">
        <f aca="true" t="shared" si="81" ref="GP47:GY47">SUM(GP17:GP46)</f>
        <v>8815869</v>
      </c>
      <c r="GQ47" s="37">
        <f t="shared" si="81"/>
        <v>16783664</v>
      </c>
      <c r="GR47" s="37">
        <f t="shared" si="81"/>
        <v>14784561</v>
      </c>
      <c r="GS47" s="37">
        <f t="shared" si="81"/>
        <v>207383</v>
      </c>
      <c r="GT47" s="37">
        <f t="shared" si="81"/>
        <v>181284</v>
      </c>
      <c r="GU47" s="37">
        <f t="shared" si="81"/>
        <v>207226</v>
      </c>
      <c r="GV47" s="37">
        <f t="shared" si="81"/>
        <v>181137</v>
      </c>
      <c r="GW47" s="37">
        <f t="shared" si="81"/>
        <v>716</v>
      </c>
      <c r="GX47" s="37">
        <f t="shared" si="81"/>
        <v>4777</v>
      </c>
      <c r="GY47" s="37">
        <f t="shared" si="81"/>
        <v>3641</v>
      </c>
      <c r="HA47" s="35"/>
      <c r="HB47" s="36" t="s">
        <v>44</v>
      </c>
      <c r="HC47" s="37">
        <f aca="true" t="shared" si="82" ref="HC47:HL47">SUM(HC17:HC46)</f>
        <v>71313200</v>
      </c>
      <c r="HD47" s="37">
        <f t="shared" si="82"/>
        <v>117642810</v>
      </c>
      <c r="HE47" s="37">
        <f t="shared" si="82"/>
        <v>81007506</v>
      </c>
      <c r="HF47" s="37">
        <f t="shared" si="82"/>
        <v>1453899</v>
      </c>
      <c r="HG47" s="37">
        <f t="shared" si="82"/>
        <v>1049477</v>
      </c>
      <c r="HH47" s="37">
        <f t="shared" si="82"/>
        <v>1424029</v>
      </c>
      <c r="HI47" s="37">
        <f t="shared" si="82"/>
        <v>1026056</v>
      </c>
      <c r="HJ47" s="37">
        <f t="shared" si="82"/>
        <v>17962</v>
      </c>
      <c r="HK47" s="37">
        <f t="shared" si="82"/>
        <v>108153</v>
      </c>
      <c r="HL47" s="37">
        <f t="shared" si="82"/>
        <v>60514</v>
      </c>
      <c r="HN47" s="35"/>
      <c r="HO47" s="36" t="s">
        <v>44</v>
      </c>
      <c r="HP47" s="37">
        <f aca="true" t="shared" si="83" ref="HP47:HY47">SUM(HP17:HP46)</f>
        <v>1627159</v>
      </c>
      <c r="HQ47" s="37">
        <f t="shared" si="83"/>
        <v>9389615</v>
      </c>
      <c r="HR47" s="37">
        <f t="shared" si="83"/>
        <v>9381996</v>
      </c>
      <c r="HS47" s="37">
        <f t="shared" si="83"/>
        <v>14192980</v>
      </c>
      <c r="HT47" s="37">
        <f t="shared" si="83"/>
        <v>14182234</v>
      </c>
      <c r="HU47" s="37">
        <f t="shared" si="83"/>
        <v>11315265</v>
      </c>
      <c r="HV47" s="37">
        <f t="shared" si="83"/>
        <v>11306796</v>
      </c>
      <c r="HW47" s="37">
        <f t="shared" si="83"/>
        <v>175</v>
      </c>
      <c r="HX47" s="37">
        <f t="shared" si="83"/>
        <v>4051</v>
      </c>
      <c r="HY47" s="37">
        <f t="shared" si="83"/>
        <v>3973</v>
      </c>
      <c r="IA47" s="35"/>
      <c r="IB47" s="36" t="s">
        <v>44</v>
      </c>
      <c r="IC47" s="37">
        <f aca="true" t="shared" si="84" ref="IC47:IL47">SUM(IC17:IC46)</f>
        <v>0</v>
      </c>
      <c r="ID47" s="37">
        <f t="shared" si="84"/>
        <v>0</v>
      </c>
      <c r="IE47" s="37">
        <f t="shared" si="84"/>
        <v>0</v>
      </c>
      <c r="IF47" s="37">
        <f t="shared" si="84"/>
        <v>0</v>
      </c>
      <c r="IG47" s="37">
        <f t="shared" si="84"/>
        <v>0</v>
      </c>
      <c r="IH47" s="37">
        <f t="shared" si="84"/>
        <v>0</v>
      </c>
      <c r="II47" s="37">
        <f t="shared" si="84"/>
        <v>0</v>
      </c>
      <c r="IJ47" s="37">
        <f t="shared" si="84"/>
        <v>0</v>
      </c>
      <c r="IK47" s="37">
        <f t="shared" si="84"/>
        <v>0</v>
      </c>
      <c r="IL47" s="37">
        <f t="shared" si="84"/>
        <v>0</v>
      </c>
      <c r="IN47" s="65">
        <f t="shared" si="20"/>
        <v>566096441</v>
      </c>
      <c r="IO47" s="65">
        <f t="shared" si="40"/>
        <v>431616305</v>
      </c>
      <c r="IP47" s="65">
        <f t="shared" si="41"/>
        <v>341157808</v>
      </c>
      <c r="IQ47" s="65">
        <f t="shared" si="42"/>
        <v>963162018</v>
      </c>
      <c r="IR47" s="65">
        <f t="shared" si="43"/>
        <v>956608737</v>
      </c>
      <c r="IS47" s="65">
        <f t="shared" si="44"/>
        <v>314470169</v>
      </c>
      <c r="IT47" s="65">
        <f t="shared" si="45"/>
        <v>311513588</v>
      </c>
      <c r="IU47" s="65">
        <f t="shared" si="46"/>
        <v>48498</v>
      </c>
      <c r="IV47" s="65">
        <f t="shared" si="47"/>
        <v>517287</v>
      </c>
    </row>
    <row r="48" spans="1:256" s="41" customFormat="1" ht="15" customHeight="1">
      <c r="A48" s="38"/>
      <c r="B48" s="39" t="s">
        <v>45</v>
      </c>
      <c r="C48" s="40">
        <f>SUM(C47,C16)</f>
        <v>528483</v>
      </c>
      <c r="D48" s="40">
        <f aca="true" t="shared" si="85" ref="D48:L48">SUM(D47,D16)</f>
        <v>12293863</v>
      </c>
      <c r="E48" s="40">
        <f t="shared" si="85"/>
        <v>9693677</v>
      </c>
      <c r="F48" s="40">
        <f t="shared" si="85"/>
        <v>469229</v>
      </c>
      <c r="G48" s="40">
        <f t="shared" si="85"/>
        <v>371881</v>
      </c>
      <c r="H48" s="40">
        <f t="shared" si="85"/>
        <v>469042</v>
      </c>
      <c r="I48" s="40">
        <f t="shared" si="85"/>
        <v>371702</v>
      </c>
      <c r="J48" s="40">
        <f t="shared" si="85"/>
        <v>1583</v>
      </c>
      <c r="K48" s="40">
        <f t="shared" si="85"/>
        <v>14493</v>
      </c>
      <c r="L48" s="40">
        <f t="shared" si="85"/>
        <v>10222</v>
      </c>
      <c r="M48" s="17"/>
      <c r="N48" s="38"/>
      <c r="O48" s="39" t="s">
        <v>45</v>
      </c>
      <c r="P48" s="40">
        <f aca="true" t="shared" si="86" ref="P48:Y48">SUM(P47,P16)</f>
        <v>0</v>
      </c>
      <c r="Q48" s="40">
        <f t="shared" si="86"/>
        <v>0</v>
      </c>
      <c r="R48" s="40">
        <f t="shared" si="86"/>
        <v>0</v>
      </c>
      <c r="S48" s="40">
        <f t="shared" si="86"/>
        <v>0</v>
      </c>
      <c r="T48" s="40">
        <f t="shared" si="86"/>
        <v>0</v>
      </c>
      <c r="U48" s="40">
        <f t="shared" si="86"/>
        <v>0</v>
      </c>
      <c r="V48" s="40">
        <f t="shared" si="86"/>
        <v>0</v>
      </c>
      <c r="W48" s="40">
        <f t="shared" si="86"/>
        <v>0</v>
      </c>
      <c r="X48" s="40">
        <f t="shared" si="86"/>
        <v>0</v>
      </c>
      <c r="Y48" s="40">
        <f t="shared" si="86"/>
        <v>0</v>
      </c>
      <c r="Z48" s="33"/>
      <c r="AA48" s="38"/>
      <c r="AB48" s="39" t="s">
        <v>45</v>
      </c>
      <c r="AC48" s="40">
        <f aca="true" t="shared" si="87" ref="AC48:AL48">SUM(AC47,AC16)</f>
        <v>6800</v>
      </c>
      <c r="AD48" s="40">
        <f t="shared" si="87"/>
        <v>229743</v>
      </c>
      <c r="AE48" s="40">
        <f t="shared" si="87"/>
        <v>228753</v>
      </c>
      <c r="AF48" s="40">
        <f t="shared" si="87"/>
        <v>1041645</v>
      </c>
      <c r="AG48" s="40">
        <f>SUM(AG47,AG16)</f>
        <v>1037636</v>
      </c>
      <c r="AH48" s="40">
        <f>SUM(AH47,AH16)</f>
        <v>350863</v>
      </c>
      <c r="AI48" s="40">
        <f t="shared" si="87"/>
        <v>349527</v>
      </c>
      <c r="AJ48" s="40">
        <f t="shared" si="87"/>
        <v>45</v>
      </c>
      <c r="AK48" s="40">
        <f t="shared" si="87"/>
        <v>505</v>
      </c>
      <c r="AL48" s="40">
        <f t="shared" si="87"/>
        <v>496</v>
      </c>
      <c r="AM48" s="50"/>
      <c r="AN48" s="38"/>
      <c r="AO48" s="39" t="s">
        <v>45</v>
      </c>
      <c r="AP48" s="40">
        <f aca="true" t="shared" si="88" ref="AP48:AY48">SUM(AP47,AP16)</f>
        <v>19351060</v>
      </c>
      <c r="AQ48" s="40">
        <f t="shared" si="88"/>
        <v>439810161</v>
      </c>
      <c r="AR48" s="40">
        <f t="shared" si="88"/>
        <v>354724214</v>
      </c>
      <c r="AS48" s="40">
        <f t="shared" si="88"/>
        <v>15989559</v>
      </c>
      <c r="AT48" s="40">
        <f t="shared" si="88"/>
        <v>12899193</v>
      </c>
      <c r="AU48" s="40">
        <f t="shared" si="88"/>
        <v>15968274</v>
      </c>
      <c r="AV48" s="40">
        <f t="shared" si="88"/>
        <v>12880052</v>
      </c>
      <c r="AW48" s="40">
        <f t="shared" si="88"/>
        <v>30657</v>
      </c>
      <c r="AX48" s="40">
        <f t="shared" si="88"/>
        <v>373484</v>
      </c>
      <c r="AY48" s="40">
        <f t="shared" si="88"/>
        <v>258423</v>
      </c>
      <c r="AZ48" s="33"/>
      <c r="BA48" s="38"/>
      <c r="BB48" s="39" t="s">
        <v>45</v>
      </c>
      <c r="BC48" s="40">
        <f aca="true" t="shared" si="89" ref="BC48:BL48">SUM(BC47,BC16)</f>
        <v>0</v>
      </c>
      <c r="BD48" s="40">
        <f t="shared" si="89"/>
        <v>5011</v>
      </c>
      <c r="BE48" s="40">
        <f t="shared" si="89"/>
        <v>0</v>
      </c>
      <c r="BF48" s="40">
        <f t="shared" si="89"/>
        <v>450</v>
      </c>
      <c r="BG48" s="40">
        <f t="shared" si="89"/>
        <v>0</v>
      </c>
      <c r="BH48" s="40">
        <f t="shared" si="89"/>
        <v>450</v>
      </c>
      <c r="BI48" s="40">
        <f t="shared" si="89"/>
        <v>0</v>
      </c>
      <c r="BJ48" s="40">
        <f t="shared" si="89"/>
        <v>0</v>
      </c>
      <c r="BK48" s="40">
        <f t="shared" si="89"/>
        <v>4</v>
      </c>
      <c r="BL48" s="40">
        <f t="shared" si="89"/>
        <v>0</v>
      </c>
      <c r="BM48" s="33"/>
      <c r="BN48" s="38"/>
      <c r="BO48" s="39" t="s">
        <v>45</v>
      </c>
      <c r="BP48" s="40">
        <f aca="true" t="shared" si="90" ref="BP48:BY48">SUM(BP47,BP16)</f>
        <v>178632</v>
      </c>
      <c r="BQ48" s="40">
        <f t="shared" si="90"/>
        <v>3533191</v>
      </c>
      <c r="BR48" s="40">
        <f t="shared" si="90"/>
        <v>3387987</v>
      </c>
      <c r="BS48" s="40">
        <f t="shared" si="90"/>
        <v>35472898</v>
      </c>
      <c r="BT48" s="40">
        <f t="shared" si="90"/>
        <v>34863134</v>
      </c>
      <c r="BU48" s="40">
        <f t="shared" si="90"/>
        <v>10078700</v>
      </c>
      <c r="BV48" s="40">
        <f t="shared" si="90"/>
        <v>10004856</v>
      </c>
      <c r="BW48" s="40">
        <f t="shared" si="90"/>
        <v>615</v>
      </c>
      <c r="BX48" s="40">
        <f t="shared" si="90"/>
        <v>8729</v>
      </c>
      <c r="BY48" s="40">
        <f t="shared" si="90"/>
        <v>7980</v>
      </c>
      <c r="BZ48" s="33"/>
      <c r="CA48" s="38"/>
      <c r="CB48" s="39" t="s">
        <v>45</v>
      </c>
      <c r="CC48" s="40">
        <f aca="true" t="shared" si="91" ref="CC48:CL48">SUM(CC47,CC16)</f>
        <v>0</v>
      </c>
      <c r="CD48" s="40">
        <f t="shared" si="91"/>
        <v>69800248</v>
      </c>
      <c r="CE48" s="40">
        <f t="shared" si="91"/>
        <v>68116574</v>
      </c>
      <c r="CF48" s="40">
        <f t="shared" si="91"/>
        <v>2658736986</v>
      </c>
      <c r="CG48" s="40">
        <f t="shared" si="91"/>
        <v>2650156627</v>
      </c>
      <c r="CH48" s="40">
        <f t="shared" si="91"/>
        <v>433677560</v>
      </c>
      <c r="CI48" s="40">
        <f t="shared" si="91"/>
        <v>432265450</v>
      </c>
      <c r="CJ48" s="40">
        <f t="shared" si="91"/>
        <v>0</v>
      </c>
      <c r="CK48" s="40">
        <f t="shared" si="91"/>
        <v>357949</v>
      </c>
      <c r="CL48" s="40">
        <f t="shared" si="91"/>
        <v>344085</v>
      </c>
      <c r="CM48" s="33"/>
      <c r="CN48" s="38"/>
      <c r="CO48" s="39" t="s">
        <v>45</v>
      </c>
      <c r="CP48" s="40">
        <f aca="true" t="shared" si="92" ref="CP48:CY48">SUM(CP47,CP16)</f>
        <v>0</v>
      </c>
      <c r="CQ48" s="40">
        <f t="shared" si="92"/>
        <v>32831577</v>
      </c>
      <c r="CR48" s="40">
        <f t="shared" si="92"/>
        <v>32336181</v>
      </c>
      <c r="CS48" s="40">
        <f t="shared" si="92"/>
        <v>694477163</v>
      </c>
      <c r="CT48" s="40">
        <f t="shared" si="92"/>
        <v>693166914</v>
      </c>
      <c r="CU48" s="40">
        <f t="shared" si="92"/>
        <v>227834175</v>
      </c>
      <c r="CV48" s="40">
        <f t="shared" si="92"/>
        <v>227402843</v>
      </c>
      <c r="CW48" s="40">
        <f t="shared" si="92"/>
        <v>0</v>
      </c>
      <c r="CX48" s="40">
        <f t="shared" si="92"/>
        <v>197299</v>
      </c>
      <c r="CY48" s="40">
        <f t="shared" si="92"/>
        <v>191000</v>
      </c>
      <c r="CZ48" s="50"/>
      <c r="DA48" s="38"/>
      <c r="DB48" s="39" t="s">
        <v>45</v>
      </c>
      <c r="DC48" s="40">
        <f aca="true" t="shared" si="93" ref="DC48:DL48">SUM(DC47,DC16)</f>
        <v>0</v>
      </c>
      <c r="DD48" s="40">
        <f t="shared" si="93"/>
        <v>41950276</v>
      </c>
      <c r="DE48" s="40">
        <f t="shared" si="93"/>
        <v>41853045</v>
      </c>
      <c r="DF48" s="40">
        <f t="shared" si="93"/>
        <v>1381923286</v>
      </c>
      <c r="DG48" s="40">
        <f t="shared" si="93"/>
        <v>1381698316</v>
      </c>
      <c r="DH48" s="40">
        <f t="shared" si="93"/>
        <v>844717860</v>
      </c>
      <c r="DI48" s="40">
        <f t="shared" si="93"/>
        <v>844582704</v>
      </c>
      <c r="DJ48" s="40">
        <f t="shared" si="93"/>
        <v>0</v>
      </c>
      <c r="DK48" s="40">
        <f t="shared" si="93"/>
        <v>81661</v>
      </c>
      <c r="DL48" s="40">
        <f t="shared" si="93"/>
        <v>80590</v>
      </c>
      <c r="DM48" s="17"/>
      <c r="DN48" s="38"/>
      <c r="DO48" s="39" t="s">
        <v>45</v>
      </c>
      <c r="DP48" s="40">
        <f aca="true" t="shared" si="94" ref="DP48:DY48">SUM(DP47,DP16)</f>
        <v>16997505</v>
      </c>
      <c r="DQ48" s="40">
        <f t="shared" si="94"/>
        <v>144582101</v>
      </c>
      <c r="DR48" s="40">
        <f t="shared" si="94"/>
        <v>142305800</v>
      </c>
      <c r="DS48" s="40">
        <f t="shared" si="94"/>
        <v>4735137435</v>
      </c>
      <c r="DT48" s="40">
        <f t="shared" si="94"/>
        <v>4725021857</v>
      </c>
      <c r="DU48" s="40">
        <f t="shared" si="94"/>
        <v>1506229595</v>
      </c>
      <c r="DV48" s="40">
        <f t="shared" si="94"/>
        <v>1504250997</v>
      </c>
      <c r="DW48" s="40">
        <f t="shared" si="94"/>
        <v>24075</v>
      </c>
      <c r="DX48" s="40">
        <f t="shared" si="94"/>
        <v>636909</v>
      </c>
      <c r="DY48" s="40">
        <f t="shared" si="94"/>
        <v>615675</v>
      </c>
      <c r="DZ48" s="17"/>
      <c r="EA48" s="38"/>
      <c r="EB48" s="39" t="s">
        <v>45</v>
      </c>
      <c r="EC48" s="40">
        <f aca="true" t="shared" si="95" ref="EC48:EL48">SUM(EC47,EC16)</f>
        <v>0</v>
      </c>
      <c r="ED48" s="40">
        <f t="shared" si="95"/>
        <v>0</v>
      </c>
      <c r="EE48" s="40">
        <f t="shared" si="95"/>
        <v>0</v>
      </c>
      <c r="EF48" s="40">
        <f t="shared" si="95"/>
        <v>0</v>
      </c>
      <c r="EG48" s="40">
        <f t="shared" si="95"/>
        <v>0</v>
      </c>
      <c r="EH48" s="40">
        <f t="shared" si="95"/>
        <v>0</v>
      </c>
      <c r="EI48" s="40">
        <f t="shared" si="95"/>
        <v>0</v>
      </c>
      <c r="EJ48" s="40">
        <f t="shared" si="95"/>
        <v>0</v>
      </c>
      <c r="EK48" s="40">
        <f t="shared" si="95"/>
        <v>0</v>
      </c>
      <c r="EL48" s="40">
        <f t="shared" si="95"/>
        <v>0</v>
      </c>
      <c r="EM48" s="17"/>
      <c r="EN48" s="38"/>
      <c r="EO48" s="39" t="s">
        <v>45</v>
      </c>
      <c r="EP48" s="40">
        <f aca="true" t="shared" si="96" ref="EP48:EY48">SUM(EP47,EP16)</f>
        <v>0</v>
      </c>
      <c r="EQ48" s="40">
        <f t="shared" si="96"/>
        <v>0</v>
      </c>
      <c r="ER48" s="40">
        <f t="shared" si="96"/>
        <v>0</v>
      </c>
      <c r="ES48" s="40">
        <f t="shared" si="96"/>
        <v>0</v>
      </c>
      <c r="ET48" s="40">
        <f t="shared" si="96"/>
        <v>0</v>
      </c>
      <c r="EU48" s="40">
        <f t="shared" si="96"/>
        <v>0</v>
      </c>
      <c r="EV48" s="40">
        <f t="shared" si="96"/>
        <v>0</v>
      </c>
      <c r="EW48" s="40">
        <f t="shared" si="96"/>
        <v>0</v>
      </c>
      <c r="EX48" s="40">
        <f t="shared" si="96"/>
        <v>0</v>
      </c>
      <c r="EY48" s="40">
        <f t="shared" si="96"/>
        <v>0</v>
      </c>
      <c r="EZ48" s="7"/>
      <c r="FA48" s="38"/>
      <c r="FB48" s="39" t="s">
        <v>45</v>
      </c>
      <c r="FC48" s="40">
        <f aca="true" t="shared" si="97" ref="FC48:FL48">SUM(FC47,FC16)</f>
        <v>3748430</v>
      </c>
      <c r="FD48" s="40">
        <f t="shared" si="97"/>
        <v>871054</v>
      </c>
      <c r="FE48" s="40">
        <f t="shared" si="97"/>
        <v>708648</v>
      </c>
      <c r="FF48" s="40">
        <f t="shared" si="97"/>
        <v>114499</v>
      </c>
      <c r="FG48" s="40">
        <f t="shared" si="97"/>
        <v>112205</v>
      </c>
      <c r="FH48" s="40">
        <f t="shared" si="97"/>
        <v>75220</v>
      </c>
      <c r="FI48" s="40">
        <f t="shared" si="97"/>
        <v>72932</v>
      </c>
      <c r="FJ48" s="40">
        <f t="shared" si="97"/>
        <v>2024</v>
      </c>
      <c r="FK48" s="40">
        <f t="shared" si="97"/>
        <v>708</v>
      </c>
      <c r="FL48" s="40">
        <f t="shared" si="97"/>
        <v>480</v>
      </c>
      <c r="FM48" s="7"/>
      <c r="FN48" s="38"/>
      <c r="FO48" s="39" t="s">
        <v>45</v>
      </c>
      <c r="FP48" s="40">
        <f aca="true" t="shared" si="98" ref="FP48:FY48">SUM(FP47,FP16)</f>
        <v>556992383</v>
      </c>
      <c r="FQ48" s="40">
        <f t="shared" si="98"/>
        <v>77408474</v>
      </c>
      <c r="FR48" s="40">
        <f t="shared" si="98"/>
        <v>57828642</v>
      </c>
      <c r="FS48" s="40">
        <f t="shared" si="98"/>
        <v>661904</v>
      </c>
      <c r="FT48" s="40">
        <f t="shared" si="98"/>
        <v>515025</v>
      </c>
      <c r="FU48" s="40">
        <f t="shared" si="98"/>
        <v>661868</v>
      </c>
      <c r="FV48" s="40">
        <f t="shared" si="98"/>
        <v>514996</v>
      </c>
      <c r="FW48" s="40">
        <f t="shared" si="98"/>
        <v>6023</v>
      </c>
      <c r="FX48" s="40">
        <f t="shared" si="98"/>
        <v>19576</v>
      </c>
      <c r="FY48" s="40">
        <f t="shared" si="98"/>
        <v>11545</v>
      </c>
      <c r="FZ48" s="7"/>
      <c r="GA48" s="38"/>
      <c r="GB48" s="39" t="s">
        <v>45</v>
      </c>
      <c r="GC48" s="40">
        <f aca="true" t="shared" si="99" ref="GC48:GL48">SUM(GC47,GC16)</f>
        <v>12194</v>
      </c>
      <c r="GD48" s="40">
        <f t="shared" si="99"/>
        <v>54955</v>
      </c>
      <c r="GE48" s="40">
        <f t="shared" si="99"/>
        <v>40587</v>
      </c>
      <c r="GF48" s="40">
        <f t="shared" si="99"/>
        <v>174971</v>
      </c>
      <c r="GG48" s="40">
        <f t="shared" si="99"/>
        <v>173638</v>
      </c>
      <c r="GH48" s="40">
        <f t="shared" si="99"/>
        <v>105650</v>
      </c>
      <c r="GI48" s="40">
        <f t="shared" si="99"/>
        <v>104825</v>
      </c>
      <c r="GJ48" s="40">
        <f t="shared" si="99"/>
        <v>39</v>
      </c>
      <c r="GK48" s="40">
        <f t="shared" si="99"/>
        <v>101</v>
      </c>
      <c r="GL48" s="40">
        <f t="shared" si="99"/>
        <v>66</v>
      </c>
      <c r="GM48" s="7"/>
      <c r="GN48" s="38"/>
      <c r="GO48" s="39" t="s">
        <v>45</v>
      </c>
      <c r="GP48" s="40">
        <f aca="true" t="shared" si="100" ref="GP48:GY48">SUM(GP47,GP16)</f>
        <v>33247400</v>
      </c>
      <c r="GQ48" s="40">
        <f t="shared" si="100"/>
        <v>20141804</v>
      </c>
      <c r="GR48" s="40">
        <f t="shared" si="100"/>
        <v>18020946</v>
      </c>
      <c r="GS48" s="40">
        <f t="shared" si="100"/>
        <v>274107</v>
      </c>
      <c r="GT48" s="40">
        <f t="shared" si="100"/>
        <v>246349</v>
      </c>
      <c r="GU48" s="40">
        <f t="shared" si="100"/>
        <v>273950</v>
      </c>
      <c r="GV48" s="40">
        <f t="shared" si="100"/>
        <v>246202</v>
      </c>
      <c r="GW48" s="40">
        <f t="shared" si="100"/>
        <v>1222</v>
      </c>
      <c r="GX48" s="40">
        <f t="shared" si="100"/>
        <v>5427</v>
      </c>
      <c r="GY48" s="40">
        <f t="shared" si="100"/>
        <v>4230</v>
      </c>
      <c r="GZ48" s="7"/>
      <c r="HA48" s="38"/>
      <c r="HB48" s="39" t="s">
        <v>45</v>
      </c>
      <c r="HC48" s="40">
        <f aca="true" t="shared" si="101" ref="HC48:HL48">SUM(HC47,HC16)</f>
        <v>164756438</v>
      </c>
      <c r="HD48" s="40">
        <f t="shared" si="101"/>
        <v>202132857</v>
      </c>
      <c r="HE48" s="40">
        <f t="shared" si="101"/>
        <v>146340361</v>
      </c>
      <c r="HF48" s="40">
        <f t="shared" si="101"/>
        <v>8342516</v>
      </c>
      <c r="HG48" s="40">
        <f t="shared" si="101"/>
        <v>7613355</v>
      </c>
      <c r="HH48" s="40">
        <f t="shared" si="101"/>
        <v>6135884</v>
      </c>
      <c r="HI48" s="40">
        <f t="shared" si="101"/>
        <v>5431436</v>
      </c>
      <c r="HJ48" s="40">
        <f t="shared" si="101"/>
        <v>33900</v>
      </c>
      <c r="HK48" s="40">
        <f t="shared" si="101"/>
        <v>180679</v>
      </c>
      <c r="HL48" s="40">
        <f t="shared" si="101"/>
        <v>110128</v>
      </c>
      <c r="HM48" s="7"/>
      <c r="HN48" s="38"/>
      <c r="HO48" s="39" t="s">
        <v>45</v>
      </c>
      <c r="HP48" s="40">
        <f aca="true" t="shared" si="102" ref="HP48:HY48">SUM(HP47,HP16)</f>
        <v>5687368</v>
      </c>
      <c r="HQ48" s="40">
        <f t="shared" si="102"/>
        <v>15961147</v>
      </c>
      <c r="HR48" s="40">
        <f t="shared" si="102"/>
        <v>15952512</v>
      </c>
      <c r="HS48" s="40">
        <f t="shared" si="102"/>
        <v>27554407</v>
      </c>
      <c r="HT48" s="40">
        <f t="shared" si="102"/>
        <v>27541826</v>
      </c>
      <c r="HU48" s="40">
        <f t="shared" si="102"/>
        <v>22430874</v>
      </c>
      <c r="HV48" s="40">
        <f t="shared" si="102"/>
        <v>22420642</v>
      </c>
      <c r="HW48" s="40">
        <f t="shared" si="102"/>
        <v>384</v>
      </c>
      <c r="HX48" s="40">
        <f t="shared" si="102"/>
        <v>6852</v>
      </c>
      <c r="HY48" s="40">
        <f t="shared" si="102"/>
        <v>6762</v>
      </c>
      <c r="HZ48" s="7"/>
      <c r="IA48" s="38"/>
      <c r="IB48" s="39" t="s">
        <v>45</v>
      </c>
      <c r="IC48" s="40">
        <f aca="true" t="shared" si="103" ref="IC48:IL48">SUM(IC47,IC16)</f>
        <v>4553</v>
      </c>
      <c r="ID48" s="40">
        <f t="shared" si="103"/>
        <v>0</v>
      </c>
      <c r="IE48" s="40">
        <f t="shared" si="103"/>
        <v>0</v>
      </c>
      <c r="IF48" s="40">
        <f t="shared" si="103"/>
        <v>0</v>
      </c>
      <c r="IG48" s="40">
        <f t="shared" si="103"/>
        <v>0</v>
      </c>
      <c r="IH48" s="40">
        <f t="shared" si="103"/>
        <v>0</v>
      </c>
      <c r="II48" s="40">
        <f t="shared" si="103"/>
        <v>0</v>
      </c>
      <c r="IJ48" s="40">
        <f t="shared" si="103"/>
        <v>7</v>
      </c>
      <c r="IK48" s="40">
        <f t="shared" si="103"/>
        <v>0</v>
      </c>
      <c r="IL48" s="40">
        <f t="shared" si="103"/>
        <v>0</v>
      </c>
      <c r="IM48" s="7"/>
      <c r="IN48" s="66">
        <f t="shared" si="20"/>
        <v>801511246</v>
      </c>
      <c r="IO48" s="66">
        <f t="shared" si="40"/>
        <v>917024361</v>
      </c>
      <c r="IP48" s="66">
        <f t="shared" si="41"/>
        <v>749232127</v>
      </c>
      <c r="IQ48" s="66">
        <f t="shared" si="42"/>
        <v>4825233620</v>
      </c>
      <c r="IR48" s="66">
        <f t="shared" si="43"/>
        <v>4810396099</v>
      </c>
      <c r="IS48" s="66">
        <f t="shared" si="44"/>
        <v>1562780370</v>
      </c>
      <c r="IT48" s="66">
        <f t="shared" si="45"/>
        <v>1556648167</v>
      </c>
      <c r="IU48" s="66">
        <f t="shared" si="46"/>
        <v>100574</v>
      </c>
      <c r="IV48" s="66">
        <f t="shared" si="47"/>
        <v>1247467</v>
      </c>
    </row>
    <row r="50" ht="14.25">
      <c r="EI50" s="9"/>
    </row>
  </sheetData>
  <sheetProtection insertColumns="0" insertRows="0"/>
  <mergeCells count="114">
    <mergeCell ref="HJ3:HL3"/>
    <mergeCell ref="HN3:HN4"/>
    <mergeCell ref="HO3:HO4"/>
    <mergeCell ref="HP3:HR3"/>
    <mergeCell ref="DU3:DV3"/>
    <mergeCell ref="EF3:EG3"/>
    <mergeCell ref="HA3:HA4"/>
    <mergeCell ref="HB3:HB4"/>
    <mergeCell ref="HC3:HE3"/>
    <mergeCell ref="GF3:GG3"/>
    <mergeCell ref="AP3:AR3"/>
    <mergeCell ref="DF3:DG3"/>
    <mergeCell ref="DH3:DI3"/>
    <mergeCell ref="DS3:DT3"/>
    <mergeCell ref="CC3:CE3"/>
    <mergeCell ref="CJ3:CL3"/>
    <mergeCell ref="CF3:CG3"/>
    <mergeCell ref="DA3:DA4"/>
    <mergeCell ref="BW3:BY3"/>
    <mergeCell ref="CA3:CA4"/>
    <mergeCell ref="S3:T3"/>
    <mergeCell ref="U3:V3"/>
    <mergeCell ref="AF3:AG3"/>
    <mergeCell ref="AH3:AI3"/>
    <mergeCell ref="AS3:AT3"/>
    <mergeCell ref="AU3:AV3"/>
    <mergeCell ref="AN3:AN4"/>
    <mergeCell ref="AO3:AO4"/>
    <mergeCell ref="W3:Y3"/>
    <mergeCell ref="AJ3:AL3"/>
    <mergeCell ref="GH3:GI3"/>
    <mergeCell ref="GO3:GO4"/>
    <mergeCell ref="GP3:GR3"/>
    <mergeCell ref="BA3:BA4"/>
    <mergeCell ref="BB3:BB4"/>
    <mergeCell ref="BC3:BE3"/>
    <mergeCell ref="BJ3:BL3"/>
    <mergeCell ref="BN3:BN4"/>
    <mergeCell ref="GJ3:GL3"/>
    <mergeCell ref="GN3:GN4"/>
    <mergeCell ref="IJ3:IL3"/>
    <mergeCell ref="HW3:HY3"/>
    <mergeCell ref="IA3:IA4"/>
    <mergeCell ref="IB3:IB4"/>
    <mergeCell ref="IF3:IG3"/>
    <mergeCell ref="IH3:II3"/>
    <mergeCell ref="IC3:IE3"/>
    <mergeCell ref="HU3:HV3"/>
    <mergeCell ref="FS3:FT3"/>
    <mergeCell ref="HS3:HT3"/>
    <mergeCell ref="GS3:GT3"/>
    <mergeCell ref="GU3:GV3"/>
    <mergeCell ref="FW3:FY3"/>
    <mergeCell ref="GA3:GA4"/>
    <mergeCell ref="GB3:GB4"/>
    <mergeCell ref="GW3:GY3"/>
    <mergeCell ref="HF3:HG3"/>
    <mergeCell ref="HH3:HI3"/>
    <mergeCell ref="BS3:BT3"/>
    <mergeCell ref="CH3:CI3"/>
    <mergeCell ref="BP3:BR3"/>
    <mergeCell ref="CN3:CN4"/>
    <mergeCell ref="FU3:FV3"/>
    <mergeCell ref="GC3:GE3"/>
    <mergeCell ref="FH3:FI3"/>
    <mergeCell ref="FJ3:FL3"/>
    <mergeCell ref="FN3:FN4"/>
    <mergeCell ref="FO3:FO4"/>
    <mergeCell ref="FF3:FG3"/>
    <mergeCell ref="FP3:FR3"/>
    <mergeCell ref="EH3:EI3"/>
    <mergeCell ref="ES3:ET3"/>
    <mergeCell ref="EU3:EV3"/>
    <mergeCell ref="EP3:ER3"/>
    <mergeCell ref="EN3:EN4"/>
    <mergeCell ref="EO3:EO4"/>
    <mergeCell ref="EJ3:EL3"/>
    <mergeCell ref="EW3:EY3"/>
    <mergeCell ref="FA3:FA4"/>
    <mergeCell ref="FB3:FB4"/>
    <mergeCell ref="FC3:FE3"/>
    <mergeCell ref="DB3:DB4"/>
    <mergeCell ref="CP3:CR3"/>
    <mergeCell ref="CS3:CT3"/>
    <mergeCell ref="EC3:EE3"/>
    <mergeCell ref="CW3:CY3"/>
    <mergeCell ref="DN3:DN4"/>
    <mergeCell ref="DJ3:DL3"/>
    <mergeCell ref="DW3:DY3"/>
    <mergeCell ref="DC3:DE3"/>
    <mergeCell ref="DO3:DO4"/>
    <mergeCell ref="EA3:EA4"/>
    <mergeCell ref="EB3:EB4"/>
    <mergeCell ref="DP3:DR3"/>
    <mergeCell ref="CU3:CV3"/>
    <mergeCell ref="B3:B4"/>
    <mergeCell ref="CB3:CB4"/>
    <mergeCell ref="J3:L3"/>
    <mergeCell ref="N3:N4"/>
    <mergeCell ref="F3:G3"/>
    <mergeCell ref="CO3:CO4"/>
    <mergeCell ref="BO3:BO4"/>
    <mergeCell ref="BF3:BG3"/>
    <mergeCell ref="BH3:BI3"/>
    <mergeCell ref="A3:A4"/>
    <mergeCell ref="AC3:AE3"/>
    <mergeCell ref="C3:E3"/>
    <mergeCell ref="AA3:AA4"/>
    <mergeCell ref="AB3:AB4"/>
    <mergeCell ref="BU3:BV3"/>
    <mergeCell ref="AW3:AY3"/>
    <mergeCell ref="H3:I3"/>
    <mergeCell ref="O3:O4"/>
    <mergeCell ref="P3:R3"/>
  </mergeCells>
  <printOptions horizontalCentered="1"/>
  <pageMargins left="0.4330708661417323" right="0.31496062992125984" top="0.8267716535433072" bottom="0.7480314960629921" header="0.5118110236220472" footer="0.5118110236220472"/>
  <pageSetup fitToWidth="0" fitToHeight="1" horizontalDpi="600" verticalDpi="600" orientation="landscape" paperSize="9" scale="68" r:id="rId1"/>
  <headerFooter alignWithMargins="0">
    <oddFooter>&amp;R
H31概要調書（土地概況）</oddFooter>
  </headerFooter>
  <colBreaks count="18" manualBreakCount="18">
    <brk id="13" max="65535" man="1"/>
    <brk id="26" max="65535" man="1"/>
    <brk id="39" max="47" man="1"/>
    <brk id="52" max="47" man="1"/>
    <brk id="65" max="47" man="1"/>
    <brk id="78" max="47" man="1"/>
    <brk id="91" max="65535" man="1"/>
    <brk id="104" max="65535" man="1"/>
    <brk id="117" max="65535" man="1"/>
    <brk id="130" max="65535" man="1"/>
    <brk id="143" max="65535" man="1"/>
    <brk id="156" max="65535" man="1"/>
    <brk id="169" max="65535" man="1"/>
    <brk id="182" max="65535" man="1"/>
    <brk id="195" max="65535" man="1"/>
    <brk id="208" max="65535" man="1"/>
    <brk id="221" max="65535" man="1"/>
    <brk id="2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BW52"/>
  <sheetViews>
    <sheetView showGridLines="0" view="pageBreakPreview" zoomScale="75" zoomScaleNormal="75" zoomScaleSheetLayoutView="75" workbookViewId="0" topLeftCell="A1">
      <selection activeCell="D9" sqref="D9"/>
    </sheetView>
  </sheetViews>
  <sheetFormatPr defaultColWidth="15.59765625" defaultRowHeight="15"/>
  <cols>
    <col min="1" max="1" width="3" style="6" customWidth="1"/>
    <col min="2" max="2" width="3.5" style="6" customWidth="1"/>
    <col min="3" max="3" width="14.59765625" style="6" customWidth="1"/>
    <col min="4" max="10" width="15.59765625" style="8" customWidth="1"/>
    <col min="11" max="13" width="15.59765625" style="6" customWidth="1"/>
    <col min="14" max="14" width="3" style="6" customWidth="1"/>
    <col min="15" max="15" width="3.5" style="6" customWidth="1"/>
    <col min="16" max="16" width="14.59765625" style="6" customWidth="1"/>
    <col min="17" max="23" width="15.59765625" style="8" customWidth="1"/>
    <col min="24" max="26" width="15.59765625" style="6" customWidth="1"/>
    <col min="27" max="27" width="3" style="6" customWidth="1"/>
    <col min="28" max="28" width="3.5" style="6" customWidth="1"/>
    <col min="29" max="29" width="14.59765625" style="6" customWidth="1"/>
    <col min="30" max="36" width="15.59765625" style="8" customWidth="1"/>
    <col min="37" max="39" width="15.59765625" style="6" customWidth="1"/>
    <col min="40" max="40" width="3" style="6" customWidth="1"/>
    <col min="41" max="41" width="3.5" style="6" customWidth="1"/>
    <col min="42" max="42" width="14.59765625" style="6" customWidth="1"/>
    <col min="43" max="49" width="15.59765625" style="8" customWidth="1"/>
    <col min="50" max="52" width="15.59765625" style="6" customWidth="1"/>
    <col min="53" max="53" width="2.5" style="6" customWidth="1"/>
    <col min="54" max="54" width="3.5" style="6" customWidth="1"/>
    <col min="55" max="55" width="14.59765625" style="6" customWidth="1"/>
    <col min="56" max="62" width="15.59765625" style="8" customWidth="1"/>
    <col min="63" max="16384" width="15.59765625" style="6" customWidth="1"/>
  </cols>
  <sheetData>
    <row r="1" spans="2:54" ht="18.75">
      <c r="B1" s="43" t="s">
        <v>99</v>
      </c>
      <c r="O1" s="43" t="s">
        <v>99</v>
      </c>
      <c r="AB1" s="43" t="s">
        <v>99</v>
      </c>
      <c r="AO1" s="43" t="s">
        <v>99</v>
      </c>
      <c r="BB1" s="43" t="s">
        <v>99</v>
      </c>
    </row>
    <row r="2" spans="2:62" s="28" customFormat="1" ht="17.25">
      <c r="B2" s="29" t="s">
        <v>136</v>
      </c>
      <c r="D2" s="29"/>
      <c r="E2" s="29"/>
      <c r="F2" s="29"/>
      <c r="G2" s="29"/>
      <c r="H2" s="29"/>
      <c r="I2" s="29"/>
      <c r="J2" s="29"/>
      <c r="O2" s="29" t="s">
        <v>137</v>
      </c>
      <c r="Q2" s="29"/>
      <c r="R2" s="29"/>
      <c r="S2" s="29"/>
      <c r="T2" s="29"/>
      <c r="U2" s="29"/>
      <c r="V2" s="29"/>
      <c r="W2" s="29"/>
      <c r="AB2" s="29" t="s">
        <v>138</v>
      </c>
      <c r="AD2" s="29"/>
      <c r="AE2" s="29"/>
      <c r="AF2" s="29"/>
      <c r="AG2" s="29"/>
      <c r="AH2" s="29"/>
      <c r="AI2" s="29"/>
      <c r="AJ2" s="29"/>
      <c r="AO2" s="29" t="s">
        <v>139</v>
      </c>
      <c r="AQ2" s="29"/>
      <c r="AR2" s="29"/>
      <c r="AS2" s="29"/>
      <c r="AT2" s="29"/>
      <c r="AU2" s="29"/>
      <c r="AV2" s="29"/>
      <c r="AW2" s="29"/>
      <c r="BB2" s="29" t="s">
        <v>140</v>
      </c>
      <c r="BD2" s="29"/>
      <c r="BE2" s="29"/>
      <c r="BF2" s="29"/>
      <c r="BG2" s="29"/>
      <c r="BH2" s="29"/>
      <c r="BI2" s="29"/>
      <c r="BJ2" s="29"/>
    </row>
    <row r="3" spans="2:65" s="7" customFormat="1" ht="17.25" customHeight="1">
      <c r="B3" s="106" t="s">
        <v>37</v>
      </c>
      <c r="C3" s="104" t="s">
        <v>38</v>
      </c>
      <c r="D3" s="103" t="s">
        <v>40</v>
      </c>
      <c r="E3" s="103"/>
      <c r="F3" s="103"/>
      <c r="G3" s="107" t="s">
        <v>41</v>
      </c>
      <c r="H3" s="109"/>
      <c r="I3" s="107" t="s">
        <v>101</v>
      </c>
      <c r="J3" s="108"/>
      <c r="K3" s="103" t="s">
        <v>46</v>
      </c>
      <c r="L3" s="103"/>
      <c r="M3" s="103"/>
      <c r="O3" s="106" t="s">
        <v>37</v>
      </c>
      <c r="P3" s="104" t="s">
        <v>38</v>
      </c>
      <c r="Q3" s="103" t="s">
        <v>40</v>
      </c>
      <c r="R3" s="103"/>
      <c r="S3" s="103"/>
      <c r="T3" s="107" t="s">
        <v>41</v>
      </c>
      <c r="U3" s="109"/>
      <c r="V3" s="107" t="s">
        <v>101</v>
      </c>
      <c r="W3" s="108"/>
      <c r="X3" s="103" t="s">
        <v>46</v>
      </c>
      <c r="Y3" s="103"/>
      <c r="Z3" s="103"/>
      <c r="AB3" s="106" t="s">
        <v>37</v>
      </c>
      <c r="AC3" s="104" t="s">
        <v>38</v>
      </c>
      <c r="AD3" s="103" t="s">
        <v>40</v>
      </c>
      <c r="AE3" s="103"/>
      <c r="AF3" s="103"/>
      <c r="AG3" s="107" t="s">
        <v>41</v>
      </c>
      <c r="AH3" s="109"/>
      <c r="AI3" s="107" t="s">
        <v>101</v>
      </c>
      <c r="AJ3" s="108"/>
      <c r="AK3" s="103" t="s">
        <v>46</v>
      </c>
      <c r="AL3" s="103"/>
      <c r="AM3" s="103"/>
      <c r="AO3" s="106" t="s">
        <v>37</v>
      </c>
      <c r="AP3" s="104" t="s">
        <v>38</v>
      </c>
      <c r="AQ3" s="103" t="s">
        <v>40</v>
      </c>
      <c r="AR3" s="103"/>
      <c r="AS3" s="103"/>
      <c r="AT3" s="107" t="s">
        <v>41</v>
      </c>
      <c r="AU3" s="109"/>
      <c r="AV3" s="107" t="s">
        <v>101</v>
      </c>
      <c r="AW3" s="108"/>
      <c r="AX3" s="103" t="s">
        <v>46</v>
      </c>
      <c r="AY3" s="103"/>
      <c r="AZ3" s="103"/>
      <c r="BB3" s="106" t="s">
        <v>37</v>
      </c>
      <c r="BC3" s="104" t="s">
        <v>38</v>
      </c>
      <c r="BD3" s="103" t="s">
        <v>40</v>
      </c>
      <c r="BE3" s="103"/>
      <c r="BF3" s="103"/>
      <c r="BG3" s="107" t="s">
        <v>41</v>
      </c>
      <c r="BH3" s="109"/>
      <c r="BI3" s="107" t="s">
        <v>101</v>
      </c>
      <c r="BJ3" s="108"/>
      <c r="BK3" s="103" t="s">
        <v>46</v>
      </c>
      <c r="BL3" s="103"/>
      <c r="BM3" s="103"/>
    </row>
    <row r="4" spans="2:75" s="7" customFormat="1" ht="54" customHeight="1">
      <c r="B4" s="106"/>
      <c r="C4" s="105"/>
      <c r="D4" s="44" t="s">
        <v>1</v>
      </c>
      <c r="E4" s="44" t="s">
        <v>2</v>
      </c>
      <c r="F4" s="44" t="s">
        <v>42</v>
      </c>
      <c r="G4" s="44" t="s">
        <v>33</v>
      </c>
      <c r="H4" s="44" t="s">
        <v>43</v>
      </c>
      <c r="I4" s="44" t="s">
        <v>102</v>
      </c>
      <c r="J4" s="44" t="s">
        <v>103</v>
      </c>
      <c r="K4" s="45" t="s">
        <v>53</v>
      </c>
      <c r="L4" s="45" t="s">
        <v>47</v>
      </c>
      <c r="M4" s="45" t="s">
        <v>42</v>
      </c>
      <c r="O4" s="106"/>
      <c r="P4" s="105"/>
      <c r="Q4" s="44" t="s">
        <v>1</v>
      </c>
      <c r="R4" s="44" t="s">
        <v>2</v>
      </c>
      <c r="S4" s="44" t="s">
        <v>42</v>
      </c>
      <c r="T4" s="44" t="s">
        <v>33</v>
      </c>
      <c r="U4" s="44" t="s">
        <v>43</v>
      </c>
      <c r="V4" s="44" t="s">
        <v>102</v>
      </c>
      <c r="W4" s="44" t="s">
        <v>103</v>
      </c>
      <c r="X4" s="45" t="s">
        <v>53</v>
      </c>
      <c r="Y4" s="45" t="s">
        <v>47</v>
      </c>
      <c r="Z4" s="45" t="s">
        <v>42</v>
      </c>
      <c r="AB4" s="106"/>
      <c r="AC4" s="105"/>
      <c r="AD4" s="44" t="s">
        <v>1</v>
      </c>
      <c r="AE4" s="44" t="s">
        <v>2</v>
      </c>
      <c r="AF4" s="44" t="s">
        <v>42</v>
      </c>
      <c r="AG4" s="44" t="s">
        <v>33</v>
      </c>
      <c r="AH4" s="44" t="s">
        <v>43</v>
      </c>
      <c r="AI4" s="44" t="s">
        <v>102</v>
      </c>
      <c r="AJ4" s="44" t="s">
        <v>103</v>
      </c>
      <c r="AK4" s="45" t="s">
        <v>53</v>
      </c>
      <c r="AL4" s="45" t="s">
        <v>47</v>
      </c>
      <c r="AM4" s="45" t="s">
        <v>42</v>
      </c>
      <c r="AO4" s="106"/>
      <c r="AP4" s="105"/>
      <c r="AQ4" s="44" t="s">
        <v>1</v>
      </c>
      <c r="AR4" s="44" t="s">
        <v>2</v>
      </c>
      <c r="AS4" s="44" t="s">
        <v>42</v>
      </c>
      <c r="AT4" s="44" t="s">
        <v>33</v>
      </c>
      <c r="AU4" s="44" t="s">
        <v>43</v>
      </c>
      <c r="AV4" s="44" t="s">
        <v>102</v>
      </c>
      <c r="AW4" s="44" t="s">
        <v>103</v>
      </c>
      <c r="AX4" s="45" t="s">
        <v>48</v>
      </c>
      <c r="AY4" s="45" t="s">
        <v>47</v>
      </c>
      <c r="AZ4" s="45" t="s">
        <v>42</v>
      </c>
      <c r="BB4" s="106"/>
      <c r="BC4" s="105"/>
      <c r="BD4" s="44" t="s">
        <v>1</v>
      </c>
      <c r="BE4" s="44" t="s">
        <v>2</v>
      </c>
      <c r="BF4" s="44" t="s">
        <v>42</v>
      </c>
      <c r="BG4" s="44" t="s">
        <v>33</v>
      </c>
      <c r="BH4" s="44" t="s">
        <v>43</v>
      </c>
      <c r="BI4" s="44" t="s">
        <v>102</v>
      </c>
      <c r="BJ4" s="44" t="s">
        <v>103</v>
      </c>
      <c r="BK4" s="45" t="s">
        <v>48</v>
      </c>
      <c r="BL4" s="45" t="s">
        <v>47</v>
      </c>
      <c r="BM4" s="45" t="s">
        <v>42</v>
      </c>
      <c r="BN4" s="7" t="s">
        <v>1</v>
      </c>
      <c r="BO4" s="7" t="s">
        <v>2</v>
      </c>
      <c r="BP4" s="7" t="s">
        <v>42</v>
      </c>
      <c r="BQ4" s="7" t="s">
        <v>141</v>
      </c>
      <c r="BR4" s="7" t="s">
        <v>43</v>
      </c>
      <c r="BS4" s="7" t="s">
        <v>142</v>
      </c>
      <c r="BT4" s="7" t="s">
        <v>103</v>
      </c>
      <c r="BU4" s="7" t="s">
        <v>48</v>
      </c>
      <c r="BV4" s="7" t="s">
        <v>47</v>
      </c>
      <c r="BW4" s="7" t="s">
        <v>42</v>
      </c>
    </row>
    <row r="5" spans="2:75" s="7" customFormat="1" ht="15" customHeight="1">
      <c r="B5" s="13">
        <v>1</v>
      </c>
      <c r="C5" s="14" t="s">
        <v>54</v>
      </c>
      <c r="D5" s="15">
        <v>0</v>
      </c>
      <c r="E5" s="15">
        <v>29516</v>
      </c>
      <c r="F5" s="15">
        <v>29516</v>
      </c>
      <c r="G5" s="15">
        <v>407207</v>
      </c>
      <c r="H5" s="15">
        <v>407207</v>
      </c>
      <c r="I5" s="15">
        <v>244324</v>
      </c>
      <c r="J5" s="15">
        <v>244324</v>
      </c>
      <c r="K5" s="15">
        <v>0</v>
      </c>
      <c r="L5" s="15">
        <v>21</v>
      </c>
      <c r="M5" s="15">
        <v>21</v>
      </c>
      <c r="O5" s="13">
        <v>1</v>
      </c>
      <c r="P5" s="14" t="s">
        <v>54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B5" s="13">
        <v>1</v>
      </c>
      <c r="AC5" s="14" t="s">
        <v>54</v>
      </c>
      <c r="AD5" s="15">
        <v>3107380</v>
      </c>
      <c r="AE5" s="15">
        <v>5332785</v>
      </c>
      <c r="AF5" s="15">
        <v>5323280</v>
      </c>
      <c r="AG5" s="15">
        <v>242916372</v>
      </c>
      <c r="AH5" s="15">
        <v>242890489</v>
      </c>
      <c r="AI5" s="15">
        <v>145915086</v>
      </c>
      <c r="AJ5" s="15">
        <v>145899253</v>
      </c>
      <c r="AK5" s="15">
        <v>2037</v>
      </c>
      <c r="AL5" s="15">
        <v>11732</v>
      </c>
      <c r="AM5" s="15">
        <v>11580</v>
      </c>
      <c r="AO5" s="13">
        <v>1</v>
      </c>
      <c r="AP5" s="14" t="str">
        <f aca="true" t="shared" si="0" ref="AP5:AP37">AC5</f>
        <v>那 覇 市</v>
      </c>
      <c r="AQ5" s="15">
        <v>12365215</v>
      </c>
      <c r="AR5" s="15">
        <v>0</v>
      </c>
      <c r="AS5" s="15">
        <v>0</v>
      </c>
      <c r="AT5" s="15">
        <v>0</v>
      </c>
      <c r="AU5" s="15">
        <v>0</v>
      </c>
      <c r="AV5" s="15">
        <v>0</v>
      </c>
      <c r="AW5" s="15">
        <v>0</v>
      </c>
      <c r="AX5" s="15">
        <v>49041</v>
      </c>
      <c r="AY5" s="15">
        <v>0</v>
      </c>
      <c r="AZ5" s="15">
        <v>0</v>
      </c>
      <c r="BB5" s="13">
        <v>1</v>
      </c>
      <c r="BC5" s="14" t="str">
        <f aca="true" t="shared" si="1" ref="BC5:BC37">AP5</f>
        <v>那 覇 市</v>
      </c>
      <c r="BD5" s="15">
        <v>18190264</v>
      </c>
      <c r="BE5" s="15">
        <v>21789736</v>
      </c>
      <c r="BF5" s="15">
        <v>21749305</v>
      </c>
      <c r="BG5" s="15">
        <v>1711461863</v>
      </c>
      <c r="BH5" s="15">
        <v>1710971601</v>
      </c>
      <c r="BI5" s="15">
        <v>626394330</v>
      </c>
      <c r="BJ5" s="15">
        <v>626285718</v>
      </c>
      <c r="BK5" s="15">
        <v>56452</v>
      </c>
      <c r="BL5" s="15">
        <v>93599</v>
      </c>
      <c r="BM5" s="15">
        <v>92468</v>
      </c>
      <c r="BN5" s="7" t="str">
        <f>IF('内訳（地積等１）○'!IN5+SUM(D5,Q5,AD5,AQ5)='内訳（地積等２）○'!BD5,"○","ERRRR")</f>
        <v>○</v>
      </c>
      <c r="BO5" s="7" t="str">
        <f>IF('内訳（地積等１）○'!IO5+SUM(E5,R5,AE5,AR5)='内訳（地積等２）○'!BE5,"○","ERRRR")</f>
        <v>○</v>
      </c>
      <c r="BP5" s="7" t="str">
        <f>IF('内訳（地積等１）○'!IP5+SUM(F5,S5,AF5,AS5)='内訳（地積等２）○'!BF5,"○","ERRRR")</f>
        <v>○</v>
      </c>
      <c r="BQ5" s="7" t="str">
        <f>IF('内訳（地積等１）○'!IQ5+SUM(G5,T5,AG5,AT5)='内訳（地積等２）○'!BG5,"○","ERRRR")</f>
        <v>○</v>
      </c>
      <c r="BR5" s="7" t="str">
        <f>IF('内訳（地積等１）○'!IR5+SUM(H5,U5,AH5,AU5)='内訳（地積等２）○'!BH5,"○","ERRRR")</f>
        <v>○</v>
      </c>
      <c r="BS5" s="7" t="str">
        <f>IF('内訳（地積等１）○'!IS5+SUM(I5,V5,AI5,AV5)='内訳（地積等２）○'!BI5,"○","ERRRR")</f>
        <v>○</v>
      </c>
      <c r="BT5" s="7" t="str">
        <f>IF('内訳（地積等１）○'!IT5+SUM(J5,W5,AJ5,AW5)='内訳（地積等２）○'!BJ5,"○","ERRRR")</f>
        <v>○</v>
      </c>
      <c r="BU5" s="7" t="str">
        <f>IF('内訳（地積等１）○'!IU5+SUM(K5,X5,AK5,AX5)='内訳（地積等２）○'!BK5,"○","ERRRR")</f>
        <v>○</v>
      </c>
      <c r="BV5" s="7" t="str">
        <f>IF('内訳（地積等１）○'!IV5+SUM(L5,Y5,AL5,AY5)='内訳（地積等２）○'!BL5,"○","ERRRR")</f>
        <v>○</v>
      </c>
      <c r="BW5" s="7" t="str">
        <f>IF(SUM('内訳（地積等１）○'!L5,'内訳（地積等１）○'!Y5,'内訳（地積等１）○'!AL5,'内訳（地積等１）○'!AY5,'内訳（地積等１）○'!BL5,'内訳（地積等１）○'!BY5,'内訳（地積等１）○'!DY5,'内訳（地積等１）○'!EL5,'内訳（地積等１）○'!EY5,'内訳（地積等１）○'!FL5,'内訳（地積等１）○'!FY5,'内訳（地積等１）○'!GL5,'内訳（地積等１）○'!GY5,'内訳（地積等１）○'!HL5,'内訳（地積等１）○'!HY5,'内訳（地積等１）○'!IL5)+(SUM(M5,Z5,AM5,AZ5))='内訳（地積等２）○'!BM5,"○","ERRRR")</f>
        <v>○</v>
      </c>
    </row>
    <row r="6" spans="2:75" s="7" customFormat="1" ht="15" customHeight="1">
      <c r="B6" s="18">
        <v>2</v>
      </c>
      <c r="C6" s="19" t="s">
        <v>55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O6" s="18">
        <v>2</v>
      </c>
      <c r="P6" s="19" t="s">
        <v>55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B6" s="18">
        <v>2</v>
      </c>
      <c r="AC6" s="19" t="s">
        <v>55</v>
      </c>
      <c r="AD6" s="20">
        <v>1602114</v>
      </c>
      <c r="AE6" s="20">
        <v>6104560</v>
      </c>
      <c r="AF6" s="20">
        <v>6102964</v>
      </c>
      <c r="AG6" s="20">
        <v>140174437</v>
      </c>
      <c r="AH6" s="20">
        <v>140148624</v>
      </c>
      <c r="AI6" s="20">
        <v>84183274</v>
      </c>
      <c r="AJ6" s="20">
        <v>84167672</v>
      </c>
      <c r="AK6" s="20">
        <v>2078</v>
      </c>
      <c r="AL6" s="20">
        <v>11391</v>
      </c>
      <c r="AM6" s="20">
        <v>11266</v>
      </c>
      <c r="AO6" s="18">
        <v>2</v>
      </c>
      <c r="AP6" s="19" t="str">
        <f t="shared" si="0"/>
        <v>宜野湾市</v>
      </c>
      <c r="AQ6" s="20">
        <v>2228051</v>
      </c>
      <c r="AR6" s="20">
        <v>0</v>
      </c>
      <c r="AS6" s="20">
        <v>0</v>
      </c>
      <c r="AT6" s="20">
        <v>0</v>
      </c>
      <c r="AU6" s="20">
        <v>0</v>
      </c>
      <c r="AV6" s="20">
        <v>0</v>
      </c>
      <c r="AW6" s="20">
        <v>0</v>
      </c>
      <c r="AX6" s="20">
        <v>17531</v>
      </c>
      <c r="AY6" s="20">
        <v>0</v>
      </c>
      <c r="AZ6" s="20">
        <v>0</v>
      </c>
      <c r="BB6" s="18">
        <v>2</v>
      </c>
      <c r="BC6" s="19" t="str">
        <f t="shared" si="1"/>
        <v>宜野湾市</v>
      </c>
      <c r="BD6" s="20">
        <v>4800167</v>
      </c>
      <c r="BE6" s="20">
        <v>13747535</v>
      </c>
      <c r="BF6" s="20">
        <v>13738812</v>
      </c>
      <c r="BG6" s="20">
        <v>488416532</v>
      </c>
      <c r="BH6" s="20">
        <v>488229629</v>
      </c>
      <c r="BI6" s="20">
        <v>183004471</v>
      </c>
      <c r="BJ6" s="20">
        <v>182951865</v>
      </c>
      <c r="BK6" s="20">
        <v>21092</v>
      </c>
      <c r="BL6" s="20">
        <v>47793</v>
      </c>
      <c r="BM6" s="20">
        <v>47256</v>
      </c>
      <c r="BN6" s="7" t="str">
        <f>IF('内訳（地積等１）○'!IN6+SUM(D6,Q6,AD6,AQ6)='内訳（地積等２）○'!BD6,"○","ERRRR")</f>
        <v>○</v>
      </c>
      <c r="BO6" s="7" t="str">
        <f>IF('内訳（地積等１）○'!IO6+SUM(E6,R6,AE6,AR6)='内訳（地積等２）○'!BE6,"○","ERRRR")</f>
        <v>○</v>
      </c>
      <c r="BP6" s="7" t="str">
        <f>IF('内訳（地積等１）○'!IP6+SUM(F6,S6,AF6,AS6)='内訳（地積等２）○'!BF6,"○","ERRRR")</f>
        <v>○</v>
      </c>
      <c r="BQ6" s="7" t="str">
        <f>IF('内訳（地積等１）○'!IQ6+SUM(G6,T6,AG6,AT6)='内訳（地積等２）○'!BG6,"○","ERRRR")</f>
        <v>○</v>
      </c>
      <c r="BR6" s="7" t="str">
        <f>IF('内訳（地積等１）○'!IR6+SUM(H6,U6,AH6,AU6)='内訳（地積等２）○'!BH6,"○","ERRRR")</f>
        <v>○</v>
      </c>
      <c r="BS6" s="7" t="str">
        <f>IF('内訳（地積等１）○'!IS6+SUM(I6,V6,AI6,AV6)='内訳（地積等２）○'!BI6,"○","ERRRR")</f>
        <v>○</v>
      </c>
      <c r="BT6" s="7" t="str">
        <f>IF('内訳（地積等１）○'!IT6+SUM(J6,W6,AJ6,AW6)='内訳（地積等２）○'!BJ6,"○","ERRRR")</f>
        <v>○</v>
      </c>
      <c r="BU6" s="7" t="str">
        <f>IF('内訳（地積等１）○'!IU6+SUM(K6,X6,AK6,AX6)='内訳（地積等２）○'!BK6,"○","ERRRR")</f>
        <v>○</v>
      </c>
      <c r="BV6" s="7" t="str">
        <f>IF('内訳（地積等１）○'!IV6+SUM(L6,Y6,AL6,AY6)='内訳（地積等２）○'!BL6,"○","ERRRR")</f>
        <v>○</v>
      </c>
      <c r="BW6" s="7" t="str">
        <f>IF(SUM('内訳（地積等１）○'!L6,'内訳（地積等１）○'!Y6,'内訳（地積等１）○'!AL6,'内訳（地積等１）○'!AY6,'内訳（地積等１）○'!BL6,'内訳（地積等１）○'!BY6,'内訳（地積等１）○'!DY6,'内訳（地積等１）○'!EL6,'内訳（地積等１）○'!EY6,'内訳（地積等１）○'!FL6,'内訳（地積等１）○'!FY6,'内訳（地積等１）○'!GL6,'内訳（地積等１）○'!GY6,'内訳（地積等１）○'!HL6,'内訳（地積等１）○'!HY6,'内訳（地積等１）○'!IL6)+(SUM(M6,Z6,AM6,AZ6))='内訳（地積等２）○'!BM6,"○","ERRRR")</f>
        <v>○</v>
      </c>
    </row>
    <row r="7" spans="2:75" s="7" customFormat="1" ht="15" customHeight="1">
      <c r="B7" s="18">
        <v>3</v>
      </c>
      <c r="C7" s="19" t="s">
        <v>56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O7" s="18">
        <v>3</v>
      </c>
      <c r="P7" s="19" t="s">
        <v>56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B7" s="18">
        <v>3</v>
      </c>
      <c r="AC7" s="19" t="s">
        <v>56</v>
      </c>
      <c r="AD7" s="20">
        <v>5439386</v>
      </c>
      <c r="AE7" s="20">
        <v>2695131</v>
      </c>
      <c r="AF7" s="20">
        <v>2675855</v>
      </c>
      <c r="AG7" s="20">
        <v>17834891</v>
      </c>
      <c r="AH7" s="20">
        <v>17822891</v>
      </c>
      <c r="AI7" s="20">
        <v>10586329</v>
      </c>
      <c r="AJ7" s="20">
        <v>10578812</v>
      </c>
      <c r="AK7" s="20">
        <v>4036</v>
      </c>
      <c r="AL7" s="20">
        <v>3150</v>
      </c>
      <c r="AM7" s="20">
        <v>3065</v>
      </c>
      <c r="AO7" s="18">
        <v>3</v>
      </c>
      <c r="AP7" s="19" t="str">
        <f t="shared" si="0"/>
        <v>石 垣 市</v>
      </c>
      <c r="AQ7" s="20">
        <v>16192113</v>
      </c>
      <c r="AR7" s="20">
        <v>0</v>
      </c>
      <c r="AS7" s="20">
        <v>0</v>
      </c>
      <c r="AT7" s="20">
        <v>0</v>
      </c>
      <c r="AU7" s="20">
        <v>0</v>
      </c>
      <c r="AV7" s="20">
        <v>0</v>
      </c>
      <c r="AW7" s="20">
        <v>0</v>
      </c>
      <c r="AX7" s="20">
        <v>37476</v>
      </c>
      <c r="AY7" s="20">
        <v>0</v>
      </c>
      <c r="AZ7" s="20">
        <v>0</v>
      </c>
      <c r="BB7" s="18">
        <v>3</v>
      </c>
      <c r="BC7" s="19" t="str">
        <f t="shared" si="1"/>
        <v>石 垣 市</v>
      </c>
      <c r="BD7" s="20">
        <v>122262748</v>
      </c>
      <c r="BE7" s="20">
        <v>101392019</v>
      </c>
      <c r="BF7" s="20">
        <v>92806958</v>
      </c>
      <c r="BG7" s="20">
        <v>158988143</v>
      </c>
      <c r="BH7" s="20">
        <v>158557360</v>
      </c>
      <c r="BI7" s="20">
        <v>63150524</v>
      </c>
      <c r="BJ7" s="20">
        <v>62876526</v>
      </c>
      <c r="BK7" s="20">
        <v>49727</v>
      </c>
      <c r="BL7" s="20">
        <v>63512</v>
      </c>
      <c r="BM7" s="20">
        <v>57135</v>
      </c>
      <c r="BN7" s="7" t="str">
        <f>IF('内訳（地積等１）○'!IN7+SUM(D7,Q7,AD7,AQ7)='内訳（地積等２）○'!BD7,"○","ERRRR")</f>
        <v>○</v>
      </c>
      <c r="BO7" s="7" t="str">
        <f>IF('内訳（地積等１）○'!IO7+SUM(E7,R7,AE7,AR7)='内訳（地積等２）○'!BE7,"○","ERRRR")</f>
        <v>○</v>
      </c>
      <c r="BP7" s="7" t="str">
        <f>IF('内訳（地積等１）○'!IP7+SUM(F7,S7,AF7,AS7)='内訳（地積等２）○'!BF7,"○","ERRRR")</f>
        <v>○</v>
      </c>
      <c r="BQ7" s="7" t="str">
        <f>IF('内訳（地積等１）○'!IQ7+SUM(G7,T7,AG7,AT7)='内訳（地積等２）○'!BG7,"○","ERRRR")</f>
        <v>○</v>
      </c>
      <c r="BR7" s="7" t="str">
        <f>IF('内訳（地積等１）○'!IR7+SUM(H7,U7,AH7,AU7)='内訳（地積等２）○'!BH7,"○","ERRRR")</f>
        <v>○</v>
      </c>
      <c r="BS7" s="7" t="str">
        <f>IF('内訳（地積等１）○'!IS7+SUM(I7,V7,AI7,AV7)='内訳（地積等２）○'!BI7,"○","ERRRR")</f>
        <v>○</v>
      </c>
      <c r="BT7" s="7" t="str">
        <f>IF('内訳（地積等１）○'!IT7+SUM(J7,W7,AJ7,AW7)='内訳（地積等２）○'!BJ7,"○","ERRRR")</f>
        <v>○</v>
      </c>
      <c r="BU7" s="7" t="str">
        <f>IF('内訳（地積等１）○'!IU7+SUM(K7,X7,AK7,AX7)='内訳（地積等２）○'!BK7,"○","ERRRR")</f>
        <v>○</v>
      </c>
      <c r="BV7" s="7" t="str">
        <f>IF('内訳（地積等１）○'!IV7+SUM(L7,Y7,AL7,AY7)='内訳（地積等２）○'!BL7,"○","ERRRR")</f>
        <v>○</v>
      </c>
      <c r="BW7" s="7" t="str">
        <f>IF(SUM('内訳（地積等１）○'!L7,'内訳（地積等１）○'!Y7,'内訳（地積等１）○'!AL7,'内訳（地積等１）○'!AY7,'内訳（地積等１）○'!BL7,'内訳（地積等１）○'!BY7,'内訳（地積等１）○'!DY7,'内訳（地積等１）○'!EL7,'内訳（地積等１）○'!EY7,'内訳（地積等１）○'!FL7,'内訳（地積等１）○'!FY7,'内訳（地積等１）○'!GL7,'内訳（地積等１）○'!GY7,'内訳（地積等１）○'!HL7,'内訳（地積等１）○'!HY7,'内訳（地積等１）○'!IL7)+(SUM(M7,Z7,AM7,AZ7))='内訳（地積等２）○'!BM7,"○","ERRRR")</f>
        <v>○</v>
      </c>
    </row>
    <row r="8" spans="2:75" s="7" customFormat="1" ht="15" customHeight="1">
      <c r="B8" s="18">
        <v>4</v>
      </c>
      <c r="C8" s="19" t="s">
        <v>57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O8" s="18">
        <v>4</v>
      </c>
      <c r="P8" s="19" t="s">
        <v>57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B8" s="18">
        <v>4</v>
      </c>
      <c r="AC8" s="19" t="s">
        <v>57</v>
      </c>
      <c r="AD8" s="20">
        <v>898506</v>
      </c>
      <c r="AE8" s="20">
        <v>3617400</v>
      </c>
      <c r="AF8" s="20">
        <v>3615276</v>
      </c>
      <c r="AG8" s="20">
        <v>111132446</v>
      </c>
      <c r="AH8" s="20">
        <v>111107944</v>
      </c>
      <c r="AI8" s="20">
        <v>67004005</v>
      </c>
      <c r="AJ8" s="20">
        <v>66989034</v>
      </c>
      <c r="AK8" s="20">
        <v>1466</v>
      </c>
      <c r="AL8" s="20">
        <v>9017</v>
      </c>
      <c r="AM8" s="20">
        <v>8897</v>
      </c>
      <c r="AO8" s="18">
        <v>4</v>
      </c>
      <c r="AP8" s="19" t="str">
        <f t="shared" si="0"/>
        <v>浦 添 市</v>
      </c>
      <c r="AQ8" s="20">
        <v>4244931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23571</v>
      </c>
      <c r="AY8" s="20">
        <v>0</v>
      </c>
      <c r="AZ8" s="20">
        <v>0</v>
      </c>
      <c r="BB8" s="18">
        <v>4</v>
      </c>
      <c r="BC8" s="19" t="str">
        <f t="shared" si="1"/>
        <v>浦 添 市</v>
      </c>
      <c r="BD8" s="20">
        <v>6093767</v>
      </c>
      <c r="BE8" s="20">
        <v>11956965</v>
      </c>
      <c r="BF8" s="20">
        <v>11907939</v>
      </c>
      <c r="BG8" s="20">
        <v>575931779</v>
      </c>
      <c r="BH8" s="20">
        <v>575523823</v>
      </c>
      <c r="BI8" s="20">
        <v>211931215</v>
      </c>
      <c r="BJ8" s="20">
        <v>211865880</v>
      </c>
      <c r="BK8" s="20">
        <v>26842</v>
      </c>
      <c r="BL8" s="20">
        <v>44450</v>
      </c>
      <c r="BM8" s="20">
        <v>43798</v>
      </c>
      <c r="BN8" s="7" t="str">
        <f>IF('内訳（地積等１）○'!IN8+SUM(D8,Q8,AD8,AQ8)='内訳（地積等２）○'!BD8,"○","ERRRR")</f>
        <v>○</v>
      </c>
      <c r="BO8" s="7" t="str">
        <f>IF('内訳（地積等１）○'!IO8+SUM(E8,R8,AE8,AR8)='内訳（地積等２）○'!BE8,"○","ERRRR")</f>
        <v>○</v>
      </c>
      <c r="BP8" s="7" t="str">
        <f>IF('内訳（地積等１）○'!IP8+SUM(F8,S8,AF8,AS8)='内訳（地積等２）○'!BF8,"○","ERRRR")</f>
        <v>○</v>
      </c>
      <c r="BQ8" s="7" t="str">
        <f>IF('内訳（地積等１）○'!IQ8+SUM(G8,T8,AG8,AT8)='内訳（地積等２）○'!BG8,"○","ERRRR")</f>
        <v>○</v>
      </c>
      <c r="BR8" s="7" t="str">
        <f>IF('内訳（地積等１）○'!IR8+SUM(H8,U8,AH8,AU8)='内訳（地積等２）○'!BH8,"○","ERRRR")</f>
        <v>○</v>
      </c>
      <c r="BS8" s="7" t="str">
        <f>IF('内訳（地積等１）○'!IS8+SUM(I8,V8,AI8,AV8)='内訳（地積等２）○'!BI8,"○","ERRRR")</f>
        <v>○</v>
      </c>
      <c r="BT8" s="7" t="str">
        <f>IF('内訳（地積等１）○'!IT8+SUM(J8,W8,AJ8,AW8)='内訳（地積等２）○'!BJ8,"○","ERRRR")</f>
        <v>○</v>
      </c>
      <c r="BU8" s="7" t="str">
        <f>IF('内訳（地積等１）○'!IU8+SUM(K8,X8,AK8,AX8)='内訳（地積等２）○'!BK8,"○","ERRRR")</f>
        <v>○</v>
      </c>
      <c r="BV8" s="7" t="str">
        <f>IF('内訳（地積等１）○'!IV8+SUM(L8,Y8,AL8,AY8)='内訳（地積等２）○'!BL8,"○","ERRRR")</f>
        <v>○</v>
      </c>
      <c r="BW8" s="7" t="str">
        <f>IF(SUM('内訳（地積等１）○'!L8,'内訳（地積等１）○'!Y8,'内訳（地積等１）○'!AL8,'内訳（地積等１）○'!AY8,'内訳（地積等１）○'!BL8,'内訳（地積等１）○'!BY8,'内訳（地積等１）○'!DY8,'内訳（地積等１）○'!EL8,'内訳（地積等１）○'!EY8,'内訳（地積等１）○'!FL8,'内訳（地積等１）○'!FY8,'内訳（地積等１）○'!GL8,'内訳（地積等１）○'!GY8,'内訳（地積等１）○'!HL8,'内訳（地積等１）○'!HY8,'内訳（地積等１）○'!IL8)+(SUM(M8,Z8,AM8,AZ8))='内訳（地積等２）○'!BM8,"○","ERRRR")</f>
        <v>○</v>
      </c>
    </row>
    <row r="9" spans="2:75" s="7" customFormat="1" ht="15" customHeight="1">
      <c r="B9" s="18">
        <v>5</v>
      </c>
      <c r="C9" s="19" t="s">
        <v>58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O9" s="18">
        <v>5</v>
      </c>
      <c r="P9" s="19" t="s">
        <v>58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B9" s="18">
        <v>5</v>
      </c>
      <c r="AC9" s="19" t="s">
        <v>58</v>
      </c>
      <c r="AD9" s="20">
        <v>5420895</v>
      </c>
      <c r="AE9" s="20">
        <v>12183611</v>
      </c>
      <c r="AF9" s="20">
        <v>11069310</v>
      </c>
      <c r="AG9" s="20">
        <v>31263990</v>
      </c>
      <c r="AH9" s="20">
        <v>31211466</v>
      </c>
      <c r="AI9" s="20">
        <v>19250446</v>
      </c>
      <c r="AJ9" s="20">
        <v>19207833</v>
      </c>
      <c r="AK9" s="20">
        <v>3342</v>
      </c>
      <c r="AL9" s="20">
        <v>11033</v>
      </c>
      <c r="AM9" s="20">
        <v>9350</v>
      </c>
      <c r="AO9" s="18">
        <v>5</v>
      </c>
      <c r="AP9" s="19" t="str">
        <f t="shared" si="0"/>
        <v>名 護 市</v>
      </c>
      <c r="AQ9" s="20">
        <v>15086532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20">
        <v>0</v>
      </c>
      <c r="AX9" s="20">
        <v>45321</v>
      </c>
      <c r="AY9" s="20">
        <v>0</v>
      </c>
      <c r="AZ9" s="20">
        <v>0</v>
      </c>
      <c r="BB9" s="18">
        <v>5</v>
      </c>
      <c r="BC9" s="19" t="str">
        <f t="shared" si="1"/>
        <v>名 護 市</v>
      </c>
      <c r="BD9" s="20">
        <v>112667191</v>
      </c>
      <c r="BE9" s="20">
        <v>88520576</v>
      </c>
      <c r="BF9" s="20">
        <v>68908918</v>
      </c>
      <c r="BG9" s="20">
        <v>166714898</v>
      </c>
      <c r="BH9" s="20">
        <v>165708115</v>
      </c>
      <c r="BI9" s="20">
        <v>65402157</v>
      </c>
      <c r="BJ9" s="20">
        <v>64996521</v>
      </c>
      <c r="BK9" s="20">
        <v>52811</v>
      </c>
      <c r="BL9" s="20">
        <v>79362</v>
      </c>
      <c r="BM9" s="20">
        <v>64308</v>
      </c>
      <c r="BN9" s="7" t="str">
        <f>IF('内訳（地積等１）○'!IN9+SUM(D9,Q9,AD9,AQ9)='内訳（地積等２）○'!BD9,"○","ERRRR")</f>
        <v>○</v>
      </c>
      <c r="BO9" s="7" t="str">
        <f>IF('内訳（地積等１）○'!IO9+SUM(E9,R9,AE9,AR9)='内訳（地積等２）○'!BE9,"○","ERRRR")</f>
        <v>○</v>
      </c>
      <c r="BP9" s="7" t="str">
        <f>IF('内訳（地積等１）○'!IP9+SUM(F9,S9,AF9,AS9)='内訳（地積等２）○'!BF9,"○","ERRRR")</f>
        <v>○</v>
      </c>
      <c r="BQ9" s="7" t="str">
        <f>IF('内訳（地積等１）○'!IQ9+SUM(G9,T9,AG9,AT9)='内訳（地積等２）○'!BG9,"○","ERRRR")</f>
        <v>○</v>
      </c>
      <c r="BR9" s="7" t="str">
        <f>IF('内訳（地積等１）○'!IR9+SUM(H9,U9,AH9,AU9)='内訳（地積等２）○'!BH9,"○","ERRRR")</f>
        <v>○</v>
      </c>
      <c r="BS9" s="7" t="str">
        <f>IF('内訳（地積等１）○'!IS9+SUM(I9,V9,AI9,AV9)='内訳（地積等２）○'!BI9,"○","ERRRR")</f>
        <v>○</v>
      </c>
      <c r="BT9" s="7" t="str">
        <f>IF('内訳（地積等１）○'!IT9+SUM(J9,W9,AJ9,AW9)='内訳（地積等２）○'!BJ9,"○","ERRRR")</f>
        <v>○</v>
      </c>
      <c r="BU9" s="7" t="str">
        <f>IF('内訳（地積等１）○'!IU9+SUM(K9,X9,AK9,AX9)='内訳（地積等２）○'!BK9,"○","ERRRR")</f>
        <v>○</v>
      </c>
      <c r="BV9" s="7" t="str">
        <f>IF('内訳（地積等１）○'!IV9+SUM(L9,Y9,AL9,AY9)='内訳（地積等２）○'!BL9,"○","ERRRR")</f>
        <v>○</v>
      </c>
      <c r="BW9" s="7" t="str">
        <f>IF(SUM('内訳（地積等１）○'!L9,'内訳（地積等１）○'!Y9,'内訳（地積等１）○'!AL9,'内訳（地積等１）○'!AY9,'内訳（地積等１）○'!BL9,'内訳（地積等１）○'!BY9,'内訳（地積等１）○'!DY9,'内訳（地積等１）○'!EL9,'内訳（地積等１）○'!EY9,'内訳（地積等１）○'!FL9,'内訳（地積等１）○'!FY9,'内訳（地積等１）○'!GL9,'内訳（地積等１）○'!GY9,'内訳（地積等１）○'!HL9,'内訳（地積等１）○'!HY9,'内訳（地積等１）○'!IL9)+(SUM(M9,Z9,AM9,AZ9))='内訳（地積等２）○'!BM9,"○","ERRRR")</f>
        <v>○</v>
      </c>
    </row>
    <row r="10" spans="2:75" s="7" customFormat="1" ht="15" customHeight="1">
      <c r="B10" s="18">
        <v>6</v>
      </c>
      <c r="C10" s="19" t="s">
        <v>59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O10" s="18">
        <v>6</v>
      </c>
      <c r="P10" s="19" t="s">
        <v>59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B10" s="18">
        <v>6</v>
      </c>
      <c r="AC10" s="19" t="s">
        <v>59</v>
      </c>
      <c r="AD10" s="20">
        <v>954050</v>
      </c>
      <c r="AE10" s="20">
        <v>3462037</v>
      </c>
      <c r="AF10" s="20">
        <v>3396450</v>
      </c>
      <c r="AG10" s="20">
        <v>12803693</v>
      </c>
      <c r="AH10" s="20">
        <v>12746645</v>
      </c>
      <c r="AI10" s="20">
        <v>8150347</v>
      </c>
      <c r="AJ10" s="20">
        <v>8114613</v>
      </c>
      <c r="AK10" s="20">
        <v>1589</v>
      </c>
      <c r="AL10" s="20">
        <v>5844</v>
      </c>
      <c r="AM10" s="20">
        <v>5446</v>
      </c>
      <c r="AO10" s="18">
        <v>6</v>
      </c>
      <c r="AP10" s="19" t="str">
        <f t="shared" si="0"/>
        <v>糸 満 市</v>
      </c>
      <c r="AQ10" s="20">
        <v>6824829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25257</v>
      </c>
      <c r="AY10" s="20">
        <v>0</v>
      </c>
      <c r="AZ10" s="20">
        <v>0</v>
      </c>
      <c r="BB10" s="18">
        <v>6</v>
      </c>
      <c r="BC10" s="19" t="str">
        <f t="shared" si="1"/>
        <v>糸 満 市</v>
      </c>
      <c r="BD10" s="20">
        <v>10199464</v>
      </c>
      <c r="BE10" s="20">
        <v>33606987</v>
      </c>
      <c r="BF10" s="20">
        <v>28315503</v>
      </c>
      <c r="BG10" s="20">
        <v>180359472</v>
      </c>
      <c r="BH10" s="20">
        <v>179953659</v>
      </c>
      <c r="BI10" s="20">
        <v>66648175</v>
      </c>
      <c r="BJ10" s="20">
        <v>66379827</v>
      </c>
      <c r="BK10" s="20">
        <v>29158</v>
      </c>
      <c r="BL10" s="20">
        <v>57556</v>
      </c>
      <c r="BM10" s="20">
        <v>51049</v>
      </c>
      <c r="BN10" s="7" t="str">
        <f>IF('内訳（地積等１）○'!IN10+SUM(D10,Q10,AD10,AQ10)='内訳（地積等２）○'!BD10,"○","ERRRR")</f>
        <v>○</v>
      </c>
      <c r="BO10" s="7" t="str">
        <f>IF('内訳（地積等１）○'!IO10+SUM(E10,R10,AE10,AR10)='内訳（地積等２）○'!BE10,"○","ERRRR")</f>
        <v>○</v>
      </c>
      <c r="BP10" s="7" t="str">
        <f>IF('内訳（地積等１）○'!IP10+SUM(F10,S10,AF10,AS10)='内訳（地積等２）○'!BF10,"○","ERRRR")</f>
        <v>○</v>
      </c>
      <c r="BQ10" s="7" t="str">
        <f>IF('内訳（地積等１）○'!IQ10+SUM(G10,T10,AG10,AT10)='内訳（地積等２）○'!BG10,"○","ERRRR")</f>
        <v>○</v>
      </c>
      <c r="BR10" s="7" t="str">
        <f>IF('内訳（地積等１）○'!IR10+SUM(H10,U10,AH10,AU10)='内訳（地積等２）○'!BH10,"○","ERRRR")</f>
        <v>○</v>
      </c>
      <c r="BS10" s="7" t="str">
        <f>IF('内訳（地積等１）○'!IS10+SUM(I10,V10,AI10,AV10)='内訳（地積等２）○'!BI10,"○","ERRRR")</f>
        <v>○</v>
      </c>
      <c r="BT10" s="7" t="str">
        <f>IF('内訳（地積等１）○'!IT10+SUM(J10,W10,AJ10,AW10)='内訳（地積等２）○'!BJ10,"○","ERRRR")</f>
        <v>○</v>
      </c>
      <c r="BU10" s="7" t="str">
        <f>IF('内訳（地積等１）○'!IU10+SUM(K10,X10,AK10,AX10)='内訳（地積等２）○'!BK10,"○","ERRRR")</f>
        <v>○</v>
      </c>
      <c r="BV10" s="7" t="str">
        <f>IF('内訳（地積等１）○'!IV10+SUM(L10,Y10,AL10,AY10)='内訳（地積等２）○'!BL10,"○","ERRRR")</f>
        <v>○</v>
      </c>
      <c r="BW10" s="7" t="str">
        <f>IF(SUM('内訳（地積等１）○'!L10,'内訳（地積等１）○'!Y10,'内訳（地積等１）○'!AL10,'内訳（地積等１）○'!AY10,'内訳（地積等１）○'!BL10,'内訳（地積等１）○'!BY10,'内訳（地積等１）○'!DY10,'内訳（地積等１）○'!EL10,'内訳（地積等１）○'!EY10,'内訳（地積等１）○'!FL10,'内訳（地積等１）○'!FY10,'内訳（地積等１）○'!GL10,'内訳（地積等１）○'!GY10,'内訳（地積等１）○'!HL10,'内訳（地積等１）○'!HY10,'内訳（地積等１）○'!IL10)+(SUM(M10,Z10,AM10,AZ10))='内訳（地積等２）○'!BM10,"○","ERRRR")</f>
        <v>○</v>
      </c>
    </row>
    <row r="11" spans="2:75" s="7" customFormat="1" ht="15" customHeight="1">
      <c r="B11" s="18">
        <v>7</v>
      </c>
      <c r="C11" s="19" t="s">
        <v>60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O11" s="18">
        <v>7</v>
      </c>
      <c r="P11" s="19" t="s">
        <v>60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B11" s="18">
        <v>7</v>
      </c>
      <c r="AC11" s="19" t="s">
        <v>60</v>
      </c>
      <c r="AD11" s="20">
        <v>8914</v>
      </c>
      <c r="AE11" s="20">
        <v>13689991</v>
      </c>
      <c r="AF11" s="20">
        <v>13685620</v>
      </c>
      <c r="AG11" s="20">
        <v>212824374</v>
      </c>
      <c r="AH11" s="20">
        <v>212806878</v>
      </c>
      <c r="AI11" s="20">
        <v>128244552</v>
      </c>
      <c r="AJ11" s="20">
        <v>128233820</v>
      </c>
      <c r="AK11" s="20">
        <v>16</v>
      </c>
      <c r="AL11" s="20">
        <v>14690</v>
      </c>
      <c r="AM11" s="20">
        <v>14612</v>
      </c>
      <c r="AO11" s="18">
        <v>7</v>
      </c>
      <c r="AP11" s="19" t="str">
        <f t="shared" si="0"/>
        <v>沖 縄 市</v>
      </c>
      <c r="AQ11" s="20">
        <v>15585269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34974</v>
      </c>
      <c r="AY11" s="20">
        <v>0</v>
      </c>
      <c r="AZ11" s="20">
        <v>0</v>
      </c>
      <c r="BB11" s="18">
        <v>7</v>
      </c>
      <c r="BC11" s="19" t="str">
        <f t="shared" si="1"/>
        <v>沖 縄 市</v>
      </c>
      <c r="BD11" s="20">
        <v>15720404</v>
      </c>
      <c r="BE11" s="20">
        <v>31495610</v>
      </c>
      <c r="BF11" s="20">
        <v>30345009</v>
      </c>
      <c r="BG11" s="20">
        <v>659898371</v>
      </c>
      <c r="BH11" s="20">
        <v>659646985</v>
      </c>
      <c r="BI11" s="20">
        <v>266773965</v>
      </c>
      <c r="BJ11" s="20">
        <v>266686194</v>
      </c>
      <c r="BK11" s="20">
        <v>35288</v>
      </c>
      <c r="BL11" s="20">
        <v>72882</v>
      </c>
      <c r="BM11" s="20">
        <v>70441</v>
      </c>
      <c r="BN11" s="7" t="str">
        <f>IF('内訳（地積等１）○'!IN11+SUM(D11,Q11,AD11,AQ11)='内訳（地積等２）○'!BD11,"○","ERRRR")</f>
        <v>○</v>
      </c>
      <c r="BO11" s="7" t="str">
        <f>IF('内訳（地積等１）○'!IO11+SUM(E11,R11,AE11,AR11)='内訳（地積等２）○'!BE11,"○","ERRRR")</f>
        <v>○</v>
      </c>
      <c r="BP11" s="7" t="str">
        <f>IF('内訳（地積等１）○'!IP11+SUM(F11,S11,AF11,AS11)='内訳（地積等２）○'!BF11,"○","ERRRR")</f>
        <v>○</v>
      </c>
      <c r="BQ11" s="7" t="str">
        <f>IF('内訳（地積等１）○'!IQ11+SUM(G11,T11,AG11,AT11)='内訳（地積等２）○'!BG11,"○","ERRRR")</f>
        <v>○</v>
      </c>
      <c r="BR11" s="7" t="str">
        <f>IF('内訳（地積等１）○'!IR11+SUM(H11,U11,AH11,AU11)='内訳（地積等２）○'!BH11,"○","ERRRR")</f>
        <v>○</v>
      </c>
      <c r="BS11" s="7" t="str">
        <f>IF('内訳（地積等１）○'!IS11+SUM(I11,V11,AI11,AV11)='内訳（地積等２）○'!BI11,"○","ERRRR")</f>
        <v>○</v>
      </c>
      <c r="BT11" s="7" t="str">
        <f>IF('内訳（地積等１）○'!IT11+SUM(J11,W11,AJ11,AW11)='内訳（地積等２）○'!BJ11,"○","ERRRR")</f>
        <v>○</v>
      </c>
      <c r="BU11" s="7" t="str">
        <f>IF('内訳（地積等１）○'!IU11+SUM(K11,X11,AK11,AX11)='内訳（地積等２）○'!BK11,"○","ERRRR")</f>
        <v>○</v>
      </c>
      <c r="BV11" s="7" t="str">
        <f>IF('内訳（地積等１）○'!IV11+SUM(L11,Y11,AL11,AY11)='内訳（地積等２）○'!BL11,"○","ERRRR")</f>
        <v>○</v>
      </c>
      <c r="BW11" s="7" t="str">
        <f>IF(SUM('内訳（地積等１）○'!L11,'内訳（地積等１）○'!Y11,'内訳（地積等１）○'!AL11,'内訳（地積等１）○'!AY11,'内訳（地積等１）○'!BL11,'内訳（地積等１）○'!BY11,'内訳（地積等１）○'!DY11,'内訳（地積等１）○'!EL11,'内訳（地積等１）○'!EY11,'内訳（地積等１）○'!FL11,'内訳（地積等１）○'!FY11,'内訳（地積等１）○'!GL11,'内訳（地積等１）○'!GY11,'内訳（地積等１）○'!HL11,'内訳（地積等１）○'!HY11,'内訳（地積等１）○'!IL11)+(SUM(M11,Z11,AM11,AZ11))='内訳（地積等２）○'!BM11,"○","ERRRR")</f>
        <v>○</v>
      </c>
    </row>
    <row r="12" spans="2:75" s="7" customFormat="1" ht="15" customHeight="1">
      <c r="B12" s="18">
        <v>8</v>
      </c>
      <c r="C12" s="19" t="s">
        <v>61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O12" s="18">
        <v>8</v>
      </c>
      <c r="P12" s="19" t="s">
        <v>61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B12" s="18">
        <v>8</v>
      </c>
      <c r="AC12" s="19" t="s">
        <v>61</v>
      </c>
      <c r="AD12" s="20">
        <v>861005</v>
      </c>
      <c r="AE12" s="20">
        <v>1987936</v>
      </c>
      <c r="AF12" s="20">
        <v>1985991</v>
      </c>
      <c r="AG12" s="20">
        <v>37340801</v>
      </c>
      <c r="AH12" s="20">
        <v>37323229</v>
      </c>
      <c r="AI12" s="20">
        <v>22764764</v>
      </c>
      <c r="AJ12" s="20">
        <v>22753340</v>
      </c>
      <c r="AK12" s="20">
        <v>1267</v>
      </c>
      <c r="AL12" s="20">
        <v>3985</v>
      </c>
      <c r="AM12" s="20">
        <v>3850</v>
      </c>
      <c r="AO12" s="18">
        <v>8</v>
      </c>
      <c r="AP12" s="19" t="str">
        <f t="shared" si="0"/>
        <v>豊見城市</v>
      </c>
      <c r="AQ12" s="20">
        <v>5213387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14185</v>
      </c>
      <c r="AY12" s="20">
        <v>0</v>
      </c>
      <c r="AZ12" s="20">
        <v>0</v>
      </c>
      <c r="BB12" s="18">
        <v>8</v>
      </c>
      <c r="BC12" s="19" t="str">
        <f t="shared" si="1"/>
        <v>豊見城市</v>
      </c>
      <c r="BD12" s="20">
        <v>6798335</v>
      </c>
      <c r="BE12" s="20">
        <v>12391665</v>
      </c>
      <c r="BF12" s="20">
        <v>10578282</v>
      </c>
      <c r="BG12" s="20">
        <v>233242200</v>
      </c>
      <c r="BH12" s="20">
        <v>232971901</v>
      </c>
      <c r="BI12" s="20">
        <v>78394035</v>
      </c>
      <c r="BJ12" s="20">
        <v>78266996</v>
      </c>
      <c r="BK12" s="20">
        <v>16670</v>
      </c>
      <c r="BL12" s="20">
        <v>33889</v>
      </c>
      <c r="BM12" s="20">
        <v>31012</v>
      </c>
      <c r="BN12" s="7" t="str">
        <f>IF('内訳（地積等１）○'!IN12+SUM(D12,Q12,AD12,AQ12)='内訳（地積等２）○'!BD12,"○","ERRRR")</f>
        <v>○</v>
      </c>
      <c r="BO12" s="7" t="str">
        <f>IF('内訳（地積等１）○'!IO12+SUM(E12,R12,AE12,AR12)='内訳（地積等２）○'!BE12,"○","ERRRR")</f>
        <v>○</v>
      </c>
      <c r="BP12" s="7" t="str">
        <f>IF('内訳（地積等１）○'!IP12+SUM(F12,S12,AF12,AS12)='内訳（地積等２）○'!BF12,"○","ERRRR")</f>
        <v>○</v>
      </c>
      <c r="BQ12" s="7" t="str">
        <f>IF('内訳（地積等１）○'!IQ12+SUM(G12,T12,AG12,AT12)='内訳（地積等２）○'!BG12,"○","ERRRR")</f>
        <v>○</v>
      </c>
      <c r="BR12" s="7" t="str">
        <f>IF('内訳（地積等１）○'!IR12+SUM(H12,U12,AH12,AU12)='内訳（地積等２）○'!BH12,"○","ERRRR")</f>
        <v>○</v>
      </c>
      <c r="BS12" s="7" t="str">
        <f>IF('内訳（地積等１）○'!IS12+SUM(I12,V12,AI12,AV12)='内訳（地積等２）○'!BI12,"○","ERRRR")</f>
        <v>○</v>
      </c>
      <c r="BT12" s="7" t="str">
        <f>IF('内訳（地積等１）○'!IT12+SUM(J12,W12,AJ12,AW12)='内訳（地積等２）○'!BJ12,"○","ERRRR")</f>
        <v>○</v>
      </c>
      <c r="BU12" s="7" t="str">
        <f>IF('内訳（地積等１）○'!IU12+SUM(K12,X12,AK12,AX12)='内訳（地積等２）○'!BK12,"○","ERRRR")</f>
        <v>○</v>
      </c>
      <c r="BV12" s="7" t="str">
        <f>IF('内訳（地積等１）○'!IV12+SUM(L12,Y12,AL12,AY12)='内訳（地積等２）○'!BL12,"○","ERRRR")</f>
        <v>○</v>
      </c>
      <c r="BW12" s="7" t="str">
        <f>IF(SUM('内訳（地積等１）○'!L12,'内訳（地積等１）○'!Y12,'内訳（地積等１）○'!AL12,'内訳（地積等１）○'!AY12,'内訳（地積等１）○'!BL12,'内訳（地積等１）○'!BY12,'内訳（地積等１）○'!DY12,'内訳（地積等１）○'!EL12,'内訳（地積等１）○'!EY12,'内訳（地積等１）○'!FL12,'内訳（地積等１）○'!FY12,'内訳（地積等１）○'!GL12,'内訳（地積等１）○'!GY12,'内訳（地積等１）○'!HL12,'内訳（地積等１）○'!HY12,'内訳（地積等１）○'!IL12)+(SUM(M12,Z12,AM12,AZ12))='内訳（地積等２）○'!BM12,"○","ERRRR")</f>
        <v>○</v>
      </c>
    </row>
    <row r="13" spans="2:75" s="7" customFormat="1" ht="15" customHeight="1">
      <c r="B13" s="18">
        <v>9</v>
      </c>
      <c r="C13" s="19" t="s">
        <v>62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O13" s="18">
        <v>9</v>
      </c>
      <c r="P13" s="19" t="s">
        <v>62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B13" s="18">
        <v>9</v>
      </c>
      <c r="AC13" s="19" t="s">
        <v>62</v>
      </c>
      <c r="AD13" s="20">
        <v>4668829</v>
      </c>
      <c r="AE13" s="20">
        <v>8901669</v>
      </c>
      <c r="AF13" s="20">
        <v>8835067</v>
      </c>
      <c r="AG13" s="20">
        <v>78315440</v>
      </c>
      <c r="AH13" s="20">
        <v>78217712</v>
      </c>
      <c r="AI13" s="20">
        <v>48112916</v>
      </c>
      <c r="AJ13" s="20">
        <v>48051593</v>
      </c>
      <c r="AK13" s="20">
        <v>3787</v>
      </c>
      <c r="AL13" s="20">
        <v>16219</v>
      </c>
      <c r="AM13" s="20">
        <v>15578</v>
      </c>
      <c r="AO13" s="18">
        <v>9</v>
      </c>
      <c r="AP13" s="19" t="str">
        <f t="shared" si="0"/>
        <v>うるま市</v>
      </c>
      <c r="AQ13" s="20">
        <v>16185931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55894</v>
      </c>
      <c r="AY13" s="20">
        <v>0</v>
      </c>
      <c r="AZ13" s="20">
        <v>0</v>
      </c>
      <c r="BB13" s="18">
        <v>9</v>
      </c>
      <c r="BC13" s="19" t="str">
        <f t="shared" si="1"/>
        <v>うるま市</v>
      </c>
      <c r="BD13" s="20">
        <v>28915752</v>
      </c>
      <c r="BE13" s="20">
        <v>58104248</v>
      </c>
      <c r="BF13" s="20">
        <v>49221398</v>
      </c>
      <c r="BG13" s="20">
        <v>380396175</v>
      </c>
      <c r="BH13" s="20">
        <v>378638562</v>
      </c>
      <c r="BI13" s="20">
        <v>151332317</v>
      </c>
      <c r="BJ13" s="20">
        <v>150716788</v>
      </c>
      <c r="BK13" s="20">
        <v>69276</v>
      </c>
      <c r="BL13" s="20">
        <v>143713</v>
      </c>
      <c r="BM13" s="20">
        <v>121262</v>
      </c>
      <c r="BN13" s="7" t="str">
        <f>IF('内訳（地積等１）○'!IN13+SUM(D13,Q13,AD13,AQ13)='内訳（地積等２）○'!BD13,"○","ERRRR")</f>
        <v>○</v>
      </c>
      <c r="BO13" s="7" t="str">
        <f>IF('内訳（地積等１）○'!IO13+SUM(E13,R13,AE13,AR13)='内訳（地積等２）○'!BE13,"○","ERRRR")</f>
        <v>○</v>
      </c>
      <c r="BP13" s="7" t="str">
        <f>IF('内訳（地積等１）○'!IP13+SUM(F13,S13,AF13,AS13)='内訳（地積等２）○'!BF13,"○","ERRRR")</f>
        <v>○</v>
      </c>
      <c r="BQ13" s="7" t="str">
        <f>IF('内訳（地積等１）○'!IQ13+SUM(G13,T13,AG13,AT13)='内訳（地積等２）○'!BG13,"○","ERRRR")</f>
        <v>○</v>
      </c>
      <c r="BR13" s="7" t="str">
        <f>IF('内訳（地積等１）○'!IR13+SUM(H13,U13,AH13,AU13)='内訳（地積等２）○'!BH13,"○","ERRRR")</f>
        <v>○</v>
      </c>
      <c r="BS13" s="7" t="str">
        <f>IF('内訳（地積等１）○'!IS13+SUM(I13,V13,AI13,AV13)='内訳（地積等２）○'!BI13,"○","ERRRR")</f>
        <v>○</v>
      </c>
      <c r="BT13" s="7" t="str">
        <f>IF('内訳（地積等１）○'!IT13+SUM(J13,W13,AJ13,AW13)='内訳（地積等２）○'!BJ13,"○","ERRRR")</f>
        <v>○</v>
      </c>
      <c r="BU13" s="7" t="str">
        <f>IF('内訳（地積等１）○'!IU13+SUM(K13,X13,AK13,AX13)='内訳（地積等２）○'!BK13,"○","ERRRR")</f>
        <v>○</v>
      </c>
      <c r="BV13" s="7" t="str">
        <f>IF('内訳（地積等１）○'!IV13+SUM(L13,Y13,AL13,AY13)='内訳（地積等２）○'!BL13,"○","ERRRR")</f>
        <v>○</v>
      </c>
      <c r="BW13" s="7" t="str">
        <f>IF(SUM('内訳（地積等１）○'!L13,'内訳（地積等１）○'!Y13,'内訳（地積等１）○'!AL13,'内訳（地積等１）○'!AY13,'内訳（地積等１）○'!BL13,'内訳（地積等１）○'!BY13,'内訳（地積等１）○'!DY13,'内訳（地積等１）○'!EL13,'内訳（地積等１）○'!EY13,'内訳（地積等１）○'!FL13,'内訳（地積等１）○'!FY13,'内訳（地積等１）○'!GL13,'内訳（地積等１）○'!GY13,'内訳（地積等１）○'!HL13,'内訳（地積等１）○'!HY13,'内訳（地積等１）○'!IL13)+(SUM(M13,Z13,AM13,AZ13))='内訳（地積等２）○'!BM13,"○","ERRRR")</f>
        <v>○</v>
      </c>
    </row>
    <row r="14" spans="2:75" s="7" customFormat="1" ht="15" customHeight="1">
      <c r="B14" s="18">
        <v>10</v>
      </c>
      <c r="C14" s="19" t="s">
        <v>63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O14" s="18">
        <v>10</v>
      </c>
      <c r="P14" s="19" t="s">
        <v>63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B14" s="18">
        <v>10</v>
      </c>
      <c r="AC14" s="19" t="s">
        <v>63</v>
      </c>
      <c r="AD14" s="20">
        <v>7865607</v>
      </c>
      <c r="AE14" s="20">
        <v>4979561</v>
      </c>
      <c r="AF14" s="20">
        <v>4857603</v>
      </c>
      <c r="AG14" s="20">
        <v>17325863</v>
      </c>
      <c r="AH14" s="20">
        <v>17241206</v>
      </c>
      <c r="AI14" s="20">
        <v>11275910</v>
      </c>
      <c r="AJ14" s="20">
        <v>11221975</v>
      </c>
      <c r="AK14" s="20">
        <v>6661</v>
      </c>
      <c r="AL14" s="20">
        <v>6874</v>
      </c>
      <c r="AM14" s="20">
        <v>6281</v>
      </c>
      <c r="AO14" s="18">
        <v>10</v>
      </c>
      <c r="AP14" s="19" t="str">
        <f t="shared" si="0"/>
        <v>宮古島市</v>
      </c>
      <c r="AQ14" s="20">
        <v>24266123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61898</v>
      </c>
      <c r="AY14" s="20">
        <v>0</v>
      </c>
      <c r="AZ14" s="20">
        <v>0</v>
      </c>
      <c r="BB14" s="18">
        <v>10</v>
      </c>
      <c r="BC14" s="19" t="str">
        <f t="shared" si="1"/>
        <v>宮古島市</v>
      </c>
      <c r="BD14" s="20">
        <v>56408264</v>
      </c>
      <c r="BE14" s="20">
        <v>139842321</v>
      </c>
      <c r="BF14" s="20">
        <v>113902127</v>
      </c>
      <c r="BG14" s="20">
        <v>110152431</v>
      </c>
      <c r="BH14" s="20">
        <v>107359752</v>
      </c>
      <c r="BI14" s="20">
        <v>48609533</v>
      </c>
      <c r="BJ14" s="20">
        <v>47510569</v>
      </c>
      <c r="BK14" s="20">
        <v>81712</v>
      </c>
      <c r="BL14" s="20">
        <v>117934</v>
      </c>
      <c r="BM14" s="20">
        <v>91923</v>
      </c>
      <c r="BN14" s="7" t="str">
        <f>IF('内訳（地積等１）○'!IN14+SUM(D14,Q14,AD14,AQ14)='内訳（地積等２）○'!BD14,"○","ERRRR")</f>
        <v>○</v>
      </c>
      <c r="BO14" s="7" t="str">
        <f>IF('内訳（地積等１）○'!IO14+SUM(E14,R14,AE14,AR14)='内訳（地積等２）○'!BE14,"○","ERRRR")</f>
        <v>○</v>
      </c>
      <c r="BP14" s="7" t="str">
        <f>IF('内訳（地積等１）○'!IP14+SUM(F14,S14,AF14,AS14)='内訳（地積等２）○'!BF14,"○","ERRRR")</f>
        <v>○</v>
      </c>
      <c r="BQ14" s="7" t="str">
        <f>IF('内訳（地積等１）○'!IQ14+SUM(G14,T14,AG14,AT14)='内訳（地積等２）○'!BG14,"○","ERRRR")</f>
        <v>○</v>
      </c>
      <c r="BR14" s="7" t="str">
        <f>IF('内訳（地積等１）○'!IR14+SUM(H14,U14,AH14,AU14)='内訳（地積等２）○'!BH14,"○","ERRRR")</f>
        <v>○</v>
      </c>
      <c r="BS14" s="7" t="str">
        <f>IF('内訳（地積等１）○'!IS14+SUM(I14,V14,AI14,AV14)='内訳（地積等２）○'!BI14,"○","ERRRR")</f>
        <v>○</v>
      </c>
      <c r="BT14" s="7" t="str">
        <f>IF('内訳（地積等１）○'!IT14+SUM(J14,W14,AJ14,AW14)='内訳（地積等２）○'!BJ14,"○","ERRRR")</f>
        <v>○</v>
      </c>
      <c r="BU14" s="7" t="str">
        <f>IF('内訳（地積等１）○'!IU14+SUM(K14,X14,AK14,AX14)='内訳（地積等２）○'!BK14,"○","ERRRR")</f>
        <v>○</v>
      </c>
      <c r="BV14" s="7" t="str">
        <f>IF('内訳（地積等１）○'!IV14+SUM(L14,Y14,AL14,AY14)='内訳（地積等２）○'!BL14,"○","ERRRR")</f>
        <v>○</v>
      </c>
      <c r="BW14" s="7" t="str">
        <f>IF(SUM('内訳（地積等１）○'!L14,'内訳（地積等１）○'!Y14,'内訳（地積等１）○'!AL14,'内訳（地積等１）○'!AY14,'内訳（地積等１）○'!BL14,'内訳（地積等１）○'!BY14,'内訳（地積等１）○'!DY14,'内訳（地積等１）○'!EL14,'内訳（地積等１）○'!EY14,'内訳（地積等１）○'!FL14,'内訳（地積等１）○'!FY14,'内訳（地積等１）○'!GL14,'内訳（地積等１）○'!GY14,'内訳（地積等１）○'!HL14,'内訳（地積等１）○'!HY14,'内訳（地積等１）○'!IL14)+(SUM(M14,Z14,AM14,AZ14))='内訳（地積等２）○'!BM14,"○","ERRRR")</f>
        <v>○</v>
      </c>
    </row>
    <row r="15" spans="2:75" s="7" customFormat="1" ht="15" customHeight="1">
      <c r="B15" s="22">
        <v>11</v>
      </c>
      <c r="C15" s="23" t="s">
        <v>64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O15" s="22">
        <v>11</v>
      </c>
      <c r="P15" s="23" t="s">
        <v>64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B15" s="22">
        <v>11</v>
      </c>
      <c r="AC15" s="23" t="s">
        <v>64</v>
      </c>
      <c r="AD15" s="24">
        <v>893127</v>
      </c>
      <c r="AE15" s="24">
        <v>2121526</v>
      </c>
      <c r="AF15" s="24">
        <v>2104616</v>
      </c>
      <c r="AG15" s="24">
        <v>9399132</v>
      </c>
      <c r="AH15" s="24">
        <v>9371108</v>
      </c>
      <c r="AI15" s="24">
        <v>6016369</v>
      </c>
      <c r="AJ15" s="24">
        <v>5997474</v>
      </c>
      <c r="AK15" s="24">
        <v>1460</v>
      </c>
      <c r="AL15" s="24">
        <v>3991</v>
      </c>
      <c r="AM15" s="24">
        <v>3810</v>
      </c>
      <c r="AO15" s="22">
        <v>11</v>
      </c>
      <c r="AP15" s="23" t="str">
        <f t="shared" si="0"/>
        <v>南城市</v>
      </c>
      <c r="AQ15" s="24">
        <v>5650768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37445</v>
      </c>
      <c r="AY15" s="24">
        <v>0</v>
      </c>
      <c r="AZ15" s="24">
        <v>0</v>
      </c>
      <c r="BB15" s="22">
        <v>11</v>
      </c>
      <c r="BC15" s="23" t="str">
        <f t="shared" si="1"/>
        <v>南城市</v>
      </c>
      <c r="BD15" s="24">
        <v>8921411</v>
      </c>
      <c r="BE15" s="24">
        <v>37666117</v>
      </c>
      <c r="BF15" s="24">
        <v>30281616</v>
      </c>
      <c r="BG15" s="24">
        <v>108248384</v>
      </c>
      <c r="BH15" s="24">
        <v>107521374</v>
      </c>
      <c r="BI15" s="24">
        <v>38417801</v>
      </c>
      <c r="BJ15" s="24">
        <v>38057438</v>
      </c>
      <c r="BK15" s="24">
        <v>43380</v>
      </c>
      <c r="BL15" s="24">
        <v>73437</v>
      </c>
      <c r="BM15" s="24">
        <v>61660</v>
      </c>
      <c r="BN15" s="7" t="str">
        <f>IF('内訳（地積等１）○'!IN15+SUM(D15,Q15,AD15,AQ15)='内訳（地積等２）○'!BD15,"○","ERRRR")</f>
        <v>○</v>
      </c>
      <c r="BO15" s="7" t="str">
        <f>IF('内訳（地積等１）○'!IO15+SUM(E15,R15,AE15,AR15)='内訳（地積等２）○'!BE15,"○","ERRRR")</f>
        <v>○</v>
      </c>
      <c r="BP15" s="7" t="str">
        <f>IF('内訳（地積等１）○'!IP15+SUM(F15,S15,AF15,AS15)='内訳（地積等２）○'!BF15,"○","ERRRR")</f>
        <v>○</v>
      </c>
      <c r="BQ15" s="7" t="str">
        <f>IF('内訳（地積等１）○'!IQ15+SUM(G15,T15,AG15,AT15)='内訳（地積等２）○'!BG15,"○","ERRRR")</f>
        <v>○</v>
      </c>
      <c r="BR15" s="7" t="str">
        <f>IF('内訳（地積等１）○'!IR15+SUM(H15,U15,AH15,AU15)='内訳（地積等２）○'!BH15,"○","ERRRR")</f>
        <v>○</v>
      </c>
      <c r="BS15" s="7" t="str">
        <f>IF('内訳（地積等１）○'!IS15+SUM(I15,V15,AI15,AV15)='内訳（地積等２）○'!BI15,"○","ERRRR")</f>
        <v>○</v>
      </c>
      <c r="BT15" s="7" t="str">
        <f>IF('内訳（地積等１）○'!IT15+SUM(J15,W15,AJ15,AW15)='内訳（地積等２）○'!BJ15,"○","ERRRR")</f>
        <v>○</v>
      </c>
      <c r="BU15" s="7" t="str">
        <f>IF('内訳（地積等１）○'!IU15+SUM(K15,X15,AK15,AX15)='内訳（地積等２）○'!BK15,"○","ERRRR")</f>
        <v>○</v>
      </c>
      <c r="BV15" s="7" t="str">
        <f>IF('内訳（地積等１）○'!IV15+SUM(L15,Y15,AL15,AY15)='内訳（地積等２）○'!BL15,"○","ERRRR")</f>
        <v>○</v>
      </c>
      <c r="BW15" s="7" t="str">
        <f>IF(SUM('内訳（地積等１）○'!L15,'内訳（地積等１）○'!Y15,'内訳（地積等１）○'!AL15,'内訳（地積等１）○'!AY15,'内訳（地積等１）○'!BL15,'内訳（地積等１）○'!BY15,'内訳（地積等１）○'!DY15,'内訳（地積等１）○'!EL15,'内訳（地積等１）○'!EY15,'内訳（地積等１）○'!FL15,'内訳（地積等１）○'!FY15,'内訳（地積等１）○'!GL15,'内訳（地積等１）○'!GY15,'内訳（地積等１）○'!HL15,'内訳（地積等１）○'!HY15,'内訳（地積等１）○'!IL15)+(SUM(M15,Z15,AM15,AZ15))='内訳（地積等２）○'!BM15,"○","ERRRR")</f>
        <v>○</v>
      </c>
    </row>
    <row r="16" spans="2:75" s="7" customFormat="1" ht="15" customHeight="1">
      <c r="B16" s="35"/>
      <c r="C16" s="36" t="s">
        <v>96</v>
      </c>
      <c r="D16" s="34">
        <f>SUM(D5:D15)</f>
        <v>0</v>
      </c>
      <c r="E16" s="34">
        <f aca="true" t="shared" si="2" ref="E16:M16">SUM(E5:E15)</f>
        <v>29516</v>
      </c>
      <c r="F16" s="34">
        <f t="shared" si="2"/>
        <v>29516</v>
      </c>
      <c r="G16" s="34">
        <f t="shared" si="2"/>
        <v>407207</v>
      </c>
      <c r="H16" s="34">
        <f t="shared" si="2"/>
        <v>407207</v>
      </c>
      <c r="I16" s="34">
        <f t="shared" si="2"/>
        <v>244324</v>
      </c>
      <c r="J16" s="34">
        <f t="shared" si="2"/>
        <v>244324</v>
      </c>
      <c r="K16" s="34">
        <f t="shared" si="2"/>
        <v>0</v>
      </c>
      <c r="L16" s="34">
        <f t="shared" si="2"/>
        <v>21</v>
      </c>
      <c r="M16" s="34">
        <f t="shared" si="2"/>
        <v>21</v>
      </c>
      <c r="O16" s="35"/>
      <c r="P16" s="36" t="s">
        <v>96</v>
      </c>
      <c r="Q16" s="34">
        <f>SUM(Q5:Q15)</f>
        <v>0</v>
      </c>
      <c r="R16" s="34">
        <f aca="true" t="shared" si="3" ref="R16:Z16">SUM(R5:R15)</f>
        <v>0</v>
      </c>
      <c r="S16" s="34">
        <f t="shared" si="3"/>
        <v>0</v>
      </c>
      <c r="T16" s="34">
        <f t="shared" si="3"/>
        <v>0</v>
      </c>
      <c r="U16" s="34">
        <f t="shared" si="3"/>
        <v>0</v>
      </c>
      <c r="V16" s="34">
        <f t="shared" si="3"/>
        <v>0</v>
      </c>
      <c r="W16" s="34">
        <f t="shared" si="3"/>
        <v>0</v>
      </c>
      <c r="X16" s="34">
        <f t="shared" si="3"/>
        <v>0</v>
      </c>
      <c r="Y16" s="34">
        <f t="shared" si="3"/>
        <v>0</v>
      </c>
      <c r="Z16" s="34">
        <f t="shared" si="3"/>
        <v>0</v>
      </c>
      <c r="AB16" s="35"/>
      <c r="AC16" s="36" t="s">
        <v>96</v>
      </c>
      <c r="AD16" s="34">
        <f>SUM(AD5:AD15)</f>
        <v>31719813</v>
      </c>
      <c r="AE16" s="34">
        <f aca="true" t="shared" si="4" ref="AE16:AM16">SUM(AE5:AE15)</f>
        <v>65076207</v>
      </c>
      <c r="AF16" s="34">
        <f t="shared" si="4"/>
        <v>63652032</v>
      </c>
      <c r="AG16" s="34">
        <f t="shared" si="4"/>
        <v>911331439</v>
      </c>
      <c r="AH16" s="34">
        <f t="shared" si="4"/>
        <v>910888192</v>
      </c>
      <c r="AI16" s="34">
        <f t="shared" si="4"/>
        <v>551503998</v>
      </c>
      <c r="AJ16" s="34">
        <f t="shared" si="4"/>
        <v>551215419</v>
      </c>
      <c r="AK16" s="34">
        <f t="shared" si="4"/>
        <v>27739</v>
      </c>
      <c r="AL16" s="34">
        <f t="shared" si="4"/>
        <v>97926</v>
      </c>
      <c r="AM16" s="34">
        <f t="shared" si="4"/>
        <v>93735</v>
      </c>
      <c r="AO16" s="35"/>
      <c r="AP16" s="36" t="s">
        <v>96</v>
      </c>
      <c r="AQ16" s="34">
        <f>SUM(AQ5:AQ15)</f>
        <v>123843149</v>
      </c>
      <c r="AR16" s="34">
        <f aca="true" t="shared" si="5" ref="AR16:AZ16">SUM(AR5:AR15)</f>
        <v>0</v>
      </c>
      <c r="AS16" s="34">
        <f t="shared" si="5"/>
        <v>0</v>
      </c>
      <c r="AT16" s="34">
        <f t="shared" si="5"/>
        <v>0</v>
      </c>
      <c r="AU16" s="34">
        <f t="shared" si="5"/>
        <v>0</v>
      </c>
      <c r="AV16" s="34"/>
      <c r="AW16" s="34">
        <f t="shared" si="5"/>
        <v>0</v>
      </c>
      <c r="AX16" s="34">
        <f t="shared" si="5"/>
        <v>402593</v>
      </c>
      <c r="AY16" s="34">
        <f t="shared" si="5"/>
        <v>0</v>
      </c>
      <c r="AZ16" s="34">
        <f t="shared" si="5"/>
        <v>0</v>
      </c>
      <c r="BB16" s="35"/>
      <c r="BC16" s="36" t="s">
        <v>96</v>
      </c>
      <c r="BD16" s="34">
        <f>SUM(BD5:BD15)</f>
        <v>390977767</v>
      </c>
      <c r="BE16" s="34">
        <f aca="true" t="shared" si="6" ref="BE16:BM16">SUM(BE5:BE15)</f>
        <v>550513779</v>
      </c>
      <c r="BF16" s="34">
        <f t="shared" si="6"/>
        <v>471755867</v>
      </c>
      <c r="BG16" s="34">
        <f t="shared" si="6"/>
        <v>4773810248</v>
      </c>
      <c r="BH16" s="34">
        <f t="shared" si="6"/>
        <v>4765082761</v>
      </c>
      <c r="BI16" s="34">
        <f t="shared" si="6"/>
        <v>1800058523</v>
      </c>
      <c r="BJ16" s="34">
        <f t="shared" si="6"/>
        <v>1796594322</v>
      </c>
      <c r="BK16" s="34">
        <f t="shared" si="6"/>
        <v>482408</v>
      </c>
      <c r="BL16" s="34">
        <f t="shared" si="6"/>
        <v>828127</v>
      </c>
      <c r="BM16" s="34">
        <f t="shared" si="6"/>
        <v>732312</v>
      </c>
      <c r="BN16" s="69" t="str">
        <f>IF('内訳（地積等１）○'!IN16+SUM(D16,Q16,AD16,AQ16)='内訳（地積等２）○'!BD16,"○","ERRRR")</f>
        <v>○</v>
      </c>
      <c r="BO16" s="69" t="str">
        <f>IF('内訳（地積等１）○'!IO16+SUM(E16,R16,AE16,AR16)='内訳（地積等２）○'!BE16,"○","ERRRR")</f>
        <v>○</v>
      </c>
      <c r="BP16" s="69" t="str">
        <f>IF('内訳（地積等１）○'!IP16+SUM(F16,S16,AF16,AS16)='内訳（地積等２）○'!BF16,"○","ERRRR")</f>
        <v>○</v>
      </c>
      <c r="BQ16" s="69" t="str">
        <f>IF('内訳（地積等１）○'!IQ16+SUM(G16,T16,AG16,AT16)='内訳（地積等２）○'!BG16,"○","ERRRR")</f>
        <v>○</v>
      </c>
      <c r="BR16" s="69" t="str">
        <f>IF('内訳（地積等１）○'!IR16+SUM(H16,U16,AH16,AU16)='内訳（地積等２）○'!BH16,"○","ERRRR")</f>
        <v>○</v>
      </c>
      <c r="BS16" s="69" t="str">
        <f>IF('内訳（地積等１）○'!IS16+SUM(I16,V16,AI16,AV16)='内訳（地積等２）○'!BI16,"○","ERRRR")</f>
        <v>○</v>
      </c>
      <c r="BT16" s="69" t="str">
        <f>IF('内訳（地積等１）○'!IT16+SUM(J16,W16,AJ16,AW16)='内訳（地積等２）○'!BJ16,"○","ERRRR")</f>
        <v>○</v>
      </c>
      <c r="BU16" s="69" t="str">
        <f>IF('内訳（地積等１）○'!IU16+SUM(K16,X16,AK16,AX16)='内訳（地積等２）○'!BK16,"○","ERRRR")</f>
        <v>○</v>
      </c>
      <c r="BV16" s="69" t="str">
        <f>IF('内訳（地積等１）○'!IV16+SUM(L16,Y16,AL16,AY16)='内訳（地積等２）○'!BL16,"○","ERRRR")</f>
        <v>○</v>
      </c>
      <c r="BW16" s="69" t="str">
        <f>IF(SUM('内訳（地積等１）○'!L16,'内訳（地積等１）○'!Y16,'内訳（地積等１）○'!AL16,'内訳（地積等１）○'!AY16,'内訳（地積等１）○'!BL16,'内訳（地積等１）○'!BY16,'内訳（地積等１）○'!DY16,'内訳（地積等１）○'!EL16,'内訳（地積等１）○'!EY16,'内訳（地積等１）○'!FL16,'内訳（地積等１）○'!FY16,'内訳（地積等１）○'!GL16,'内訳（地積等１）○'!GY16,'内訳（地積等１）○'!HL16,'内訳（地積等１）○'!HY16,'内訳（地積等１）○'!IL16)+(SUM(M16,Z16,AM16,AZ16))='内訳（地積等２）○'!BM16,"○","ERRRR")</f>
        <v>○</v>
      </c>
    </row>
    <row r="17" spans="2:75" s="7" customFormat="1" ht="15" customHeight="1">
      <c r="B17" s="25">
        <v>12</v>
      </c>
      <c r="C17" s="26" t="s">
        <v>65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O17" s="25">
        <v>12</v>
      </c>
      <c r="P17" s="26" t="s">
        <v>65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B17" s="25">
        <v>12</v>
      </c>
      <c r="AC17" s="26" t="s">
        <v>65</v>
      </c>
      <c r="AD17" s="27">
        <v>2215731</v>
      </c>
      <c r="AE17" s="27">
        <v>902491</v>
      </c>
      <c r="AF17" s="27">
        <v>535911</v>
      </c>
      <c r="AG17" s="27">
        <v>143769</v>
      </c>
      <c r="AH17" s="27">
        <v>111354</v>
      </c>
      <c r="AI17" s="27">
        <v>104710</v>
      </c>
      <c r="AJ17" s="27">
        <v>77248</v>
      </c>
      <c r="AK17" s="27">
        <v>1596</v>
      </c>
      <c r="AL17" s="27">
        <v>2130</v>
      </c>
      <c r="AM17" s="27">
        <v>1096</v>
      </c>
      <c r="AO17" s="25">
        <v>12</v>
      </c>
      <c r="AP17" s="26" t="str">
        <f t="shared" si="0"/>
        <v>国 頭 村</v>
      </c>
      <c r="AQ17" s="27">
        <v>5179120</v>
      </c>
      <c r="AR17" s="27">
        <v>0</v>
      </c>
      <c r="AS17" s="27">
        <v>0</v>
      </c>
      <c r="AT17" s="27">
        <v>0</v>
      </c>
      <c r="AU17" s="27">
        <v>0</v>
      </c>
      <c r="AV17" s="27">
        <v>0</v>
      </c>
      <c r="AW17" s="27">
        <v>0</v>
      </c>
      <c r="AX17" s="27">
        <v>9793</v>
      </c>
      <c r="AY17" s="27">
        <v>0</v>
      </c>
      <c r="AZ17" s="27">
        <v>0</v>
      </c>
      <c r="BB17" s="25">
        <v>12</v>
      </c>
      <c r="BC17" s="26" t="str">
        <f t="shared" si="1"/>
        <v>国 頭 村</v>
      </c>
      <c r="BD17" s="27">
        <v>146910524</v>
      </c>
      <c r="BE17" s="27">
        <v>47889476</v>
      </c>
      <c r="BF17" s="27">
        <v>35364912</v>
      </c>
      <c r="BG17" s="27">
        <v>6086812</v>
      </c>
      <c r="BH17" s="27">
        <v>5417935</v>
      </c>
      <c r="BI17" s="27">
        <v>2351637</v>
      </c>
      <c r="BJ17" s="27">
        <v>2055454</v>
      </c>
      <c r="BK17" s="27">
        <v>13490</v>
      </c>
      <c r="BL17" s="27">
        <v>30335</v>
      </c>
      <c r="BM17" s="27">
        <v>13782</v>
      </c>
      <c r="BN17" s="7" t="str">
        <f>IF('内訳（地積等１）○'!IN17+SUM(D17,Q17,AD17,AQ17)='内訳（地積等２）○'!BD17,"○","ERRRR")</f>
        <v>○</v>
      </c>
      <c r="BO17" s="7" t="str">
        <f>IF('内訳（地積等１）○'!IO17+SUM(E17,R17,AE17,AR17)='内訳（地積等２）○'!BE17,"○","ERRRR")</f>
        <v>○</v>
      </c>
      <c r="BP17" s="7" t="str">
        <f>IF('内訳（地積等１）○'!IP17+SUM(F17,S17,AF17,AS17)='内訳（地積等２）○'!BF17,"○","ERRRR")</f>
        <v>○</v>
      </c>
      <c r="BQ17" s="7" t="str">
        <f>IF('内訳（地積等１）○'!IQ17+SUM(G17,T17,AG17,AT17)='内訳（地積等２）○'!BG17,"○","ERRRR")</f>
        <v>○</v>
      </c>
      <c r="BR17" s="7" t="str">
        <f>IF('内訳（地積等１）○'!IR17+SUM(H17,U17,AH17,AU17)='内訳（地積等２）○'!BH17,"○","ERRRR")</f>
        <v>○</v>
      </c>
      <c r="BS17" s="7" t="str">
        <f>IF('内訳（地積等１）○'!IS17+SUM(I17,V17,AI17,AV17)='内訳（地積等２）○'!BI17,"○","ERRRR")</f>
        <v>○</v>
      </c>
      <c r="BT17" s="7" t="str">
        <f>IF('内訳（地積等１）○'!IT17+SUM(J17,W17,AJ17,AW17)='内訳（地積等２）○'!BJ17,"○","ERRRR")</f>
        <v>○</v>
      </c>
      <c r="BU17" s="7" t="str">
        <f>IF('内訳（地積等１）○'!IU17+SUM(K17,X17,AK17,AX17)='内訳（地積等２）○'!BK17,"○","ERRRR")</f>
        <v>○</v>
      </c>
      <c r="BV17" s="7" t="str">
        <f>IF('内訳（地積等１）○'!IV17+SUM(L17,Y17,AL17,AY17)='内訳（地積等２）○'!BL17,"○","ERRRR")</f>
        <v>○</v>
      </c>
      <c r="BW17" s="7" t="str">
        <f>IF(SUM('内訳（地積等１）○'!L17,'内訳（地積等１）○'!Y17,'内訳（地積等１）○'!AL17,'内訳（地積等１）○'!AY17,'内訳（地積等１）○'!BL17,'内訳（地積等１）○'!BY17,'内訳（地積等１）○'!DY17,'内訳（地積等１）○'!EL17,'内訳（地積等１）○'!EY17,'内訳（地積等１）○'!FL17,'内訳（地積等１）○'!FY17,'内訳（地積等１）○'!GL17,'内訳（地積等１）○'!GY17,'内訳（地積等１）○'!HL17,'内訳（地積等１）○'!HY17,'内訳（地積等１）○'!IL17)+(SUM(M17,Z17,AM17,AZ17))='内訳（地積等２）○'!BM17,"○","ERRRR")</f>
        <v>○</v>
      </c>
    </row>
    <row r="18" spans="2:75" s="7" customFormat="1" ht="15" customHeight="1">
      <c r="B18" s="18">
        <v>13</v>
      </c>
      <c r="C18" s="19" t="s">
        <v>66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O18" s="18">
        <v>13</v>
      </c>
      <c r="P18" s="19" t="s">
        <v>66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B18" s="18">
        <v>13</v>
      </c>
      <c r="AC18" s="19" t="s">
        <v>66</v>
      </c>
      <c r="AD18" s="20">
        <v>63234</v>
      </c>
      <c r="AE18" s="20">
        <v>324111</v>
      </c>
      <c r="AF18" s="20">
        <v>285529</v>
      </c>
      <c r="AG18" s="20">
        <v>400220</v>
      </c>
      <c r="AH18" s="20">
        <v>377069</v>
      </c>
      <c r="AI18" s="20">
        <v>262015</v>
      </c>
      <c r="AJ18" s="20">
        <v>245984</v>
      </c>
      <c r="AK18" s="20">
        <v>68</v>
      </c>
      <c r="AL18" s="20">
        <v>666</v>
      </c>
      <c r="AM18" s="20">
        <v>506</v>
      </c>
      <c r="AO18" s="18">
        <v>13</v>
      </c>
      <c r="AP18" s="19" t="str">
        <f t="shared" si="0"/>
        <v>大宜味村</v>
      </c>
      <c r="AQ18" s="20">
        <v>20641073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6989</v>
      </c>
      <c r="AY18" s="20">
        <v>0</v>
      </c>
      <c r="AZ18" s="20">
        <v>0</v>
      </c>
      <c r="BB18" s="18">
        <v>13</v>
      </c>
      <c r="BC18" s="19" t="str">
        <f t="shared" si="1"/>
        <v>大宜味村</v>
      </c>
      <c r="BD18" s="20">
        <v>32559074</v>
      </c>
      <c r="BE18" s="20">
        <v>30990926</v>
      </c>
      <c r="BF18" s="20">
        <v>22988287</v>
      </c>
      <c r="BG18" s="20">
        <v>3409760</v>
      </c>
      <c r="BH18" s="20">
        <v>2784771</v>
      </c>
      <c r="BI18" s="20">
        <v>1437719</v>
      </c>
      <c r="BJ18" s="20">
        <v>1197672</v>
      </c>
      <c r="BK18" s="20">
        <v>9381</v>
      </c>
      <c r="BL18" s="20">
        <v>24919</v>
      </c>
      <c r="BM18" s="20">
        <v>14661</v>
      </c>
      <c r="BN18" s="7" t="str">
        <f>IF('内訳（地積等１）○'!IN18+SUM(D18,Q18,AD18,AQ18)='内訳（地積等２）○'!BD18,"○","ERRRR")</f>
        <v>○</v>
      </c>
      <c r="BO18" s="7" t="str">
        <f>IF('内訳（地積等１）○'!IO18+SUM(E18,R18,AE18,AR18)='内訳（地積等２）○'!BE18,"○","ERRRR")</f>
        <v>○</v>
      </c>
      <c r="BP18" s="7" t="str">
        <f>IF('内訳（地積等１）○'!IP18+SUM(F18,S18,AF18,AS18)='内訳（地積等２）○'!BF18,"○","ERRRR")</f>
        <v>○</v>
      </c>
      <c r="BQ18" s="7" t="str">
        <f>IF('内訳（地積等１）○'!IQ18+SUM(G18,T18,AG18,AT18)='内訳（地積等２）○'!BG18,"○","ERRRR")</f>
        <v>○</v>
      </c>
      <c r="BR18" s="7" t="str">
        <f>IF('内訳（地積等１）○'!IR18+SUM(H18,U18,AH18,AU18)='内訳（地積等２）○'!BH18,"○","ERRRR")</f>
        <v>○</v>
      </c>
      <c r="BS18" s="7" t="str">
        <f>IF('内訳（地積等１）○'!IS18+SUM(I18,V18,AI18,AV18)='内訳（地積等２）○'!BI18,"○","ERRRR")</f>
        <v>○</v>
      </c>
      <c r="BT18" s="7" t="str">
        <f>IF('内訳（地積等１）○'!IT18+SUM(J18,W18,AJ18,AW18)='内訳（地積等２）○'!BJ18,"○","ERRRR")</f>
        <v>○</v>
      </c>
      <c r="BU18" s="7" t="str">
        <f>IF('内訳（地積等１）○'!IU18+SUM(K18,X18,AK18,AX18)='内訳（地積等２）○'!BK18,"○","ERRRR")</f>
        <v>○</v>
      </c>
      <c r="BV18" s="7" t="str">
        <f>IF('内訳（地積等１）○'!IV18+SUM(L18,Y18,AL18,AY18)='内訳（地積等２）○'!BL18,"○","ERRRR")</f>
        <v>○</v>
      </c>
      <c r="BW18" s="7" t="str">
        <f>IF(SUM('内訳（地積等１）○'!L18,'内訳（地積等１）○'!Y18,'内訳（地積等１）○'!AL18,'内訳（地積等１）○'!AY18,'内訳（地積等１）○'!BL18,'内訳（地積等１）○'!BY18,'内訳（地積等１）○'!DY18,'内訳（地積等１）○'!EL18,'内訳（地積等１）○'!EY18,'内訳（地積等１）○'!FL18,'内訳（地積等１）○'!FY18,'内訳（地積等１）○'!GL18,'内訳（地積等１）○'!GY18,'内訳（地積等１）○'!HL18,'内訳（地積等１）○'!HY18,'内訳（地積等１）○'!IL18)+(SUM(M18,Z18,AM18,AZ18))='内訳（地積等２）○'!BM18,"○","ERRRR")</f>
        <v>○</v>
      </c>
    </row>
    <row r="19" spans="2:75" s="7" customFormat="1" ht="15" customHeight="1">
      <c r="B19" s="18">
        <v>14</v>
      </c>
      <c r="C19" s="19" t="s">
        <v>67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O19" s="18">
        <v>14</v>
      </c>
      <c r="P19" s="19" t="s">
        <v>67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B19" s="18">
        <v>14</v>
      </c>
      <c r="AC19" s="19" t="s">
        <v>67</v>
      </c>
      <c r="AD19" s="20">
        <v>715057</v>
      </c>
      <c r="AE19" s="20">
        <v>395592</v>
      </c>
      <c r="AF19" s="20">
        <v>356816</v>
      </c>
      <c r="AG19" s="20">
        <v>166448</v>
      </c>
      <c r="AH19" s="20">
        <v>163599</v>
      </c>
      <c r="AI19" s="20">
        <v>165287</v>
      </c>
      <c r="AJ19" s="20">
        <v>162474</v>
      </c>
      <c r="AK19" s="20">
        <v>381</v>
      </c>
      <c r="AL19" s="20">
        <v>557</v>
      </c>
      <c r="AM19" s="20">
        <v>460</v>
      </c>
      <c r="AO19" s="18">
        <v>14</v>
      </c>
      <c r="AP19" s="19" t="str">
        <f t="shared" si="0"/>
        <v>東    村</v>
      </c>
      <c r="AQ19" s="20">
        <v>4668846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4712</v>
      </c>
      <c r="AY19" s="20">
        <v>0</v>
      </c>
      <c r="AZ19" s="20">
        <v>0</v>
      </c>
      <c r="BB19" s="18">
        <v>14</v>
      </c>
      <c r="BC19" s="19" t="str">
        <f t="shared" si="1"/>
        <v>東    村</v>
      </c>
      <c r="BD19" s="20">
        <v>20209989</v>
      </c>
      <c r="BE19" s="20">
        <v>19861291</v>
      </c>
      <c r="BF19" s="20">
        <v>15595687</v>
      </c>
      <c r="BG19" s="20">
        <v>1373033</v>
      </c>
      <c r="BH19" s="20">
        <v>1145144</v>
      </c>
      <c r="BI19" s="20">
        <v>775948</v>
      </c>
      <c r="BJ19" s="20">
        <v>673644</v>
      </c>
      <c r="BK19" s="20">
        <v>6222</v>
      </c>
      <c r="BL19" s="20">
        <v>8446</v>
      </c>
      <c r="BM19" s="20">
        <v>5276</v>
      </c>
      <c r="BN19" s="7" t="str">
        <f>IF('内訳（地積等１）○'!IN19+SUM(D19,Q19,AD19,AQ19)='内訳（地積等２）○'!BD19,"○","ERRRR")</f>
        <v>○</v>
      </c>
      <c r="BO19" s="7" t="str">
        <f>IF('内訳（地積等１）○'!IO19+SUM(E19,R19,AE19,AR19)='内訳（地積等２）○'!BE19,"○","ERRRR")</f>
        <v>○</v>
      </c>
      <c r="BP19" s="7" t="str">
        <f>IF('内訳（地積等１）○'!IP19+SUM(F19,S19,AF19,AS19)='内訳（地積等２）○'!BF19,"○","ERRRR")</f>
        <v>○</v>
      </c>
      <c r="BQ19" s="7" t="str">
        <f>IF('内訳（地積等１）○'!IQ19+SUM(G19,T19,AG19,AT19)='内訳（地積等２）○'!BG19,"○","ERRRR")</f>
        <v>○</v>
      </c>
      <c r="BR19" s="7" t="str">
        <f>IF('内訳（地積等１）○'!IR19+SUM(H19,U19,AH19,AU19)='内訳（地積等２）○'!BH19,"○","ERRRR")</f>
        <v>○</v>
      </c>
      <c r="BS19" s="7" t="str">
        <f>IF('内訳（地積等１）○'!IS19+SUM(I19,V19,AI19,AV19)='内訳（地積等２）○'!BI19,"○","ERRRR")</f>
        <v>○</v>
      </c>
      <c r="BT19" s="7" t="str">
        <f>IF('内訳（地積等１）○'!IT19+SUM(J19,W19,AJ19,AW19)='内訳（地積等２）○'!BJ19,"○","ERRRR")</f>
        <v>○</v>
      </c>
      <c r="BU19" s="7" t="str">
        <f>IF('内訳（地積等１）○'!IU19+SUM(K19,X19,AK19,AX19)='内訳（地積等２）○'!BK19,"○","ERRRR")</f>
        <v>○</v>
      </c>
      <c r="BV19" s="7" t="str">
        <f>IF('内訳（地積等１）○'!IV19+SUM(L19,Y19,AL19,AY19)='内訳（地積等２）○'!BL19,"○","ERRRR")</f>
        <v>○</v>
      </c>
      <c r="BW19" s="7" t="str">
        <f>IF(SUM('内訳（地積等１）○'!L19,'内訳（地積等１）○'!Y19,'内訳（地積等１）○'!AL19,'内訳（地積等１）○'!AY19,'内訳（地積等１）○'!BL19,'内訳（地積等１）○'!BY19,'内訳（地積等１）○'!DY19,'内訳（地積等１）○'!EL19,'内訳（地積等１）○'!EY19,'内訳（地積等１）○'!FL19,'内訳（地積等１）○'!FY19,'内訳（地積等１）○'!GL19,'内訳（地積等１）○'!GY19,'内訳（地積等１）○'!HL19,'内訳（地積等１）○'!HY19,'内訳（地積等１）○'!IL19)+(SUM(M19,Z19,AM19,AZ19))='内訳（地積等２）○'!BM19,"○","ERRRR")</f>
        <v>○</v>
      </c>
    </row>
    <row r="20" spans="2:75" s="7" customFormat="1" ht="15" customHeight="1">
      <c r="B20" s="18">
        <v>15</v>
      </c>
      <c r="C20" s="19" t="s">
        <v>68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O20" s="18">
        <v>15</v>
      </c>
      <c r="P20" s="19" t="s">
        <v>68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B20" s="18">
        <v>15</v>
      </c>
      <c r="AC20" s="19" t="s">
        <v>68</v>
      </c>
      <c r="AD20" s="20">
        <v>925472</v>
      </c>
      <c r="AE20" s="20">
        <v>1890330</v>
      </c>
      <c r="AF20" s="20">
        <v>1363486</v>
      </c>
      <c r="AG20" s="20">
        <v>461645</v>
      </c>
      <c r="AH20" s="20">
        <v>425357</v>
      </c>
      <c r="AI20" s="20">
        <v>450876</v>
      </c>
      <c r="AJ20" s="20">
        <v>415075</v>
      </c>
      <c r="AK20" s="20">
        <v>571</v>
      </c>
      <c r="AL20" s="20">
        <v>3498</v>
      </c>
      <c r="AM20" s="20">
        <v>2084</v>
      </c>
      <c r="AO20" s="18">
        <v>15</v>
      </c>
      <c r="AP20" s="19" t="str">
        <f t="shared" si="0"/>
        <v>今帰仁村</v>
      </c>
      <c r="AQ20" s="20">
        <v>3351009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14185</v>
      </c>
      <c r="AY20" s="20">
        <v>0</v>
      </c>
      <c r="AZ20" s="20">
        <v>0</v>
      </c>
      <c r="BB20" s="18">
        <v>15</v>
      </c>
      <c r="BC20" s="19" t="str">
        <f t="shared" si="1"/>
        <v>今帰仁村</v>
      </c>
      <c r="BD20" s="20">
        <v>10870377</v>
      </c>
      <c r="BE20" s="20">
        <v>26487287</v>
      </c>
      <c r="BF20" s="20">
        <v>19539023</v>
      </c>
      <c r="BG20" s="20">
        <v>14424749</v>
      </c>
      <c r="BH20" s="20">
        <v>13786144</v>
      </c>
      <c r="BI20" s="20">
        <v>5675542</v>
      </c>
      <c r="BJ20" s="20">
        <v>5410064</v>
      </c>
      <c r="BK20" s="20">
        <v>16220</v>
      </c>
      <c r="BL20" s="20">
        <v>35653</v>
      </c>
      <c r="BM20" s="20">
        <v>25146</v>
      </c>
      <c r="BN20" s="7" t="str">
        <f>IF('内訳（地積等１）○'!IN20+SUM(D20,Q20,AD20,AQ20)='内訳（地積等２）○'!BD20,"○","ERRRR")</f>
        <v>○</v>
      </c>
      <c r="BO20" s="7" t="str">
        <f>IF('内訳（地積等１）○'!IO20+SUM(E20,R20,AE20,AR20)='内訳（地積等２）○'!BE20,"○","ERRRR")</f>
        <v>○</v>
      </c>
      <c r="BP20" s="7" t="str">
        <f>IF('内訳（地積等１）○'!IP20+SUM(F20,S20,AF20,AS20)='内訳（地積等２）○'!BF20,"○","ERRRR")</f>
        <v>○</v>
      </c>
      <c r="BQ20" s="7" t="str">
        <f>IF('内訳（地積等１）○'!IQ20+SUM(G20,T20,AG20,AT20)='内訳（地積等２）○'!BG20,"○","ERRRR")</f>
        <v>○</v>
      </c>
      <c r="BR20" s="7" t="str">
        <f>IF('内訳（地積等１）○'!IR20+SUM(H20,U20,AH20,AU20)='内訳（地積等２）○'!BH20,"○","ERRRR")</f>
        <v>○</v>
      </c>
      <c r="BS20" s="7" t="str">
        <f>IF('内訳（地積等１）○'!IS20+SUM(I20,V20,AI20,AV20)='内訳（地積等２）○'!BI20,"○","ERRRR")</f>
        <v>○</v>
      </c>
      <c r="BT20" s="7" t="str">
        <f>IF('内訳（地積等１）○'!IT20+SUM(J20,W20,AJ20,AW20)='内訳（地積等２）○'!BJ20,"○","ERRRR")</f>
        <v>○</v>
      </c>
      <c r="BU20" s="7" t="str">
        <f>IF('内訳（地積等１）○'!IU20+SUM(K20,X20,AK20,AX20)='内訳（地積等２）○'!BK20,"○","ERRRR")</f>
        <v>○</v>
      </c>
      <c r="BV20" s="7" t="str">
        <f>IF('内訳（地積等１）○'!IV20+SUM(L20,Y20,AL20,AY20)='内訳（地積等２）○'!BL20,"○","ERRRR")</f>
        <v>○</v>
      </c>
      <c r="BW20" s="7" t="str">
        <f>IF(SUM('内訳（地積等１）○'!L20,'内訳（地積等１）○'!Y20,'内訳（地積等１）○'!AL20,'内訳（地積等１）○'!AY20,'内訳（地積等１）○'!BL20,'内訳（地積等１）○'!BY20,'内訳（地積等１）○'!DY20,'内訳（地積等１）○'!EL20,'内訳（地積等１）○'!EY20,'内訳（地積等１）○'!FL20,'内訳（地積等１）○'!FY20,'内訳（地積等１）○'!GL20,'内訳（地積等１）○'!GY20,'内訳（地積等１）○'!HL20,'内訳（地積等１）○'!HY20,'内訳（地積等１）○'!IL20)+(SUM(M20,Z20,AM20,AZ20))='内訳（地積等２）○'!BM20,"○","ERRRR")</f>
        <v>○</v>
      </c>
    </row>
    <row r="21" spans="2:75" s="7" customFormat="1" ht="15" customHeight="1">
      <c r="B21" s="18">
        <v>16</v>
      </c>
      <c r="C21" s="19" t="s">
        <v>69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O21" s="18">
        <v>16</v>
      </c>
      <c r="P21" s="19" t="s">
        <v>69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B21" s="18">
        <v>16</v>
      </c>
      <c r="AC21" s="19" t="s">
        <v>69</v>
      </c>
      <c r="AD21" s="20">
        <v>708929</v>
      </c>
      <c r="AE21" s="20">
        <v>2066938</v>
      </c>
      <c r="AF21" s="20">
        <v>1619727</v>
      </c>
      <c r="AG21" s="20">
        <v>1928924</v>
      </c>
      <c r="AH21" s="20">
        <v>1899109</v>
      </c>
      <c r="AI21" s="20">
        <v>1208052</v>
      </c>
      <c r="AJ21" s="20">
        <v>1185079</v>
      </c>
      <c r="AK21" s="20">
        <v>940</v>
      </c>
      <c r="AL21" s="20">
        <v>3145</v>
      </c>
      <c r="AM21" s="20">
        <v>2310</v>
      </c>
      <c r="AO21" s="18">
        <v>16</v>
      </c>
      <c r="AP21" s="19" t="str">
        <f t="shared" si="0"/>
        <v>本 部 町</v>
      </c>
      <c r="AQ21" s="20">
        <v>3805836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15679</v>
      </c>
      <c r="AY21" s="20">
        <v>0</v>
      </c>
      <c r="AZ21" s="20">
        <v>0</v>
      </c>
      <c r="BB21" s="18">
        <v>16</v>
      </c>
      <c r="BC21" s="19" t="str">
        <f t="shared" si="1"/>
        <v>本 部 町</v>
      </c>
      <c r="BD21" s="20">
        <v>10128223</v>
      </c>
      <c r="BE21" s="20">
        <v>41163803</v>
      </c>
      <c r="BF21" s="20">
        <v>29349281</v>
      </c>
      <c r="BG21" s="20">
        <v>26407016</v>
      </c>
      <c r="BH21" s="20">
        <v>25667229</v>
      </c>
      <c r="BI21" s="20">
        <v>10370028</v>
      </c>
      <c r="BJ21" s="20">
        <v>10063961</v>
      </c>
      <c r="BK21" s="20">
        <v>22508</v>
      </c>
      <c r="BL21" s="20">
        <v>51247</v>
      </c>
      <c r="BM21" s="20">
        <v>35975</v>
      </c>
      <c r="BN21" s="7" t="str">
        <f>IF('内訳（地積等１）○'!IN21+SUM(D21,Q21,AD21,AQ21)='内訳（地積等２）○'!BD21,"○","ERRRR")</f>
        <v>○</v>
      </c>
      <c r="BO21" s="7" t="str">
        <f>IF('内訳（地積等１）○'!IO21+SUM(E21,R21,AE21,AR21)='内訳（地積等２）○'!BE21,"○","ERRRR")</f>
        <v>○</v>
      </c>
      <c r="BP21" s="7" t="str">
        <f>IF('内訳（地積等１）○'!IP21+SUM(F21,S21,AF21,AS21)='内訳（地積等２）○'!BF21,"○","ERRRR")</f>
        <v>○</v>
      </c>
      <c r="BQ21" s="7" t="str">
        <f>IF('内訳（地積等１）○'!IQ21+SUM(G21,T21,AG21,AT21)='内訳（地積等２）○'!BG21,"○","ERRRR")</f>
        <v>○</v>
      </c>
      <c r="BR21" s="7" t="str">
        <f>IF('内訳（地積等１）○'!IR21+SUM(H21,U21,AH21,AU21)='内訳（地積等２）○'!BH21,"○","ERRRR")</f>
        <v>○</v>
      </c>
      <c r="BS21" s="7" t="str">
        <f>IF('内訳（地積等１）○'!IS21+SUM(I21,V21,AI21,AV21)='内訳（地積等２）○'!BI21,"○","ERRRR")</f>
        <v>○</v>
      </c>
      <c r="BT21" s="7" t="str">
        <f>IF('内訳（地積等１）○'!IT21+SUM(J21,W21,AJ21,AW21)='内訳（地積等２）○'!BJ21,"○","ERRRR")</f>
        <v>○</v>
      </c>
      <c r="BU21" s="7" t="str">
        <f>IF('内訳（地積等１）○'!IU21+SUM(K21,X21,AK21,AX21)='内訳（地積等２）○'!BK21,"○","ERRRR")</f>
        <v>○</v>
      </c>
      <c r="BV21" s="7" t="str">
        <f>IF('内訳（地積等１）○'!IV21+SUM(L21,Y21,AL21,AY21)='内訳（地積等２）○'!BL21,"○","ERRRR")</f>
        <v>○</v>
      </c>
      <c r="BW21" s="7" t="str">
        <f>IF(SUM('内訳（地積等１）○'!L21,'内訳（地積等１）○'!Y21,'内訳（地積等１）○'!AL21,'内訳（地積等１）○'!AY21,'内訳（地積等１）○'!BL21,'内訳（地積等１）○'!BY21,'内訳（地積等１）○'!DY21,'内訳（地積等１）○'!EL21,'内訳（地積等１）○'!EY21,'内訳（地積等１）○'!FL21,'内訳（地積等１）○'!FY21,'内訳（地積等１）○'!GL21,'内訳（地積等１）○'!GY21,'内訳（地積等１）○'!HL21,'内訳（地積等１）○'!HY21,'内訳（地積等１）○'!IL21)+(SUM(M21,Z21,AM21,AZ21))='内訳（地積等２）○'!BM21,"○","ERRRR")</f>
        <v>○</v>
      </c>
    </row>
    <row r="22" spans="2:75" s="7" customFormat="1" ht="15" customHeight="1">
      <c r="B22" s="18">
        <v>17</v>
      </c>
      <c r="C22" s="19" t="s">
        <v>70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O22" s="18">
        <v>17</v>
      </c>
      <c r="P22" s="19" t="s">
        <v>70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B22" s="18">
        <v>17</v>
      </c>
      <c r="AC22" s="19" t="s">
        <v>70</v>
      </c>
      <c r="AD22" s="20">
        <v>922805</v>
      </c>
      <c r="AE22" s="20">
        <v>1828767</v>
      </c>
      <c r="AF22" s="20">
        <v>1638236</v>
      </c>
      <c r="AG22" s="20">
        <v>896955</v>
      </c>
      <c r="AH22" s="20">
        <v>850603</v>
      </c>
      <c r="AI22" s="20">
        <v>891323</v>
      </c>
      <c r="AJ22" s="20">
        <v>844994</v>
      </c>
      <c r="AK22" s="20">
        <v>1404</v>
      </c>
      <c r="AL22" s="20">
        <v>5071</v>
      </c>
      <c r="AM22" s="20">
        <v>4059</v>
      </c>
      <c r="AO22" s="18">
        <v>17</v>
      </c>
      <c r="AP22" s="19" t="str">
        <f t="shared" si="0"/>
        <v>恩 納 村</v>
      </c>
      <c r="AQ22" s="20">
        <v>4303543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12089</v>
      </c>
      <c r="AY22" s="20">
        <v>0</v>
      </c>
      <c r="AZ22" s="20">
        <v>0</v>
      </c>
      <c r="BB22" s="18">
        <v>17</v>
      </c>
      <c r="BC22" s="19" t="str">
        <f t="shared" si="1"/>
        <v>恩 納 村</v>
      </c>
      <c r="BD22" s="20">
        <v>28061745</v>
      </c>
      <c r="BE22" s="20">
        <v>20944387</v>
      </c>
      <c r="BF22" s="20">
        <v>16584728</v>
      </c>
      <c r="BG22" s="20">
        <v>26982958</v>
      </c>
      <c r="BH22" s="20">
        <v>26674440</v>
      </c>
      <c r="BI22" s="20">
        <v>11889908</v>
      </c>
      <c r="BJ22" s="20">
        <v>11718334</v>
      </c>
      <c r="BK22" s="20">
        <v>15362</v>
      </c>
      <c r="BL22" s="20">
        <v>31952</v>
      </c>
      <c r="BM22" s="20">
        <v>25397</v>
      </c>
      <c r="BN22" s="7" t="str">
        <f>IF('内訳（地積等１）○'!IN22+SUM(D22,Q22,AD22,AQ22)='内訳（地積等２）○'!BD22,"○","ERRRR")</f>
        <v>○</v>
      </c>
      <c r="BO22" s="7" t="str">
        <f>IF('内訳（地積等１）○'!IO22+SUM(E22,R22,AE22,AR22)='内訳（地積等２）○'!BE22,"○","ERRRR")</f>
        <v>○</v>
      </c>
      <c r="BP22" s="7" t="str">
        <f>IF('内訳（地積等１）○'!IP22+SUM(F22,S22,AF22,AS22)='内訳（地積等２）○'!BF22,"○","ERRRR")</f>
        <v>○</v>
      </c>
      <c r="BQ22" s="7" t="str">
        <f>IF('内訳（地積等１）○'!IQ22+SUM(G22,T22,AG22,AT22)='内訳（地積等２）○'!BG22,"○","ERRRR")</f>
        <v>○</v>
      </c>
      <c r="BR22" s="7" t="str">
        <f>IF('内訳（地積等１）○'!IR22+SUM(H22,U22,AH22,AU22)='内訳（地積等２）○'!BH22,"○","ERRRR")</f>
        <v>○</v>
      </c>
      <c r="BS22" s="7" t="str">
        <f>IF('内訳（地積等１）○'!IS22+SUM(I22,V22,AI22,AV22)='内訳（地積等２）○'!BI22,"○","ERRRR")</f>
        <v>○</v>
      </c>
      <c r="BT22" s="7" t="str">
        <f>IF('内訳（地積等１）○'!IT22+SUM(J22,W22,AJ22,AW22)='内訳（地積等２）○'!BJ22,"○","ERRRR")</f>
        <v>○</v>
      </c>
      <c r="BU22" s="7" t="str">
        <f>IF('内訳（地積等１）○'!IU22+SUM(K22,X22,AK22,AX22)='内訳（地積等２）○'!BK22,"○","ERRRR")</f>
        <v>○</v>
      </c>
      <c r="BV22" s="7" t="str">
        <f>IF('内訳（地積等１）○'!IV22+SUM(L22,Y22,AL22,AY22)='内訳（地積等２）○'!BL22,"○","ERRRR")</f>
        <v>○</v>
      </c>
      <c r="BW22" s="7" t="str">
        <f>IF(SUM('内訳（地積等１）○'!L22,'内訳（地積等１）○'!Y22,'内訳（地積等１）○'!AL22,'内訳（地積等１）○'!AY22,'内訳（地積等１）○'!BL22,'内訳（地積等１）○'!BY22,'内訳（地積等１）○'!DY22,'内訳（地積等１）○'!EL22,'内訳（地積等１）○'!EY22,'内訳（地積等１）○'!FL22,'内訳（地積等１）○'!FY22,'内訳（地積等１）○'!GL22,'内訳（地積等１）○'!GY22,'内訳（地積等１）○'!HL22,'内訳（地積等１）○'!HY22,'内訳（地積等１）○'!IL22)+(SUM(M22,Z22,AM22,AZ22))='内訳（地積等２）○'!BM22,"○","ERRRR")</f>
        <v>○</v>
      </c>
    </row>
    <row r="23" spans="2:75" s="7" customFormat="1" ht="15" customHeight="1">
      <c r="B23" s="18">
        <v>18</v>
      </c>
      <c r="C23" s="19" t="s">
        <v>71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O23" s="18">
        <v>18</v>
      </c>
      <c r="P23" s="19" t="s">
        <v>71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B23" s="18">
        <v>18</v>
      </c>
      <c r="AC23" s="19" t="s">
        <v>71</v>
      </c>
      <c r="AD23" s="20">
        <v>14486769</v>
      </c>
      <c r="AE23" s="20">
        <v>1051222</v>
      </c>
      <c r="AF23" s="20">
        <v>831034</v>
      </c>
      <c r="AG23" s="20">
        <v>188505</v>
      </c>
      <c r="AH23" s="20">
        <v>166655</v>
      </c>
      <c r="AI23" s="20">
        <v>188480</v>
      </c>
      <c r="AJ23" s="20">
        <v>166639</v>
      </c>
      <c r="AK23" s="20">
        <v>1471</v>
      </c>
      <c r="AL23" s="20">
        <v>1537</v>
      </c>
      <c r="AM23" s="20">
        <v>1180</v>
      </c>
      <c r="AO23" s="18">
        <v>18</v>
      </c>
      <c r="AP23" s="19" t="str">
        <f t="shared" si="0"/>
        <v>宜野座村</v>
      </c>
      <c r="AQ23" s="20">
        <v>3290547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7425</v>
      </c>
      <c r="AY23" s="20">
        <v>0</v>
      </c>
      <c r="AZ23" s="20">
        <v>0</v>
      </c>
      <c r="BB23" s="18">
        <v>18</v>
      </c>
      <c r="BC23" s="19" t="str">
        <f t="shared" si="1"/>
        <v>宜野座村</v>
      </c>
      <c r="BD23" s="20">
        <v>21653215</v>
      </c>
      <c r="BE23" s="20">
        <v>9646785</v>
      </c>
      <c r="BF23" s="20">
        <v>7796117</v>
      </c>
      <c r="BG23" s="20">
        <v>7369840</v>
      </c>
      <c r="BH23" s="20">
        <v>7174332</v>
      </c>
      <c r="BI23" s="20">
        <v>2771842</v>
      </c>
      <c r="BJ23" s="20">
        <v>2679940</v>
      </c>
      <c r="BK23" s="20">
        <v>11189</v>
      </c>
      <c r="BL23" s="20">
        <v>12092</v>
      </c>
      <c r="BM23" s="20">
        <v>9664</v>
      </c>
      <c r="BN23" s="7" t="str">
        <f>IF('内訳（地積等１）○'!IN23+SUM(D23,Q23,AD23,AQ23)='内訳（地積等２）○'!BD23,"○","ERRRR")</f>
        <v>○</v>
      </c>
      <c r="BO23" s="7" t="str">
        <f>IF('内訳（地積等１）○'!IO23+SUM(E23,R23,AE23,AR23)='内訳（地積等２）○'!BE23,"○","ERRRR")</f>
        <v>○</v>
      </c>
      <c r="BP23" s="7" t="str">
        <f>IF('内訳（地積等１）○'!IP23+SUM(F23,S23,AF23,AS23)='内訳（地積等２）○'!BF23,"○","ERRRR")</f>
        <v>○</v>
      </c>
      <c r="BQ23" s="7" t="str">
        <f>IF('内訳（地積等１）○'!IQ23+SUM(G23,T23,AG23,AT23)='内訳（地積等２）○'!BG23,"○","ERRRR")</f>
        <v>○</v>
      </c>
      <c r="BR23" s="7" t="str">
        <f>IF('内訳（地積等１）○'!IR23+SUM(H23,U23,AH23,AU23)='内訳（地積等２）○'!BH23,"○","ERRRR")</f>
        <v>○</v>
      </c>
      <c r="BS23" s="7" t="str">
        <f>IF('内訳（地積等１）○'!IS23+SUM(I23,V23,AI23,AV23)='内訳（地積等２）○'!BI23,"○","ERRRR")</f>
        <v>○</v>
      </c>
      <c r="BT23" s="7" t="str">
        <f>IF('内訳（地積等１）○'!IT23+SUM(J23,W23,AJ23,AW23)='内訳（地積等２）○'!BJ23,"○","ERRRR")</f>
        <v>○</v>
      </c>
      <c r="BU23" s="7" t="str">
        <f>IF('内訳（地積等１）○'!IU23+SUM(K23,X23,AK23,AX23)='内訳（地積等２）○'!BK23,"○","ERRRR")</f>
        <v>○</v>
      </c>
      <c r="BV23" s="7" t="str">
        <f>IF('内訳（地積等１）○'!IV23+SUM(L23,Y23,AL23,AY23)='内訳（地積等２）○'!BL23,"○","ERRRR")</f>
        <v>○</v>
      </c>
      <c r="BW23" s="7" t="str">
        <f>IF(SUM('内訳（地積等１）○'!L23,'内訳（地積等１）○'!Y23,'内訳（地積等１）○'!AL23,'内訳（地積等１）○'!AY23,'内訳（地積等１）○'!BL23,'内訳（地積等１）○'!BY23,'内訳（地積等１）○'!DY23,'内訳（地積等１）○'!EL23,'内訳（地積等１）○'!EY23,'内訳（地積等１）○'!FL23,'内訳（地積等１）○'!FY23,'内訳（地積等１）○'!GL23,'内訳（地積等１）○'!GY23,'内訳（地積等１）○'!HL23,'内訳（地積等１）○'!HY23,'内訳（地積等１）○'!IL23)+(SUM(M23,Z23,AM23,AZ23))='内訳（地積等２）○'!BM23,"○","ERRRR")</f>
        <v>○</v>
      </c>
    </row>
    <row r="24" spans="2:75" s="7" customFormat="1" ht="15" customHeight="1">
      <c r="B24" s="18">
        <v>19</v>
      </c>
      <c r="C24" s="19" t="s">
        <v>72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O24" s="18">
        <v>19</v>
      </c>
      <c r="P24" s="19" t="s">
        <v>72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B24" s="18">
        <v>19</v>
      </c>
      <c r="AC24" s="19" t="s">
        <v>72</v>
      </c>
      <c r="AD24" s="20">
        <v>17101858</v>
      </c>
      <c r="AE24" s="20">
        <v>7097095</v>
      </c>
      <c r="AF24" s="20">
        <v>6520715</v>
      </c>
      <c r="AG24" s="20">
        <v>6570555</v>
      </c>
      <c r="AH24" s="20">
        <v>6546255</v>
      </c>
      <c r="AI24" s="20">
        <v>5196104</v>
      </c>
      <c r="AJ24" s="20">
        <v>5172615</v>
      </c>
      <c r="AK24" s="20">
        <v>2491</v>
      </c>
      <c r="AL24" s="20">
        <v>6011</v>
      </c>
      <c r="AM24" s="20">
        <v>5495</v>
      </c>
      <c r="AO24" s="18">
        <v>19</v>
      </c>
      <c r="AP24" s="19" t="str">
        <f t="shared" si="0"/>
        <v>金 武 町</v>
      </c>
      <c r="AQ24" s="20">
        <v>2502680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8034</v>
      </c>
      <c r="AY24" s="20">
        <v>0</v>
      </c>
      <c r="AZ24" s="20">
        <v>0</v>
      </c>
      <c r="BB24" s="18">
        <v>19</v>
      </c>
      <c r="BC24" s="19" t="str">
        <f t="shared" si="1"/>
        <v>金 武 町</v>
      </c>
      <c r="BD24" s="20">
        <v>22481170</v>
      </c>
      <c r="BE24" s="20">
        <v>13842330</v>
      </c>
      <c r="BF24" s="20">
        <v>12400781</v>
      </c>
      <c r="BG24" s="20">
        <v>27564802</v>
      </c>
      <c r="BH24" s="20">
        <v>27384778</v>
      </c>
      <c r="BI24" s="20">
        <v>11593656</v>
      </c>
      <c r="BJ24" s="20">
        <v>11517682</v>
      </c>
      <c r="BK24" s="20">
        <v>13101</v>
      </c>
      <c r="BL24" s="20">
        <v>21092</v>
      </c>
      <c r="BM24" s="20">
        <v>18919</v>
      </c>
      <c r="BN24" s="7" t="str">
        <f>IF('内訳（地積等１）○'!IN24+SUM(D24,Q24,AD24,AQ24)='内訳（地積等２）○'!BD24,"○","ERRRR")</f>
        <v>○</v>
      </c>
      <c r="BO24" s="7" t="str">
        <f>IF('内訳（地積等１）○'!IO24+SUM(E24,R24,AE24,AR24)='内訳（地積等２）○'!BE24,"○","ERRRR")</f>
        <v>○</v>
      </c>
      <c r="BP24" s="7" t="str">
        <f>IF('内訳（地積等１）○'!IP24+SUM(F24,S24,AF24,AS24)='内訳（地積等２）○'!BF24,"○","ERRRR")</f>
        <v>○</v>
      </c>
      <c r="BQ24" s="7" t="str">
        <f>IF('内訳（地積等１）○'!IQ24+SUM(G24,T24,AG24,AT24)='内訳（地積等２）○'!BG24,"○","ERRRR")</f>
        <v>○</v>
      </c>
      <c r="BR24" s="7" t="str">
        <f>IF('内訳（地積等１）○'!IR24+SUM(H24,U24,AH24,AU24)='内訳（地積等２）○'!BH24,"○","ERRRR")</f>
        <v>○</v>
      </c>
      <c r="BS24" s="7" t="str">
        <f>IF('内訳（地積等１）○'!IS24+SUM(I24,V24,AI24,AV24)='内訳（地積等２）○'!BI24,"○","ERRRR")</f>
        <v>○</v>
      </c>
      <c r="BT24" s="7" t="str">
        <f>IF('内訳（地積等１）○'!IT24+SUM(J24,W24,AJ24,AW24)='内訳（地積等２）○'!BJ24,"○","ERRRR")</f>
        <v>○</v>
      </c>
      <c r="BU24" s="7" t="str">
        <f>IF('内訳（地積等１）○'!IU24+SUM(K24,X24,AK24,AX24)='内訳（地積等２）○'!BK24,"○","ERRRR")</f>
        <v>○</v>
      </c>
      <c r="BV24" s="7" t="str">
        <f>IF('内訳（地積等１）○'!IV24+SUM(L24,Y24,AL24,AY24)='内訳（地積等２）○'!BL24,"○","ERRRR")</f>
        <v>○</v>
      </c>
      <c r="BW24" s="7" t="str">
        <f>IF(SUM('内訳（地積等１）○'!L24,'内訳（地積等１）○'!Y24,'内訳（地積等１）○'!AL24,'内訳（地積等１）○'!AY24,'内訳（地積等１）○'!BL24,'内訳（地積等１）○'!BY24,'内訳（地積等１）○'!DY24,'内訳（地積等１）○'!EL24,'内訳（地積等１）○'!EY24,'内訳（地積等１）○'!FL24,'内訳（地積等１）○'!FY24,'内訳（地積等１）○'!GL24,'内訳（地積等１）○'!GY24,'内訳（地積等１）○'!HL24,'内訳（地積等１）○'!HY24,'内訳（地積等１）○'!IL24)+(SUM(M24,Z24,AM24,AZ24))='内訳（地積等２）○'!BM24,"○","ERRRR")</f>
        <v>○</v>
      </c>
    </row>
    <row r="25" spans="2:75" s="7" customFormat="1" ht="15" customHeight="1">
      <c r="B25" s="18">
        <v>20</v>
      </c>
      <c r="C25" s="19" t="s">
        <v>73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O25" s="18">
        <v>20</v>
      </c>
      <c r="P25" s="19" t="s">
        <v>73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B25" s="18">
        <v>20</v>
      </c>
      <c r="AC25" s="19" t="s">
        <v>73</v>
      </c>
      <c r="AD25" s="20">
        <v>2096402</v>
      </c>
      <c r="AE25" s="20">
        <v>524728</v>
      </c>
      <c r="AF25" s="20">
        <v>250295</v>
      </c>
      <c r="AG25" s="20">
        <v>6952</v>
      </c>
      <c r="AH25" s="20">
        <v>3296</v>
      </c>
      <c r="AI25" s="20">
        <v>6952</v>
      </c>
      <c r="AJ25" s="20">
        <v>3296</v>
      </c>
      <c r="AK25" s="20">
        <v>803</v>
      </c>
      <c r="AL25" s="20">
        <v>622</v>
      </c>
      <c r="AM25" s="20">
        <v>347</v>
      </c>
      <c r="AO25" s="18">
        <v>20</v>
      </c>
      <c r="AP25" s="19" t="str">
        <f t="shared" si="0"/>
        <v>伊 江 村</v>
      </c>
      <c r="AQ25" s="20">
        <v>1663586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10032</v>
      </c>
      <c r="AY25" s="20">
        <v>0</v>
      </c>
      <c r="AZ25" s="20">
        <v>0</v>
      </c>
      <c r="BB25" s="18">
        <v>20</v>
      </c>
      <c r="BC25" s="19" t="str">
        <f t="shared" si="1"/>
        <v>伊 江 村</v>
      </c>
      <c r="BD25" s="20">
        <v>5128056</v>
      </c>
      <c r="BE25" s="20">
        <v>15739054</v>
      </c>
      <c r="BF25" s="20">
        <v>12662908</v>
      </c>
      <c r="BG25" s="20">
        <v>7828806</v>
      </c>
      <c r="BH25" s="20">
        <v>7666691</v>
      </c>
      <c r="BI25" s="20">
        <v>2731336</v>
      </c>
      <c r="BJ25" s="20">
        <v>2631631</v>
      </c>
      <c r="BK25" s="20">
        <v>12380</v>
      </c>
      <c r="BL25" s="20">
        <v>17342</v>
      </c>
      <c r="BM25" s="20">
        <v>14191</v>
      </c>
      <c r="BN25" s="7" t="str">
        <f>IF('内訳（地積等１）○'!IN25+SUM(D25,Q25,AD25,AQ25)='内訳（地積等２）○'!BD25,"○","ERRRR")</f>
        <v>○</v>
      </c>
      <c r="BO25" s="7" t="str">
        <f>IF('内訳（地積等１）○'!IO25+SUM(E25,R25,AE25,AR25)='内訳（地積等２）○'!BE25,"○","ERRRR")</f>
        <v>○</v>
      </c>
      <c r="BP25" s="7" t="str">
        <f>IF('内訳（地積等１）○'!IP25+SUM(F25,S25,AF25,AS25)='内訳（地積等２）○'!BF25,"○","ERRRR")</f>
        <v>○</v>
      </c>
      <c r="BQ25" s="7" t="str">
        <f>IF('内訳（地積等１）○'!IQ25+SUM(G25,T25,AG25,AT25)='内訳（地積等２）○'!BG25,"○","ERRRR")</f>
        <v>○</v>
      </c>
      <c r="BR25" s="7" t="str">
        <f>IF('内訳（地積等１）○'!IR25+SUM(H25,U25,AH25,AU25)='内訳（地積等２）○'!BH25,"○","ERRRR")</f>
        <v>○</v>
      </c>
      <c r="BS25" s="7" t="str">
        <f>IF('内訳（地積等１）○'!IS25+SUM(I25,V25,AI25,AV25)='内訳（地積等２）○'!BI25,"○","ERRRR")</f>
        <v>○</v>
      </c>
      <c r="BT25" s="7" t="str">
        <f>IF('内訳（地積等１）○'!IT25+SUM(J25,W25,AJ25,AW25)='内訳（地積等２）○'!BJ25,"○","ERRRR")</f>
        <v>○</v>
      </c>
      <c r="BU25" s="7" t="str">
        <f>IF('内訳（地積等１）○'!IU25+SUM(K25,X25,AK25,AX25)='内訳（地積等２）○'!BK25,"○","ERRRR")</f>
        <v>○</v>
      </c>
      <c r="BV25" s="7" t="str">
        <f>IF('内訳（地積等１）○'!IV25+SUM(L25,Y25,AL25,AY25)='内訳（地積等２）○'!BL25,"○","ERRRR")</f>
        <v>○</v>
      </c>
      <c r="BW25" s="7" t="str">
        <f>IF(SUM('内訳（地積等１）○'!L25,'内訳（地積等１）○'!Y25,'内訳（地積等１）○'!AL25,'内訳（地積等１）○'!AY25,'内訳（地積等１）○'!BL25,'内訳（地積等１）○'!BY25,'内訳（地積等１）○'!DY25,'内訳（地積等１）○'!EL25,'内訳（地積等１）○'!EY25,'内訳（地積等１）○'!FL25,'内訳（地積等１）○'!FY25,'内訳（地積等１）○'!GL25,'内訳（地積等１）○'!GY25,'内訳（地積等１）○'!HL25,'内訳（地積等１）○'!HY25,'内訳（地積等１）○'!IL25)+(SUM(M25,Z25,AM25,AZ25))='内訳（地積等２）○'!BM25,"○","ERRRR")</f>
        <v>○</v>
      </c>
    </row>
    <row r="26" spans="2:75" s="7" customFormat="1" ht="15" customHeight="1">
      <c r="B26" s="18">
        <v>21</v>
      </c>
      <c r="C26" s="19" t="s">
        <v>74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O26" s="18">
        <v>21</v>
      </c>
      <c r="P26" s="19" t="s">
        <v>74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B26" s="18">
        <v>21</v>
      </c>
      <c r="AC26" s="19" t="s">
        <v>74</v>
      </c>
      <c r="AD26" s="20">
        <v>5655564</v>
      </c>
      <c r="AE26" s="20">
        <v>10209775</v>
      </c>
      <c r="AF26" s="20">
        <v>10041389</v>
      </c>
      <c r="AG26" s="20">
        <v>68569649</v>
      </c>
      <c r="AH26" s="20">
        <v>68516331</v>
      </c>
      <c r="AI26" s="20">
        <v>36557404</v>
      </c>
      <c r="AJ26" s="20">
        <v>36522885</v>
      </c>
      <c r="AK26" s="20">
        <v>1909</v>
      </c>
      <c r="AL26" s="20">
        <v>11372</v>
      </c>
      <c r="AM26" s="20">
        <v>10819</v>
      </c>
      <c r="AO26" s="18">
        <v>21</v>
      </c>
      <c r="AP26" s="19" t="str">
        <f t="shared" si="0"/>
        <v>読 谷 村</v>
      </c>
      <c r="AQ26" s="20">
        <v>5021726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15873</v>
      </c>
      <c r="AY26" s="20">
        <v>0</v>
      </c>
      <c r="AZ26" s="20">
        <v>0</v>
      </c>
      <c r="BB26" s="18">
        <v>21</v>
      </c>
      <c r="BC26" s="19" t="str">
        <f t="shared" si="1"/>
        <v>読 谷 村</v>
      </c>
      <c r="BD26" s="20">
        <v>12278646</v>
      </c>
      <c r="BE26" s="20">
        <v>23001354</v>
      </c>
      <c r="BF26" s="20">
        <v>21233075</v>
      </c>
      <c r="BG26" s="20">
        <v>183055131</v>
      </c>
      <c r="BH26" s="20">
        <v>182877695</v>
      </c>
      <c r="BI26" s="20">
        <v>70130691</v>
      </c>
      <c r="BJ26" s="20">
        <v>70020381</v>
      </c>
      <c r="BK26" s="20">
        <v>19379</v>
      </c>
      <c r="BL26" s="20">
        <v>45808</v>
      </c>
      <c r="BM26" s="20">
        <v>42196</v>
      </c>
      <c r="BN26" s="7" t="str">
        <f>IF('内訳（地積等１）○'!IN26+SUM(D26,Q26,AD26,AQ26)='内訳（地積等２）○'!BD26,"○","ERRRR")</f>
        <v>○</v>
      </c>
      <c r="BO26" s="7" t="str">
        <f>IF('内訳（地積等１）○'!IO26+SUM(E26,R26,AE26,AR26)='内訳（地積等２）○'!BE26,"○","ERRRR")</f>
        <v>○</v>
      </c>
      <c r="BP26" s="7" t="str">
        <f>IF('内訳（地積等１）○'!IP26+SUM(F26,S26,AF26,AS26)='内訳（地積等２）○'!BF26,"○","ERRRR")</f>
        <v>○</v>
      </c>
      <c r="BQ26" s="7" t="str">
        <f>IF('内訳（地積等１）○'!IQ26+SUM(G26,T26,AG26,AT26)='内訳（地積等２）○'!BG26,"○","ERRRR")</f>
        <v>○</v>
      </c>
      <c r="BR26" s="7" t="str">
        <f>IF('内訳（地積等１）○'!IR26+SUM(H26,U26,AH26,AU26)='内訳（地積等２）○'!BH26,"○","ERRRR")</f>
        <v>○</v>
      </c>
      <c r="BS26" s="7" t="str">
        <f>IF('内訳（地積等１）○'!IS26+SUM(I26,V26,AI26,AV26)='内訳（地積等２）○'!BI26,"○","ERRRR")</f>
        <v>○</v>
      </c>
      <c r="BT26" s="7" t="str">
        <f>IF('内訳（地積等１）○'!IT26+SUM(J26,W26,AJ26,AW26)='内訳（地積等２）○'!BJ26,"○","ERRRR")</f>
        <v>○</v>
      </c>
      <c r="BU26" s="7" t="str">
        <f>IF('内訳（地積等１）○'!IU26+SUM(K26,X26,AK26,AX26)='内訳（地積等２）○'!BK26,"○","ERRRR")</f>
        <v>○</v>
      </c>
      <c r="BV26" s="7" t="str">
        <f>IF('内訳（地積等１）○'!IV26+SUM(L26,Y26,AL26,AY26)='内訳（地積等２）○'!BL26,"○","ERRRR")</f>
        <v>○</v>
      </c>
      <c r="BW26" s="7" t="str">
        <f>IF(SUM('内訳（地積等１）○'!L26,'内訳（地積等１）○'!Y26,'内訳（地積等１）○'!AL26,'内訳（地積等１）○'!AY26,'内訳（地積等１）○'!BL26,'内訳（地積等１）○'!BY26,'内訳（地積等１）○'!DY26,'内訳（地積等１）○'!EL26,'内訳（地積等１）○'!EY26,'内訳（地積等１）○'!FL26,'内訳（地積等１）○'!FY26,'内訳（地積等１）○'!GL26,'内訳（地積等１）○'!GY26,'内訳（地積等１）○'!HL26,'内訳（地積等１）○'!HY26,'内訳（地積等１）○'!IL26)+(SUM(M26,Z26,AM26,AZ26))='内訳（地積等２）○'!BM26,"○","ERRRR")</f>
        <v>○</v>
      </c>
    </row>
    <row r="27" spans="2:75" s="7" customFormat="1" ht="15" customHeight="1">
      <c r="B27" s="18">
        <v>22</v>
      </c>
      <c r="C27" s="19" t="s">
        <v>75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O27" s="18">
        <v>22</v>
      </c>
      <c r="P27" s="19" t="s">
        <v>75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B27" s="18">
        <v>22</v>
      </c>
      <c r="AC27" s="19" t="s">
        <v>75</v>
      </c>
      <c r="AD27" s="20">
        <v>2852553</v>
      </c>
      <c r="AE27" s="20">
        <v>9487032</v>
      </c>
      <c r="AF27" s="20">
        <v>9486619</v>
      </c>
      <c r="AG27" s="20">
        <v>135989512</v>
      </c>
      <c r="AH27" s="20">
        <v>135984649</v>
      </c>
      <c r="AI27" s="20">
        <v>81599232</v>
      </c>
      <c r="AJ27" s="20">
        <v>81596247</v>
      </c>
      <c r="AK27" s="20">
        <v>701</v>
      </c>
      <c r="AL27" s="20">
        <v>8983</v>
      </c>
      <c r="AM27" s="20">
        <v>8962</v>
      </c>
      <c r="AO27" s="18">
        <v>22</v>
      </c>
      <c r="AP27" s="19" t="str">
        <f t="shared" si="0"/>
        <v>嘉手納町</v>
      </c>
      <c r="AQ27" s="20">
        <v>1313140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4769</v>
      </c>
      <c r="AY27" s="20">
        <v>0</v>
      </c>
      <c r="AZ27" s="20">
        <v>0</v>
      </c>
      <c r="BB27" s="18">
        <v>22</v>
      </c>
      <c r="BC27" s="19" t="str">
        <f t="shared" si="1"/>
        <v>嘉手納町</v>
      </c>
      <c r="BD27" s="20">
        <v>4490074</v>
      </c>
      <c r="BE27" s="20">
        <v>10629926</v>
      </c>
      <c r="BF27" s="20">
        <v>10623878</v>
      </c>
      <c r="BG27" s="20">
        <v>178206259</v>
      </c>
      <c r="BH27" s="20">
        <v>178170587</v>
      </c>
      <c r="BI27" s="20">
        <v>93000405</v>
      </c>
      <c r="BJ27" s="20">
        <v>92990929</v>
      </c>
      <c r="BK27" s="20">
        <v>5989</v>
      </c>
      <c r="BL27" s="20">
        <v>14783</v>
      </c>
      <c r="BM27" s="20">
        <v>14672</v>
      </c>
      <c r="BN27" s="7" t="str">
        <f>IF('内訳（地積等１）○'!IN27+SUM(D27,Q27,AD27,AQ27)='内訳（地積等２）○'!BD27,"○","ERRRR")</f>
        <v>○</v>
      </c>
      <c r="BO27" s="7" t="str">
        <f>IF('内訳（地積等１）○'!IO27+SUM(E27,R27,AE27,AR27)='内訳（地積等２）○'!BE27,"○","ERRRR")</f>
        <v>○</v>
      </c>
      <c r="BP27" s="7" t="str">
        <f>IF('内訳（地積等１）○'!IP27+SUM(F27,S27,AF27,AS27)='内訳（地積等２）○'!BF27,"○","ERRRR")</f>
        <v>○</v>
      </c>
      <c r="BQ27" s="7" t="str">
        <f>IF('内訳（地積等１）○'!IQ27+SUM(G27,T27,AG27,AT27)='内訳（地積等２）○'!BG27,"○","ERRRR")</f>
        <v>○</v>
      </c>
      <c r="BR27" s="7" t="str">
        <f>IF('内訳（地積等１）○'!IR27+SUM(H27,U27,AH27,AU27)='内訳（地積等２）○'!BH27,"○","ERRRR")</f>
        <v>○</v>
      </c>
      <c r="BS27" s="7" t="str">
        <f>IF('内訳（地積等１）○'!IS27+SUM(I27,V27,AI27,AV27)='内訳（地積等２）○'!BI27,"○","ERRRR")</f>
        <v>○</v>
      </c>
      <c r="BT27" s="7" t="str">
        <f>IF('内訳（地積等１）○'!IT27+SUM(J27,W27,AJ27,AW27)='内訳（地積等２）○'!BJ27,"○","ERRRR")</f>
        <v>○</v>
      </c>
      <c r="BU27" s="7" t="str">
        <f>IF('内訳（地積等１）○'!IU27+SUM(K27,X27,AK27,AX27)='内訳（地積等２）○'!BK27,"○","ERRRR")</f>
        <v>○</v>
      </c>
      <c r="BV27" s="7" t="str">
        <f>IF('内訳（地積等１）○'!IV27+SUM(L27,Y27,AL27,AY27)='内訳（地積等２）○'!BL27,"○","ERRRR")</f>
        <v>○</v>
      </c>
      <c r="BW27" s="7" t="str">
        <f>IF(SUM('内訳（地積等１）○'!L27,'内訳（地積等１）○'!Y27,'内訳（地積等１）○'!AL27,'内訳（地積等１）○'!AY27,'内訳（地積等１）○'!BL27,'内訳（地積等１）○'!BY27,'内訳（地積等１）○'!DY27,'内訳（地積等１）○'!EL27,'内訳（地積等１）○'!EY27,'内訳（地積等１）○'!FL27,'内訳（地積等１）○'!FY27,'内訳（地積等１）○'!GL27,'内訳（地積等１）○'!GY27,'内訳（地積等１）○'!HL27,'内訳（地積等１）○'!HY27,'内訳（地積等１）○'!IL27)+(SUM(M27,Z27,AM27,AZ27))='内訳（地積等２）○'!BM27,"○","ERRRR")</f>
        <v>○</v>
      </c>
    </row>
    <row r="28" spans="2:75" s="7" customFormat="1" ht="15" customHeight="1">
      <c r="B28" s="21">
        <v>23</v>
      </c>
      <c r="C28" s="19" t="s">
        <v>76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O28" s="21">
        <v>23</v>
      </c>
      <c r="P28" s="19" t="s">
        <v>76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B28" s="21">
        <v>23</v>
      </c>
      <c r="AC28" s="19" t="s">
        <v>76</v>
      </c>
      <c r="AD28" s="20">
        <v>259832</v>
      </c>
      <c r="AE28" s="20">
        <v>7043127</v>
      </c>
      <c r="AF28" s="20">
        <v>7042647</v>
      </c>
      <c r="AG28" s="20">
        <v>142936077</v>
      </c>
      <c r="AH28" s="20">
        <v>142927816</v>
      </c>
      <c r="AI28" s="20">
        <v>84699044</v>
      </c>
      <c r="AJ28" s="20">
        <v>84694096</v>
      </c>
      <c r="AK28" s="20">
        <v>475</v>
      </c>
      <c r="AL28" s="20">
        <v>9689</v>
      </c>
      <c r="AM28" s="20">
        <v>9657</v>
      </c>
      <c r="AO28" s="21">
        <v>23</v>
      </c>
      <c r="AP28" s="19" t="str">
        <f t="shared" si="0"/>
        <v>北 谷 町</v>
      </c>
      <c r="AQ28" s="20">
        <v>3065689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8404</v>
      </c>
      <c r="AY28" s="20">
        <v>0</v>
      </c>
      <c r="AZ28" s="20">
        <v>0</v>
      </c>
      <c r="BB28" s="21">
        <v>23</v>
      </c>
      <c r="BC28" s="19" t="str">
        <f t="shared" si="1"/>
        <v>北 谷 町</v>
      </c>
      <c r="BD28" s="20">
        <v>3595796</v>
      </c>
      <c r="BE28" s="20">
        <v>10334204</v>
      </c>
      <c r="BF28" s="20">
        <v>10255776</v>
      </c>
      <c r="BG28" s="20">
        <v>299226969</v>
      </c>
      <c r="BH28" s="20">
        <v>299183894</v>
      </c>
      <c r="BI28" s="20">
        <v>137875217</v>
      </c>
      <c r="BJ28" s="20">
        <v>137860813</v>
      </c>
      <c r="BK28" s="20">
        <v>9217</v>
      </c>
      <c r="BL28" s="20">
        <v>23034</v>
      </c>
      <c r="BM28" s="20">
        <v>22699</v>
      </c>
      <c r="BN28" s="7" t="str">
        <f>IF('内訳（地積等１）○'!IN28+SUM(D28,Q28,AD28,AQ28)='内訳（地積等２）○'!BD28,"○","ERRRR")</f>
        <v>○</v>
      </c>
      <c r="BO28" s="7" t="str">
        <f>IF('内訳（地積等１）○'!IO28+SUM(E28,R28,AE28,AR28)='内訳（地積等２）○'!BE28,"○","ERRRR")</f>
        <v>○</v>
      </c>
      <c r="BP28" s="7" t="str">
        <f>IF('内訳（地積等１）○'!IP28+SUM(F28,S28,AF28,AS28)='内訳（地積等２）○'!BF28,"○","ERRRR")</f>
        <v>○</v>
      </c>
      <c r="BQ28" s="7" t="str">
        <f>IF('内訳（地積等１）○'!IQ28+SUM(G28,T28,AG28,AT28)='内訳（地積等２）○'!BG28,"○","ERRRR")</f>
        <v>○</v>
      </c>
      <c r="BR28" s="7" t="str">
        <f>IF('内訳（地積等１）○'!IR28+SUM(H28,U28,AH28,AU28)='内訳（地積等２）○'!BH28,"○","ERRRR")</f>
        <v>○</v>
      </c>
      <c r="BS28" s="7" t="str">
        <f>IF('内訳（地積等１）○'!IS28+SUM(I28,V28,AI28,AV28)='内訳（地積等２）○'!BI28,"○","ERRRR")</f>
        <v>○</v>
      </c>
      <c r="BT28" s="7" t="str">
        <f>IF('内訳（地積等１）○'!IT28+SUM(J28,W28,AJ28,AW28)='内訳（地積等２）○'!BJ28,"○","ERRRR")</f>
        <v>○</v>
      </c>
      <c r="BU28" s="7" t="str">
        <f>IF('内訳（地積等１）○'!IU28+SUM(K28,X28,AK28,AX28)='内訳（地積等２）○'!BK28,"○","ERRRR")</f>
        <v>○</v>
      </c>
      <c r="BV28" s="7" t="str">
        <f>IF('内訳（地積等１）○'!IV28+SUM(L28,Y28,AL28,AY28)='内訳（地積等２）○'!BL28,"○","ERRRR")</f>
        <v>○</v>
      </c>
      <c r="BW28" s="7" t="str">
        <f>IF(SUM('内訳（地積等１）○'!L28,'内訳（地積等１）○'!Y28,'内訳（地積等１）○'!AL28,'内訳（地積等１）○'!AY28,'内訳（地積等１）○'!BL28,'内訳（地積等１）○'!BY28,'内訳（地積等１）○'!DY28,'内訳（地積等１）○'!EL28,'内訳（地積等１）○'!EY28,'内訳（地積等１）○'!FL28,'内訳（地積等１）○'!FY28,'内訳（地積等１）○'!GL28,'内訳（地積等１）○'!GY28,'内訳（地積等１）○'!HL28,'内訳（地積等１）○'!HY28,'内訳（地積等１）○'!IL28)+(SUM(M28,Z28,AM28,AZ28))='内訳（地積等２）○'!BM28,"○","ERRRR")</f>
        <v>○</v>
      </c>
    </row>
    <row r="29" spans="2:75" s="7" customFormat="1" ht="15" customHeight="1">
      <c r="B29" s="18">
        <v>24</v>
      </c>
      <c r="C29" s="19" t="s">
        <v>77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O29" s="18">
        <v>24</v>
      </c>
      <c r="P29" s="19" t="s">
        <v>77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B29" s="18">
        <v>24</v>
      </c>
      <c r="AC29" s="19" t="s">
        <v>77</v>
      </c>
      <c r="AD29" s="20">
        <v>286692</v>
      </c>
      <c r="AE29" s="20">
        <v>2215526</v>
      </c>
      <c r="AF29" s="20">
        <v>2214502</v>
      </c>
      <c r="AG29" s="20">
        <v>31566095</v>
      </c>
      <c r="AH29" s="20">
        <v>31558992</v>
      </c>
      <c r="AI29" s="20">
        <v>19129917</v>
      </c>
      <c r="AJ29" s="20">
        <v>19125434</v>
      </c>
      <c r="AK29" s="20">
        <v>529</v>
      </c>
      <c r="AL29" s="20">
        <v>4053</v>
      </c>
      <c r="AM29" s="20">
        <v>4017</v>
      </c>
      <c r="AO29" s="18">
        <v>24</v>
      </c>
      <c r="AP29" s="19" t="str">
        <f t="shared" si="0"/>
        <v>北中城村</v>
      </c>
      <c r="AQ29" s="20">
        <v>1762730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9872</v>
      </c>
      <c r="AY29" s="20">
        <v>0</v>
      </c>
      <c r="AZ29" s="20">
        <v>0</v>
      </c>
      <c r="BB29" s="18">
        <v>24</v>
      </c>
      <c r="BC29" s="19" t="str">
        <f t="shared" si="1"/>
        <v>北中城村</v>
      </c>
      <c r="BD29" s="20">
        <v>2738812</v>
      </c>
      <c r="BE29" s="20">
        <v>8036718</v>
      </c>
      <c r="BF29" s="20">
        <v>6994953</v>
      </c>
      <c r="BG29" s="20">
        <v>88254881</v>
      </c>
      <c r="BH29" s="20">
        <v>88187026</v>
      </c>
      <c r="BI29" s="20">
        <v>34581561</v>
      </c>
      <c r="BJ29" s="20">
        <v>34543668</v>
      </c>
      <c r="BK29" s="20">
        <v>11846</v>
      </c>
      <c r="BL29" s="20">
        <v>20413</v>
      </c>
      <c r="BM29" s="20">
        <v>18224</v>
      </c>
      <c r="BN29" s="7" t="str">
        <f>IF('内訳（地積等１）○'!IN29+SUM(D29,Q29,AD29,AQ29)='内訳（地積等２）○'!BD29,"○","ERRRR")</f>
        <v>○</v>
      </c>
      <c r="BO29" s="7" t="str">
        <f>IF('内訳（地積等１）○'!IO29+SUM(E29,R29,AE29,AR29)='内訳（地積等２）○'!BE29,"○","ERRRR")</f>
        <v>○</v>
      </c>
      <c r="BP29" s="7" t="str">
        <f>IF('内訳（地積等１）○'!IP29+SUM(F29,S29,AF29,AS29)='内訳（地積等２）○'!BF29,"○","ERRRR")</f>
        <v>○</v>
      </c>
      <c r="BQ29" s="7" t="str">
        <f>IF('内訳（地積等１）○'!IQ29+SUM(G29,T29,AG29,AT29)='内訳（地積等２）○'!BG29,"○","ERRRR")</f>
        <v>○</v>
      </c>
      <c r="BR29" s="7" t="str">
        <f>IF('内訳（地積等１）○'!IR29+SUM(H29,U29,AH29,AU29)='内訳（地積等２）○'!BH29,"○","ERRRR")</f>
        <v>○</v>
      </c>
      <c r="BS29" s="7" t="str">
        <f>IF('内訳（地積等１）○'!IS29+SUM(I29,V29,AI29,AV29)='内訳（地積等２）○'!BI29,"○","ERRRR")</f>
        <v>○</v>
      </c>
      <c r="BT29" s="7" t="str">
        <f>IF('内訳（地積等１）○'!IT29+SUM(J29,W29,AJ29,AW29)='内訳（地積等２）○'!BJ29,"○","ERRRR")</f>
        <v>○</v>
      </c>
      <c r="BU29" s="7" t="str">
        <f>IF('内訳（地積等１）○'!IU29+SUM(K29,X29,AK29,AX29)='内訳（地積等２）○'!BK29,"○","ERRRR")</f>
        <v>○</v>
      </c>
      <c r="BV29" s="7" t="str">
        <f>IF('内訳（地積等１）○'!IV29+SUM(L29,Y29,AL29,AY29)='内訳（地積等２）○'!BL29,"○","ERRRR")</f>
        <v>○</v>
      </c>
      <c r="BW29" s="7" t="str">
        <f>IF(SUM('内訳（地積等１）○'!L29,'内訳（地積等１）○'!Y29,'内訳（地積等１）○'!AL29,'内訳（地積等１）○'!AY29,'内訳（地積等１）○'!BL29,'内訳（地積等１）○'!BY29,'内訳（地積等１）○'!DY29,'内訳（地積等１）○'!EL29,'内訳（地積等１）○'!EY29,'内訳（地積等１）○'!FL29,'内訳（地積等１）○'!FY29,'内訳（地積等１）○'!GL29,'内訳（地積等１）○'!GY29,'内訳（地積等１）○'!HL29,'内訳（地積等１）○'!HY29,'内訳（地積等１）○'!IL29)+(SUM(M29,Z29,AM29,AZ29))='内訳（地積等２）○'!BM29,"○","ERRRR")</f>
        <v>○</v>
      </c>
    </row>
    <row r="30" spans="2:75" s="7" customFormat="1" ht="15" customHeight="1">
      <c r="B30" s="18">
        <v>25</v>
      </c>
      <c r="C30" s="19" t="s">
        <v>78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O30" s="18">
        <v>25</v>
      </c>
      <c r="P30" s="19" t="s">
        <v>78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B30" s="18">
        <v>25</v>
      </c>
      <c r="AC30" s="19" t="s">
        <v>78</v>
      </c>
      <c r="AD30" s="20">
        <v>138317</v>
      </c>
      <c r="AE30" s="20">
        <v>876226</v>
      </c>
      <c r="AF30" s="20">
        <v>855260</v>
      </c>
      <c r="AG30" s="20">
        <v>7230991</v>
      </c>
      <c r="AH30" s="20">
        <v>7219943</v>
      </c>
      <c r="AI30" s="20">
        <v>4559216</v>
      </c>
      <c r="AJ30" s="20">
        <v>4551954</v>
      </c>
      <c r="AK30" s="20">
        <v>236</v>
      </c>
      <c r="AL30" s="20">
        <v>2258</v>
      </c>
      <c r="AM30" s="20">
        <v>2050</v>
      </c>
      <c r="AO30" s="18">
        <v>25</v>
      </c>
      <c r="AP30" s="19" t="str">
        <f t="shared" si="0"/>
        <v>中 城 村</v>
      </c>
      <c r="AQ30" s="20">
        <v>2276410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13310</v>
      </c>
      <c r="AY30" s="20">
        <v>0</v>
      </c>
      <c r="AZ30" s="20">
        <v>0</v>
      </c>
      <c r="BB30" s="18">
        <v>25</v>
      </c>
      <c r="BC30" s="19" t="str">
        <f t="shared" si="1"/>
        <v>中 城 村</v>
      </c>
      <c r="BD30" s="20">
        <v>3224516</v>
      </c>
      <c r="BE30" s="20">
        <v>11427801</v>
      </c>
      <c r="BF30" s="20">
        <v>8977004</v>
      </c>
      <c r="BG30" s="20">
        <v>73519298</v>
      </c>
      <c r="BH30" s="20">
        <v>73249930</v>
      </c>
      <c r="BI30" s="20">
        <v>25476508</v>
      </c>
      <c r="BJ30" s="20">
        <v>25373444</v>
      </c>
      <c r="BK30" s="20">
        <v>15122</v>
      </c>
      <c r="BL30" s="20">
        <v>25316</v>
      </c>
      <c r="BM30" s="20">
        <v>20960</v>
      </c>
      <c r="BN30" s="7" t="str">
        <f>IF('内訳（地積等１）○'!IN30+SUM(D30,Q30,AD30,AQ30)='内訳（地積等２）○'!BD30,"○","ERRRR")</f>
        <v>○</v>
      </c>
      <c r="BO30" s="7" t="str">
        <f>IF('内訳（地積等１）○'!IO30+SUM(E30,R30,AE30,AR30)='内訳（地積等２）○'!BE30,"○","ERRRR")</f>
        <v>○</v>
      </c>
      <c r="BP30" s="7" t="str">
        <f>IF('内訳（地積等１）○'!IP30+SUM(F30,S30,AF30,AS30)='内訳（地積等２）○'!BF30,"○","ERRRR")</f>
        <v>○</v>
      </c>
      <c r="BQ30" s="7" t="str">
        <f>IF('内訳（地積等１）○'!IQ30+SUM(G30,T30,AG30,AT30)='内訳（地積等２）○'!BG30,"○","ERRRR")</f>
        <v>○</v>
      </c>
      <c r="BR30" s="7" t="str">
        <f>IF('内訳（地積等１）○'!IR30+SUM(H30,U30,AH30,AU30)='内訳（地積等２）○'!BH30,"○","ERRRR")</f>
        <v>○</v>
      </c>
      <c r="BS30" s="7" t="str">
        <f>IF('内訳（地積等１）○'!IS30+SUM(I30,V30,AI30,AV30)='内訳（地積等２）○'!BI30,"○","ERRRR")</f>
        <v>○</v>
      </c>
      <c r="BT30" s="7" t="str">
        <f>IF('内訳（地積等１）○'!IT30+SUM(J30,W30,AJ30,AW30)='内訳（地積等２）○'!BJ30,"○","ERRRR")</f>
        <v>○</v>
      </c>
      <c r="BU30" s="7" t="str">
        <f>IF('内訳（地積等１）○'!IU30+SUM(K30,X30,AK30,AX30)='内訳（地積等２）○'!BK30,"○","ERRRR")</f>
        <v>○</v>
      </c>
      <c r="BV30" s="7" t="str">
        <f>IF('内訳（地積等１）○'!IV30+SUM(L30,Y30,AL30,AY30)='内訳（地積等２）○'!BL30,"○","ERRRR")</f>
        <v>○</v>
      </c>
      <c r="BW30" s="7" t="str">
        <f>IF(SUM('内訳（地積等１）○'!L30,'内訳（地積等１）○'!Y30,'内訳（地積等１）○'!AL30,'内訳（地積等１）○'!AY30,'内訳（地積等１）○'!BL30,'内訳（地積等１）○'!BY30,'内訳（地積等１）○'!DY30,'内訳（地積等１）○'!EL30,'内訳（地積等１）○'!EY30,'内訳（地積等１）○'!FL30,'内訳（地積等１）○'!FY30,'内訳（地積等１）○'!GL30,'内訳（地積等１）○'!GY30,'内訳（地積等１）○'!HL30,'内訳（地積等１）○'!HY30,'内訳（地積等１）○'!IL30)+(SUM(M30,Z30,AM30,AZ30))='内訳（地積等２）○'!BM30,"○","ERRRR")</f>
        <v>○</v>
      </c>
    </row>
    <row r="31" spans="2:75" s="7" customFormat="1" ht="15" customHeight="1">
      <c r="B31" s="18">
        <v>26</v>
      </c>
      <c r="C31" s="19" t="s">
        <v>79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O31" s="18">
        <v>26</v>
      </c>
      <c r="P31" s="19" t="s">
        <v>79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B31" s="18">
        <v>26</v>
      </c>
      <c r="AC31" s="19" t="s">
        <v>79</v>
      </c>
      <c r="AD31" s="20">
        <v>1118744</v>
      </c>
      <c r="AE31" s="20">
        <v>1493255</v>
      </c>
      <c r="AF31" s="20">
        <v>1350447</v>
      </c>
      <c r="AG31" s="20">
        <v>13576301</v>
      </c>
      <c r="AH31" s="20">
        <v>13552538</v>
      </c>
      <c r="AI31" s="20">
        <v>8393264</v>
      </c>
      <c r="AJ31" s="20">
        <v>8376541</v>
      </c>
      <c r="AK31" s="20">
        <v>940</v>
      </c>
      <c r="AL31" s="20">
        <v>3504</v>
      </c>
      <c r="AM31" s="20">
        <v>3031</v>
      </c>
      <c r="AO31" s="18">
        <v>26</v>
      </c>
      <c r="AP31" s="19" t="str">
        <f t="shared" si="0"/>
        <v>西 原 町</v>
      </c>
      <c r="AQ31" s="20">
        <v>2114770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15145</v>
      </c>
      <c r="AY31" s="20">
        <v>0</v>
      </c>
      <c r="AZ31" s="20">
        <v>0</v>
      </c>
      <c r="BB31" s="18">
        <v>26</v>
      </c>
      <c r="BC31" s="19" t="str">
        <f t="shared" si="1"/>
        <v>西 原 町</v>
      </c>
      <c r="BD31" s="20">
        <v>4302248</v>
      </c>
      <c r="BE31" s="20">
        <v>10617050</v>
      </c>
      <c r="BF31" s="20">
        <v>9129365</v>
      </c>
      <c r="BG31" s="20">
        <v>137702236</v>
      </c>
      <c r="BH31" s="20">
        <v>137511627</v>
      </c>
      <c r="BI31" s="20">
        <v>51596484</v>
      </c>
      <c r="BJ31" s="20">
        <v>51468202</v>
      </c>
      <c r="BK31" s="20">
        <v>17416</v>
      </c>
      <c r="BL31" s="20">
        <v>24801</v>
      </c>
      <c r="BM31" s="20">
        <v>21994</v>
      </c>
      <c r="BN31" s="7" t="str">
        <f>IF('内訳（地積等１）○'!IN31+SUM(D31,Q31,AD31,AQ31)='内訳（地積等２）○'!BD31,"○","ERRRR")</f>
        <v>○</v>
      </c>
      <c r="BO31" s="7" t="str">
        <f>IF('内訳（地積等１）○'!IO31+SUM(E31,R31,AE31,AR31)='内訳（地積等２）○'!BE31,"○","ERRRR")</f>
        <v>○</v>
      </c>
      <c r="BP31" s="7" t="str">
        <f>IF('内訳（地積等１）○'!IP31+SUM(F31,S31,AF31,AS31)='内訳（地積等２）○'!BF31,"○","ERRRR")</f>
        <v>○</v>
      </c>
      <c r="BQ31" s="7" t="str">
        <f>IF('内訳（地積等１）○'!IQ31+SUM(G31,T31,AG31,AT31)='内訳（地積等２）○'!BG31,"○","ERRRR")</f>
        <v>○</v>
      </c>
      <c r="BR31" s="7" t="str">
        <f>IF('内訳（地積等１）○'!IR31+SUM(H31,U31,AH31,AU31)='内訳（地積等２）○'!BH31,"○","ERRRR")</f>
        <v>○</v>
      </c>
      <c r="BS31" s="7" t="str">
        <f>IF('内訳（地積等１）○'!IS31+SUM(I31,V31,AI31,AV31)='内訳（地積等２）○'!BI31,"○","ERRRR")</f>
        <v>○</v>
      </c>
      <c r="BT31" s="7" t="str">
        <f>IF('内訳（地積等１）○'!IT31+SUM(J31,W31,AJ31,AW31)='内訳（地積等２）○'!BJ31,"○","ERRRR")</f>
        <v>○</v>
      </c>
      <c r="BU31" s="7" t="str">
        <f>IF('内訳（地積等１）○'!IU31+SUM(K31,X31,AK31,AX31)='内訳（地積等２）○'!BK31,"○","ERRRR")</f>
        <v>○</v>
      </c>
      <c r="BV31" s="7" t="str">
        <f>IF('内訳（地積等１）○'!IV31+SUM(L31,Y31,AL31,AY31)='内訳（地積等２）○'!BL31,"○","ERRRR")</f>
        <v>○</v>
      </c>
      <c r="BW31" s="7" t="str">
        <f>IF(SUM('内訳（地積等１）○'!L31,'内訳（地積等１）○'!Y31,'内訳（地積等１）○'!AL31,'内訳（地積等１）○'!AY31,'内訳（地積等１）○'!BL31,'内訳（地積等１）○'!BY31,'内訳（地積等１）○'!DY31,'内訳（地積等１）○'!EL31,'内訳（地積等１）○'!EY31,'内訳（地積等１）○'!FL31,'内訳（地積等１）○'!FY31,'内訳（地積等１）○'!GL31,'内訳（地積等１）○'!GY31,'内訳（地積等１）○'!HL31,'内訳（地積等１）○'!HY31,'内訳（地積等１）○'!IL31)+(SUM(M31,Z31,AM31,AZ31))='内訳（地積等２）○'!BM31,"○","ERRRR")</f>
        <v>○</v>
      </c>
    </row>
    <row r="32" spans="2:75" s="7" customFormat="1" ht="15" customHeight="1">
      <c r="B32" s="18">
        <v>27</v>
      </c>
      <c r="C32" s="19" t="s">
        <v>80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O32" s="18">
        <v>27</v>
      </c>
      <c r="P32" s="19" t="s">
        <v>80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B32" s="18">
        <v>27</v>
      </c>
      <c r="AC32" s="19" t="s">
        <v>80</v>
      </c>
      <c r="AD32" s="20">
        <v>496794</v>
      </c>
      <c r="AE32" s="20">
        <v>384937</v>
      </c>
      <c r="AF32" s="20">
        <v>380198</v>
      </c>
      <c r="AG32" s="20">
        <v>2670517</v>
      </c>
      <c r="AH32" s="20">
        <v>2659348</v>
      </c>
      <c r="AI32" s="20">
        <v>1607408</v>
      </c>
      <c r="AJ32" s="20">
        <v>1600703</v>
      </c>
      <c r="AK32" s="20">
        <v>513</v>
      </c>
      <c r="AL32" s="20">
        <v>1266</v>
      </c>
      <c r="AM32" s="20">
        <v>1185</v>
      </c>
      <c r="AO32" s="18">
        <v>27</v>
      </c>
      <c r="AP32" s="19" t="str">
        <f t="shared" si="0"/>
        <v>与那原町</v>
      </c>
      <c r="AQ32" s="20">
        <v>793743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5751</v>
      </c>
      <c r="AY32" s="20">
        <v>0</v>
      </c>
      <c r="AZ32" s="20">
        <v>0</v>
      </c>
      <c r="BB32" s="18">
        <v>27</v>
      </c>
      <c r="BC32" s="19" t="str">
        <f t="shared" si="1"/>
        <v>与那原町</v>
      </c>
      <c r="BD32" s="20">
        <v>1611594</v>
      </c>
      <c r="BE32" s="20">
        <v>3240022</v>
      </c>
      <c r="BF32" s="20">
        <v>2662225</v>
      </c>
      <c r="BG32" s="20">
        <v>53939373</v>
      </c>
      <c r="BH32" s="20">
        <v>53856839</v>
      </c>
      <c r="BI32" s="20">
        <v>16965655</v>
      </c>
      <c r="BJ32" s="20">
        <v>16929052</v>
      </c>
      <c r="BK32" s="20">
        <v>6962</v>
      </c>
      <c r="BL32" s="20">
        <v>10939</v>
      </c>
      <c r="BM32" s="20">
        <v>9882</v>
      </c>
      <c r="BN32" s="7" t="str">
        <f>IF('内訳（地積等１）○'!IN32+SUM(D32,Q32,AD32,AQ32)='内訳（地積等２）○'!BD32,"○","ERRRR")</f>
        <v>○</v>
      </c>
      <c r="BO32" s="7" t="str">
        <f>IF('内訳（地積等１）○'!IO32+SUM(E32,R32,AE32,AR32)='内訳（地積等２）○'!BE32,"○","ERRRR")</f>
        <v>○</v>
      </c>
      <c r="BP32" s="7" t="str">
        <f>IF('内訳（地積等１）○'!IP32+SUM(F32,S32,AF32,AS32)='内訳（地積等２）○'!BF32,"○","ERRRR")</f>
        <v>○</v>
      </c>
      <c r="BQ32" s="7" t="str">
        <f>IF('内訳（地積等１）○'!IQ32+SUM(G32,T32,AG32,AT32)='内訳（地積等２）○'!BG32,"○","ERRRR")</f>
        <v>○</v>
      </c>
      <c r="BR32" s="7" t="str">
        <f>IF('内訳（地積等１）○'!IR32+SUM(H32,U32,AH32,AU32)='内訳（地積等２）○'!BH32,"○","ERRRR")</f>
        <v>○</v>
      </c>
      <c r="BS32" s="7" t="str">
        <f>IF('内訳（地積等１）○'!IS32+SUM(I32,V32,AI32,AV32)='内訳（地積等２）○'!BI32,"○","ERRRR")</f>
        <v>○</v>
      </c>
      <c r="BT32" s="7" t="str">
        <f>IF('内訳（地積等１）○'!IT32+SUM(J32,W32,AJ32,AW32)='内訳（地積等２）○'!BJ32,"○","ERRRR")</f>
        <v>○</v>
      </c>
      <c r="BU32" s="7" t="str">
        <f>IF('内訳（地積等１）○'!IU32+SUM(K32,X32,AK32,AX32)='内訳（地積等２）○'!BK32,"○","ERRRR")</f>
        <v>○</v>
      </c>
      <c r="BV32" s="7" t="str">
        <f>IF('内訳（地積等１）○'!IV32+SUM(L32,Y32,AL32,AY32)='内訳（地積等２）○'!BL32,"○","ERRRR")</f>
        <v>○</v>
      </c>
      <c r="BW32" s="7" t="str">
        <f>IF(SUM('内訳（地積等１）○'!L32,'内訳（地積等１）○'!Y32,'内訳（地積等１）○'!AL32,'内訳（地積等１）○'!AY32,'内訳（地積等１）○'!BL32,'内訳（地積等１）○'!BY32,'内訳（地積等１）○'!DY32,'内訳（地積等１）○'!EL32,'内訳（地積等１）○'!EY32,'内訳（地積等１）○'!FL32,'内訳（地積等１）○'!FY32,'内訳（地積等１）○'!GL32,'内訳（地積等１）○'!GY32,'内訳（地積等１）○'!HL32,'内訳（地積等１）○'!HY32,'内訳（地積等１）○'!IL32)+(SUM(M32,Z32,AM32,AZ32))='内訳（地積等２）○'!BM32,"○","ERRRR")</f>
        <v>○</v>
      </c>
    </row>
    <row r="33" spans="2:75" s="7" customFormat="1" ht="15" customHeight="1">
      <c r="B33" s="18">
        <v>28</v>
      </c>
      <c r="C33" s="19" t="s">
        <v>81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O33" s="18">
        <v>28</v>
      </c>
      <c r="P33" s="19" t="s">
        <v>81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B33" s="18">
        <v>28</v>
      </c>
      <c r="AC33" s="19" t="s">
        <v>81</v>
      </c>
      <c r="AD33" s="20">
        <v>300654</v>
      </c>
      <c r="AE33" s="20">
        <v>702832</v>
      </c>
      <c r="AF33" s="20">
        <v>699632</v>
      </c>
      <c r="AG33" s="20">
        <v>15664753</v>
      </c>
      <c r="AH33" s="20">
        <v>15653354</v>
      </c>
      <c r="AI33" s="20">
        <v>9788786</v>
      </c>
      <c r="AJ33" s="20">
        <v>9781567</v>
      </c>
      <c r="AK33" s="20">
        <v>771</v>
      </c>
      <c r="AL33" s="20">
        <v>2235</v>
      </c>
      <c r="AM33" s="20">
        <v>2159</v>
      </c>
      <c r="AO33" s="18">
        <v>28</v>
      </c>
      <c r="AP33" s="19" t="str">
        <f t="shared" si="0"/>
        <v>南風原町</v>
      </c>
      <c r="AQ33" s="20">
        <v>2953017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0">
        <v>0</v>
      </c>
      <c r="AX33" s="20">
        <v>12670</v>
      </c>
      <c r="AY33" s="20">
        <v>0</v>
      </c>
      <c r="AZ33" s="20">
        <v>0</v>
      </c>
      <c r="BB33" s="18">
        <v>28</v>
      </c>
      <c r="BC33" s="19" t="str">
        <f t="shared" si="1"/>
        <v>南風原町</v>
      </c>
      <c r="BD33" s="20">
        <v>3832724</v>
      </c>
      <c r="BE33" s="20">
        <v>6927276</v>
      </c>
      <c r="BF33" s="20">
        <v>6195821</v>
      </c>
      <c r="BG33" s="20">
        <v>151760932</v>
      </c>
      <c r="BH33" s="20">
        <v>151582236</v>
      </c>
      <c r="BI33" s="20">
        <v>53688526</v>
      </c>
      <c r="BJ33" s="20">
        <v>53611230</v>
      </c>
      <c r="BK33" s="20">
        <v>14326</v>
      </c>
      <c r="BL33" s="20">
        <v>22332</v>
      </c>
      <c r="BM33" s="20">
        <v>20940</v>
      </c>
      <c r="BN33" s="7" t="str">
        <f>IF('内訳（地積等１）○'!IN33+SUM(D33,Q33,AD33,AQ33)='内訳（地積等２）○'!BD33,"○","ERRRR")</f>
        <v>○</v>
      </c>
      <c r="BO33" s="7" t="str">
        <f>IF('内訳（地積等１）○'!IO33+SUM(E33,R33,AE33,AR33)='内訳（地積等２）○'!BE33,"○","ERRRR")</f>
        <v>○</v>
      </c>
      <c r="BP33" s="7" t="str">
        <f>IF('内訳（地積等１）○'!IP33+SUM(F33,S33,AF33,AS33)='内訳（地積等２）○'!BF33,"○","ERRRR")</f>
        <v>○</v>
      </c>
      <c r="BQ33" s="7" t="str">
        <f>IF('内訳（地積等１）○'!IQ33+SUM(G33,T33,AG33,AT33)='内訳（地積等２）○'!BG33,"○","ERRRR")</f>
        <v>○</v>
      </c>
      <c r="BR33" s="7" t="str">
        <f>IF('内訳（地積等１）○'!IR33+SUM(H33,U33,AH33,AU33)='内訳（地積等２）○'!BH33,"○","ERRRR")</f>
        <v>○</v>
      </c>
      <c r="BS33" s="7" t="str">
        <f>IF('内訳（地積等１）○'!IS33+SUM(I33,V33,AI33,AV33)='内訳（地積等２）○'!BI33,"○","ERRRR")</f>
        <v>○</v>
      </c>
      <c r="BT33" s="7" t="str">
        <f>IF('内訳（地積等１）○'!IT33+SUM(J33,W33,AJ33,AW33)='内訳（地積等２）○'!BJ33,"○","ERRRR")</f>
        <v>○</v>
      </c>
      <c r="BU33" s="7" t="str">
        <f>IF('内訳（地積等１）○'!IU33+SUM(K33,X33,AK33,AX33)='内訳（地積等２）○'!BK33,"○","ERRRR")</f>
        <v>○</v>
      </c>
      <c r="BV33" s="7" t="str">
        <f>IF('内訳（地積等１）○'!IV33+SUM(L33,Y33,AL33,AY33)='内訳（地積等２）○'!BL33,"○","ERRRR")</f>
        <v>○</v>
      </c>
      <c r="BW33" s="7" t="str">
        <f>IF(SUM('内訳（地積等１）○'!L33,'内訳（地積等１）○'!Y33,'内訳（地積等１）○'!AL33,'内訳（地積等１）○'!AY33,'内訳（地積等１）○'!BL33,'内訳（地積等１）○'!BY33,'内訳（地積等１）○'!DY33,'内訳（地積等１）○'!EL33,'内訳（地積等１）○'!EY33,'内訳（地積等１）○'!FL33,'内訳（地積等１）○'!FY33,'内訳（地積等１）○'!GL33,'内訳（地積等１）○'!GY33,'内訳（地積等１）○'!HL33,'内訳（地積等１）○'!HY33,'内訳（地積等１）○'!IL33)+(SUM(M33,Z33,AM33,AZ33))='内訳（地積等２）○'!BM33,"○","ERRRR")</f>
        <v>○</v>
      </c>
    </row>
    <row r="34" spans="2:75" s="7" customFormat="1" ht="15" customHeight="1">
      <c r="B34" s="18">
        <v>29</v>
      </c>
      <c r="C34" s="19" t="s">
        <v>82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O34" s="18">
        <v>29</v>
      </c>
      <c r="P34" s="19" t="s">
        <v>82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B34" s="18">
        <v>29</v>
      </c>
      <c r="AC34" s="19" t="s">
        <v>82</v>
      </c>
      <c r="AD34" s="20">
        <v>81532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20">
        <v>127</v>
      </c>
      <c r="AL34" s="20">
        <v>0</v>
      </c>
      <c r="AM34" s="20">
        <v>0</v>
      </c>
      <c r="AO34" s="18">
        <v>29</v>
      </c>
      <c r="AP34" s="19" t="str">
        <f t="shared" si="0"/>
        <v>渡嘉敷村</v>
      </c>
      <c r="AQ34" s="20">
        <v>6368429</v>
      </c>
      <c r="AR34" s="20">
        <v>0</v>
      </c>
      <c r="AS34" s="20">
        <v>0</v>
      </c>
      <c r="AT34" s="20">
        <v>0</v>
      </c>
      <c r="AU34" s="20">
        <v>0</v>
      </c>
      <c r="AV34" s="20">
        <v>0</v>
      </c>
      <c r="AW34" s="20">
        <v>0</v>
      </c>
      <c r="AX34" s="20">
        <v>793</v>
      </c>
      <c r="AY34" s="20">
        <v>0</v>
      </c>
      <c r="AZ34" s="20">
        <v>0</v>
      </c>
      <c r="BB34" s="18">
        <v>29</v>
      </c>
      <c r="BC34" s="19" t="str">
        <f t="shared" si="1"/>
        <v>渡嘉敷村</v>
      </c>
      <c r="BD34" s="20">
        <v>15374230</v>
      </c>
      <c r="BE34" s="20">
        <v>2684707</v>
      </c>
      <c r="BF34" s="20">
        <v>1946874</v>
      </c>
      <c r="BG34" s="20">
        <v>1038815</v>
      </c>
      <c r="BH34" s="20">
        <v>987417</v>
      </c>
      <c r="BI34" s="20">
        <v>408147</v>
      </c>
      <c r="BJ34" s="20">
        <v>388756</v>
      </c>
      <c r="BK34" s="20">
        <v>1671</v>
      </c>
      <c r="BL34" s="20">
        <v>4851</v>
      </c>
      <c r="BM34" s="20">
        <v>3205</v>
      </c>
      <c r="BN34" s="7" t="str">
        <f>IF('内訳（地積等１）○'!IN34+SUM(D34,Q34,AD34,AQ34)='内訳（地積等２）○'!BD34,"○","ERRRR")</f>
        <v>○</v>
      </c>
      <c r="BO34" s="7" t="str">
        <f>IF('内訳（地積等１）○'!IO34+SUM(E34,R34,AE34,AR34)='内訳（地積等２）○'!BE34,"○","ERRRR")</f>
        <v>○</v>
      </c>
      <c r="BP34" s="7" t="str">
        <f>IF('内訳（地積等１）○'!IP34+SUM(F34,S34,AF34,AS34)='内訳（地積等２）○'!BF34,"○","ERRRR")</f>
        <v>○</v>
      </c>
      <c r="BQ34" s="7" t="str">
        <f>IF('内訳（地積等１）○'!IQ34+SUM(G34,T34,AG34,AT34)='内訳（地積等２）○'!BG34,"○","ERRRR")</f>
        <v>○</v>
      </c>
      <c r="BR34" s="7" t="str">
        <f>IF('内訳（地積等１）○'!IR34+SUM(H34,U34,AH34,AU34)='内訳（地積等２）○'!BH34,"○","ERRRR")</f>
        <v>○</v>
      </c>
      <c r="BS34" s="7" t="str">
        <f>IF('内訳（地積等１）○'!IS34+SUM(I34,V34,AI34,AV34)='内訳（地積等２）○'!BI34,"○","ERRRR")</f>
        <v>○</v>
      </c>
      <c r="BT34" s="7" t="str">
        <f>IF('内訳（地積等１）○'!IT34+SUM(J34,W34,AJ34,AW34)='内訳（地積等２）○'!BJ34,"○","ERRRR")</f>
        <v>○</v>
      </c>
      <c r="BU34" s="7" t="str">
        <f>IF('内訳（地積等１）○'!IU34+SUM(K34,X34,AK34,AX34)='内訳（地積等２）○'!BK34,"○","ERRRR")</f>
        <v>○</v>
      </c>
      <c r="BV34" s="7" t="str">
        <f>IF('内訳（地積等１）○'!IV34+SUM(L34,Y34,AL34,AY34)='内訳（地積等２）○'!BL34,"○","ERRRR")</f>
        <v>○</v>
      </c>
      <c r="BW34" s="7" t="str">
        <f>IF(SUM('内訳（地積等１）○'!L34,'内訳（地積等１）○'!Y34,'内訳（地積等１）○'!AL34,'内訳（地積等１）○'!AY34,'内訳（地積等１）○'!BL34,'内訳（地積等１）○'!BY34,'内訳（地積等１）○'!DY34,'内訳（地積等１）○'!EL34,'内訳（地積等１）○'!EY34,'内訳（地積等１）○'!FL34,'内訳（地積等１）○'!FY34,'内訳（地積等１）○'!GL34,'内訳（地積等１）○'!GY34,'内訳（地積等１）○'!HL34,'内訳（地積等１）○'!HY34,'内訳（地積等１）○'!IL34)+(SUM(M34,Z34,AM34,AZ34))='内訳（地積等２）○'!BM34,"○","ERRRR")</f>
        <v>○</v>
      </c>
    </row>
    <row r="35" spans="2:75" s="7" customFormat="1" ht="15" customHeight="1">
      <c r="B35" s="18">
        <v>30</v>
      </c>
      <c r="C35" s="23" t="s">
        <v>83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4">
        <v>0</v>
      </c>
      <c r="L35" s="24">
        <v>0</v>
      </c>
      <c r="M35" s="24">
        <v>0</v>
      </c>
      <c r="O35" s="18">
        <v>30</v>
      </c>
      <c r="P35" s="23" t="s">
        <v>83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4">
        <v>0</v>
      </c>
      <c r="Y35" s="24">
        <v>0</v>
      </c>
      <c r="Z35" s="24">
        <v>0</v>
      </c>
      <c r="AB35" s="18">
        <v>30</v>
      </c>
      <c r="AC35" s="23" t="s">
        <v>83</v>
      </c>
      <c r="AD35" s="20">
        <v>78265</v>
      </c>
      <c r="AE35" s="20">
        <v>7885</v>
      </c>
      <c r="AF35" s="20">
        <v>5119</v>
      </c>
      <c r="AG35" s="20">
        <v>178</v>
      </c>
      <c r="AH35" s="20">
        <v>121</v>
      </c>
      <c r="AI35" s="20">
        <v>178</v>
      </c>
      <c r="AJ35" s="20">
        <v>121</v>
      </c>
      <c r="AK35" s="24">
        <v>68</v>
      </c>
      <c r="AL35" s="24">
        <v>37</v>
      </c>
      <c r="AM35" s="24">
        <v>26</v>
      </c>
      <c r="AO35" s="18">
        <v>30</v>
      </c>
      <c r="AP35" s="19" t="str">
        <f t="shared" si="0"/>
        <v>座間味村</v>
      </c>
      <c r="AQ35" s="20">
        <v>4779200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4">
        <v>742</v>
      </c>
      <c r="AY35" s="24">
        <v>0</v>
      </c>
      <c r="AZ35" s="24">
        <v>0</v>
      </c>
      <c r="BB35" s="18">
        <v>30</v>
      </c>
      <c r="BC35" s="19" t="str">
        <f t="shared" si="1"/>
        <v>座間味村</v>
      </c>
      <c r="BD35" s="20">
        <v>14518150</v>
      </c>
      <c r="BE35" s="20">
        <v>1255440</v>
      </c>
      <c r="BF35" s="20">
        <v>870746</v>
      </c>
      <c r="BG35" s="20">
        <v>1163067</v>
      </c>
      <c r="BH35" s="20">
        <v>1067854</v>
      </c>
      <c r="BI35" s="20">
        <v>297543</v>
      </c>
      <c r="BJ35" s="20">
        <v>269693</v>
      </c>
      <c r="BK35" s="24">
        <v>3040</v>
      </c>
      <c r="BL35" s="24">
        <v>5527</v>
      </c>
      <c r="BM35" s="24">
        <v>3743</v>
      </c>
      <c r="BN35" s="7" t="str">
        <f>IF('内訳（地積等１）○'!IN35+SUM(D35,Q35,AD35,AQ35)='内訳（地積等２）○'!BD35,"○","ERRRR")</f>
        <v>○</v>
      </c>
      <c r="BO35" s="7" t="str">
        <f>IF('内訳（地積等１）○'!IO35+SUM(E35,R35,AE35,AR35)='内訳（地積等２）○'!BE35,"○","ERRRR")</f>
        <v>○</v>
      </c>
      <c r="BP35" s="7" t="str">
        <f>IF('内訳（地積等１）○'!IP35+SUM(F35,S35,AF35,AS35)='内訳（地積等２）○'!BF35,"○","ERRRR")</f>
        <v>○</v>
      </c>
      <c r="BQ35" s="7" t="str">
        <f>IF('内訳（地積等１）○'!IQ35+SUM(G35,T35,AG35,AT35)='内訳（地積等２）○'!BG35,"○","ERRRR")</f>
        <v>○</v>
      </c>
      <c r="BR35" s="7" t="str">
        <f>IF('内訳（地積等１）○'!IR35+SUM(H35,U35,AH35,AU35)='内訳（地積等２）○'!BH35,"○","ERRRR")</f>
        <v>○</v>
      </c>
      <c r="BS35" s="7" t="str">
        <f>IF('内訳（地積等１）○'!IS35+SUM(I35,V35,AI35,AV35)='内訳（地積等２）○'!BI35,"○","ERRRR")</f>
        <v>○</v>
      </c>
      <c r="BT35" s="7" t="str">
        <f>IF('内訳（地積等１）○'!IT35+SUM(J35,W35,AJ35,AW35)='内訳（地積等２）○'!BJ35,"○","ERRRR")</f>
        <v>○</v>
      </c>
      <c r="BU35" s="7" t="str">
        <f>IF('内訳（地積等１）○'!IU35+SUM(K35,X35,AK35,AX35)='内訳（地積等２）○'!BK35,"○","ERRRR")</f>
        <v>○</v>
      </c>
      <c r="BV35" s="7" t="str">
        <f>IF('内訳（地積等１）○'!IV35+SUM(L35,Y35,AL35,AY35)='内訳（地積等２）○'!BL35,"○","ERRRR")</f>
        <v>○</v>
      </c>
      <c r="BW35" s="7" t="str">
        <f>IF(SUM('内訳（地積等１）○'!L35,'内訳（地積等１）○'!Y35,'内訳（地積等１）○'!AL35,'内訳（地積等１）○'!AY35,'内訳（地積等１）○'!BL35,'内訳（地積等１）○'!BY35,'内訳（地積等１）○'!DY35,'内訳（地積等１）○'!EL35,'内訳（地積等１）○'!EY35,'内訳（地積等１）○'!FL35,'内訳（地積等１）○'!FY35,'内訳（地積等１）○'!GL35,'内訳（地積等１）○'!GY35,'内訳（地積等１）○'!HL35,'内訳（地積等１）○'!HY35,'内訳（地積等１）○'!IL35)+(SUM(M35,Z35,AM35,AZ35))='内訳（地積等２）○'!BM35,"○","ERRRR")</f>
        <v>○</v>
      </c>
    </row>
    <row r="36" spans="2:75" s="7" customFormat="1" ht="15" customHeight="1">
      <c r="B36" s="18">
        <v>31</v>
      </c>
      <c r="C36" s="23" t="s">
        <v>84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4">
        <v>0</v>
      </c>
      <c r="L36" s="24">
        <v>0</v>
      </c>
      <c r="M36" s="24">
        <v>0</v>
      </c>
      <c r="O36" s="18">
        <v>31</v>
      </c>
      <c r="P36" s="23" t="s">
        <v>84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4">
        <v>0</v>
      </c>
      <c r="Y36" s="24">
        <v>0</v>
      </c>
      <c r="Z36" s="24">
        <v>0</v>
      </c>
      <c r="AB36" s="18">
        <v>31</v>
      </c>
      <c r="AC36" s="23" t="s">
        <v>84</v>
      </c>
      <c r="AD36" s="20">
        <v>34894</v>
      </c>
      <c r="AE36" s="20">
        <v>1732</v>
      </c>
      <c r="AF36" s="20">
        <v>371</v>
      </c>
      <c r="AG36" s="20">
        <v>59</v>
      </c>
      <c r="AH36" s="20">
        <v>12</v>
      </c>
      <c r="AI36" s="20">
        <v>59</v>
      </c>
      <c r="AJ36" s="20">
        <v>12</v>
      </c>
      <c r="AK36" s="24">
        <v>53</v>
      </c>
      <c r="AL36" s="24">
        <v>7</v>
      </c>
      <c r="AM36" s="24">
        <v>3</v>
      </c>
      <c r="AO36" s="18">
        <v>31</v>
      </c>
      <c r="AP36" s="19" t="str">
        <f t="shared" si="0"/>
        <v>粟 国 村</v>
      </c>
      <c r="AQ36" s="20">
        <v>1098321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4">
        <v>2592</v>
      </c>
      <c r="AY36" s="24">
        <v>0</v>
      </c>
      <c r="AZ36" s="24">
        <v>0</v>
      </c>
      <c r="BB36" s="18">
        <v>31</v>
      </c>
      <c r="BC36" s="19" t="str">
        <f t="shared" si="1"/>
        <v>粟 国 村</v>
      </c>
      <c r="BD36" s="20">
        <v>1216444</v>
      </c>
      <c r="BE36" s="20">
        <v>5722881</v>
      </c>
      <c r="BF36" s="20">
        <v>2691629</v>
      </c>
      <c r="BG36" s="20">
        <v>621410</v>
      </c>
      <c r="BH36" s="20">
        <v>316093</v>
      </c>
      <c r="BI36" s="20">
        <v>231837</v>
      </c>
      <c r="BJ36" s="20">
        <v>121738</v>
      </c>
      <c r="BK36" s="24">
        <v>3151</v>
      </c>
      <c r="BL36" s="24">
        <v>17218</v>
      </c>
      <c r="BM36" s="24">
        <v>7071</v>
      </c>
      <c r="BN36" s="7" t="str">
        <f>IF('内訳（地積等１）○'!IN36+SUM(D36,Q36,AD36,AQ36)='内訳（地積等２）○'!BD36,"○","ERRRR")</f>
        <v>○</v>
      </c>
      <c r="BO36" s="7" t="str">
        <f>IF('内訳（地積等１）○'!IO36+SUM(E36,R36,AE36,AR36)='内訳（地積等２）○'!BE36,"○","ERRRR")</f>
        <v>○</v>
      </c>
      <c r="BP36" s="7" t="str">
        <f>IF('内訳（地積等１）○'!IP36+SUM(F36,S36,AF36,AS36)='内訳（地積等２）○'!BF36,"○","ERRRR")</f>
        <v>○</v>
      </c>
      <c r="BQ36" s="7" t="str">
        <f>IF('内訳（地積等１）○'!IQ36+SUM(G36,T36,AG36,AT36)='内訳（地積等２）○'!BG36,"○","ERRRR")</f>
        <v>○</v>
      </c>
      <c r="BR36" s="7" t="str">
        <f>IF('内訳（地積等１）○'!IR36+SUM(H36,U36,AH36,AU36)='内訳（地積等２）○'!BH36,"○","ERRRR")</f>
        <v>○</v>
      </c>
      <c r="BS36" s="7" t="str">
        <f>IF('内訳（地積等１）○'!IS36+SUM(I36,V36,AI36,AV36)='内訳（地積等２）○'!BI36,"○","ERRRR")</f>
        <v>○</v>
      </c>
      <c r="BT36" s="7" t="str">
        <f>IF('内訳（地積等１）○'!IT36+SUM(J36,W36,AJ36,AW36)='内訳（地積等２）○'!BJ36,"○","ERRRR")</f>
        <v>○</v>
      </c>
      <c r="BU36" s="7" t="str">
        <f>IF('内訳（地積等１）○'!IU36+SUM(K36,X36,AK36,AX36)='内訳（地積等２）○'!BK36,"○","ERRRR")</f>
        <v>○</v>
      </c>
      <c r="BV36" s="7" t="str">
        <f>IF('内訳（地積等１）○'!IV36+SUM(L36,Y36,AL36,AY36)='内訳（地積等２）○'!BL36,"○","ERRRR")</f>
        <v>○</v>
      </c>
      <c r="BW36" s="7" t="str">
        <f>IF(SUM('内訳（地積等１）○'!L36,'内訳（地積等１）○'!Y36,'内訳（地積等１）○'!AL36,'内訳（地積等１）○'!AY36,'内訳（地積等１）○'!BL36,'内訳（地積等１）○'!BY36,'内訳（地積等１）○'!DY36,'内訳（地積等１）○'!EL36,'内訳（地積等１）○'!EY36,'内訳（地積等１）○'!FL36,'内訳（地積等１）○'!FY36,'内訳（地積等１）○'!GL36,'内訳（地積等１）○'!GY36,'内訳（地積等１）○'!HL36,'内訳（地積等１）○'!HY36,'内訳（地積等１）○'!IL36)+(SUM(M36,Z36,AM36,AZ36))='内訳（地積等２）○'!BM36,"○","ERRRR")</f>
        <v>○</v>
      </c>
    </row>
    <row r="37" spans="2:75" s="7" customFormat="1" ht="15" customHeight="1">
      <c r="B37" s="18">
        <v>32</v>
      </c>
      <c r="C37" s="19" t="s">
        <v>85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O37" s="18">
        <v>32</v>
      </c>
      <c r="P37" s="19" t="s">
        <v>85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B37" s="18">
        <v>32</v>
      </c>
      <c r="AC37" s="19" t="s">
        <v>85</v>
      </c>
      <c r="AD37" s="20">
        <v>158270</v>
      </c>
      <c r="AE37" s="20">
        <v>63</v>
      </c>
      <c r="AF37" s="20">
        <v>63</v>
      </c>
      <c r="AG37" s="20">
        <v>34</v>
      </c>
      <c r="AH37" s="20">
        <v>34</v>
      </c>
      <c r="AI37" s="20">
        <v>34</v>
      </c>
      <c r="AJ37" s="20">
        <v>34</v>
      </c>
      <c r="AK37" s="20">
        <v>79</v>
      </c>
      <c r="AL37" s="20">
        <v>1</v>
      </c>
      <c r="AM37" s="20">
        <v>1</v>
      </c>
      <c r="AO37" s="18">
        <v>32</v>
      </c>
      <c r="AP37" s="19" t="str">
        <f t="shared" si="0"/>
        <v>渡名喜村</v>
      </c>
      <c r="AQ37" s="20">
        <v>556590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215</v>
      </c>
      <c r="AY37" s="20">
        <v>0</v>
      </c>
      <c r="AZ37" s="20">
        <v>0</v>
      </c>
      <c r="BB37" s="18">
        <v>32</v>
      </c>
      <c r="BC37" s="19" t="str">
        <f t="shared" si="1"/>
        <v>渡名喜村</v>
      </c>
      <c r="BD37" s="20">
        <v>1635255</v>
      </c>
      <c r="BE37" s="20">
        <v>2196078</v>
      </c>
      <c r="BF37" s="20">
        <v>775456</v>
      </c>
      <c r="BG37" s="20">
        <v>168318</v>
      </c>
      <c r="BH37" s="20">
        <v>67695</v>
      </c>
      <c r="BI37" s="20">
        <v>65609</v>
      </c>
      <c r="BJ37" s="20">
        <v>30309</v>
      </c>
      <c r="BK37" s="20">
        <v>545</v>
      </c>
      <c r="BL37" s="20">
        <v>6013</v>
      </c>
      <c r="BM37" s="20">
        <v>1713</v>
      </c>
      <c r="BN37" s="7" t="str">
        <f>IF('内訳（地積等１）○'!IN37+SUM(D37,Q37,AD37,AQ37)='内訳（地積等２）○'!BD37,"○","ERRRR")</f>
        <v>○</v>
      </c>
      <c r="BO37" s="7" t="str">
        <f>IF('内訳（地積等１）○'!IO37+SUM(E37,R37,AE37,AR37)='内訳（地積等２）○'!BE37,"○","ERRRR")</f>
        <v>○</v>
      </c>
      <c r="BP37" s="7" t="str">
        <f>IF('内訳（地積等１）○'!IP37+SUM(F37,S37,AF37,AS37)='内訳（地積等２）○'!BF37,"○","ERRRR")</f>
        <v>○</v>
      </c>
      <c r="BQ37" s="7" t="str">
        <f>IF('内訳（地積等１）○'!IQ37+SUM(G37,T37,AG37,AT37)='内訳（地積等２）○'!BG37,"○","ERRRR")</f>
        <v>○</v>
      </c>
      <c r="BR37" s="7" t="str">
        <f>IF('内訳（地積等１）○'!IR37+SUM(H37,U37,AH37,AU37)='内訳（地積等２）○'!BH37,"○","ERRRR")</f>
        <v>○</v>
      </c>
      <c r="BS37" s="7" t="str">
        <f>IF('内訳（地積等１）○'!IS37+SUM(I37,V37,AI37,AV37)='内訳（地積等２）○'!BI37,"○","ERRRR")</f>
        <v>○</v>
      </c>
      <c r="BT37" s="7" t="str">
        <f>IF('内訳（地積等１）○'!IT37+SUM(J37,W37,AJ37,AW37)='内訳（地積等２）○'!BJ37,"○","ERRRR")</f>
        <v>○</v>
      </c>
      <c r="BU37" s="7" t="str">
        <f>IF('内訳（地積等１）○'!IU37+SUM(K37,X37,AK37,AX37)='内訳（地積等２）○'!BK37,"○","ERRRR")</f>
        <v>○</v>
      </c>
      <c r="BV37" s="7" t="str">
        <f>IF('内訳（地積等１）○'!IV37+SUM(L37,Y37,AL37,AY37)='内訳（地積等２）○'!BL37,"○","ERRRR")</f>
        <v>○</v>
      </c>
      <c r="BW37" s="7" t="str">
        <f>IF(SUM('内訳（地積等１）○'!L37,'内訳（地積等１）○'!Y37,'内訳（地積等１）○'!AL37,'内訳（地積等１）○'!AY37,'内訳（地積等１）○'!BL37,'内訳（地積等１）○'!BY37,'内訳（地積等１）○'!DY37,'内訳（地積等１）○'!EL37,'内訳（地積等１）○'!EY37,'内訳（地積等１）○'!FL37,'内訳（地積等１）○'!FY37,'内訳（地積等１）○'!GL37,'内訳（地積等１）○'!GY37,'内訳（地積等１）○'!HL37,'内訳（地積等１）○'!HY37,'内訳（地積等１）○'!IL37)+(SUM(M37,Z37,AM37,AZ37))='内訳（地積等２）○'!BM37,"○","ERRRR")</f>
        <v>○</v>
      </c>
    </row>
    <row r="38" spans="2:75" s="7" customFormat="1" ht="15" customHeight="1">
      <c r="B38" s="25">
        <v>33</v>
      </c>
      <c r="C38" s="26" t="s">
        <v>86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O38" s="25">
        <v>33</v>
      </c>
      <c r="P38" s="26" t="s">
        <v>86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B38" s="25">
        <v>33</v>
      </c>
      <c r="AC38" s="26" t="s">
        <v>86</v>
      </c>
      <c r="AD38" s="27">
        <v>388525</v>
      </c>
      <c r="AE38" s="27">
        <v>170838</v>
      </c>
      <c r="AF38" s="27">
        <v>170751</v>
      </c>
      <c r="AG38" s="27">
        <v>329302</v>
      </c>
      <c r="AH38" s="27">
        <v>329069</v>
      </c>
      <c r="AI38" s="27">
        <v>307942</v>
      </c>
      <c r="AJ38" s="27">
        <v>307729</v>
      </c>
      <c r="AK38" s="27">
        <v>405</v>
      </c>
      <c r="AL38" s="27">
        <v>70</v>
      </c>
      <c r="AM38" s="27">
        <v>69</v>
      </c>
      <c r="AO38" s="18">
        <v>33</v>
      </c>
      <c r="AP38" s="26" t="str">
        <f aca="true" t="shared" si="7" ref="AP38:AP46">AC38</f>
        <v>南大東村</v>
      </c>
      <c r="AQ38" s="20">
        <v>8653789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7">
        <v>4162</v>
      </c>
      <c r="AY38" s="27">
        <v>0</v>
      </c>
      <c r="AZ38" s="27">
        <v>0</v>
      </c>
      <c r="BB38" s="18">
        <v>33</v>
      </c>
      <c r="BC38" s="26" t="str">
        <f aca="true" t="shared" si="8" ref="BC38:BC46">AP38</f>
        <v>南大東村</v>
      </c>
      <c r="BD38" s="20">
        <v>12106257</v>
      </c>
      <c r="BE38" s="20">
        <v>18177580</v>
      </c>
      <c r="BF38" s="20">
        <v>17852506</v>
      </c>
      <c r="BG38" s="20">
        <v>1674451</v>
      </c>
      <c r="BH38" s="20">
        <v>1624103</v>
      </c>
      <c r="BI38" s="20">
        <v>1191774</v>
      </c>
      <c r="BJ38" s="20">
        <v>1175555</v>
      </c>
      <c r="BK38" s="27">
        <v>5731</v>
      </c>
      <c r="BL38" s="27">
        <v>3887</v>
      </c>
      <c r="BM38" s="27">
        <v>3252</v>
      </c>
      <c r="BN38" s="7" t="str">
        <f>IF('内訳（地積等１）○'!IN38+SUM(D38,Q38,AD38,AQ38)='内訳（地積等２）○'!BD38,"○","ERRRR")</f>
        <v>○</v>
      </c>
      <c r="BO38" s="7" t="str">
        <f>IF('内訳（地積等１）○'!IO38+SUM(E38,R38,AE38,AR38)='内訳（地積等２）○'!BE38,"○","ERRRR")</f>
        <v>○</v>
      </c>
      <c r="BP38" s="7" t="str">
        <f>IF('内訳（地積等１）○'!IP38+SUM(F38,S38,AF38,AS38)='内訳（地積等２）○'!BF38,"○","ERRRR")</f>
        <v>○</v>
      </c>
      <c r="BQ38" s="7" t="str">
        <f>IF('内訳（地積等１）○'!IQ38+SUM(G38,T38,AG38,AT38)='内訳（地積等２）○'!BG38,"○","ERRRR")</f>
        <v>○</v>
      </c>
      <c r="BR38" s="7" t="str">
        <f>IF('内訳（地積等１）○'!IR38+SUM(H38,U38,AH38,AU38)='内訳（地積等２）○'!BH38,"○","ERRRR")</f>
        <v>○</v>
      </c>
      <c r="BS38" s="7" t="str">
        <f>IF('内訳（地積等１）○'!IS38+SUM(I38,V38,AI38,AV38)='内訳（地積等２）○'!BI38,"○","ERRRR")</f>
        <v>○</v>
      </c>
      <c r="BT38" s="7" t="str">
        <f>IF('内訳（地積等１）○'!IT38+SUM(J38,W38,AJ38,AW38)='内訳（地積等２）○'!BJ38,"○","ERRRR")</f>
        <v>○</v>
      </c>
      <c r="BU38" s="7" t="str">
        <f>IF('内訳（地積等１）○'!IU38+SUM(K38,X38,AK38,AX38)='内訳（地積等２）○'!BK38,"○","ERRRR")</f>
        <v>○</v>
      </c>
      <c r="BV38" s="7" t="str">
        <f>IF('内訳（地積等１）○'!IV38+SUM(L38,Y38,AL38,AY38)='内訳（地積等２）○'!BL38,"○","ERRRR")</f>
        <v>○</v>
      </c>
      <c r="BW38" s="7" t="str">
        <f>IF(SUM('内訳（地積等１）○'!L38,'内訳（地積等１）○'!Y38,'内訳（地積等１）○'!AL38,'内訳（地積等１）○'!AY38,'内訳（地積等１）○'!BL38,'内訳（地積等１）○'!BY38,'内訳（地積等１）○'!DY38,'内訳（地積等１）○'!EL38,'内訳（地積等１）○'!EY38,'内訳（地積等１）○'!FL38,'内訳（地積等１）○'!FY38,'内訳（地積等１）○'!GL38,'内訳（地積等１）○'!GY38,'内訳（地積等１）○'!HL38,'内訳（地積等１）○'!HY38,'内訳（地積等１）○'!IL38)+(SUM(M38,Z38,AM38,AZ38))='内訳（地積等２）○'!BM38,"○","ERRRR")</f>
        <v>○</v>
      </c>
    </row>
    <row r="39" spans="2:75" s="7" customFormat="1" ht="15" customHeight="1">
      <c r="B39" s="18">
        <v>34</v>
      </c>
      <c r="C39" s="19" t="s">
        <v>87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O39" s="18">
        <v>34</v>
      </c>
      <c r="P39" s="19" t="s">
        <v>87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B39" s="18">
        <v>34</v>
      </c>
      <c r="AC39" s="19" t="s">
        <v>87</v>
      </c>
      <c r="AD39" s="20">
        <v>374397</v>
      </c>
      <c r="AE39" s="20">
        <v>98796</v>
      </c>
      <c r="AF39" s="20">
        <v>96005</v>
      </c>
      <c r="AG39" s="20">
        <v>877</v>
      </c>
      <c r="AH39" s="20">
        <v>852</v>
      </c>
      <c r="AI39" s="20">
        <v>877</v>
      </c>
      <c r="AJ39" s="20">
        <v>852</v>
      </c>
      <c r="AK39" s="20">
        <v>274</v>
      </c>
      <c r="AL39" s="20">
        <v>24</v>
      </c>
      <c r="AM39" s="20">
        <v>20</v>
      </c>
      <c r="AO39" s="18">
        <v>34</v>
      </c>
      <c r="AP39" s="19" t="str">
        <f t="shared" si="7"/>
        <v>北大東村</v>
      </c>
      <c r="AQ39" s="20">
        <v>4479394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20">
        <v>0</v>
      </c>
      <c r="AX39" s="20">
        <v>1394</v>
      </c>
      <c r="AY39" s="20">
        <v>0</v>
      </c>
      <c r="AZ39" s="20">
        <v>0</v>
      </c>
      <c r="BB39" s="18">
        <v>34</v>
      </c>
      <c r="BC39" s="19" t="str">
        <f t="shared" si="8"/>
        <v>北大東村</v>
      </c>
      <c r="BD39" s="20">
        <v>6011115</v>
      </c>
      <c r="BE39" s="20">
        <v>7054882</v>
      </c>
      <c r="BF39" s="20">
        <v>6875481</v>
      </c>
      <c r="BG39" s="20">
        <v>234864</v>
      </c>
      <c r="BH39" s="20">
        <v>219654</v>
      </c>
      <c r="BI39" s="20">
        <v>159020</v>
      </c>
      <c r="BJ39" s="20">
        <v>152689</v>
      </c>
      <c r="BK39" s="20">
        <v>2132</v>
      </c>
      <c r="BL39" s="20">
        <v>1077</v>
      </c>
      <c r="BM39" s="20">
        <v>962</v>
      </c>
      <c r="BN39" s="7" t="str">
        <f>IF('内訳（地積等１）○'!IN39+SUM(D39,Q39,AD39,AQ39)='内訳（地積等２）○'!BD39,"○","ERRRR")</f>
        <v>○</v>
      </c>
      <c r="BO39" s="7" t="str">
        <f>IF('内訳（地積等１）○'!IO39+SUM(E39,R39,AE39,AR39)='内訳（地積等２）○'!BE39,"○","ERRRR")</f>
        <v>○</v>
      </c>
      <c r="BP39" s="7" t="str">
        <f>IF('内訳（地積等１）○'!IP39+SUM(F39,S39,AF39,AS39)='内訳（地積等２）○'!BF39,"○","ERRRR")</f>
        <v>○</v>
      </c>
      <c r="BQ39" s="7" t="str">
        <f>IF('内訳（地積等１）○'!IQ39+SUM(G39,T39,AG39,AT39)='内訳（地積等２）○'!BG39,"○","ERRRR")</f>
        <v>○</v>
      </c>
      <c r="BR39" s="7" t="str">
        <f>IF('内訳（地積等１）○'!IR39+SUM(H39,U39,AH39,AU39)='内訳（地積等２）○'!BH39,"○","ERRRR")</f>
        <v>○</v>
      </c>
      <c r="BS39" s="7" t="str">
        <f>IF('内訳（地積等１）○'!IS39+SUM(I39,V39,AI39,AV39)='内訳（地積等２）○'!BI39,"○","ERRRR")</f>
        <v>○</v>
      </c>
      <c r="BT39" s="7" t="str">
        <f>IF('内訳（地積等１）○'!IT39+SUM(J39,W39,AJ39,AW39)='内訳（地積等２）○'!BJ39,"○","ERRRR")</f>
        <v>○</v>
      </c>
      <c r="BU39" s="7" t="str">
        <f>IF('内訳（地積等１）○'!IU39+SUM(K39,X39,AK39,AX39)='内訳（地積等２）○'!BK39,"○","ERRRR")</f>
        <v>○</v>
      </c>
      <c r="BV39" s="7" t="str">
        <f>IF('内訳（地積等１）○'!IV39+SUM(L39,Y39,AL39,AY39)='内訳（地積等２）○'!BL39,"○","ERRRR")</f>
        <v>○</v>
      </c>
      <c r="BW39" s="7" t="str">
        <f>IF(SUM('内訳（地積等１）○'!L39,'内訳（地積等１）○'!Y39,'内訳（地積等１）○'!AL39,'内訳（地積等１）○'!AY39,'内訳（地積等１）○'!BL39,'内訳（地積等１）○'!BY39,'内訳（地積等１）○'!DY39,'内訳（地積等１）○'!EL39,'内訳（地積等１）○'!EY39,'内訳（地積等１）○'!FL39,'内訳（地積等１）○'!FY39,'内訳（地積等１）○'!GL39,'内訳（地積等１）○'!GY39,'内訳（地積等１）○'!HL39,'内訳（地積等１）○'!HY39,'内訳（地積等１）○'!IL39)+(SUM(M39,Z39,AM39,AZ39))='内訳（地積等２）○'!BM39,"○","ERRRR")</f>
        <v>○</v>
      </c>
    </row>
    <row r="40" spans="2:75" s="7" customFormat="1" ht="15" customHeight="1">
      <c r="B40" s="18">
        <v>35</v>
      </c>
      <c r="C40" s="19" t="s">
        <v>88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O40" s="18">
        <v>35</v>
      </c>
      <c r="P40" s="19" t="s">
        <v>88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B40" s="18">
        <v>35</v>
      </c>
      <c r="AC40" s="19" t="s">
        <v>88</v>
      </c>
      <c r="AD40" s="20">
        <v>708592</v>
      </c>
      <c r="AE40" s="20">
        <v>504668</v>
      </c>
      <c r="AF40" s="20">
        <v>279023</v>
      </c>
      <c r="AG40" s="20">
        <v>22487</v>
      </c>
      <c r="AH40" s="20">
        <v>12930</v>
      </c>
      <c r="AI40" s="20">
        <v>22487</v>
      </c>
      <c r="AJ40" s="20">
        <v>12930</v>
      </c>
      <c r="AK40" s="20">
        <v>620</v>
      </c>
      <c r="AL40" s="20">
        <v>1276</v>
      </c>
      <c r="AM40" s="20">
        <v>691</v>
      </c>
      <c r="AO40" s="18">
        <v>35</v>
      </c>
      <c r="AP40" s="19" t="str">
        <f t="shared" si="7"/>
        <v>伊平屋村</v>
      </c>
      <c r="AQ40" s="20">
        <v>1496280</v>
      </c>
      <c r="AR40" s="20">
        <v>0</v>
      </c>
      <c r="AS40" s="20">
        <v>0</v>
      </c>
      <c r="AT40" s="20">
        <v>0</v>
      </c>
      <c r="AU40" s="20">
        <v>0</v>
      </c>
      <c r="AV40" s="20">
        <v>0</v>
      </c>
      <c r="AW40" s="20">
        <v>0</v>
      </c>
      <c r="AX40" s="20">
        <v>3377</v>
      </c>
      <c r="AY40" s="20">
        <v>0</v>
      </c>
      <c r="AZ40" s="20">
        <v>0</v>
      </c>
      <c r="BB40" s="18">
        <v>35</v>
      </c>
      <c r="BC40" s="19" t="str">
        <f t="shared" si="8"/>
        <v>伊平屋村</v>
      </c>
      <c r="BD40" s="20">
        <v>14844020</v>
      </c>
      <c r="BE40" s="20">
        <v>5770099</v>
      </c>
      <c r="BF40" s="20">
        <v>3654875</v>
      </c>
      <c r="BG40" s="20">
        <v>601517</v>
      </c>
      <c r="BH40" s="20">
        <v>438546</v>
      </c>
      <c r="BI40" s="20">
        <v>334649</v>
      </c>
      <c r="BJ40" s="20">
        <v>245020</v>
      </c>
      <c r="BK40" s="20">
        <v>5715</v>
      </c>
      <c r="BL40" s="20">
        <v>8982</v>
      </c>
      <c r="BM40" s="20">
        <v>5041</v>
      </c>
      <c r="BN40" s="7" t="str">
        <f>IF('内訳（地積等１）○'!IN40+SUM(D40,Q40,AD40,AQ40)='内訳（地積等２）○'!BD40,"○","ERRRR")</f>
        <v>○</v>
      </c>
      <c r="BO40" s="7" t="str">
        <f>IF('内訳（地積等１）○'!IO40+SUM(E40,R40,AE40,AR40)='内訳（地積等２）○'!BE40,"○","ERRRR")</f>
        <v>○</v>
      </c>
      <c r="BP40" s="7" t="str">
        <f>IF('内訳（地積等１）○'!IP40+SUM(F40,S40,AF40,AS40)='内訳（地積等２）○'!BF40,"○","ERRRR")</f>
        <v>○</v>
      </c>
      <c r="BQ40" s="7" t="str">
        <f>IF('内訳（地積等１）○'!IQ40+SUM(G40,T40,AG40,AT40)='内訳（地積等２）○'!BG40,"○","ERRRR")</f>
        <v>○</v>
      </c>
      <c r="BR40" s="7" t="str">
        <f>IF('内訳（地積等１）○'!IR40+SUM(H40,U40,AH40,AU40)='内訳（地積等２）○'!BH40,"○","ERRRR")</f>
        <v>○</v>
      </c>
      <c r="BS40" s="7" t="str">
        <f>IF('内訳（地積等１）○'!IS40+SUM(I40,V40,AI40,AV40)='内訳（地積等２）○'!BI40,"○","ERRRR")</f>
        <v>○</v>
      </c>
      <c r="BT40" s="7" t="str">
        <f>IF('内訳（地積等１）○'!IT40+SUM(J40,W40,AJ40,AW40)='内訳（地積等２）○'!BJ40,"○","ERRRR")</f>
        <v>○</v>
      </c>
      <c r="BU40" s="7" t="str">
        <f>IF('内訳（地積等１）○'!IU40+SUM(K40,X40,AK40,AX40)='内訳（地積等２）○'!BK40,"○","ERRRR")</f>
        <v>○</v>
      </c>
      <c r="BV40" s="7" t="str">
        <f>IF('内訳（地積等１）○'!IV40+SUM(L40,Y40,AL40,AY40)='内訳（地積等２）○'!BL40,"○","ERRRR")</f>
        <v>○</v>
      </c>
      <c r="BW40" s="7" t="str">
        <f>IF(SUM('内訳（地積等１）○'!L40,'内訳（地積等１）○'!Y40,'内訳（地積等１）○'!AL40,'内訳（地積等１）○'!AY40,'内訳（地積等１）○'!BL40,'内訳（地積等１）○'!BY40,'内訳（地積等１）○'!DY40,'内訳（地積等１）○'!EL40,'内訳（地積等１）○'!EY40,'内訳（地積等１）○'!FL40,'内訳（地積等１）○'!FY40,'内訳（地積等１）○'!GL40,'内訳（地積等１）○'!GY40,'内訳（地積等１）○'!HL40,'内訳（地積等１）○'!HY40,'内訳（地積等１）○'!IL40)+(SUM(M40,Z40,AM40,AZ40))='内訳（地積等２）○'!BM40,"○","ERRRR")</f>
        <v>○</v>
      </c>
    </row>
    <row r="41" spans="2:75" s="7" customFormat="1" ht="15" customHeight="1">
      <c r="B41" s="18">
        <v>36</v>
      </c>
      <c r="C41" s="19" t="s">
        <v>89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O41" s="18">
        <v>36</v>
      </c>
      <c r="P41" s="19" t="s">
        <v>89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B41" s="18">
        <v>36</v>
      </c>
      <c r="AC41" s="19" t="s">
        <v>89</v>
      </c>
      <c r="AD41" s="20">
        <v>726913</v>
      </c>
      <c r="AE41" s="20">
        <v>107001</v>
      </c>
      <c r="AF41" s="20">
        <v>62440</v>
      </c>
      <c r="AG41" s="20">
        <v>7065</v>
      </c>
      <c r="AH41" s="20">
        <v>5766</v>
      </c>
      <c r="AI41" s="20">
        <v>7065</v>
      </c>
      <c r="AJ41" s="20">
        <v>5766</v>
      </c>
      <c r="AK41" s="20">
        <v>1004</v>
      </c>
      <c r="AL41" s="20">
        <v>288</v>
      </c>
      <c r="AM41" s="20">
        <v>157</v>
      </c>
      <c r="AO41" s="18">
        <v>36</v>
      </c>
      <c r="AP41" s="19" t="str">
        <f t="shared" si="7"/>
        <v>伊是名村</v>
      </c>
      <c r="AQ41" s="20">
        <v>2188409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7756</v>
      </c>
      <c r="AY41" s="20">
        <v>0</v>
      </c>
      <c r="AZ41" s="20">
        <v>0</v>
      </c>
      <c r="BB41" s="18">
        <v>36</v>
      </c>
      <c r="BC41" s="19" t="str">
        <f t="shared" si="8"/>
        <v>伊是名村</v>
      </c>
      <c r="BD41" s="20">
        <v>7094887</v>
      </c>
      <c r="BE41" s="20">
        <v>7415540</v>
      </c>
      <c r="BF41" s="20">
        <v>4877278</v>
      </c>
      <c r="BG41" s="20">
        <v>1015255</v>
      </c>
      <c r="BH41" s="20">
        <v>735771</v>
      </c>
      <c r="BI41" s="20">
        <v>484617</v>
      </c>
      <c r="BJ41" s="20">
        <v>357885</v>
      </c>
      <c r="BK41" s="20">
        <v>11050</v>
      </c>
      <c r="BL41" s="20">
        <v>11463</v>
      </c>
      <c r="BM41" s="20">
        <v>6681</v>
      </c>
      <c r="BN41" s="7" t="str">
        <f>IF('内訳（地積等１）○'!IN41+SUM(D41,Q41,AD41,AQ41)='内訳（地積等２）○'!BD41,"○","ERRRR")</f>
        <v>○</v>
      </c>
      <c r="BO41" s="7" t="str">
        <f>IF('内訳（地積等１）○'!IO41+SUM(E41,R41,AE41,AR41)='内訳（地積等２）○'!BE41,"○","ERRRR")</f>
        <v>○</v>
      </c>
      <c r="BP41" s="7" t="str">
        <f>IF('内訳（地積等１）○'!IP41+SUM(F41,S41,AF41,AS41)='内訳（地積等２）○'!BF41,"○","ERRRR")</f>
        <v>○</v>
      </c>
      <c r="BQ41" s="7" t="str">
        <f>IF('内訳（地積等１）○'!IQ41+SUM(G41,T41,AG41,AT41)='内訳（地積等２）○'!BG41,"○","ERRRR")</f>
        <v>○</v>
      </c>
      <c r="BR41" s="7" t="str">
        <f>IF('内訳（地積等１）○'!IR41+SUM(H41,U41,AH41,AU41)='内訳（地積等２）○'!BH41,"○","ERRRR")</f>
        <v>○</v>
      </c>
      <c r="BS41" s="7" t="str">
        <f>IF('内訳（地積等１）○'!IS41+SUM(I41,V41,AI41,AV41)='内訳（地積等２）○'!BI41,"○","ERRRR")</f>
        <v>○</v>
      </c>
      <c r="BT41" s="7" t="str">
        <f>IF('内訳（地積等１）○'!IT41+SUM(J41,W41,AJ41,AW41)='内訳（地積等２）○'!BJ41,"○","ERRRR")</f>
        <v>○</v>
      </c>
      <c r="BU41" s="7" t="str">
        <f>IF('内訳（地積等１）○'!IU41+SUM(K41,X41,AK41,AX41)='内訳（地積等２）○'!BK41,"○","ERRRR")</f>
        <v>○</v>
      </c>
      <c r="BV41" s="7" t="str">
        <f>IF('内訳（地積等１）○'!IV41+SUM(L41,Y41,AL41,AY41)='内訳（地積等２）○'!BL41,"○","ERRRR")</f>
        <v>○</v>
      </c>
      <c r="BW41" s="7" t="str">
        <f>IF(SUM('内訳（地積等１）○'!L41,'内訳（地積等１）○'!Y41,'内訳（地積等１）○'!AL41,'内訳（地積等１）○'!AY41,'内訳（地積等１）○'!BL41,'内訳（地積等１）○'!BY41,'内訳（地積等１）○'!DY41,'内訳（地積等１）○'!EL41,'内訳（地積等１）○'!EY41,'内訳（地積等１）○'!FL41,'内訳（地積等１）○'!FY41,'内訳（地積等１）○'!GL41,'内訳（地積等１）○'!GY41,'内訳（地積等１）○'!HL41,'内訳（地積等１）○'!HY41,'内訳（地積等１）○'!IL41)+(SUM(M41,Z41,AM41,AZ41))='内訳（地積等２）○'!BM41,"○","ERRRR")</f>
        <v>○</v>
      </c>
    </row>
    <row r="42" spans="2:75" s="7" customFormat="1" ht="15" customHeight="1">
      <c r="B42" s="18">
        <v>37</v>
      </c>
      <c r="C42" s="19" t="s">
        <v>90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O42" s="18">
        <v>37</v>
      </c>
      <c r="P42" s="19" t="s">
        <v>90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B42" s="18">
        <v>37</v>
      </c>
      <c r="AC42" s="19" t="s">
        <v>90</v>
      </c>
      <c r="AD42" s="20">
        <v>1566254</v>
      </c>
      <c r="AE42" s="20">
        <v>352318</v>
      </c>
      <c r="AF42" s="20">
        <v>257877</v>
      </c>
      <c r="AG42" s="20">
        <v>412501</v>
      </c>
      <c r="AH42" s="20">
        <v>409711</v>
      </c>
      <c r="AI42" s="20">
        <v>280106</v>
      </c>
      <c r="AJ42" s="20">
        <v>277481</v>
      </c>
      <c r="AK42" s="20">
        <v>1711</v>
      </c>
      <c r="AL42" s="20">
        <v>584</v>
      </c>
      <c r="AM42" s="20">
        <v>429</v>
      </c>
      <c r="AO42" s="18">
        <v>37</v>
      </c>
      <c r="AP42" s="19" t="str">
        <f t="shared" si="7"/>
        <v>久米島町</v>
      </c>
      <c r="AQ42" s="20">
        <v>11038091</v>
      </c>
      <c r="AR42" s="20">
        <v>0</v>
      </c>
      <c r="AS42" s="20">
        <v>0</v>
      </c>
      <c r="AT42" s="20">
        <v>0</v>
      </c>
      <c r="AU42" s="20">
        <v>0</v>
      </c>
      <c r="AV42" s="20">
        <v>0</v>
      </c>
      <c r="AW42" s="20">
        <v>0</v>
      </c>
      <c r="AX42" s="20">
        <v>17957</v>
      </c>
      <c r="AY42" s="20">
        <v>0</v>
      </c>
      <c r="AZ42" s="20">
        <v>0</v>
      </c>
      <c r="BB42" s="18">
        <v>37</v>
      </c>
      <c r="BC42" s="19" t="str">
        <f t="shared" si="8"/>
        <v>久米島町</v>
      </c>
      <c r="BD42" s="20">
        <v>37648967</v>
      </c>
      <c r="BE42" s="20">
        <v>26001033</v>
      </c>
      <c r="BF42" s="20">
        <v>19644792</v>
      </c>
      <c r="BG42" s="20">
        <v>11627360</v>
      </c>
      <c r="BH42" s="20">
        <v>11319254</v>
      </c>
      <c r="BI42" s="20">
        <v>4506667</v>
      </c>
      <c r="BJ42" s="20">
        <v>4312505</v>
      </c>
      <c r="BK42" s="20">
        <v>23334</v>
      </c>
      <c r="BL42" s="20">
        <v>37600</v>
      </c>
      <c r="BM42" s="20">
        <v>25890</v>
      </c>
      <c r="BN42" s="7" t="str">
        <f>IF('内訳（地積等１）○'!IN42+SUM(D42,Q42,AD42,AQ42)='内訳（地積等２）○'!BD42,"○","ERRRR")</f>
        <v>○</v>
      </c>
      <c r="BO42" s="7" t="str">
        <f>IF('内訳（地積等１）○'!IO42+SUM(E42,R42,AE42,AR42)='内訳（地積等２）○'!BE42,"○","ERRRR")</f>
        <v>○</v>
      </c>
      <c r="BP42" s="7" t="str">
        <f>IF('内訳（地積等１）○'!IP42+SUM(F42,S42,AF42,AS42)='内訳（地積等２）○'!BF42,"○","ERRRR")</f>
        <v>○</v>
      </c>
      <c r="BQ42" s="7" t="str">
        <f>IF('内訳（地積等１）○'!IQ42+SUM(G42,T42,AG42,AT42)='内訳（地積等２）○'!BG42,"○","ERRRR")</f>
        <v>○</v>
      </c>
      <c r="BR42" s="7" t="str">
        <f>IF('内訳（地積等１）○'!IR42+SUM(H42,U42,AH42,AU42)='内訳（地積等２）○'!BH42,"○","ERRRR")</f>
        <v>○</v>
      </c>
      <c r="BS42" s="7" t="str">
        <f>IF('内訳（地積等１）○'!IS42+SUM(I42,V42,AI42,AV42)='内訳（地積等２）○'!BI42,"○","ERRRR")</f>
        <v>○</v>
      </c>
      <c r="BT42" s="7" t="str">
        <f>IF('内訳（地積等１）○'!IT42+SUM(J42,W42,AJ42,AW42)='内訳（地積等２）○'!BJ42,"○","ERRRR")</f>
        <v>○</v>
      </c>
      <c r="BU42" s="7" t="str">
        <f>IF('内訳（地積等１）○'!IU42+SUM(K42,X42,AK42,AX42)='内訳（地積等２）○'!BK42,"○","ERRRR")</f>
        <v>○</v>
      </c>
      <c r="BV42" s="7" t="str">
        <f>IF('内訳（地積等１）○'!IV42+SUM(L42,Y42,AL42,AY42)='内訳（地積等２）○'!BL42,"○","ERRRR")</f>
        <v>○</v>
      </c>
      <c r="BW42" s="7" t="str">
        <f>IF(SUM('内訳（地積等１）○'!L42,'内訳（地積等１）○'!Y42,'内訳（地積等１）○'!AL42,'内訳（地積等１）○'!AY42,'内訳（地積等１）○'!BL42,'内訳（地積等１）○'!BY42,'内訳（地積等１）○'!DY42,'内訳（地積等１）○'!EL42,'内訳（地積等１）○'!EY42,'内訳（地積等１）○'!FL42,'内訳（地積等１）○'!FY42,'内訳（地積等１）○'!GL42,'内訳（地積等１）○'!GY42,'内訳（地積等１）○'!HL42,'内訳（地積等１）○'!HY42,'内訳（地積等１）○'!IL42)+(SUM(M42,Z42,AM42,AZ42))='内訳（地積等２）○'!BM42,"○","ERRRR")</f>
        <v>○</v>
      </c>
    </row>
    <row r="43" spans="2:75" s="7" customFormat="1" ht="15" customHeight="1">
      <c r="B43" s="18">
        <v>38</v>
      </c>
      <c r="C43" s="19" t="s">
        <v>91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O43" s="18">
        <v>38</v>
      </c>
      <c r="P43" s="19" t="s">
        <v>91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B43" s="18">
        <v>38</v>
      </c>
      <c r="AC43" s="19" t="s">
        <v>91</v>
      </c>
      <c r="AD43" s="20">
        <v>447203</v>
      </c>
      <c r="AE43" s="20">
        <v>1737058</v>
      </c>
      <c r="AF43" s="20">
        <v>1687001</v>
      </c>
      <c r="AG43" s="20">
        <v>9423296</v>
      </c>
      <c r="AH43" s="20">
        <v>9397431</v>
      </c>
      <c r="AI43" s="20">
        <v>4372544</v>
      </c>
      <c r="AJ43" s="20">
        <v>4359186</v>
      </c>
      <c r="AK43" s="20">
        <v>1165</v>
      </c>
      <c r="AL43" s="20">
        <v>2612</v>
      </c>
      <c r="AM43" s="20">
        <v>2445</v>
      </c>
      <c r="AO43" s="18">
        <v>38</v>
      </c>
      <c r="AP43" s="19" t="str">
        <f t="shared" si="7"/>
        <v>八重瀬町</v>
      </c>
      <c r="AQ43" s="20">
        <v>3315042</v>
      </c>
      <c r="AR43" s="20">
        <v>0</v>
      </c>
      <c r="AS43" s="20">
        <v>0</v>
      </c>
      <c r="AT43" s="20">
        <v>0</v>
      </c>
      <c r="AU43" s="20">
        <v>0</v>
      </c>
      <c r="AV43" s="20">
        <v>0</v>
      </c>
      <c r="AW43" s="20">
        <v>0</v>
      </c>
      <c r="AX43" s="20">
        <v>17533</v>
      </c>
      <c r="AY43" s="20">
        <v>0</v>
      </c>
      <c r="AZ43" s="20">
        <v>0</v>
      </c>
      <c r="BB43" s="18">
        <v>38</v>
      </c>
      <c r="BC43" s="19" t="str">
        <f t="shared" si="8"/>
        <v>八重瀬町</v>
      </c>
      <c r="BD43" s="20">
        <v>4448097</v>
      </c>
      <c r="BE43" s="20">
        <v>20859609</v>
      </c>
      <c r="BF43" s="20">
        <v>17029715</v>
      </c>
      <c r="BG43" s="20">
        <v>86105044</v>
      </c>
      <c r="BH43" s="20">
        <v>85757237</v>
      </c>
      <c r="BI43" s="20">
        <v>27804545</v>
      </c>
      <c r="BJ43" s="20">
        <v>27580179</v>
      </c>
      <c r="BK43" s="20">
        <v>20520</v>
      </c>
      <c r="BL43" s="20">
        <v>34265</v>
      </c>
      <c r="BM43" s="20">
        <v>29451</v>
      </c>
      <c r="BN43" s="7" t="str">
        <f>IF('内訳（地積等１）○'!IN43+SUM(D43,Q43,AD43,AQ43)='内訳（地積等２）○'!BD43,"○","ERRRR")</f>
        <v>○</v>
      </c>
      <c r="BO43" s="7" t="str">
        <f>IF('内訳（地積等１）○'!IO43+SUM(E43,R43,AE43,AR43)='内訳（地積等２）○'!BE43,"○","ERRRR")</f>
        <v>○</v>
      </c>
      <c r="BP43" s="7" t="str">
        <f>IF('内訳（地積等１）○'!IP43+SUM(F43,S43,AF43,AS43)='内訳（地積等２）○'!BF43,"○","ERRRR")</f>
        <v>○</v>
      </c>
      <c r="BQ43" s="7" t="str">
        <f>IF('内訳（地積等１）○'!IQ43+SUM(G43,T43,AG43,AT43)='内訳（地積等２）○'!BG43,"○","ERRRR")</f>
        <v>○</v>
      </c>
      <c r="BR43" s="7" t="str">
        <f>IF('内訳（地積等１）○'!IR43+SUM(H43,U43,AH43,AU43)='内訳（地積等２）○'!BH43,"○","ERRRR")</f>
        <v>○</v>
      </c>
      <c r="BS43" s="7" t="str">
        <f>IF('内訳（地積等１）○'!IS43+SUM(I43,V43,AI43,AV43)='内訳（地積等２）○'!BI43,"○","ERRRR")</f>
        <v>○</v>
      </c>
      <c r="BT43" s="7" t="str">
        <f>IF('内訳（地積等１）○'!IT43+SUM(J43,W43,AJ43,AW43)='内訳（地積等２）○'!BJ43,"○","ERRRR")</f>
        <v>○</v>
      </c>
      <c r="BU43" s="7" t="str">
        <f>IF('内訳（地積等１）○'!IU43+SUM(K43,X43,AK43,AX43)='内訳（地積等２）○'!BK43,"○","ERRRR")</f>
        <v>○</v>
      </c>
      <c r="BV43" s="7" t="str">
        <f>IF('内訳（地積等１）○'!IV43+SUM(L43,Y43,AL43,AY43)='内訳（地積等２）○'!BL43,"○","ERRRR")</f>
        <v>○</v>
      </c>
      <c r="BW43" s="7" t="str">
        <f>IF(SUM('内訳（地積等１）○'!L43,'内訳（地積等１）○'!Y43,'内訳（地積等１）○'!AL43,'内訳（地積等１）○'!AY43,'内訳（地積等１）○'!BL43,'内訳（地積等１）○'!BY43,'内訳（地積等１）○'!DY43,'内訳（地積等１）○'!EL43,'内訳（地積等１）○'!EY43,'内訳（地積等１）○'!FL43,'内訳（地積等１）○'!FY43,'内訳（地積等１）○'!GL43,'内訳（地積等１）○'!GY43,'内訳（地積等１）○'!HL43,'内訳（地積等１）○'!HY43,'内訳（地積等１）○'!IL43)+(SUM(M43,Z43,AM43,AZ43))='内訳（地積等２）○'!BM43,"○","ERRRR")</f>
        <v>○</v>
      </c>
    </row>
    <row r="44" spans="2:75" s="7" customFormat="1" ht="15" customHeight="1">
      <c r="B44" s="18">
        <v>39</v>
      </c>
      <c r="C44" s="19" t="s">
        <v>92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O44" s="18">
        <v>39</v>
      </c>
      <c r="P44" s="19" t="s">
        <v>92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B44" s="18">
        <v>39</v>
      </c>
      <c r="AC44" s="19" t="s">
        <v>92</v>
      </c>
      <c r="AD44" s="20">
        <v>607385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169</v>
      </c>
      <c r="AL44" s="20">
        <v>0</v>
      </c>
      <c r="AM44" s="20">
        <v>0</v>
      </c>
      <c r="AO44" s="18">
        <v>39</v>
      </c>
      <c r="AP44" s="19" t="str">
        <f t="shared" si="7"/>
        <v>多良間村</v>
      </c>
      <c r="AQ44" s="20">
        <v>1407146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1142</v>
      </c>
      <c r="AY44" s="20">
        <v>0</v>
      </c>
      <c r="AZ44" s="20">
        <v>0</v>
      </c>
      <c r="BB44" s="18">
        <v>39</v>
      </c>
      <c r="BC44" s="19" t="str">
        <f t="shared" si="8"/>
        <v>多良間村</v>
      </c>
      <c r="BD44" s="20">
        <v>5265837</v>
      </c>
      <c r="BE44" s="20">
        <v>11345554</v>
      </c>
      <c r="BF44" s="20">
        <v>10426783</v>
      </c>
      <c r="BG44" s="20">
        <v>1565729</v>
      </c>
      <c r="BH44" s="20">
        <v>1513627</v>
      </c>
      <c r="BI44" s="20">
        <v>758640</v>
      </c>
      <c r="BJ44" s="20">
        <v>725825</v>
      </c>
      <c r="BK44" s="20">
        <v>1608</v>
      </c>
      <c r="BL44" s="20">
        <v>5563</v>
      </c>
      <c r="BM44" s="20">
        <v>4995</v>
      </c>
      <c r="BN44" s="7" t="str">
        <f>IF('内訳（地積等１）○'!IN44+SUM(D44,Q44,AD44,AQ44)='内訳（地積等２）○'!BD44,"○","ERRRR")</f>
        <v>○</v>
      </c>
      <c r="BO44" s="7" t="str">
        <f>IF('内訳（地積等１）○'!IO44+SUM(E44,R44,AE44,AR44)='内訳（地積等２）○'!BE44,"○","ERRRR")</f>
        <v>○</v>
      </c>
      <c r="BP44" s="7" t="str">
        <f>IF('内訳（地積等１）○'!IP44+SUM(F44,S44,AF44,AS44)='内訳（地積等２）○'!BF44,"○","ERRRR")</f>
        <v>○</v>
      </c>
      <c r="BQ44" s="7" t="str">
        <f>IF('内訳（地積等１）○'!IQ44+SUM(G44,T44,AG44,AT44)='内訳（地積等２）○'!BG44,"○","ERRRR")</f>
        <v>○</v>
      </c>
      <c r="BR44" s="7" t="str">
        <f>IF('内訳（地積等１）○'!IR44+SUM(H44,U44,AH44,AU44)='内訳（地積等２）○'!BH44,"○","ERRRR")</f>
        <v>○</v>
      </c>
      <c r="BS44" s="7" t="str">
        <f>IF('内訳（地積等１）○'!IS44+SUM(I44,V44,AI44,AV44)='内訳（地積等２）○'!BI44,"○","ERRRR")</f>
        <v>○</v>
      </c>
      <c r="BT44" s="7" t="str">
        <f>IF('内訳（地積等１）○'!IT44+SUM(J44,W44,AJ44,AW44)='内訳（地積等２）○'!BJ44,"○","ERRRR")</f>
        <v>○</v>
      </c>
      <c r="BU44" s="7" t="str">
        <f>IF('内訳（地積等１）○'!IU44+SUM(K44,X44,AK44,AX44)='内訳（地積等２）○'!BK44,"○","ERRRR")</f>
        <v>○</v>
      </c>
      <c r="BV44" s="7" t="str">
        <f>IF('内訳（地積等１）○'!IV44+SUM(L44,Y44,AL44,AY44)='内訳（地積等２）○'!BL44,"○","ERRRR")</f>
        <v>○</v>
      </c>
      <c r="BW44" s="7" t="str">
        <f>IF(SUM('内訳（地積等１）○'!L44,'内訳（地積等１）○'!Y44,'内訳（地積等１）○'!AL44,'内訳（地積等１）○'!AY44,'内訳（地積等１）○'!BL44,'内訳（地積等１）○'!BY44,'内訳（地積等１）○'!DY44,'内訳（地積等１）○'!EL44,'内訳（地積等１）○'!EY44,'内訳（地積等１）○'!FL44,'内訳（地積等１）○'!FY44,'内訳（地積等１）○'!GL44,'内訳（地積等１）○'!GY44,'内訳（地積等１）○'!HL44,'内訳（地積等１）○'!HY44,'内訳（地積等１）○'!IL44)+(SUM(M44,Z44,AM44,AZ44))='内訳（地積等２）○'!BM44,"○","ERRRR")</f>
        <v>○</v>
      </c>
    </row>
    <row r="45" spans="2:75" s="7" customFormat="1" ht="15" customHeight="1">
      <c r="B45" s="18">
        <v>40</v>
      </c>
      <c r="C45" s="19" t="s">
        <v>93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O45" s="18">
        <v>40</v>
      </c>
      <c r="P45" s="19" t="s">
        <v>93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B45" s="18">
        <v>40</v>
      </c>
      <c r="AC45" s="19" t="s">
        <v>93</v>
      </c>
      <c r="AD45" s="20">
        <v>1413211</v>
      </c>
      <c r="AE45" s="20">
        <v>361549</v>
      </c>
      <c r="AF45" s="20">
        <v>361549</v>
      </c>
      <c r="AG45" s="20">
        <v>20103</v>
      </c>
      <c r="AH45" s="20">
        <v>18976</v>
      </c>
      <c r="AI45" s="20">
        <v>20103</v>
      </c>
      <c r="AJ45" s="20">
        <v>18976</v>
      </c>
      <c r="AK45" s="20">
        <v>1282</v>
      </c>
      <c r="AL45" s="20">
        <v>419</v>
      </c>
      <c r="AM45" s="20">
        <v>350</v>
      </c>
      <c r="AO45" s="18">
        <v>40</v>
      </c>
      <c r="AP45" s="19" t="str">
        <f t="shared" si="7"/>
        <v>竹 富 町</v>
      </c>
      <c r="AQ45" s="20">
        <v>12571799</v>
      </c>
      <c r="AR45" s="20">
        <v>0</v>
      </c>
      <c r="AS45" s="20">
        <v>0</v>
      </c>
      <c r="AT45" s="20">
        <v>0</v>
      </c>
      <c r="AU45" s="20">
        <v>0</v>
      </c>
      <c r="AV45" s="20">
        <v>0</v>
      </c>
      <c r="AW45" s="20">
        <v>0</v>
      </c>
      <c r="AX45" s="20">
        <v>9688</v>
      </c>
      <c r="AY45" s="20">
        <v>0</v>
      </c>
      <c r="AZ45" s="20">
        <v>0</v>
      </c>
      <c r="BB45" s="18">
        <v>40</v>
      </c>
      <c r="BC45" s="19" t="str">
        <f t="shared" si="8"/>
        <v>竹 富 町</v>
      </c>
      <c r="BD45" s="20">
        <v>281485006</v>
      </c>
      <c r="BE45" s="20">
        <v>52915135</v>
      </c>
      <c r="BF45" s="20">
        <v>45914434</v>
      </c>
      <c r="BG45" s="20">
        <v>7275246</v>
      </c>
      <c r="BH45" s="20">
        <v>7010212</v>
      </c>
      <c r="BI45" s="20">
        <v>4100927</v>
      </c>
      <c r="BJ45" s="20">
        <v>3948205</v>
      </c>
      <c r="BK45" s="20">
        <v>13832</v>
      </c>
      <c r="BL45" s="20">
        <v>26728</v>
      </c>
      <c r="BM45" s="20">
        <v>20411</v>
      </c>
      <c r="BN45" s="7" t="str">
        <f>IF('内訳（地積等１）○'!IN45+SUM(D45,Q45,AD45,AQ45)='内訳（地積等２）○'!BD45,"○","ERRRR")</f>
        <v>○</v>
      </c>
      <c r="BO45" s="7" t="str">
        <f>IF('内訳（地積等１）○'!IO45+SUM(E45,R45,AE45,AR45)='内訳（地積等２）○'!BE45,"○","ERRRR")</f>
        <v>○</v>
      </c>
      <c r="BP45" s="7" t="str">
        <f>IF('内訳（地積等１）○'!IP45+SUM(F45,S45,AF45,AS45)='内訳（地積等２）○'!BF45,"○","ERRRR")</f>
        <v>○</v>
      </c>
      <c r="BQ45" s="7" t="str">
        <f>IF('内訳（地積等１）○'!IQ45+SUM(G45,T45,AG45,AT45)='内訳（地積等２）○'!BG45,"○","ERRRR")</f>
        <v>○</v>
      </c>
      <c r="BR45" s="7" t="str">
        <f>IF('内訳（地積等１）○'!IR45+SUM(H45,U45,AH45,AU45)='内訳（地積等２）○'!BH45,"○","ERRRR")</f>
        <v>○</v>
      </c>
      <c r="BS45" s="7" t="str">
        <f>IF('内訳（地積等１）○'!IS45+SUM(I45,V45,AI45,AV45)='内訳（地積等２）○'!BI45,"○","ERRRR")</f>
        <v>○</v>
      </c>
      <c r="BT45" s="7" t="str">
        <f>IF('内訳（地積等１）○'!IT45+SUM(J45,W45,AJ45,AW45)='内訳（地積等２）○'!BJ45,"○","ERRRR")</f>
        <v>○</v>
      </c>
      <c r="BU45" s="7" t="str">
        <f>IF('内訳（地積等１）○'!IU45+SUM(K45,X45,AK45,AX45)='内訳（地積等２）○'!BK45,"○","ERRRR")</f>
        <v>○</v>
      </c>
      <c r="BV45" s="7" t="str">
        <f>IF('内訳（地積等１）○'!IV45+SUM(L45,Y45,AL45,AY45)='内訳（地積等２）○'!BL45,"○","ERRRR")</f>
        <v>○</v>
      </c>
      <c r="BW45" s="7" t="str">
        <f>IF(SUM('内訳（地積等１）○'!L45,'内訳（地積等１）○'!Y45,'内訳（地積等１）○'!AL45,'内訳（地積等１）○'!AY45,'内訳（地積等１）○'!BL45,'内訳（地積等１）○'!BY45,'内訳（地積等１）○'!DY45,'内訳（地積等１）○'!EL45,'内訳（地積等１）○'!EY45,'内訳（地積等１）○'!FL45,'内訳（地積等１）○'!FY45,'内訳（地積等１）○'!GL45,'内訳（地積等１）○'!GY45,'内訳（地積等１）○'!HL45,'内訳（地積等１）○'!HY45,'内訳（地積等１）○'!IL45)+(SUM(M45,Z45,AM45,AZ45))='内訳（地積等２）○'!BM45,"○","ERRRR")</f>
        <v>○</v>
      </c>
    </row>
    <row r="46" spans="2:75" s="7" customFormat="1" ht="15" customHeight="1">
      <c r="B46" s="18">
        <v>41</v>
      </c>
      <c r="C46" s="19" t="s">
        <v>94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O46" s="18">
        <v>41</v>
      </c>
      <c r="P46" s="19" t="s">
        <v>94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B46" s="18">
        <v>41</v>
      </c>
      <c r="AC46" s="19" t="s">
        <v>94</v>
      </c>
      <c r="AD46" s="20">
        <v>1020236</v>
      </c>
      <c r="AE46" s="20">
        <v>285947</v>
      </c>
      <c r="AF46" s="20">
        <v>266101</v>
      </c>
      <c r="AG46" s="20">
        <v>15452</v>
      </c>
      <c r="AH46" s="20">
        <v>14161</v>
      </c>
      <c r="AI46" s="20">
        <v>14548</v>
      </c>
      <c r="AJ46" s="20">
        <v>13360</v>
      </c>
      <c r="AK46" s="20">
        <v>400</v>
      </c>
      <c r="AL46" s="20">
        <v>131</v>
      </c>
      <c r="AM46" s="20">
        <v>108</v>
      </c>
      <c r="AO46" s="18">
        <v>41</v>
      </c>
      <c r="AP46" s="19" t="str">
        <f t="shared" si="7"/>
        <v>与那国町</v>
      </c>
      <c r="AQ46" s="20">
        <v>1322544</v>
      </c>
      <c r="AR46" s="20">
        <v>0</v>
      </c>
      <c r="AS46" s="20">
        <v>0</v>
      </c>
      <c r="AT46" s="20">
        <v>0</v>
      </c>
      <c r="AU46" s="20">
        <v>0</v>
      </c>
      <c r="AV46" s="20">
        <v>0</v>
      </c>
      <c r="AW46" s="20">
        <v>0</v>
      </c>
      <c r="AX46" s="20">
        <v>2740</v>
      </c>
      <c r="AY46" s="20">
        <v>0</v>
      </c>
      <c r="AZ46" s="20">
        <v>0</v>
      </c>
      <c r="BB46" s="18">
        <v>41</v>
      </c>
      <c r="BC46" s="19" t="str">
        <f t="shared" si="8"/>
        <v>与那国町</v>
      </c>
      <c r="BD46" s="20">
        <v>16304976</v>
      </c>
      <c r="BE46" s="20">
        <v>11559916</v>
      </c>
      <c r="BF46" s="20">
        <v>8902161</v>
      </c>
      <c r="BG46" s="20">
        <v>2157309</v>
      </c>
      <c r="BH46" s="20">
        <v>2035307</v>
      </c>
      <c r="BI46" s="20">
        <v>1047544</v>
      </c>
      <c r="BJ46" s="20">
        <v>978406</v>
      </c>
      <c r="BK46" s="20">
        <v>4038</v>
      </c>
      <c r="BL46" s="20">
        <v>5655</v>
      </c>
      <c r="BM46" s="20">
        <v>4174</v>
      </c>
      <c r="BN46" s="7" t="str">
        <f>IF('内訳（地積等１）○'!IN46+SUM(D46,Q46,AD46,AQ46)='内訳（地積等２）○'!BD46,"○","ERRRR")</f>
        <v>○</v>
      </c>
      <c r="BO46" s="7" t="str">
        <f>IF('内訳（地積等１）○'!IO46+SUM(E46,R46,AE46,AR46)='内訳（地積等２）○'!BE46,"○","ERRRR")</f>
        <v>○</v>
      </c>
      <c r="BP46" s="7" t="str">
        <f>IF('内訳（地積等１）○'!IP46+SUM(F46,S46,AF46,AS46)='内訳（地積等２）○'!BF46,"○","ERRRR")</f>
        <v>○</v>
      </c>
      <c r="BQ46" s="7" t="str">
        <f>IF('内訳（地積等１）○'!IQ46+SUM(G46,T46,AG46,AT46)='内訳（地積等２）○'!BG46,"○","ERRRR")</f>
        <v>○</v>
      </c>
      <c r="BR46" s="7" t="str">
        <f>IF('内訳（地積等１）○'!IR46+SUM(H46,U46,AH46,AU46)='内訳（地積等２）○'!BH46,"○","ERRRR")</f>
        <v>○</v>
      </c>
      <c r="BS46" s="7" t="str">
        <f>IF('内訳（地積等１）○'!IS46+SUM(I46,V46,AI46,AV46)='内訳（地積等２）○'!BI46,"○","ERRRR")</f>
        <v>○</v>
      </c>
      <c r="BT46" s="7" t="str">
        <f>IF('内訳（地積等１）○'!IT46+SUM(J46,W46,AJ46,AW46)='内訳（地積等２）○'!BJ46,"○","ERRRR")</f>
        <v>○</v>
      </c>
      <c r="BU46" s="7" t="str">
        <f>IF('内訳（地積等１）○'!IU46+SUM(K46,X46,AK46,AX46)='内訳（地積等２）○'!BK46,"○","ERRRR")</f>
        <v>○</v>
      </c>
      <c r="BV46" s="7" t="str">
        <f>IF('内訳（地積等１）○'!IV46+SUM(L46,Y46,AL46,AY46)='内訳（地積等２）○'!BL46,"○","ERRRR")</f>
        <v>○</v>
      </c>
      <c r="BW46" s="7" t="str">
        <f>IF(SUM('内訳（地積等１）○'!L46,'内訳（地積等１）○'!Y46,'内訳（地積等１）○'!AL46,'内訳（地積等１）○'!AY46,'内訳（地積等１）○'!BL46,'内訳（地積等１）○'!BY46,'内訳（地積等１）○'!DY46,'内訳（地積等１）○'!EL46,'内訳（地積等１）○'!EY46,'内訳（地積等１）○'!FL46,'内訳（地積等１）○'!FY46,'内訳（地積等１）○'!GL46,'内訳（地積等１）○'!GY46,'内訳（地積等１）○'!HL46,'内訳（地積等１）○'!HY46,'内訳（地積等１）○'!IL46)+(SUM(M46,Z46,AM46,AZ46))='内訳（地積等２）○'!BM46,"○","ERRRR")</f>
        <v>○</v>
      </c>
    </row>
    <row r="47" spans="2:75" s="7" customFormat="1" ht="15" customHeight="1">
      <c r="B47" s="35"/>
      <c r="C47" s="36" t="s">
        <v>44</v>
      </c>
      <c r="D47" s="37">
        <f>SUM(D17:D46)</f>
        <v>0</v>
      </c>
      <c r="E47" s="37">
        <f aca="true" t="shared" si="9" ref="E47:M47">SUM(E17:E46)</f>
        <v>0</v>
      </c>
      <c r="F47" s="37">
        <f t="shared" si="9"/>
        <v>0</v>
      </c>
      <c r="G47" s="37">
        <f t="shared" si="9"/>
        <v>0</v>
      </c>
      <c r="H47" s="37">
        <f t="shared" si="9"/>
        <v>0</v>
      </c>
      <c r="I47" s="37">
        <f t="shared" si="9"/>
        <v>0</v>
      </c>
      <c r="J47" s="37">
        <f t="shared" si="9"/>
        <v>0</v>
      </c>
      <c r="K47" s="37">
        <f t="shared" si="9"/>
        <v>0</v>
      </c>
      <c r="L47" s="37">
        <f t="shared" si="9"/>
        <v>0</v>
      </c>
      <c r="M47" s="37">
        <f t="shared" si="9"/>
        <v>0</v>
      </c>
      <c r="O47" s="35"/>
      <c r="P47" s="36" t="s">
        <v>44</v>
      </c>
      <c r="Q47" s="37">
        <f>SUM(Q17:Q46)</f>
        <v>0</v>
      </c>
      <c r="R47" s="37">
        <f aca="true" t="shared" si="10" ref="R47:Z47">SUM(R17:R46)</f>
        <v>0</v>
      </c>
      <c r="S47" s="37">
        <f t="shared" si="10"/>
        <v>0</v>
      </c>
      <c r="T47" s="37">
        <f t="shared" si="10"/>
        <v>0</v>
      </c>
      <c r="U47" s="37">
        <f t="shared" si="10"/>
        <v>0</v>
      </c>
      <c r="V47" s="37">
        <f t="shared" si="10"/>
        <v>0</v>
      </c>
      <c r="W47" s="37">
        <f t="shared" si="10"/>
        <v>0</v>
      </c>
      <c r="X47" s="37">
        <f t="shared" si="10"/>
        <v>0</v>
      </c>
      <c r="Y47" s="37">
        <f t="shared" si="10"/>
        <v>0</v>
      </c>
      <c r="Z47" s="37">
        <f t="shared" si="10"/>
        <v>0</v>
      </c>
      <c r="AB47" s="35"/>
      <c r="AC47" s="36" t="s">
        <v>44</v>
      </c>
      <c r="AD47" s="37">
        <f>SUM(AD17:AD46)</f>
        <v>57951084</v>
      </c>
      <c r="AE47" s="37">
        <f aca="true" t="shared" si="11" ref="AE47:AM47">SUM(AE17:AE46)</f>
        <v>52121839</v>
      </c>
      <c r="AF47" s="37">
        <f t="shared" si="11"/>
        <v>48658743</v>
      </c>
      <c r="AG47" s="37">
        <f t="shared" si="11"/>
        <v>439199222</v>
      </c>
      <c r="AH47" s="37">
        <f t="shared" si="11"/>
        <v>438805331</v>
      </c>
      <c r="AI47" s="37">
        <f t="shared" si="11"/>
        <v>259834013</v>
      </c>
      <c r="AJ47" s="37">
        <f t="shared" si="11"/>
        <v>259519278</v>
      </c>
      <c r="AK47" s="37">
        <f t="shared" si="11"/>
        <v>23156</v>
      </c>
      <c r="AL47" s="37">
        <f t="shared" si="11"/>
        <v>72046</v>
      </c>
      <c r="AM47" s="37">
        <f t="shared" si="11"/>
        <v>63716</v>
      </c>
      <c r="AO47" s="35"/>
      <c r="AP47" s="36" t="s">
        <v>44</v>
      </c>
      <c r="AQ47" s="37">
        <f aca="true" t="shared" si="12" ref="AQ47:AZ47">SUM(AQ17:AQ46)</f>
        <v>127982499</v>
      </c>
      <c r="AR47" s="37">
        <f t="shared" si="12"/>
        <v>0</v>
      </c>
      <c r="AS47" s="37">
        <f t="shared" si="12"/>
        <v>0</v>
      </c>
      <c r="AT47" s="37">
        <f t="shared" si="12"/>
        <v>0</v>
      </c>
      <c r="AU47" s="37">
        <f t="shared" si="12"/>
        <v>0</v>
      </c>
      <c r="AV47" s="37">
        <f t="shared" si="12"/>
        <v>0</v>
      </c>
      <c r="AW47" s="37">
        <f t="shared" si="12"/>
        <v>0</v>
      </c>
      <c r="AX47" s="37">
        <f t="shared" si="12"/>
        <v>244823</v>
      </c>
      <c r="AY47" s="37">
        <f t="shared" si="12"/>
        <v>0</v>
      </c>
      <c r="AZ47" s="37">
        <f t="shared" si="12"/>
        <v>0</v>
      </c>
      <c r="BB47" s="35"/>
      <c r="BC47" s="36" t="s">
        <v>44</v>
      </c>
      <c r="BD47" s="37">
        <f aca="true" t="shared" si="13" ref="BD47:BM47">SUM(BD17:BD46)</f>
        <v>752030024</v>
      </c>
      <c r="BE47" s="37">
        <f t="shared" si="13"/>
        <v>483738144</v>
      </c>
      <c r="BF47" s="37">
        <f t="shared" si="13"/>
        <v>389816551</v>
      </c>
      <c r="BG47" s="37">
        <f t="shared" si="13"/>
        <v>1402361240</v>
      </c>
      <c r="BH47" s="37">
        <f t="shared" si="13"/>
        <v>1395414068</v>
      </c>
      <c r="BI47" s="37">
        <f t="shared" si="13"/>
        <v>574304182</v>
      </c>
      <c r="BJ47" s="37">
        <f t="shared" si="13"/>
        <v>571032866</v>
      </c>
      <c r="BK47" s="37">
        <f t="shared" si="13"/>
        <v>316477</v>
      </c>
      <c r="BL47" s="37">
        <f t="shared" si="13"/>
        <v>589333</v>
      </c>
      <c r="BM47" s="37">
        <f t="shared" si="13"/>
        <v>451167</v>
      </c>
      <c r="BN47" s="67" t="str">
        <f>IF('内訳（地積等１）○'!IN47+SUM(D47,Q47,AD47,AQ47)='内訳（地積等２）○'!BD47,"○","ERRRR")</f>
        <v>○</v>
      </c>
      <c r="BO47" s="67" t="str">
        <f>IF('内訳（地積等１）○'!IO47+SUM(E47,R47,AE47,AR47)='内訳（地積等２）○'!BE47,"○","ERRRR")</f>
        <v>○</v>
      </c>
      <c r="BP47" s="67" t="str">
        <f>IF('内訳（地積等１）○'!IP47+SUM(F47,S47,AF47,AS47)='内訳（地積等２）○'!BF47,"○","ERRRR")</f>
        <v>○</v>
      </c>
      <c r="BQ47" s="67" t="str">
        <f>IF('内訳（地積等１）○'!IQ47+SUM(G47,T47,AG47,AT47)='内訳（地積等２）○'!BG47,"○","ERRRR")</f>
        <v>○</v>
      </c>
      <c r="BR47" s="67" t="str">
        <f>IF('内訳（地積等１）○'!IR47+SUM(H47,U47,AH47,AU47)='内訳（地積等２）○'!BH47,"○","ERRRR")</f>
        <v>○</v>
      </c>
      <c r="BS47" s="67" t="str">
        <f>IF('内訳（地積等１）○'!IS47+SUM(I47,V47,AI47,AV47)='内訳（地積等２）○'!BI47,"○","ERRRR")</f>
        <v>○</v>
      </c>
      <c r="BT47" s="67" t="str">
        <f>IF('内訳（地積等１）○'!IT47+SUM(J47,W47,AJ47,AW47)='内訳（地積等２）○'!BJ47,"○","ERRRR")</f>
        <v>○</v>
      </c>
      <c r="BU47" s="67" t="str">
        <f>IF('内訳（地積等１）○'!IU47+SUM(K47,X47,AK47,AX47)='内訳（地積等２）○'!BK47,"○","ERRRR")</f>
        <v>○</v>
      </c>
      <c r="BV47" s="67" t="str">
        <f>IF('内訳（地積等１）○'!IV47+SUM(L47,Y47,AL47,AY47)='内訳（地積等２）○'!BL47,"○","ERRRR")</f>
        <v>○</v>
      </c>
      <c r="BW47" s="69" t="str">
        <f>IF(SUM('内訳（地積等１）○'!L47,'内訳（地積等１）○'!Y47,'内訳（地積等１）○'!AL47,'内訳（地積等１）○'!AY47,'内訳（地積等１）○'!BL47,'内訳（地積等１）○'!BY47,'内訳（地積等１）○'!DY47,'内訳（地積等１）○'!EL47,'内訳（地積等１）○'!EY47,'内訳（地積等１）○'!FL47,'内訳（地積等１）○'!FY47,'内訳（地積等１）○'!GL47,'内訳（地積等１）○'!GY47,'内訳（地積等１）○'!HL47,'内訳（地積等１）○'!HY47,'内訳（地積等１）○'!IL47)+(SUM(M47,Z47,AM47,AZ47))='内訳（地積等２）○'!BM47,"○","ERRRR")</f>
        <v>○</v>
      </c>
    </row>
    <row r="48" spans="2:75" s="41" customFormat="1" ht="15" customHeight="1">
      <c r="B48" s="38"/>
      <c r="C48" s="39" t="s">
        <v>45</v>
      </c>
      <c r="D48" s="40">
        <f>SUM(D47,D16)</f>
        <v>0</v>
      </c>
      <c r="E48" s="40">
        <f aca="true" t="shared" si="14" ref="E48:M48">SUM(E47,E16)</f>
        <v>29516</v>
      </c>
      <c r="F48" s="40">
        <f t="shared" si="14"/>
        <v>29516</v>
      </c>
      <c r="G48" s="40">
        <f t="shared" si="14"/>
        <v>407207</v>
      </c>
      <c r="H48" s="40">
        <f t="shared" si="14"/>
        <v>407207</v>
      </c>
      <c r="I48" s="40">
        <f t="shared" si="14"/>
        <v>244324</v>
      </c>
      <c r="J48" s="40">
        <f t="shared" si="14"/>
        <v>244324</v>
      </c>
      <c r="K48" s="40">
        <f t="shared" si="14"/>
        <v>0</v>
      </c>
      <c r="L48" s="40">
        <f t="shared" si="14"/>
        <v>21</v>
      </c>
      <c r="M48" s="40">
        <f t="shared" si="14"/>
        <v>21</v>
      </c>
      <c r="N48" s="7"/>
      <c r="O48" s="38"/>
      <c r="P48" s="39" t="s">
        <v>45</v>
      </c>
      <c r="Q48" s="40">
        <f>SUM(Q47,Q16)</f>
        <v>0</v>
      </c>
      <c r="R48" s="40">
        <f aca="true" t="shared" si="15" ref="R48:Z48">SUM(R47,R16)</f>
        <v>0</v>
      </c>
      <c r="S48" s="40">
        <f t="shared" si="15"/>
        <v>0</v>
      </c>
      <c r="T48" s="40">
        <f t="shared" si="15"/>
        <v>0</v>
      </c>
      <c r="U48" s="40">
        <f t="shared" si="15"/>
        <v>0</v>
      </c>
      <c r="V48" s="40">
        <f t="shared" si="15"/>
        <v>0</v>
      </c>
      <c r="W48" s="40">
        <f t="shared" si="15"/>
        <v>0</v>
      </c>
      <c r="X48" s="40">
        <f t="shared" si="15"/>
        <v>0</v>
      </c>
      <c r="Y48" s="40">
        <f t="shared" si="15"/>
        <v>0</v>
      </c>
      <c r="Z48" s="40">
        <f t="shared" si="15"/>
        <v>0</v>
      </c>
      <c r="AA48" s="7"/>
      <c r="AB48" s="38"/>
      <c r="AC48" s="39" t="s">
        <v>45</v>
      </c>
      <c r="AD48" s="40">
        <f>SUM(AD47,AD16)</f>
        <v>89670897</v>
      </c>
      <c r="AE48" s="40">
        <f aca="true" t="shared" si="16" ref="AE48:AM48">SUM(AE47,AE16)</f>
        <v>117198046</v>
      </c>
      <c r="AF48" s="40">
        <f t="shared" si="16"/>
        <v>112310775</v>
      </c>
      <c r="AG48" s="40">
        <f t="shared" si="16"/>
        <v>1350530661</v>
      </c>
      <c r="AH48" s="40">
        <f t="shared" si="16"/>
        <v>1349693523</v>
      </c>
      <c r="AI48" s="40">
        <f t="shared" si="16"/>
        <v>811338011</v>
      </c>
      <c r="AJ48" s="40">
        <f t="shared" si="16"/>
        <v>810734697</v>
      </c>
      <c r="AK48" s="40">
        <f t="shared" si="16"/>
        <v>50895</v>
      </c>
      <c r="AL48" s="40">
        <f t="shared" si="16"/>
        <v>169972</v>
      </c>
      <c r="AM48" s="40">
        <f t="shared" si="16"/>
        <v>157451</v>
      </c>
      <c r="AN48" s="7"/>
      <c r="AO48" s="38"/>
      <c r="AP48" s="39" t="s">
        <v>45</v>
      </c>
      <c r="AQ48" s="40">
        <f aca="true" t="shared" si="17" ref="AQ48:AZ48">SUM(AQ47,AQ16)</f>
        <v>251825648</v>
      </c>
      <c r="AR48" s="40">
        <f t="shared" si="17"/>
        <v>0</v>
      </c>
      <c r="AS48" s="40">
        <f t="shared" si="17"/>
        <v>0</v>
      </c>
      <c r="AT48" s="40">
        <f t="shared" si="17"/>
        <v>0</v>
      </c>
      <c r="AU48" s="40">
        <f t="shared" si="17"/>
        <v>0</v>
      </c>
      <c r="AV48" s="40">
        <f t="shared" si="17"/>
        <v>0</v>
      </c>
      <c r="AW48" s="40">
        <f t="shared" si="17"/>
        <v>0</v>
      </c>
      <c r="AX48" s="40">
        <f t="shared" si="17"/>
        <v>647416</v>
      </c>
      <c r="AY48" s="40">
        <f t="shared" si="17"/>
        <v>0</v>
      </c>
      <c r="AZ48" s="40">
        <f t="shared" si="17"/>
        <v>0</v>
      </c>
      <c r="BA48" s="7"/>
      <c r="BB48" s="38"/>
      <c r="BC48" s="39" t="s">
        <v>45</v>
      </c>
      <c r="BD48" s="40">
        <f aca="true" t="shared" si="18" ref="BD48:BM48">SUM(BD47,BD16)</f>
        <v>1143007791</v>
      </c>
      <c r="BE48" s="40">
        <f t="shared" si="18"/>
        <v>1034251923</v>
      </c>
      <c r="BF48" s="40">
        <f t="shared" si="18"/>
        <v>861572418</v>
      </c>
      <c r="BG48" s="40">
        <f t="shared" si="18"/>
        <v>6176171488</v>
      </c>
      <c r="BH48" s="40">
        <f t="shared" si="18"/>
        <v>6160496829</v>
      </c>
      <c r="BI48" s="40">
        <f t="shared" si="18"/>
        <v>2374362705</v>
      </c>
      <c r="BJ48" s="40">
        <f t="shared" si="18"/>
        <v>2367627188</v>
      </c>
      <c r="BK48" s="40">
        <f t="shared" si="18"/>
        <v>798885</v>
      </c>
      <c r="BL48" s="40">
        <f t="shared" si="18"/>
        <v>1417460</v>
      </c>
      <c r="BM48" s="40">
        <f t="shared" si="18"/>
        <v>1183479</v>
      </c>
      <c r="BN48" s="68" t="str">
        <f>IF('内訳（地積等１）○'!IN48+SUM(D48,Q48,AD48,AQ48)='内訳（地積等２）○'!BD48,"○","ERRRR")</f>
        <v>○</v>
      </c>
      <c r="BO48" s="68" t="str">
        <f>IF('内訳（地積等１）○'!IO48+SUM(E48,R48,AE48,AR48)='内訳（地積等２）○'!BE48,"○","ERRRR")</f>
        <v>○</v>
      </c>
      <c r="BP48" s="68" t="str">
        <f>IF('内訳（地積等１）○'!IP48+SUM(F48,S48,AF48,AS48)='内訳（地積等２）○'!BF48,"○","ERRRR")</f>
        <v>○</v>
      </c>
      <c r="BQ48" s="68" t="str">
        <f>IF('内訳（地積等１）○'!IQ48+SUM(G48,T48,AG48,AT48)='内訳（地積等２）○'!BG48,"○","ERRRR")</f>
        <v>○</v>
      </c>
      <c r="BR48" s="68" t="str">
        <f>IF('内訳（地積等１）○'!IR48+SUM(H48,U48,AH48,AU48)='内訳（地積等２）○'!BH48,"○","ERRRR")</f>
        <v>○</v>
      </c>
      <c r="BS48" s="68" t="str">
        <f>IF('内訳（地積等１）○'!IS48+SUM(I48,V48,AI48,AV48)='内訳（地積等２）○'!BI48,"○","ERRRR")</f>
        <v>○</v>
      </c>
      <c r="BT48" s="68" t="str">
        <f>IF('内訳（地積等１）○'!IT48+SUM(J48,W48,AJ48,AW48)='内訳（地積等２）○'!BJ48,"○","ERRRR")</f>
        <v>○</v>
      </c>
      <c r="BU48" s="68" t="str">
        <f>IF('内訳（地積等１）○'!IU48+SUM(K48,X48,AK48,AX48)='内訳（地積等２）○'!BK48,"○","ERRRR")</f>
        <v>○</v>
      </c>
      <c r="BV48" s="68" t="str">
        <f>IF('内訳（地積等１）○'!IV48+SUM(L48,Y48,AL48,AY48)='内訳（地積等２）○'!BL48,"○","ERRRR")</f>
        <v>○</v>
      </c>
      <c r="BW48" s="68" t="str">
        <f>IF(SUM('内訳（地積等１）○'!L48,'内訳（地積等１）○'!Y48,'内訳（地積等１）○'!AL48,'内訳（地積等１）○'!AY48,'内訳（地積等１）○'!BL48,'内訳（地積等１）○'!BY48,'内訳（地積等１）○'!DY48,'内訳（地積等１）○'!EL48,'内訳（地積等１）○'!EY48,'内訳（地積等１）○'!FL48,'内訳（地積等１）○'!FY48,'内訳（地積等１）○'!GL48,'内訳（地積等１）○'!GY48,'内訳（地積等１）○'!HL48,'内訳（地積等１）○'!HY48,'内訳（地積等１）○'!IL48)+(SUM(M48,Z48,AM48,AZ48))='内訳（地積等２）○'!BM48,"○","ERRRR")</f>
        <v>○</v>
      </c>
    </row>
    <row r="52" spans="12:38" ht="14.25">
      <c r="L52" s="62"/>
      <c r="Y52" s="62"/>
      <c r="AL52" s="62"/>
    </row>
  </sheetData>
  <sheetProtection/>
  <mergeCells count="30">
    <mergeCell ref="B3:B4"/>
    <mergeCell ref="C3:C4"/>
    <mergeCell ref="D3:F3"/>
    <mergeCell ref="G3:H3"/>
    <mergeCell ref="I3:J3"/>
    <mergeCell ref="K3:M3"/>
    <mergeCell ref="O3:O4"/>
    <mergeCell ref="P3:P4"/>
    <mergeCell ref="Q3:S3"/>
    <mergeCell ref="T3:U3"/>
    <mergeCell ref="V3:W3"/>
    <mergeCell ref="X3:Z3"/>
    <mergeCell ref="AB3:AB4"/>
    <mergeCell ref="AC3:AC4"/>
    <mergeCell ref="AD3:AF3"/>
    <mergeCell ref="AG3:AH3"/>
    <mergeCell ref="AQ3:AS3"/>
    <mergeCell ref="AI3:AJ3"/>
    <mergeCell ref="AK3:AM3"/>
    <mergeCell ref="AO3:AO4"/>
    <mergeCell ref="AP3:AP4"/>
    <mergeCell ref="AT3:AU3"/>
    <mergeCell ref="AV3:AW3"/>
    <mergeCell ref="BG3:BH3"/>
    <mergeCell ref="BD3:BF3"/>
    <mergeCell ref="BK3:BM3"/>
    <mergeCell ref="AX3:AZ3"/>
    <mergeCell ref="BB3:BB4"/>
    <mergeCell ref="BC3:BC4"/>
    <mergeCell ref="BI3:BJ3"/>
  </mergeCells>
  <printOptions horizontalCentered="1"/>
  <pageMargins left="0.4330708661417323" right="0.31496062992125984" top="0.8267716535433072" bottom="0.7480314960629921" header="0.5118110236220472" footer="0.5118110236220472"/>
  <pageSetup fitToWidth="0" fitToHeight="1" horizontalDpi="600" verticalDpi="600" orientation="landscape" paperSize="9" scale="68" r:id="rId1"/>
  <headerFooter alignWithMargins="0">
    <oddFooter>&amp;R
H31概要調書（土地概況）</oddFooter>
  </headerFooter>
  <colBreaks count="4" manualBreakCount="4">
    <brk id="14" max="47" man="1"/>
    <brk id="27" max="47" man="1"/>
    <brk id="40" max="65535" man="1"/>
    <brk id="5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-</cp:lastModifiedBy>
  <cp:lastPrinted>2021-01-15T05:10:48Z</cp:lastPrinted>
  <dcterms:created xsi:type="dcterms:W3CDTF">2003-03-10T08:29:16Z</dcterms:created>
  <dcterms:modified xsi:type="dcterms:W3CDTF">2021-01-15T05:13:07Z</dcterms:modified>
  <cp:category/>
  <cp:version/>
  <cp:contentType/>
  <cp:contentStatus/>
</cp:coreProperties>
</file>