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390" windowWidth="20520" windowHeight="4740" tabRatio="745" activeTab="0"/>
  </bookViews>
  <sheets>
    <sheet name="総括表（市町村計）" sheetId="1" r:id="rId1"/>
    <sheet name="内訳（納税義務者）" sheetId="2" r:id="rId2"/>
    <sheet name="内訳（木造）" sheetId="3" r:id="rId3"/>
    <sheet name="内訳（非木造）" sheetId="4" r:id="rId4"/>
    <sheet name="内訳（木造+非木造）" sheetId="5" r:id="rId5"/>
    <sheet name="内訳（非課税家屋）" sheetId="6" r:id="rId6"/>
  </sheets>
  <definedNames>
    <definedName name="_xlnm.Print_Area" localSheetId="0">'総括表（市町村計）'!$A$1:$K$27</definedName>
    <definedName name="_xlnm.Print_Area" localSheetId="1">'内訳（納税義務者）'!$A$1:$K$48</definedName>
    <definedName name="_xlnm.Print_Area" localSheetId="5">'内訳（非課税家屋）'!$A$1:$D$50</definedName>
    <definedName name="_xlnm.Print_Area" localSheetId="3">'内訳（非木造）'!$A$1:$K$50</definedName>
    <definedName name="_xlnm.Print_Area" localSheetId="2">'内訳（木造）'!$A$1:$K$50</definedName>
    <definedName name="_xlnm.Print_Area" localSheetId="4">'内訳（木造+非木造）'!$A$1:$K$50</definedName>
  </definedNames>
  <calcPr fullCalcOnLoad="1"/>
</workbook>
</file>

<file path=xl/sharedStrings.xml><?xml version="1.0" encoding="utf-8"?>
<sst xmlns="http://schemas.openxmlformats.org/spreadsheetml/2006/main" count="383" uniqueCount="136">
  <si>
    <t>区　分</t>
  </si>
  <si>
    <t>決　定　価　格</t>
  </si>
  <si>
    <t>市町村名</t>
  </si>
  <si>
    <t>番　号</t>
  </si>
  <si>
    <t>棟　　　数</t>
  </si>
  <si>
    <t>床　面　積</t>
  </si>
  <si>
    <t>番　号</t>
  </si>
  <si>
    <t>区　分</t>
  </si>
  <si>
    <t>棟　　　数</t>
  </si>
  <si>
    <t>床　面　積</t>
  </si>
  <si>
    <t>決　定　価　格</t>
  </si>
  <si>
    <t>市町村名</t>
  </si>
  <si>
    <t>単位当たり価格</t>
  </si>
  <si>
    <t>総数
（イ）（人）</t>
  </si>
  <si>
    <t>法定免税点
未満のもの
（ロ）（人）</t>
  </si>
  <si>
    <t>法定免税点
以上のもの
(ｲ)-(ﾛ)(ﾊ)（人）</t>
  </si>
  <si>
    <t>納税義務者数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</si>
  <si>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</si>
  <si>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</si>
  <si>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</si>
  <si>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</si>
  <si>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</si>
  <si>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</si>
  <si>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</si>
  <si>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</si>
  <si>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</si>
  <si>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</si>
  <si>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南城市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</si>
  <si>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</si>
  <si>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</si>
  <si>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</si>
  <si>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</si>
  <si>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</si>
  <si>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</si>
  <si>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</si>
  <si>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</si>
  <si>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</si>
  <si>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</si>
  <si>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</si>
  <si>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</si>
  <si>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</si>
  <si>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</si>
  <si>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</si>
  <si>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</si>
  <si>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</si>
  <si>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</si>
  <si>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</si>
  <si>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</si>
  <si>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</si>
  <si>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</si>
  <si>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</si>
  <si>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</si>
  <si>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</si>
  <si>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</si>
  <si>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</si>
  <si>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</si>
  <si>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</si>
  <si>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</si>
  <si>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Ⅰ　市町村合計（総括表）</t>
  </si>
  <si>
    <t>Ⅱ　納税義務者数に関する調（市町村内訳）</t>
  </si>
  <si>
    <t>番号</t>
  </si>
  <si>
    <t>　　　　　      区分
市町村名</t>
  </si>
  <si>
    <t>合計（個人＋法人）</t>
  </si>
  <si>
    <t>個人</t>
  </si>
  <si>
    <t>法人</t>
  </si>
  <si>
    <t>【市部計】</t>
  </si>
  <si>
    <t>【町村計】</t>
  </si>
  <si>
    <t>【市町村計】</t>
  </si>
  <si>
    <t>区分</t>
  </si>
  <si>
    <t>棟数</t>
  </si>
  <si>
    <t>床面積</t>
  </si>
  <si>
    <t>木造</t>
  </si>
  <si>
    <t>総数</t>
  </si>
  <si>
    <t>木造以外</t>
  </si>
  <si>
    <t>計</t>
  </si>
  <si>
    <t>非課税家屋</t>
  </si>
  <si>
    <t>（参考）総数に占める割合(構成比)</t>
  </si>
  <si>
    <t>棟数比(％）</t>
  </si>
  <si>
    <t>床面積比(％）</t>
  </si>
  <si>
    <t>決定価格比(％）</t>
  </si>
  <si>
    <t>合計</t>
  </si>
  <si>
    <t>（イ）（棟）</t>
  </si>
  <si>
    <t>（ロ）（㎡）</t>
  </si>
  <si>
    <t>（ハ）（千円）</t>
  </si>
  <si>
    <t>単位当たり価格</t>
  </si>
  <si>
    <t>（ハ）／（ロ）　（円）</t>
  </si>
  <si>
    <t>法定免税点
未満のもの</t>
  </si>
  <si>
    <t>法定免税点
以上のもの</t>
  </si>
  <si>
    <t>（イ）のうち</t>
  </si>
  <si>
    <t>免税点以上のもの</t>
  </si>
  <si>
    <t>総　　　　数</t>
  </si>
  <si>
    <t>（棟）　　　（イ）</t>
  </si>
  <si>
    <t>（棟）　　　（ロ）</t>
  </si>
  <si>
    <t>（㎡）　　　（ハ）</t>
  </si>
  <si>
    <t>（ハ）のうち</t>
  </si>
  <si>
    <t>（ホ）のうち</t>
  </si>
  <si>
    <t>課税標準額</t>
  </si>
  <si>
    <t>（ト）のうち</t>
  </si>
  <si>
    <t>（ホ）／（ハ）</t>
  </si>
  <si>
    <t>Ⅲ　木造家屋に係る棟数・床面積・決定価格等（市町村内訳）</t>
  </si>
  <si>
    <t>（㎡）　　　（ニ）</t>
  </si>
  <si>
    <t>（千円）　　　（ホ）</t>
  </si>
  <si>
    <t>（千円）　　　（ヘ）</t>
  </si>
  <si>
    <t>（千円）　　　（ト）</t>
  </si>
  <si>
    <t>（千円）　　　（チ）</t>
  </si>
  <si>
    <t>（円）　　（リ）</t>
  </si>
  <si>
    <t>（イ）のうち</t>
  </si>
  <si>
    <t>（ハ）のうち</t>
  </si>
  <si>
    <t>（ホ）のうち</t>
  </si>
  <si>
    <t>（ト）のうち</t>
  </si>
  <si>
    <t>（ホ）／（ハ）</t>
  </si>
  <si>
    <t>Ⅳ　木造以外の家屋に係る棟数・床面積・決定価格等（市町村内訳）</t>
  </si>
  <si>
    <t>（㎡）　　　（ハ）</t>
  </si>
  <si>
    <t>（㎡）　　　（ニ）</t>
  </si>
  <si>
    <t>（㎡）　　　（ハ）</t>
  </si>
  <si>
    <t>（㎡）　　　（ニ）</t>
  </si>
  <si>
    <t>Ⅴ　木造及び木造以外の家屋に係る棟数・床面積・決定価格等の合計（市町村内訳）</t>
  </si>
  <si>
    <t>Ⅵ　非課税家屋に係る棟数・床面積（市町村内訳）</t>
  </si>
  <si>
    <t>棟　　　数
（棟）</t>
  </si>
  <si>
    <t>床面積
（㎡）</t>
  </si>
  <si>
    <t>（ホ）（千円）</t>
  </si>
  <si>
    <t>（％）</t>
  </si>
  <si>
    <t>(ニ) (千円)</t>
  </si>
  <si>
    <r>
      <t xml:space="preserve">増減
</t>
    </r>
    <r>
      <rPr>
        <sz val="7"/>
        <rFont val="ＭＳ Ｐゴシック"/>
        <family val="3"/>
      </rPr>
      <t>(ハ)-(ニ)/(ニ)</t>
    </r>
  </si>
  <si>
    <t>（ヘ）（千円）</t>
  </si>
  <si>
    <r>
      <t xml:space="preserve">増減
</t>
    </r>
    <r>
      <rPr>
        <sz val="7"/>
        <rFont val="ＭＳ Ｐゴシック"/>
        <family val="3"/>
      </rPr>
      <t>(ホ)-(ヘ)/(ヘ)</t>
    </r>
  </si>
  <si>
    <t>決定価格</t>
  </si>
  <si>
    <t>課税標準額</t>
  </si>
  <si>
    <t>増減
（ニ）（人）</t>
  </si>
  <si>
    <t>H30
課税標準額</t>
  </si>
  <si>
    <t>H30
決定価格</t>
  </si>
  <si>
    <t>H30総数
（ニ）（人）</t>
  </si>
  <si>
    <t>H31
決定価格</t>
  </si>
  <si>
    <t>H31
課税標準額</t>
  </si>
  <si>
    <t>平成31年度家屋に関する概要調書報告書</t>
  </si>
  <si>
    <t>H31総数
（イ）（人）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</si>
</sst>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%"/>
    <numFmt numFmtId="179" formatCode="#,##0.00_ "/>
    <numFmt numFmtId="180" formatCode="#,##0.0_ "/>
    <numFmt numFmtId="181" formatCode="#,##0.0;[Red]\-#,##0.0"/>
  </numFmts>
  <fonts count="51">
    <font>
      <sz val="12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5.5"/>
      <name val="ＭＳ 明朝"/>
      <family val="1"/>
    </font>
    <font>
      <sz val="15"/>
      <name val="ＭＳ 明朝"/>
      <family val="1"/>
    </font>
    <font>
      <b/>
      <sz val="12"/>
      <name val="ＭＳ Ｐゴシック"/>
      <family val="3"/>
    </font>
    <font>
      <sz val="20"/>
      <name val="ＭＳ Ｐゴシック"/>
      <family val="3"/>
    </font>
    <font>
      <sz val="14"/>
      <name val="ＭＳ 明朝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5.5"/>
      <name val="ＭＳ 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>
      <alignment vertical="center"/>
      <protection/>
    </xf>
    <xf numFmtId="0" fontId="5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8" fontId="4" fillId="0" borderId="10" xfId="0" applyNumberFormat="1" applyFont="1" applyBorder="1" applyAlignment="1">
      <alignment/>
    </xf>
    <xf numFmtId="38" fontId="4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38" fontId="3" fillId="0" borderId="0" xfId="48" applyFont="1" applyAlignment="1">
      <alignment horizontal="center" vertical="distributed"/>
    </xf>
    <xf numFmtId="38" fontId="10" fillId="0" borderId="0" xfId="48" applyFont="1" applyAlignment="1">
      <alignment vertical="center"/>
    </xf>
    <xf numFmtId="38" fontId="3" fillId="0" borderId="0" xfId="48" applyFont="1" applyBorder="1" applyAlignment="1">
      <alignment horizontal="center" vertical="distributed"/>
    </xf>
    <xf numFmtId="38" fontId="3" fillId="0" borderId="12" xfId="48" applyFont="1" applyBorder="1" applyAlignment="1">
      <alignment horizontal="right" vertical="distributed"/>
    </xf>
    <xf numFmtId="38" fontId="3" fillId="0" borderId="0" xfId="0" applyNumberFormat="1" applyFont="1" applyAlignment="1">
      <alignment horizontal="center" vertical="distributed"/>
    </xf>
    <xf numFmtId="38" fontId="3" fillId="0" borderId="0" xfId="0" applyNumberFormat="1" applyFont="1" applyFill="1" applyAlignment="1">
      <alignment horizontal="right" vertical="distributed"/>
    </xf>
    <xf numFmtId="0" fontId="3" fillId="0" borderId="0" xfId="0" applyFont="1" applyFill="1" applyAlignment="1">
      <alignment horizontal="right" vertical="distributed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34" borderId="12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38" fontId="5" fillId="0" borderId="10" xfId="48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38" fontId="5" fillId="0" borderId="11" xfId="48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38" fontId="5" fillId="0" borderId="13" xfId="48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distributed" vertical="center"/>
    </xf>
    <xf numFmtId="38" fontId="5" fillId="33" borderId="12" xfId="48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38" fontId="5" fillId="0" borderId="16" xfId="48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38" fontId="5" fillId="33" borderId="12" xfId="0" applyNumberFormat="1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19" xfId="0" applyFont="1" applyFill="1" applyBorder="1" applyAlignment="1">
      <alignment horizontal="distributed" vertical="center"/>
    </xf>
    <xf numFmtId="38" fontId="5" fillId="34" borderId="20" xfId="0" applyNumberFormat="1" applyFont="1" applyFill="1" applyBorder="1" applyAlignment="1">
      <alignment vertical="center"/>
    </xf>
    <xf numFmtId="38" fontId="3" fillId="0" borderId="0" xfId="48" applyFont="1" applyBorder="1" applyAlignment="1">
      <alignment horizontal="distributed" vertical="distributed"/>
    </xf>
    <xf numFmtId="38" fontId="3" fillId="0" borderId="0" xfId="48" applyFont="1" applyBorder="1" applyAlignment="1">
      <alignment horizontal="right" vertical="distributed"/>
    </xf>
    <xf numFmtId="0" fontId="5" fillId="0" borderId="0" xfId="60">
      <alignment vertical="center"/>
      <protection/>
    </xf>
    <xf numFmtId="177" fontId="5" fillId="0" borderId="0" xfId="60" applyNumberFormat="1" applyBorder="1">
      <alignment vertical="center"/>
      <protection/>
    </xf>
    <xf numFmtId="177" fontId="5" fillId="0" borderId="0" xfId="60" applyNumberFormat="1">
      <alignment vertical="center"/>
      <protection/>
    </xf>
    <xf numFmtId="177" fontId="5" fillId="0" borderId="0" xfId="60" applyNumberFormat="1" applyFont="1">
      <alignment vertical="center"/>
      <protection/>
    </xf>
    <xf numFmtId="0" fontId="5" fillId="34" borderId="21" xfId="60" applyFill="1" applyBorder="1" applyAlignment="1">
      <alignment horizontal="center" vertical="center" shrinkToFit="1"/>
      <protection/>
    </xf>
    <xf numFmtId="0" fontId="5" fillId="33" borderId="12" xfId="60" applyFill="1" applyBorder="1" applyAlignment="1">
      <alignment horizontal="distributed" vertical="center" wrapText="1"/>
      <protection/>
    </xf>
    <xf numFmtId="0" fontId="5" fillId="34" borderId="20" xfId="60" applyFont="1" applyFill="1" applyBorder="1" applyAlignment="1">
      <alignment horizontal="center" vertical="center"/>
      <protection/>
    </xf>
    <xf numFmtId="0" fontId="5" fillId="34" borderId="21" xfId="60" applyFont="1" applyFill="1" applyBorder="1" applyAlignment="1">
      <alignment horizontal="center" vertical="center" shrinkToFit="1"/>
      <protection/>
    </xf>
    <xf numFmtId="38" fontId="9" fillId="0" borderId="0" xfId="48" applyFont="1" applyAlignment="1">
      <alignment vertical="center"/>
    </xf>
    <xf numFmtId="177" fontId="5" fillId="0" borderId="22" xfId="60" applyNumberFormat="1" applyBorder="1">
      <alignment vertical="center"/>
      <protection/>
    </xf>
    <xf numFmtId="0" fontId="5" fillId="0" borderId="22" xfId="60" applyFill="1" applyBorder="1" applyAlignment="1">
      <alignment horizontal="center" vertical="center"/>
      <protection/>
    </xf>
    <xf numFmtId="38" fontId="11" fillId="0" borderId="0" xfId="48" applyFont="1" applyAlignment="1">
      <alignment horizontal="center" vertical="center"/>
    </xf>
    <xf numFmtId="38" fontId="13" fillId="0" borderId="0" xfId="48" applyFont="1" applyAlignment="1">
      <alignment vertical="center"/>
    </xf>
    <xf numFmtId="177" fontId="5" fillId="34" borderId="12" xfId="60" applyNumberFormat="1" applyFont="1" applyFill="1" applyBorder="1" applyAlignment="1">
      <alignment horizontal="center" vertical="center"/>
      <protection/>
    </xf>
    <xf numFmtId="0" fontId="5" fillId="33" borderId="12" xfId="60" applyFont="1" applyFill="1" applyBorder="1" applyAlignment="1">
      <alignment horizontal="distributed" vertical="center" wrapText="1"/>
      <protection/>
    </xf>
    <xf numFmtId="0" fontId="3" fillId="34" borderId="21" xfId="0" applyFont="1" applyFill="1" applyBorder="1" applyAlignment="1">
      <alignment horizontal="right"/>
    </xf>
    <xf numFmtId="0" fontId="3" fillId="34" borderId="23" xfId="0" applyFont="1" applyFill="1" applyBorder="1" applyAlignment="1">
      <alignment/>
    </xf>
    <xf numFmtId="0" fontId="3" fillId="34" borderId="23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distributed"/>
    </xf>
    <xf numFmtId="0" fontId="3" fillId="34" borderId="23" xfId="0" applyFont="1" applyFill="1" applyBorder="1" applyAlignment="1">
      <alignment horizontal="distributed"/>
    </xf>
    <xf numFmtId="0" fontId="3" fillId="34" borderId="20" xfId="0" applyFont="1" applyFill="1" applyBorder="1" applyAlignment="1">
      <alignment/>
    </xf>
    <xf numFmtId="0" fontId="3" fillId="34" borderId="20" xfId="0" applyFont="1" applyFill="1" applyBorder="1" applyAlignment="1">
      <alignment horizontal="center"/>
    </xf>
    <xf numFmtId="0" fontId="6" fillId="0" borderId="0" xfId="0" applyFont="1" applyAlignment="1" quotePrefix="1">
      <alignment/>
    </xf>
    <xf numFmtId="0" fontId="14" fillId="0" borderId="0" xfId="0" applyFont="1" applyAlignment="1">
      <alignment/>
    </xf>
    <xf numFmtId="38" fontId="4" fillId="0" borderId="13" xfId="0" applyNumberFormat="1" applyFont="1" applyBorder="1" applyAlignment="1">
      <alignment/>
    </xf>
    <xf numFmtId="38" fontId="4" fillId="0" borderId="16" xfId="0" applyNumberFormat="1" applyFont="1" applyBorder="1" applyAlignment="1">
      <alignment/>
    </xf>
    <xf numFmtId="38" fontId="4" fillId="33" borderId="12" xfId="0" applyNumberFormat="1" applyFont="1" applyFill="1" applyBorder="1" applyAlignment="1">
      <alignment/>
    </xf>
    <xf numFmtId="38" fontId="4" fillId="34" borderId="20" xfId="0" applyNumberFormat="1" applyFont="1" applyFill="1" applyBorder="1" applyAlignment="1">
      <alignment/>
    </xf>
    <xf numFmtId="0" fontId="5" fillId="34" borderId="21" xfId="60" applyFont="1" applyFill="1" applyBorder="1" applyAlignment="1">
      <alignment horizontal="center" vertical="center" wrapText="1" shrinkToFit="1"/>
      <protection/>
    </xf>
    <xf numFmtId="38" fontId="5" fillId="34" borderId="12" xfId="48" applyFont="1" applyFill="1" applyBorder="1" applyAlignment="1">
      <alignment horizontal="center" vertical="distributed" wrapText="1"/>
    </xf>
    <xf numFmtId="0" fontId="5" fillId="35" borderId="21" xfId="60" applyFont="1" applyFill="1" applyBorder="1" applyAlignment="1">
      <alignment horizontal="center" vertical="center" wrapText="1" shrinkToFit="1"/>
      <protection/>
    </xf>
    <xf numFmtId="0" fontId="5" fillId="35" borderId="20" xfId="60" applyFont="1" applyFill="1" applyBorder="1" applyAlignment="1">
      <alignment horizontal="center" vertical="center"/>
      <protection/>
    </xf>
    <xf numFmtId="180" fontId="5" fillId="0" borderId="0" xfId="60" applyNumberFormat="1" applyBorder="1">
      <alignment vertical="center"/>
      <protection/>
    </xf>
    <xf numFmtId="177" fontId="5" fillId="0" borderId="0" xfId="60" applyNumberFormat="1" applyFont="1" applyFill="1" applyBorder="1" applyAlignment="1">
      <alignment horizontal="center" vertical="center"/>
      <protection/>
    </xf>
    <xf numFmtId="177" fontId="3" fillId="0" borderId="12" xfId="60" applyNumberFormat="1" applyFont="1" applyBorder="1">
      <alignment vertical="center"/>
      <protection/>
    </xf>
    <xf numFmtId="178" fontId="3" fillId="0" borderId="12" xfId="48" applyNumberFormat="1" applyFont="1" applyBorder="1" applyAlignment="1">
      <alignment vertical="center"/>
    </xf>
    <xf numFmtId="177" fontId="3" fillId="36" borderId="12" xfId="60" applyNumberFormat="1" applyFont="1" applyFill="1" applyBorder="1">
      <alignment vertical="center"/>
      <protection/>
    </xf>
    <xf numFmtId="180" fontId="3" fillId="0" borderId="12" xfId="60" applyNumberFormat="1" applyFont="1" applyBorder="1">
      <alignment vertical="center"/>
      <protection/>
    </xf>
    <xf numFmtId="0" fontId="5" fillId="34" borderId="23" xfId="60" applyFill="1" applyBorder="1" applyAlignment="1">
      <alignment horizontal="center" vertical="center" shrinkToFit="1"/>
      <protection/>
    </xf>
    <xf numFmtId="0" fontId="5" fillId="34" borderId="23" xfId="60" applyFont="1" applyFill="1" applyBorder="1" applyAlignment="1">
      <alignment horizontal="center" vertical="center" shrinkToFit="1"/>
      <protection/>
    </xf>
    <xf numFmtId="38" fontId="3" fillId="34" borderId="22" xfId="48" applyFont="1" applyFill="1" applyBorder="1" applyAlignment="1">
      <alignment horizontal="center" vertical="distributed"/>
    </xf>
    <xf numFmtId="38" fontId="3" fillId="34" borderId="24" xfId="48" applyFont="1" applyFill="1" applyBorder="1" applyAlignment="1">
      <alignment horizontal="center" vertical="distributed"/>
    </xf>
    <xf numFmtId="38" fontId="3" fillId="0" borderId="20" xfId="48" applyFont="1" applyBorder="1" applyAlignment="1">
      <alignment horizontal="right" vertical="distributed"/>
    </xf>
    <xf numFmtId="178" fontId="3" fillId="0" borderId="12" xfId="48" applyNumberFormat="1" applyFont="1" applyBorder="1" applyAlignment="1">
      <alignment horizontal="right" vertical="distributed"/>
    </xf>
    <xf numFmtId="177" fontId="3" fillId="37" borderId="12" xfId="60" applyNumberFormat="1" applyFont="1" applyFill="1" applyBorder="1">
      <alignment vertical="center"/>
      <protection/>
    </xf>
    <xf numFmtId="178" fontId="3" fillId="37" borderId="12" xfId="48" applyNumberFormat="1" applyFont="1" applyFill="1" applyBorder="1" applyAlignment="1">
      <alignment vertical="center"/>
    </xf>
    <xf numFmtId="0" fontId="5" fillId="34" borderId="14" xfId="60" applyFont="1" applyFill="1" applyBorder="1" applyAlignment="1">
      <alignment horizontal="center" vertical="center" wrapText="1" shrinkToFit="1"/>
      <protection/>
    </xf>
    <xf numFmtId="0" fontId="5" fillId="34" borderId="25" xfId="60" applyFont="1" applyFill="1" applyBorder="1" applyAlignment="1">
      <alignment horizontal="center" vertical="center" wrapText="1" shrinkToFit="1"/>
      <protection/>
    </xf>
    <xf numFmtId="0" fontId="5" fillId="34" borderId="15" xfId="60" applyFont="1" applyFill="1" applyBorder="1" applyAlignment="1">
      <alignment horizontal="center" vertical="center" wrapText="1" shrinkToFit="1"/>
      <protection/>
    </xf>
    <xf numFmtId="38" fontId="9" fillId="0" borderId="0" xfId="48" applyFont="1" applyAlignment="1" quotePrefix="1">
      <alignment horizontal="center" vertical="center"/>
    </xf>
    <xf numFmtId="177" fontId="5" fillId="33" borderId="12" xfId="60" applyNumberFormat="1" applyFont="1" applyFill="1" applyBorder="1" applyAlignment="1">
      <alignment horizontal="distributed" vertical="center"/>
      <protection/>
    </xf>
    <xf numFmtId="0" fontId="5" fillId="33" borderId="14" xfId="60" applyFill="1" applyBorder="1" applyAlignment="1">
      <alignment horizontal="distributed" vertical="center"/>
      <protection/>
    </xf>
    <xf numFmtId="0" fontId="5" fillId="33" borderId="15" xfId="60" applyFill="1" applyBorder="1" applyAlignment="1">
      <alignment horizontal="distributed" vertical="center"/>
      <protection/>
    </xf>
    <xf numFmtId="0" fontId="5" fillId="34" borderId="26" xfId="60" applyFill="1" applyBorder="1" applyAlignment="1">
      <alignment horizontal="center" vertical="center"/>
      <protection/>
    </xf>
    <xf numFmtId="0" fontId="5" fillId="34" borderId="24" xfId="60" applyFill="1" applyBorder="1" applyAlignment="1">
      <alignment horizontal="center" vertical="center"/>
      <protection/>
    </xf>
    <xf numFmtId="0" fontId="5" fillId="34" borderId="27" xfId="60" applyFill="1" applyBorder="1" applyAlignment="1">
      <alignment horizontal="center" vertical="center"/>
      <protection/>
    </xf>
    <xf numFmtId="0" fontId="5" fillId="34" borderId="28" xfId="60" applyFill="1" applyBorder="1" applyAlignment="1">
      <alignment horizontal="center" vertical="center"/>
      <protection/>
    </xf>
    <xf numFmtId="0" fontId="5" fillId="34" borderId="18" xfId="60" applyFill="1" applyBorder="1" applyAlignment="1">
      <alignment horizontal="center" vertical="center"/>
      <protection/>
    </xf>
    <xf numFmtId="0" fontId="5" fillId="34" borderId="19" xfId="60" applyFill="1" applyBorder="1" applyAlignment="1">
      <alignment horizontal="center" vertical="center"/>
      <protection/>
    </xf>
    <xf numFmtId="0" fontId="5" fillId="33" borderId="12" xfId="60" applyFill="1" applyBorder="1" applyAlignment="1">
      <alignment vertical="center" textRotation="255"/>
      <protection/>
    </xf>
    <xf numFmtId="177" fontId="5" fillId="34" borderId="14" xfId="60" applyNumberFormat="1" applyFill="1" applyBorder="1" applyAlignment="1">
      <alignment horizontal="center" vertical="center"/>
      <protection/>
    </xf>
    <xf numFmtId="177" fontId="5" fillId="34" borderId="15" xfId="60" applyNumberFormat="1" applyFill="1" applyBorder="1" applyAlignment="1">
      <alignment horizontal="center" vertical="center"/>
      <protection/>
    </xf>
    <xf numFmtId="38" fontId="5" fillId="33" borderId="14" xfId="48" applyFont="1" applyFill="1" applyBorder="1" applyAlignment="1">
      <alignment horizontal="distributed" vertical="distributed"/>
    </xf>
    <xf numFmtId="38" fontId="5" fillId="33" borderId="15" xfId="48" applyFont="1" applyFill="1" applyBorder="1" applyAlignment="1">
      <alignment horizontal="distributed" vertical="distributed"/>
    </xf>
    <xf numFmtId="38" fontId="10" fillId="34" borderId="29" xfId="48" applyFont="1" applyFill="1" applyBorder="1" applyAlignment="1">
      <alignment horizontal="center" vertical="center"/>
    </xf>
    <xf numFmtId="38" fontId="10" fillId="34" borderId="30" xfId="48" applyFont="1" applyFill="1" applyBorder="1" applyAlignment="1">
      <alignment horizontal="center" vertical="center"/>
    </xf>
    <xf numFmtId="38" fontId="10" fillId="34" borderId="31" xfId="48" applyFont="1" applyFill="1" applyBorder="1" applyAlignment="1">
      <alignment horizontal="center" vertical="center"/>
    </xf>
    <xf numFmtId="38" fontId="10" fillId="34" borderId="32" xfId="48" applyFont="1" applyFill="1" applyBorder="1" applyAlignment="1">
      <alignment horizontal="center" vertical="center"/>
    </xf>
    <xf numFmtId="38" fontId="5" fillId="34" borderId="26" xfId="48" applyFont="1" applyFill="1" applyBorder="1" applyAlignment="1">
      <alignment horizontal="center" vertical="center" wrapText="1"/>
    </xf>
    <xf numFmtId="38" fontId="5" fillId="34" borderId="18" xfId="48" applyFont="1" applyFill="1" applyBorder="1" applyAlignment="1">
      <alignment horizontal="center" vertical="center" wrapText="1"/>
    </xf>
    <xf numFmtId="38" fontId="5" fillId="34" borderId="21" xfId="48" applyFont="1" applyFill="1" applyBorder="1" applyAlignment="1">
      <alignment horizontal="center" vertical="center" wrapText="1"/>
    </xf>
    <xf numFmtId="38" fontId="5" fillId="34" borderId="20" xfId="48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left" vertical="center" wrapText="1"/>
    </xf>
    <xf numFmtId="0" fontId="5" fillId="34" borderId="33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center" vertical="center" textRotation="255"/>
    </xf>
    <xf numFmtId="0" fontId="3" fillId="34" borderId="12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vertical="center" textRotation="255"/>
    </xf>
    <xf numFmtId="0" fontId="3" fillId="34" borderId="23" xfId="0" applyFont="1" applyFill="1" applyBorder="1" applyAlignment="1">
      <alignment vertical="center" textRotation="255"/>
    </xf>
    <xf numFmtId="0" fontId="3" fillId="34" borderId="20" xfId="0" applyFont="1" applyFill="1" applyBorder="1" applyAlignment="1">
      <alignment vertical="center" textRotation="255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2総括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1285875</xdr:colOff>
      <xdr:row>1</xdr:row>
      <xdr:rowOff>57150</xdr:rowOff>
    </xdr:from>
    <xdr:to>
      <xdr:col>10</xdr:col>
      <xdr:colOff>1143000</xdr:colOff>
      <xdr:row>2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13696950" y="342900"/>
          <a:ext cx="12096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別紙２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40"/>
  <sheetViews>
    <sheetView showGridLines="0" tabSelected="1" view="pageBreakPreview" zoomScale="75" zoomScaleNormal="75" zoomScaleSheetLayoutView="75" workbookViewId="0" topLeftCell="A1">
      <selection activeCell="I7" sqref="I7"/>
    </sheetView>
  </sheetViews>
  <sheetFormatPr defaultColWidth="8.796875" defaultRowHeight="15"/>
  <cols>
    <col min="1" max="1" width="3.5" style="7" customWidth="1"/>
    <col min="2" max="2" width="17.59765625" style="7" customWidth="1"/>
    <col min="3" max="9" width="15.59765625" style="7" customWidth="1"/>
    <col min="10" max="10" width="14.19921875" style="7" customWidth="1"/>
    <col min="11" max="18" width="15.59765625" style="7" customWidth="1"/>
    <col min="19" max="16384" width="9" style="7" customWidth="1"/>
  </cols>
  <sheetData>
    <row r="1" spans="1:18" ht="22.5" customHeight="1">
      <c r="A1" s="90" t="s">
        <v>134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49"/>
      <c r="M1" s="49"/>
      <c r="N1" s="49"/>
      <c r="O1" s="49"/>
      <c r="P1" s="49"/>
      <c r="Q1" s="49"/>
      <c r="R1" s="49"/>
    </row>
    <row r="2" spans="1:18" ht="1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49"/>
      <c r="N2" s="49"/>
      <c r="O2" s="49"/>
      <c r="P2" s="49"/>
      <c r="Q2" s="49"/>
      <c r="R2" s="49"/>
    </row>
    <row r="3" spans="1:3" ht="21.75" customHeight="1">
      <c r="A3" s="53" t="s">
        <v>58</v>
      </c>
      <c r="B3" s="8"/>
      <c r="C3" s="9"/>
    </row>
    <row r="4" spans="1:3" ht="13.5" customHeight="1">
      <c r="A4" s="8"/>
      <c r="B4" s="8"/>
      <c r="C4" s="9"/>
    </row>
    <row r="5" spans="1:7" ht="12.75" customHeight="1">
      <c r="A5" s="105"/>
      <c r="B5" s="106"/>
      <c r="C5" s="109" t="s">
        <v>135</v>
      </c>
      <c r="D5" s="81"/>
      <c r="E5" s="82"/>
      <c r="F5" s="111" t="s">
        <v>131</v>
      </c>
      <c r="G5" s="111" t="s">
        <v>128</v>
      </c>
    </row>
    <row r="6" spans="1:7" ht="42" customHeight="1">
      <c r="A6" s="107"/>
      <c r="B6" s="108"/>
      <c r="C6" s="110"/>
      <c r="D6" s="70" t="s">
        <v>14</v>
      </c>
      <c r="E6" s="70" t="s">
        <v>15</v>
      </c>
      <c r="F6" s="112"/>
      <c r="G6" s="112"/>
    </row>
    <row r="7" spans="1:7" ht="45.75" customHeight="1">
      <c r="A7" s="103" t="s">
        <v>16</v>
      </c>
      <c r="B7" s="104"/>
      <c r="C7" s="10">
        <f>'内訳（納税義務者）'!C48</f>
        <v>337324</v>
      </c>
      <c r="D7" s="10">
        <f>'内訳（納税義務者）'!D48</f>
        <v>30731</v>
      </c>
      <c r="E7" s="10">
        <f>'内訳（納税義務者）'!E48</f>
        <v>306593</v>
      </c>
      <c r="F7" s="83">
        <v>334643</v>
      </c>
      <c r="G7" s="84">
        <f>(C7-F7)/F7</f>
        <v>0.008011522727204812</v>
      </c>
    </row>
    <row r="8" spans="1:10" ht="30" customHeight="1">
      <c r="A8" s="39"/>
      <c r="B8" s="39"/>
      <c r="C8" s="39"/>
      <c r="D8" s="40"/>
      <c r="E8" s="40"/>
      <c r="F8" s="40"/>
      <c r="G8" s="40"/>
      <c r="H8" s="40"/>
      <c r="I8" s="40"/>
      <c r="J8" s="40"/>
    </row>
    <row r="9" spans="1:11" s="41" customFormat="1" ht="24" customHeight="1">
      <c r="A9" s="94" t="s">
        <v>68</v>
      </c>
      <c r="B9" s="95"/>
      <c r="C9" s="45" t="s">
        <v>69</v>
      </c>
      <c r="D9" s="45" t="s">
        <v>70</v>
      </c>
      <c r="E9" s="87" t="s">
        <v>126</v>
      </c>
      <c r="F9" s="88"/>
      <c r="G9" s="89"/>
      <c r="H9" s="87" t="s">
        <v>127</v>
      </c>
      <c r="I9" s="88"/>
      <c r="J9" s="89"/>
      <c r="K9" s="48" t="s">
        <v>84</v>
      </c>
    </row>
    <row r="10" spans="1:11" s="41" customFormat="1" ht="27.75" customHeight="1">
      <c r="A10" s="96"/>
      <c r="B10" s="97"/>
      <c r="C10" s="79"/>
      <c r="D10" s="79"/>
      <c r="E10" s="69" t="s">
        <v>132</v>
      </c>
      <c r="F10" s="71" t="s">
        <v>130</v>
      </c>
      <c r="G10" s="71" t="s">
        <v>123</v>
      </c>
      <c r="H10" s="69" t="s">
        <v>133</v>
      </c>
      <c r="I10" s="71" t="s">
        <v>129</v>
      </c>
      <c r="J10" s="71" t="s">
        <v>125</v>
      </c>
      <c r="K10" s="80"/>
    </row>
    <row r="11" spans="1:11" s="41" customFormat="1" ht="20.25" customHeight="1">
      <c r="A11" s="98"/>
      <c r="B11" s="99"/>
      <c r="C11" s="47" t="s">
        <v>81</v>
      </c>
      <c r="D11" s="47" t="s">
        <v>82</v>
      </c>
      <c r="E11" s="47" t="s">
        <v>83</v>
      </c>
      <c r="F11" s="72" t="s">
        <v>122</v>
      </c>
      <c r="G11" s="72" t="s">
        <v>121</v>
      </c>
      <c r="H11" s="47" t="s">
        <v>120</v>
      </c>
      <c r="I11" s="72" t="s">
        <v>124</v>
      </c>
      <c r="J11" s="72" t="s">
        <v>121</v>
      </c>
      <c r="K11" s="47" t="s">
        <v>85</v>
      </c>
    </row>
    <row r="12" spans="1:11" s="41" customFormat="1" ht="30" customHeight="1">
      <c r="A12" s="100" t="s">
        <v>71</v>
      </c>
      <c r="B12" s="46" t="s">
        <v>72</v>
      </c>
      <c r="C12" s="75">
        <f>'内訳（木造）'!C50</f>
        <v>40925</v>
      </c>
      <c r="D12" s="75">
        <f>'内訳（木造）'!E50</f>
        <v>2614005</v>
      </c>
      <c r="E12" s="75">
        <f>'内訳（木造）'!G50</f>
        <v>49216736</v>
      </c>
      <c r="F12" s="75">
        <v>41701905</v>
      </c>
      <c r="G12" s="76">
        <f>(E12-F12)/F12</f>
        <v>0.18020354226023966</v>
      </c>
      <c r="H12" s="75">
        <f>'内訳（木造）'!I50</f>
        <v>49214931</v>
      </c>
      <c r="I12" s="75">
        <v>41698012</v>
      </c>
      <c r="J12" s="76">
        <f>(H12-I12)/I12</f>
        <v>0.18027044071069864</v>
      </c>
      <c r="K12" s="75">
        <f>ROUND(E12*1000/D12,0)</f>
        <v>18828</v>
      </c>
    </row>
    <row r="13" spans="1:11" s="41" customFormat="1" ht="30" customHeight="1">
      <c r="A13" s="100"/>
      <c r="B13" s="55" t="s">
        <v>86</v>
      </c>
      <c r="C13" s="75">
        <f>C12-C14</f>
        <v>20205</v>
      </c>
      <c r="D13" s="75">
        <f>D12-D14</f>
        <v>855701</v>
      </c>
      <c r="E13" s="75">
        <f>E12-E14</f>
        <v>1404631</v>
      </c>
      <c r="F13" s="75">
        <v>1430928</v>
      </c>
      <c r="G13" s="76">
        <f aca="true" t="shared" si="0" ref="G13:G20">(E13-F13)/F13</f>
        <v>-0.018377584336877886</v>
      </c>
      <c r="H13" s="75">
        <f>H12-H14</f>
        <v>1404376</v>
      </c>
      <c r="I13" s="75">
        <v>1428584</v>
      </c>
      <c r="J13" s="76">
        <f aca="true" t="shared" si="1" ref="J13:J20">(H13-I13)/I13</f>
        <v>-0.016945450880032256</v>
      </c>
      <c r="K13" s="75">
        <f aca="true" t="shared" si="2" ref="K13:K20">ROUND(E13*1000/D13,0)</f>
        <v>1641</v>
      </c>
    </row>
    <row r="14" spans="1:11" s="41" customFormat="1" ht="30" customHeight="1">
      <c r="A14" s="100"/>
      <c r="B14" s="55" t="s">
        <v>87</v>
      </c>
      <c r="C14" s="75">
        <f>'内訳（木造）'!D50</f>
        <v>20720</v>
      </c>
      <c r="D14" s="75">
        <f>'内訳（木造）'!F50</f>
        <v>1758304</v>
      </c>
      <c r="E14" s="75">
        <f>'内訳（木造）'!H50</f>
        <v>47812105</v>
      </c>
      <c r="F14" s="75">
        <v>40270977</v>
      </c>
      <c r="G14" s="76">
        <f t="shared" si="0"/>
        <v>0.18725962372355653</v>
      </c>
      <c r="H14" s="75">
        <f>'内訳（木造）'!J50</f>
        <v>47810555</v>
      </c>
      <c r="I14" s="75">
        <v>40269428</v>
      </c>
      <c r="J14" s="76">
        <f t="shared" si="1"/>
        <v>0.18726680200175677</v>
      </c>
      <c r="K14" s="75">
        <f t="shared" si="2"/>
        <v>27192</v>
      </c>
    </row>
    <row r="15" spans="1:11" s="41" customFormat="1" ht="30" customHeight="1">
      <c r="A15" s="100" t="s">
        <v>73</v>
      </c>
      <c r="B15" s="46" t="s">
        <v>72</v>
      </c>
      <c r="C15" s="75">
        <f>'内訳（非木造）'!C50</f>
        <v>344842</v>
      </c>
      <c r="D15" s="75">
        <f>'内訳（非木造）'!E50</f>
        <v>63858564</v>
      </c>
      <c r="E15" s="75">
        <f>'内訳（非木造）'!G50</f>
        <v>3186294331</v>
      </c>
      <c r="F15" s="75">
        <v>3102850426</v>
      </c>
      <c r="G15" s="76">
        <f t="shared" si="0"/>
        <v>0.02689266111598252</v>
      </c>
      <c r="H15" s="75">
        <f>'内訳（非木造）'!I50</f>
        <v>3184274478</v>
      </c>
      <c r="I15" s="75">
        <v>3100631425</v>
      </c>
      <c r="J15" s="76">
        <f t="shared" si="1"/>
        <v>0.026976135352817694</v>
      </c>
      <c r="K15" s="75">
        <f t="shared" si="2"/>
        <v>49896</v>
      </c>
    </row>
    <row r="16" spans="1:11" s="41" customFormat="1" ht="30" customHeight="1">
      <c r="A16" s="100"/>
      <c r="B16" s="55" t="s">
        <v>86</v>
      </c>
      <c r="C16" s="75">
        <f>C15-C17</f>
        <v>12867</v>
      </c>
      <c r="D16" s="75">
        <f>D15-D17</f>
        <v>572283</v>
      </c>
      <c r="E16" s="75">
        <f>E15-E17</f>
        <v>1641874</v>
      </c>
      <c r="F16" s="75">
        <v>1554862</v>
      </c>
      <c r="G16" s="76">
        <f t="shared" si="0"/>
        <v>0.05596123643127172</v>
      </c>
      <c r="H16" s="75">
        <f>H15-H17</f>
        <v>1634742</v>
      </c>
      <c r="I16" s="75">
        <v>1328865</v>
      </c>
      <c r="J16" s="76">
        <f t="shared" si="1"/>
        <v>0.2301791378356718</v>
      </c>
      <c r="K16" s="75">
        <f t="shared" si="2"/>
        <v>2869</v>
      </c>
    </row>
    <row r="17" spans="1:11" s="41" customFormat="1" ht="30" customHeight="1">
      <c r="A17" s="100"/>
      <c r="B17" s="55" t="s">
        <v>87</v>
      </c>
      <c r="C17" s="75">
        <f>'内訳（非木造）'!D50</f>
        <v>331975</v>
      </c>
      <c r="D17" s="75">
        <f>'内訳（非木造）'!F50</f>
        <v>63286281</v>
      </c>
      <c r="E17" s="75">
        <f>'内訳（非木造）'!H50</f>
        <v>3184652457</v>
      </c>
      <c r="F17" s="75">
        <v>3101295564</v>
      </c>
      <c r="G17" s="76">
        <f t="shared" si="0"/>
        <v>0.0268780873282802</v>
      </c>
      <c r="H17" s="75">
        <f>'内訳（非木造）'!J50</f>
        <v>3182639736</v>
      </c>
      <c r="I17" s="75">
        <v>3099302560</v>
      </c>
      <c r="J17" s="76">
        <f t="shared" si="1"/>
        <v>0.026889009506706568</v>
      </c>
      <c r="K17" s="75">
        <f t="shared" si="2"/>
        <v>50321</v>
      </c>
    </row>
    <row r="18" spans="1:11" s="41" customFormat="1" ht="30" customHeight="1">
      <c r="A18" s="100" t="s">
        <v>74</v>
      </c>
      <c r="B18" s="46" t="s">
        <v>72</v>
      </c>
      <c r="C18" s="85">
        <f>C12+C15</f>
        <v>385767</v>
      </c>
      <c r="D18" s="85">
        <f>D12+D15</f>
        <v>66472569</v>
      </c>
      <c r="E18" s="85">
        <f>E12+E15</f>
        <v>3235511067</v>
      </c>
      <c r="F18" s="85">
        <v>3144552331</v>
      </c>
      <c r="G18" s="86">
        <f t="shared" si="0"/>
        <v>0.028925814050954016</v>
      </c>
      <c r="H18" s="85">
        <f>H12+H15</f>
        <v>3233489409</v>
      </c>
      <c r="I18" s="85">
        <v>3142329437</v>
      </c>
      <c r="J18" s="86">
        <f t="shared" si="1"/>
        <v>0.029010316654459675</v>
      </c>
      <c r="K18" s="85">
        <f t="shared" si="2"/>
        <v>48674</v>
      </c>
    </row>
    <row r="19" spans="1:11" s="41" customFormat="1" ht="30" customHeight="1">
      <c r="A19" s="100"/>
      <c r="B19" s="55" t="s">
        <v>86</v>
      </c>
      <c r="C19" s="75">
        <f aca="true" t="shared" si="3" ref="C19:H20">C13+C16</f>
        <v>33072</v>
      </c>
      <c r="D19" s="75">
        <f t="shared" si="3"/>
        <v>1427984</v>
      </c>
      <c r="E19" s="75">
        <f t="shared" si="3"/>
        <v>3046505</v>
      </c>
      <c r="F19" s="75">
        <v>2985790</v>
      </c>
      <c r="G19" s="76">
        <f t="shared" si="0"/>
        <v>0.020334651800695963</v>
      </c>
      <c r="H19" s="75">
        <f t="shared" si="3"/>
        <v>3039118</v>
      </c>
      <c r="I19" s="75">
        <v>2757449</v>
      </c>
      <c r="J19" s="76">
        <f t="shared" si="1"/>
        <v>0.10214839875551641</v>
      </c>
      <c r="K19" s="75">
        <f t="shared" si="2"/>
        <v>2133</v>
      </c>
    </row>
    <row r="20" spans="1:11" s="41" customFormat="1" ht="30" customHeight="1">
      <c r="A20" s="100"/>
      <c r="B20" s="55" t="s">
        <v>87</v>
      </c>
      <c r="C20" s="75">
        <f t="shared" si="3"/>
        <v>352695</v>
      </c>
      <c r="D20" s="75">
        <f t="shared" si="3"/>
        <v>65044585</v>
      </c>
      <c r="E20" s="75">
        <f t="shared" si="3"/>
        <v>3232464562</v>
      </c>
      <c r="F20" s="75">
        <v>3141566541</v>
      </c>
      <c r="G20" s="76">
        <f t="shared" si="0"/>
        <v>0.028933979215053016</v>
      </c>
      <c r="H20" s="75">
        <f t="shared" si="3"/>
        <v>3230450291</v>
      </c>
      <c r="I20" s="75">
        <v>3139571988</v>
      </c>
      <c r="J20" s="76">
        <f t="shared" si="1"/>
        <v>0.02894608034068114</v>
      </c>
      <c r="K20" s="75">
        <f t="shared" si="2"/>
        <v>49696</v>
      </c>
    </row>
    <row r="21" spans="1:11" s="41" customFormat="1" ht="30" customHeight="1">
      <c r="A21" s="92" t="s">
        <v>75</v>
      </c>
      <c r="B21" s="93"/>
      <c r="C21" s="75">
        <f>'内訳（非課税家屋）'!C50</f>
        <v>5525</v>
      </c>
      <c r="D21" s="75">
        <f>'内訳（非課税家屋）'!D50</f>
        <v>3789654</v>
      </c>
      <c r="E21" s="77"/>
      <c r="F21" s="77"/>
      <c r="G21" s="77"/>
      <c r="H21" s="77"/>
      <c r="I21" s="77"/>
      <c r="J21" s="77"/>
      <c r="K21" s="77"/>
    </row>
    <row r="22" spans="1:12" s="41" customFormat="1" ht="17.25" customHeight="1">
      <c r="A22" s="51"/>
      <c r="B22" s="51"/>
      <c r="C22" s="50"/>
      <c r="D22" s="50"/>
      <c r="E22" s="50"/>
      <c r="F22" s="42"/>
      <c r="G22" s="42"/>
      <c r="H22" s="42"/>
      <c r="I22" s="42"/>
      <c r="J22" s="42"/>
      <c r="K22" s="42"/>
      <c r="L22" s="42"/>
    </row>
    <row r="23" spans="1:11" s="41" customFormat="1" ht="19.5" customHeight="1">
      <c r="A23" s="44" t="s">
        <v>76</v>
      </c>
      <c r="C23" s="43"/>
      <c r="D23" s="43"/>
      <c r="E23" s="43"/>
      <c r="F23" s="43"/>
      <c r="G23" s="43"/>
      <c r="H23" s="43"/>
      <c r="I23" s="43"/>
      <c r="J23" s="43"/>
      <c r="K23" s="43"/>
    </row>
    <row r="24" spans="1:11" s="41" customFormat="1" ht="30" customHeight="1">
      <c r="A24" s="101"/>
      <c r="B24" s="102"/>
      <c r="C24" s="54" t="s">
        <v>77</v>
      </c>
      <c r="D24" s="54" t="s">
        <v>78</v>
      </c>
      <c r="E24" s="54" t="s">
        <v>79</v>
      </c>
      <c r="F24" s="74"/>
      <c r="G24" s="74"/>
      <c r="H24" s="43"/>
      <c r="I24" s="43"/>
      <c r="J24" s="43"/>
      <c r="K24" s="43"/>
    </row>
    <row r="25" spans="1:11" s="41" customFormat="1" ht="30" customHeight="1">
      <c r="A25" s="91" t="s">
        <v>71</v>
      </c>
      <c r="B25" s="91"/>
      <c r="C25" s="78">
        <f>C12/C18*100</f>
        <v>10.608735324690812</v>
      </c>
      <c r="D25" s="78">
        <f>D12/D18*100</f>
        <v>3.9324567100754</v>
      </c>
      <c r="E25" s="78">
        <f>E12/E18*100</f>
        <v>1.521142563905191</v>
      </c>
      <c r="F25" s="73"/>
      <c r="G25" s="73"/>
      <c r="H25" s="43"/>
      <c r="I25" s="43"/>
      <c r="J25" s="43"/>
      <c r="K25" s="43"/>
    </row>
    <row r="26" spans="1:11" s="41" customFormat="1" ht="30" customHeight="1">
      <c r="A26" s="91" t="s">
        <v>73</v>
      </c>
      <c r="B26" s="91"/>
      <c r="C26" s="78">
        <f>C15/C18*100</f>
        <v>89.39126467530919</v>
      </c>
      <c r="D26" s="78">
        <f>D15/D18*100</f>
        <v>96.0675432899246</v>
      </c>
      <c r="E26" s="78">
        <f>E15/E18*100</f>
        <v>98.47885743609481</v>
      </c>
      <c r="F26" s="73"/>
      <c r="G26" s="73"/>
      <c r="H26" s="43"/>
      <c r="I26" s="43"/>
      <c r="J26" s="43"/>
      <c r="K26" s="43"/>
    </row>
    <row r="27" spans="1:11" s="41" customFormat="1" ht="30" customHeight="1">
      <c r="A27" s="91" t="s">
        <v>80</v>
      </c>
      <c r="B27" s="91"/>
      <c r="C27" s="78">
        <f>C18/C18*100</f>
        <v>100</v>
      </c>
      <c r="D27" s="78">
        <f>D18/D18*100</f>
        <v>100</v>
      </c>
      <c r="E27" s="78">
        <f>E18/E18*100</f>
        <v>100</v>
      </c>
      <c r="F27" s="73"/>
      <c r="G27" s="73"/>
      <c r="H27" s="43"/>
      <c r="I27" s="43"/>
      <c r="J27" s="43"/>
      <c r="K27" s="43"/>
    </row>
    <row r="28" s="41" customFormat="1" ht="30" customHeight="1"/>
    <row r="29" s="41" customFormat="1" ht="30" customHeight="1"/>
    <row r="30" s="41" customFormat="1" ht="30" customHeight="1"/>
    <row r="31" s="41" customFormat="1" ht="30" customHeight="1"/>
    <row r="32" s="41" customFormat="1" ht="30" customHeight="1"/>
    <row r="34" ht="14.25" hidden="1"/>
    <row r="35" spans="4:17" ht="14.25" hidden="1">
      <c r="D35" s="11" t="e">
        <f>#REF!+#REF!+#REF!+#REF!+#REF!+#REF!+#REF!+#REF!+#REF!+#REF!+#REF!+#REF!+#REF!+#REF!</f>
        <v>#REF!</v>
      </c>
      <c r="E35" s="11" t="e">
        <f>#REF!+#REF!+#REF!+#REF!+#REF!+#REF!+#REF!+#REF!+#REF!+#REF!+#REF!+#REF!+#REF!+#REF!</f>
        <v>#REF!</v>
      </c>
      <c r="F35" s="11"/>
      <c r="G35" s="11"/>
      <c r="H35" s="11" t="e">
        <f>A31+A32+#REF!+#REF!+#REF!+#REF!+#REF!+#REF!+#REF!+#REF!+#REF!+#REF!+#REF!+#REF!</f>
        <v>#REF!</v>
      </c>
      <c r="I35" s="11"/>
      <c r="J35" s="11"/>
      <c r="K35" s="11" t="e">
        <f>B31+B32+#REF!+#REF!+#REF!+#REF!+#REF!+#REF!+#REF!+#REF!+#REF!+#REF!+#REF!+#REF!</f>
        <v>#REF!</v>
      </c>
      <c r="L35" s="11" t="e">
        <f>E31+E32+#REF!+#REF!+#REF!+#REF!+#REF!+#REF!+#REF!+#REF!+#REF!+#REF!+#REF!+#REF!</f>
        <v>#REF!</v>
      </c>
      <c r="M35" s="11" t="e">
        <f>H31+H32+#REF!+#REF!+#REF!+#REF!+#REF!+#REF!+#REF!+#REF!+#REF!+#REF!+#REF!+#REF!</f>
        <v>#REF!</v>
      </c>
      <c r="N35" s="11" t="e">
        <f>K31+K32+#REF!+#REF!+#REF!+#REF!+#REF!+#REF!+#REF!+#REF!+#REF!+#REF!+#REF!+#REF!</f>
        <v>#REF!</v>
      </c>
      <c r="O35" s="11" t="e">
        <f>#REF!+#REF!+#REF!+#REF!+#REF!+#REF!+#REF!+#REF!+#REF!+#REF!+#REF!+#REF!+#REF!+#REF!</f>
        <v>#REF!</v>
      </c>
      <c r="P35" s="11" t="e">
        <f>#REF!+#REF!+#REF!+#REF!+#REF!+#REF!+#REF!+#REF!+#REF!+#REF!+#REF!+#REF!+#REF!+#REF!</f>
        <v>#REF!</v>
      </c>
      <c r="Q35" s="11" t="e">
        <f>L31+L32+#REF!+#REF!+#REF!+#REF!+#REF!+#REF!+#REF!+#REF!+#REF!+#REF!+#REF!+#REF!</f>
        <v>#REF!</v>
      </c>
    </row>
    <row r="36" ht="14.25" hidden="1"/>
    <row r="38" spans="4:18" ht="14.25"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4:18" ht="14.25"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4:18" ht="14.25"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</sheetData>
  <sheetProtection/>
  <mergeCells count="17">
    <mergeCell ref="A26:B26"/>
    <mergeCell ref="A7:B7"/>
    <mergeCell ref="E9:G9"/>
    <mergeCell ref="A5:B6"/>
    <mergeCell ref="C5:C6"/>
    <mergeCell ref="F5:F6"/>
    <mergeCell ref="G5:G6"/>
    <mergeCell ref="H9:J9"/>
    <mergeCell ref="A1:K1"/>
    <mergeCell ref="A27:B27"/>
    <mergeCell ref="A21:B21"/>
    <mergeCell ref="A9:B11"/>
    <mergeCell ref="A12:A14"/>
    <mergeCell ref="A15:A17"/>
    <mergeCell ref="A18:A20"/>
    <mergeCell ref="A24:B24"/>
    <mergeCell ref="A25:B25"/>
  </mergeCells>
  <printOptions horizontalCentered="1"/>
  <pageMargins left="0.7086614173228347" right="0.7086614173228347" top="0.8267716535433072" bottom="0.7480314960629921" header="0.5118110236220472" footer="0.5118110236220472"/>
  <pageSetup fitToHeight="1" fitToWidth="1" horizontalDpi="600" verticalDpi="600" orientation="landscape" paperSize="9" scale="71" r:id="rId2"/>
  <headerFooter alignWithMargins="0">
    <oddFooter>&amp;RH31概要調書（家屋概況）</oddFooter>
  </headerFooter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48"/>
  <sheetViews>
    <sheetView showGridLines="0" view="pageBreakPreview" zoomScale="85" zoomScaleNormal="75" zoomScaleSheetLayoutView="85" zoomScalePageLayoutView="80" workbookViewId="0" topLeftCell="A1">
      <selection activeCell="Q47" sqref="Q47"/>
    </sheetView>
  </sheetViews>
  <sheetFormatPr defaultColWidth="8.796875" defaultRowHeight="15"/>
  <cols>
    <col min="1" max="1" width="3.5" style="15" customWidth="1"/>
    <col min="2" max="2" width="14.69921875" style="15" customWidth="1"/>
    <col min="3" max="11" width="14.59765625" style="15" customWidth="1"/>
    <col min="12" max="16384" width="9" style="15" customWidth="1"/>
  </cols>
  <sheetData>
    <row r="1" ht="18.75">
      <c r="A1" s="14" t="s">
        <v>59</v>
      </c>
    </row>
    <row r="2" s="16" customFormat="1" ht="17.25"/>
    <row r="3" spans="1:11" s="17" customFormat="1" ht="17.25" customHeight="1">
      <c r="A3" s="116" t="s">
        <v>60</v>
      </c>
      <c r="B3" s="114" t="s">
        <v>61</v>
      </c>
      <c r="C3" s="113" t="s">
        <v>62</v>
      </c>
      <c r="D3" s="113"/>
      <c r="E3" s="113"/>
      <c r="F3" s="113" t="s">
        <v>63</v>
      </c>
      <c r="G3" s="113"/>
      <c r="H3" s="113"/>
      <c r="I3" s="113" t="s">
        <v>64</v>
      </c>
      <c r="J3" s="113"/>
      <c r="K3" s="113"/>
    </row>
    <row r="4" spans="1:11" s="17" customFormat="1" ht="54" customHeight="1">
      <c r="A4" s="116"/>
      <c r="B4" s="115"/>
      <c r="C4" s="18" t="s">
        <v>13</v>
      </c>
      <c r="D4" s="18" t="s">
        <v>14</v>
      </c>
      <c r="E4" s="18" t="s">
        <v>15</v>
      </c>
      <c r="F4" s="18" t="s">
        <v>13</v>
      </c>
      <c r="G4" s="18" t="s">
        <v>14</v>
      </c>
      <c r="H4" s="18" t="s">
        <v>15</v>
      </c>
      <c r="I4" s="18" t="s">
        <v>13</v>
      </c>
      <c r="J4" s="18" t="s">
        <v>14</v>
      </c>
      <c r="K4" s="18" t="s">
        <v>15</v>
      </c>
    </row>
    <row r="5" spans="1:14" s="17" customFormat="1" ht="15" customHeight="1">
      <c r="A5" s="19">
        <v>1</v>
      </c>
      <c r="B5" s="20" t="s">
        <v>17</v>
      </c>
      <c r="C5" s="21">
        <v>64276</v>
      </c>
      <c r="D5" s="21">
        <v>3170</v>
      </c>
      <c r="E5" s="21">
        <v>61106</v>
      </c>
      <c r="F5" s="21">
        <v>61202</v>
      </c>
      <c r="G5" s="21">
        <v>3156</v>
      </c>
      <c r="H5" s="21">
        <v>58046</v>
      </c>
      <c r="I5" s="21">
        <v>3074</v>
      </c>
      <c r="J5" s="21">
        <v>14</v>
      </c>
      <c r="K5" s="21">
        <v>3060</v>
      </c>
      <c r="L5" s="17" t="str">
        <f aca="true" t="shared" si="0" ref="L5:L15">IF(F5+I5=C5,"○","×")</f>
        <v>○</v>
      </c>
      <c r="M5" s="17" t="str">
        <f aca="true" t="shared" si="1" ref="M5:M15">IF(G5+J5=D5,"○","×")</f>
        <v>○</v>
      </c>
      <c r="N5" s="17" t="str">
        <f aca="true" t="shared" si="2" ref="N5:N15">IF(H5+K5=E5,"○","×")</f>
        <v>○</v>
      </c>
    </row>
    <row r="6" spans="1:14" s="17" customFormat="1" ht="15" customHeight="1">
      <c r="A6" s="22">
        <v>2</v>
      </c>
      <c r="B6" s="23" t="s">
        <v>18</v>
      </c>
      <c r="C6" s="24">
        <v>19244</v>
      </c>
      <c r="D6" s="24">
        <v>656</v>
      </c>
      <c r="E6" s="24">
        <v>18588</v>
      </c>
      <c r="F6" s="24">
        <v>18476</v>
      </c>
      <c r="G6" s="24">
        <v>649</v>
      </c>
      <c r="H6" s="24">
        <v>17827</v>
      </c>
      <c r="I6" s="24">
        <v>768</v>
      </c>
      <c r="J6" s="24">
        <v>7</v>
      </c>
      <c r="K6" s="24">
        <v>761</v>
      </c>
      <c r="L6" s="17" t="str">
        <f t="shared" si="0"/>
        <v>○</v>
      </c>
      <c r="M6" s="17" t="str">
        <f t="shared" si="1"/>
        <v>○</v>
      </c>
      <c r="N6" s="17" t="str">
        <f t="shared" si="2"/>
        <v>○</v>
      </c>
    </row>
    <row r="7" spans="1:14" s="17" customFormat="1" ht="15" customHeight="1">
      <c r="A7" s="22">
        <v>3</v>
      </c>
      <c r="B7" s="23" t="s">
        <v>19</v>
      </c>
      <c r="C7" s="24">
        <v>11202</v>
      </c>
      <c r="D7" s="24">
        <v>620</v>
      </c>
      <c r="E7" s="24">
        <v>10582</v>
      </c>
      <c r="F7" s="24">
        <v>10523</v>
      </c>
      <c r="G7" s="24">
        <v>614</v>
      </c>
      <c r="H7" s="24">
        <v>9909</v>
      </c>
      <c r="I7" s="24">
        <v>679</v>
      </c>
      <c r="J7" s="24">
        <v>6</v>
      </c>
      <c r="K7" s="24">
        <v>673</v>
      </c>
      <c r="L7" s="17" t="str">
        <f t="shared" si="0"/>
        <v>○</v>
      </c>
      <c r="M7" s="17" t="str">
        <f t="shared" si="1"/>
        <v>○</v>
      </c>
      <c r="N7" s="17" t="str">
        <f t="shared" si="2"/>
        <v>○</v>
      </c>
    </row>
    <row r="8" spans="1:14" s="17" customFormat="1" ht="15" customHeight="1">
      <c r="A8" s="22">
        <v>4</v>
      </c>
      <c r="B8" s="23" t="s">
        <v>20</v>
      </c>
      <c r="C8" s="24">
        <v>21309</v>
      </c>
      <c r="D8" s="24">
        <v>617</v>
      </c>
      <c r="E8" s="24">
        <v>20692</v>
      </c>
      <c r="F8" s="24">
        <v>20345</v>
      </c>
      <c r="G8" s="24">
        <v>616</v>
      </c>
      <c r="H8" s="24">
        <v>19729</v>
      </c>
      <c r="I8" s="24">
        <v>964</v>
      </c>
      <c r="J8" s="24">
        <v>1</v>
      </c>
      <c r="K8" s="24">
        <v>963</v>
      </c>
      <c r="L8" s="17" t="str">
        <f t="shared" si="0"/>
        <v>○</v>
      </c>
      <c r="M8" s="17" t="str">
        <f t="shared" si="1"/>
        <v>○</v>
      </c>
      <c r="N8" s="17" t="str">
        <f t="shared" si="2"/>
        <v>○</v>
      </c>
    </row>
    <row r="9" spans="1:14" s="17" customFormat="1" ht="15" customHeight="1">
      <c r="A9" s="22">
        <v>5</v>
      </c>
      <c r="B9" s="23" t="s">
        <v>21</v>
      </c>
      <c r="C9" s="24">
        <v>14695</v>
      </c>
      <c r="D9" s="24">
        <v>2126</v>
      </c>
      <c r="E9" s="24">
        <v>12569</v>
      </c>
      <c r="F9" s="24">
        <v>13958</v>
      </c>
      <c r="G9" s="24">
        <v>2105</v>
      </c>
      <c r="H9" s="24">
        <v>11853</v>
      </c>
      <c r="I9" s="24">
        <v>737</v>
      </c>
      <c r="J9" s="24">
        <v>21</v>
      </c>
      <c r="K9" s="24">
        <v>716</v>
      </c>
      <c r="L9" s="17" t="str">
        <f t="shared" si="0"/>
        <v>○</v>
      </c>
      <c r="M9" s="17" t="str">
        <f t="shared" si="1"/>
        <v>○</v>
      </c>
      <c r="N9" s="17" t="str">
        <f t="shared" si="2"/>
        <v>○</v>
      </c>
    </row>
    <row r="10" spans="1:14" s="17" customFormat="1" ht="15" customHeight="1">
      <c r="A10" s="22">
        <v>6</v>
      </c>
      <c r="B10" s="23" t="s">
        <v>22</v>
      </c>
      <c r="C10" s="24">
        <v>13742</v>
      </c>
      <c r="D10" s="24">
        <v>1983</v>
      </c>
      <c r="E10" s="24">
        <v>11759</v>
      </c>
      <c r="F10" s="24">
        <v>13126</v>
      </c>
      <c r="G10" s="24">
        <v>1967</v>
      </c>
      <c r="H10" s="24">
        <v>11159</v>
      </c>
      <c r="I10" s="24">
        <v>616</v>
      </c>
      <c r="J10" s="24">
        <v>16</v>
      </c>
      <c r="K10" s="24">
        <v>600</v>
      </c>
      <c r="L10" s="17" t="str">
        <f t="shared" si="0"/>
        <v>○</v>
      </c>
      <c r="M10" s="17" t="str">
        <f t="shared" si="1"/>
        <v>○</v>
      </c>
      <c r="N10" s="17" t="str">
        <f t="shared" si="2"/>
        <v>○</v>
      </c>
    </row>
    <row r="11" spans="1:14" s="17" customFormat="1" ht="15" customHeight="1">
      <c r="A11" s="22">
        <v>7</v>
      </c>
      <c r="B11" s="23" t="s">
        <v>23</v>
      </c>
      <c r="C11" s="24">
        <v>30969</v>
      </c>
      <c r="D11" s="24">
        <v>2693</v>
      </c>
      <c r="E11" s="24">
        <v>28276</v>
      </c>
      <c r="F11" s="24">
        <v>29785</v>
      </c>
      <c r="G11" s="24">
        <v>2677</v>
      </c>
      <c r="H11" s="24">
        <v>27108</v>
      </c>
      <c r="I11" s="24">
        <v>1184</v>
      </c>
      <c r="J11" s="24">
        <v>16</v>
      </c>
      <c r="K11" s="24">
        <v>1168</v>
      </c>
      <c r="L11" s="17" t="str">
        <f t="shared" si="0"/>
        <v>○</v>
      </c>
      <c r="M11" s="17" t="str">
        <f t="shared" si="1"/>
        <v>○</v>
      </c>
      <c r="N11" s="17" t="str">
        <f t="shared" si="2"/>
        <v>○</v>
      </c>
    </row>
    <row r="12" spans="1:14" s="17" customFormat="1" ht="15" customHeight="1">
      <c r="A12" s="22">
        <v>8</v>
      </c>
      <c r="B12" s="23" t="s">
        <v>24</v>
      </c>
      <c r="C12" s="24">
        <v>12543</v>
      </c>
      <c r="D12" s="24">
        <v>447</v>
      </c>
      <c r="E12" s="24">
        <v>12096</v>
      </c>
      <c r="F12" s="24">
        <v>12076</v>
      </c>
      <c r="G12" s="24">
        <v>442</v>
      </c>
      <c r="H12" s="24">
        <v>11634</v>
      </c>
      <c r="I12" s="24">
        <v>467</v>
      </c>
      <c r="J12" s="24">
        <v>5</v>
      </c>
      <c r="K12" s="24">
        <v>462</v>
      </c>
      <c r="L12" s="17" t="str">
        <f t="shared" si="0"/>
        <v>○</v>
      </c>
      <c r="M12" s="17" t="str">
        <f t="shared" si="1"/>
        <v>○</v>
      </c>
      <c r="N12" s="17" t="str">
        <f t="shared" si="2"/>
        <v>○</v>
      </c>
    </row>
    <row r="13" spans="1:14" s="17" customFormat="1" ht="15" customHeight="1">
      <c r="A13" s="22">
        <v>9</v>
      </c>
      <c r="B13" s="23" t="s">
        <v>25</v>
      </c>
      <c r="C13" s="24">
        <v>30437</v>
      </c>
      <c r="D13" s="24">
        <v>3936</v>
      </c>
      <c r="E13" s="24">
        <v>26501</v>
      </c>
      <c r="F13" s="24">
        <v>29606</v>
      </c>
      <c r="G13" s="24">
        <v>3924</v>
      </c>
      <c r="H13" s="24">
        <v>25682</v>
      </c>
      <c r="I13" s="24">
        <v>831</v>
      </c>
      <c r="J13" s="24">
        <v>12</v>
      </c>
      <c r="K13" s="24">
        <v>819</v>
      </c>
      <c r="L13" s="17" t="str">
        <f t="shared" si="0"/>
        <v>○</v>
      </c>
      <c r="M13" s="17" t="str">
        <f t="shared" si="1"/>
        <v>○</v>
      </c>
      <c r="N13" s="17" t="str">
        <f t="shared" si="2"/>
        <v>○</v>
      </c>
    </row>
    <row r="14" spans="1:14" s="17" customFormat="1" ht="15" customHeight="1">
      <c r="A14" s="22">
        <v>10</v>
      </c>
      <c r="B14" s="23" t="s">
        <v>26</v>
      </c>
      <c r="C14" s="24">
        <v>16292</v>
      </c>
      <c r="D14" s="24">
        <v>2032</v>
      </c>
      <c r="E14" s="24">
        <v>14260</v>
      </c>
      <c r="F14" s="24">
        <v>15517</v>
      </c>
      <c r="G14" s="24">
        <v>2028</v>
      </c>
      <c r="H14" s="24">
        <v>13489</v>
      </c>
      <c r="I14" s="24">
        <v>775</v>
      </c>
      <c r="J14" s="24">
        <v>4</v>
      </c>
      <c r="K14" s="24">
        <v>771</v>
      </c>
      <c r="L14" s="17" t="str">
        <f t="shared" si="0"/>
        <v>○</v>
      </c>
      <c r="M14" s="17" t="str">
        <f t="shared" si="1"/>
        <v>○</v>
      </c>
      <c r="N14" s="17" t="str">
        <f t="shared" si="2"/>
        <v>○</v>
      </c>
    </row>
    <row r="15" spans="1:14" s="17" customFormat="1" ht="15" customHeight="1">
      <c r="A15" s="25">
        <v>11</v>
      </c>
      <c r="B15" s="26" t="s">
        <v>27</v>
      </c>
      <c r="C15" s="27">
        <v>12360</v>
      </c>
      <c r="D15" s="27">
        <v>1189</v>
      </c>
      <c r="E15" s="27">
        <v>11171</v>
      </c>
      <c r="F15" s="27">
        <v>12062</v>
      </c>
      <c r="G15" s="27">
        <v>1180</v>
      </c>
      <c r="H15" s="27">
        <v>10882</v>
      </c>
      <c r="I15" s="27">
        <v>298</v>
      </c>
      <c r="J15" s="27">
        <v>9</v>
      </c>
      <c r="K15" s="27">
        <v>289</v>
      </c>
      <c r="L15" s="17" t="str">
        <f t="shared" si="0"/>
        <v>○</v>
      </c>
      <c r="M15" s="17" t="str">
        <f t="shared" si="1"/>
        <v>○</v>
      </c>
      <c r="N15" s="17" t="str">
        <f t="shared" si="2"/>
        <v>○</v>
      </c>
    </row>
    <row r="16" spans="1:14" s="17" customFormat="1" ht="15" customHeight="1">
      <c r="A16" s="28"/>
      <c r="B16" s="29" t="s">
        <v>65</v>
      </c>
      <c r="C16" s="30">
        <f>SUM(C5:C15)</f>
        <v>247069</v>
      </c>
      <c r="D16" s="30">
        <f aca="true" t="shared" si="3" ref="D16:K16">SUM(D5:D15)</f>
        <v>19469</v>
      </c>
      <c r="E16" s="30">
        <f t="shared" si="3"/>
        <v>227600</v>
      </c>
      <c r="F16" s="30">
        <f t="shared" si="3"/>
        <v>236676</v>
      </c>
      <c r="G16" s="30">
        <f t="shared" si="3"/>
        <v>19358</v>
      </c>
      <c r="H16" s="30">
        <f t="shared" si="3"/>
        <v>217318</v>
      </c>
      <c r="I16" s="30">
        <f t="shared" si="3"/>
        <v>10393</v>
      </c>
      <c r="J16" s="30">
        <f t="shared" si="3"/>
        <v>111</v>
      </c>
      <c r="K16" s="30">
        <f t="shared" si="3"/>
        <v>10282</v>
      </c>
      <c r="L16" s="17" t="str">
        <f>IF(F16+I16=C16,"○","×")</f>
        <v>○</v>
      </c>
      <c r="M16" s="17" t="str">
        <f>IF(G16+J16=D16,"○","×")</f>
        <v>○</v>
      </c>
      <c r="N16" s="17" t="str">
        <f>IF(H16+K16=E16,"○","×")</f>
        <v>○</v>
      </c>
    </row>
    <row r="17" spans="1:14" s="17" customFormat="1" ht="15" customHeight="1">
      <c r="A17" s="31">
        <v>12</v>
      </c>
      <c r="B17" s="32" t="s">
        <v>28</v>
      </c>
      <c r="C17" s="33">
        <v>2159</v>
      </c>
      <c r="D17" s="33">
        <v>516</v>
      </c>
      <c r="E17" s="33">
        <v>1643</v>
      </c>
      <c r="F17" s="33">
        <v>2079</v>
      </c>
      <c r="G17" s="33">
        <v>514</v>
      </c>
      <c r="H17" s="33">
        <v>1565</v>
      </c>
      <c r="I17" s="33">
        <v>80</v>
      </c>
      <c r="J17" s="33">
        <v>2</v>
      </c>
      <c r="K17" s="33">
        <v>78</v>
      </c>
      <c r="L17" s="17" t="str">
        <f aca="true" t="shared" si="4" ref="L17:L48">IF(F17+I17=C17,"○","×")</f>
        <v>○</v>
      </c>
      <c r="M17" s="17" t="str">
        <f aca="true" t="shared" si="5" ref="M17:M48">IF(G17+J17=D17,"○","×")</f>
        <v>○</v>
      </c>
      <c r="N17" s="17" t="str">
        <f aca="true" t="shared" si="6" ref="N17:N48">IF(H17+K17=E17,"○","×")</f>
        <v>○</v>
      </c>
    </row>
    <row r="18" spans="1:14" s="17" customFormat="1" ht="15" customHeight="1">
      <c r="A18" s="22">
        <v>13</v>
      </c>
      <c r="B18" s="23" t="s">
        <v>29</v>
      </c>
      <c r="C18" s="24">
        <v>1695</v>
      </c>
      <c r="D18" s="24">
        <v>502</v>
      </c>
      <c r="E18" s="24">
        <v>1193</v>
      </c>
      <c r="F18" s="24">
        <v>1640</v>
      </c>
      <c r="G18" s="24">
        <v>500</v>
      </c>
      <c r="H18" s="24">
        <v>1140</v>
      </c>
      <c r="I18" s="24">
        <v>55</v>
      </c>
      <c r="J18" s="24">
        <v>2</v>
      </c>
      <c r="K18" s="24">
        <v>53</v>
      </c>
      <c r="L18" s="17" t="str">
        <f t="shared" si="4"/>
        <v>○</v>
      </c>
      <c r="M18" s="17" t="str">
        <f t="shared" si="5"/>
        <v>○</v>
      </c>
      <c r="N18" s="17" t="str">
        <f t="shared" si="6"/>
        <v>○</v>
      </c>
    </row>
    <row r="19" spans="1:14" s="17" customFormat="1" ht="15" customHeight="1">
      <c r="A19" s="22">
        <v>14</v>
      </c>
      <c r="B19" s="23" t="s">
        <v>30</v>
      </c>
      <c r="C19" s="24">
        <v>701</v>
      </c>
      <c r="D19" s="24">
        <v>197</v>
      </c>
      <c r="E19" s="24">
        <v>504</v>
      </c>
      <c r="F19" s="24">
        <v>670</v>
      </c>
      <c r="G19" s="24">
        <v>196</v>
      </c>
      <c r="H19" s="24">
        <v>474</v>
      </c>
      <c r="I19" s="24">
        <v>31</v>
      </c>
      <c r="J19" s="24">
        <v>1</v>
      </c>
      <c r="K19" s="24">
        <v>30</v>
      </c>
      <c r="L19" s="17" t="str">
        <f t="shared" si="4"/>
        <v>○</v>
      </c>
      <c r="M19" s="17" t="str">
        <f t="shared" si="5"/>
        <v>○</v>
      </c>
      <c r="N19" s="17" t="str">
        <f t="shared" si="6"/>
        <v>○</v>
      </c>
    </row>
    <row r="20" spans="1:14" s="17" customFormat="1" ht="15" customHeight="1">
      <c r="A20" s="22">
        <v>15</v>
      </c>
      <c r="B20" s="23" t="s">
        <v>31</v>
      </c>
      <c r="C20" s="24">
        <v>3889</v>
      </c>
      <c r="D20" s="24">
        <v>1018</v>
      </c>
      <c r="E20" s="24">
        <v>2871</v>
      </c>
      <c r="F20" s="24">
        <v>3747</v>
      </c>
      <c r="G20" s="24">
        <v>1012</v>
      </c>
      <c r="H20" s="24">
        <v>2735</v>
      </c>
      <c r="I20" s="24">
        <v>142</v>
      </c>
      <c r="J20" s="24">
        <v>6</v>
      </c>
      <c r="K20" s="24">
        <v>136</v>
      </c>
      <c r="L20" s="17" t="str">
        <f t="shared" si="4"/>
        <v>○</v>
      </c>
      <c r="M20" s="17" t="str">
        <f t="shared" si="5"/>
        <v>○</v>
      </c>
      <c r="N20" s="17" t="str">
        <f t="shared" si="6"/>
        <v>○</v>
      </c>
    </row>
    <row r="21" spans="1:14" s="17" customFormat="1" ht="15" customHeight="1">
      <c r="A21" s="22">
        <v>16</v>
      </c>
      <c r="B21" s="23" t="s">
        <v>32</v>
      </c>
      <c r="C21" s="24">
        <v>5471</v>
      </c>
      <c r="D21" s="24">
        <v>1429</v>
      </c>
      <c r="E21" s="24">
        <v>4042</v>
      </c>
      <c r="F21" s="24">
        <v>5215</v>
      </c>
      <c r="G21" s="24">
        <v>1421</v>
      </c>
      <c r="H21" s="24">
        <v>3794</v>
      </c>
      <c r="I21" s="24">
        <v>256</v>
      </c>
      <c r="J21" s="24">
        <v>8</v>
      </c>
      <c r="K21" s="24">
        <v>248</v>
      </c>
      <c r="L21" s="17" t="str">
        <f t="shared" si="4"/>
        <v>○</v>
      </c>
      <c r="M21" s="17" t="str">
        <f t="shared" si="5"/>
        <v>○</v>
      </c>
      <c r="N21" s="17" t="str">
        <f t="shared" si="6"/>
        <v>○</v>
      </c>
    </row>
    <row r="22" spans="1:14" s="17" customFormat="1" ht="15" customHeight="1">
      <c r="A22" s="22">
        <v>17</v>
      </c>
      <c r="B22" s="23" t="s">
        <v>33</v>
      </c>
      <c r="C22" s="24">
        <v>4163</v>
      </c>
      <c r="D22" s="24">
        <v>288</v>
      </c>
      <c r="E22" s="24">
        <v>3875</v>
      </c>
      <c r="F22" s="24">
        <v>3671</v>
      </c>
      <c r="G22" s="24">
        <v>280</v>
      </c>
      <c r="H22" s="24">
        <v>3391</v>
      </c>
      <c r="I22" s="24">
        <v>492</v>
      </c>
      <c r="J22" s="24">
        <v>8</v>
      </c>
      <c r="K22" s="24">
        <v>484</v>
      </c>
      <c r="L22" s="17" t="str">
        <f t="shared" si="4"/>
        <v>○</v>
      </c>
      <c r="M22" s="17" t="str">
        <f t="shared" si="5"/>
        <v>○</v>
      </c>
      <c r="N22" s="17" t="str">
        <f t="shared" si="6"/>
        <v>○</v>
      </c>
    </row>
    <row r="23" spans="1:14" s="17" customFormat="1" ht="15" customHeight="1">
      <c r="A23" s="22">
        <v>18</v>
      </c>
      <c r="B23" s="23" t="s">
        <v>34</v>
      </c>
      <c r="C23" s="24">
        <v>1679</v>
      </c>
      <c r="D23" s="24">
        <v>165</v>
      </c>
      <c r="E23" s="24">
        <v>1514</v>
      </c>
      <c r="F23" s="24">
        <v>1612</v>
      </c>
      <c r="G23" s="24">
        <v>161</v>
      </c>
      <c r="H23" s="24">
        <v>1451</v>
      </c>
      <c r="I23" s="24">
        <v>67</v>
      </c>
      <c r="J23" s="24">
        <v>4</v>
      </c>
      <c r="K23" s="24">
        <v>63</v>
      </c>
      <c r="L23" s="17" t="str">
        <f t="shared" si="4"/>
        <v>○</v>
      </c>
      <c r="M23" s="17" t="str">
        <f t="shared" si="5"/>
        <v>○</v>
      </c>
      <c r="N23" s="17" t="str">
        <f t="shared" si="6"/>
        <v>○</v>
      </c>
    </row>
    <row r="24" spans="1:14" s="17" customFormat="1" ht="15" customHeight="1">
      <c r="A24" s="22">
        <v>19</v>
      </c>
      <c r="B24" s="23" t="s">
        <v>35</v>
      </c>
      <c r="C24" s="24">
        <v>3308</v>
      </c>
      <c r="D24" s="24">
        <v>376</v>
      </c>
      <c r="E24" s="24">
        <v>2932</v>
      </c>
      <c r="F24" s="24">
        <v>3190</v>
      </c>
      <c r="G24" s="24">
        <v>374</v>
      </c>
      <c r="H24" s="24">
        <v>2816</v>
      </c>
      <c r="I24" s="24">
        <v>118</v>
      </c>
      <c r="J24" s="24">
        <v>2</v>
      </c>
      <c r="K24" s="24">
        <v>116</v>
      </c>
      <c r="L24" s="17" t="str">
        <f t="shared" si="4"/>
        <v>○</v>
      </c>
      <c r="M24" s="17" t="str">
        <f t="shared" si="5"/>
        <v>○</v>
      </c>
      <c r="N24" s="17" t="str">
        <f t="shared" si="6"/>
        <v>○</v>
      </c>
    </row>
    <row r="25" spans="1:14" s="17" customFormat="1" ht="15" customHeight="1">
      <c r="A25" s="22">
        <v>20</v>
      </c>
      <c r="B25" s="23" t="s">
        <v>36</v>
      </c>
      <c r="C25" s="24">
        <v>1772</v>
      </c>
      <c r="D25" s="24">
        <v>401</v>
      </c>
      <c r="E25" s="24">
        <v>1371</v>
      </c>
      <c r="F25" s="24">
        <v>1718</v>
      </c>
      <c r="G25" s="24">
        <v>397</v>
      </c>
      <c r="H25" s="24">
        <v>1321</v>
      </c>
      <c r="I25" s="24">
        <v>54</v>
      </c>
      <c r="J25" s="24">
        <v>4</v>
      </c>
      <c r="K25" s="24">
        <v>50</v>
      </c>
      <c r="L25" s="17" t="str">
        <f t="shared" si="4"/>
        <v>○</v>
      </c>
      <c r="M25" s="17" t="str">
        <f t="shared" si="5"/>
        <v>○</v>
      </c>
      <c r="N25" s="17" t="str">
        <f t="shared" si="6"/>
        <v>○</v>
      </c>
    </row>
    <row r="26" spans="1:14" s="17" customFormat="1" ht="15" customHeight="1">
      <c r="A26" s="22">
        <v>21</v>
      </c>
      <c r="B26" s="23" t="s">
        <v>37</v>
      </c>
      <c r="C26" s="24">
        <v>10594</v>
      </c>
      <c r="D26" s="24">
        <v>1367</v>
      </c>
      <c r="E26" s="24">
        <v>9227</v>
      </c>
      <c r="F26" s="24">
        <v>10293</v>
      </c>
      <c r="G26" s="24">
        <v>1355</v>
      </c>
      <c r="H26" s="24">
        <v>8938</v>
      </c>
      <c r="I26" s="24">
        <v>301</v>
      </c>
      <c r="J26" s="24">
        <v>12</v>
      </c>
      <c r="K26" s="24">
        <v>289</v>
      </c>
      <c r="L26" s="17" t="str">
        <f t="shared" si="4"/>
        <v>○</v>
      </c>
      <c r="M26" s="17" t="str">
        <f t="shared" si="5"/>
        <v>○</v>
      </c>
      <c r="N26" s="17" t="str">
        <f t="shared" si="6"/>
        <v>○</v>
      </c>
    </row>
    <row r="27" spans="1:14" s="17" customFormat="1" ht="15" customHeight="1">
      <c r="A27" s="22">
        <v>22</v>
      </c>
      <c r="B27" s="23" t="s">
        <v>38</v>
      </c>
      <c r="C27" s="24">
        <v>3218</v>
      </c>
      <c r="D27" s="24">
        <v>373</v>
      </c>
      <c r="E27" s="24">
        <v>2845</v>
      </c>
      <c r="F27" s="24">
        <v>3099</v>
      </c>
      <c r="G27" s="24">
        <v>370</v>
      </c>
      <c r="H27" s="24">
        <v>2729</v>
      </c>
      <c r="I27" s="24">
        <v>119</v>
      </c>
      <c r="J27" s="24">
        <v>3</v>
      </c>
      <c r="K27" s="24">
        <v>116</v>
      </c>
      <c r="L27" s="17" t="str">
        <f t="shared" si="4"/>
        <v>○</v>
      </c>
      <c r="M27" s="17" t="str">
        <f t="shared" si="5"/>
        <v>○</v>
      </c>
      <c r="N27" s="17" t="str">
        <f t="shared" si="6"/>
        <v>○</v>
      </c>
    </row>
    <row r="28" spans="1:14" s="17" customFormat="1" ht="15" customHeight="1">
      <c r="A28" s="34">
        <v>23</v>
      </c>
      <c r="B28" s="23" t="s">
        <v>39</v>
      </c>
      <c r="C28" s="24">
        <v>7413</v>
      </c>
      <c r="D28" s="24">
        <v>396</v>
      </c>
      <c r="E28" s="24">
        <v>7017</v>
      </c>
      <c r="F28" s="24">
        <v>6895</v>
      </c>
      <c r="G28" s="24">
        <v>393</v>
      </c>
      <c r="H28" s="24">
        <v>6502</v>
      </c>
      <c r="I28" s="24">
        <v>518</v>
      </c>
      <c r="J28" s="24">
        <v>3</v>
      </c>
      <c r="K28" s="24">
        <v>515</v>
      </c>
      <c r="L28" s="17" t="str">
        <f t="shared" si="4"/>
        <v>○</v>
      </c>
      <c r="M28" s="17" t="str">
        <f t="shared" si="5"/>
        <v>○</v>
      </c>
      <c r="N28" s="17" t="str">
        <f t="shared" si="6"/>
        <v>○</v>
      </c>
    </row>
    <row r="29" spans="1:14" s="17" customFormat="1" ht="15" customHeight="1">
      <c r="A29" s="22">
        <v>24</v>
      </c>
      <c r="B29" s="23" t="s">
        <v>40</v>
      </c>
      <c r="C29" s="24">
        <v>4472</v>
      </c>
      <c r="D29" s="24">
        <v>276</v>
      </c>
      <c r="E29" s="24">
        <v>4196</v>
      </c>
      <c r="F29" s="24">
        <v>4319</v>
      </c>
      <c r="G29" s="24">
        <v>276</v>
      </c>
      <c r="H29" s="24">
        <v>4043</v>
      </c>
      <c r="I29" s="24">
        <v>153</v>
      </c>
      <c r="J29" s="24">
        <v>0</v>
      </c>
      <c r="K29" s="24">
        <v>153</v>
      </c>
      <c r="L29" s="17" t="str">
        <f t="shared" si="4"/>
        <v>○</v>
      </c>
      <c r="M29" s="17" t="str">
        <f t="shared" si="5"/>
        <v>○</v>
      </c>
      <c r="N29" s="17" t="str">
        <f t="shared" si="6"/>
        <v>○</v>
      </c>
    </row>
    <row r="30" spans="1:14" s="17" customFormat="1" ht="15" customHeight="1">
      <c r="A30" s="22">
        <v>25</v>
      </c>
      <c r="B30" s="23" t="s">
        <v>41</v>
      </c>
      <c r="C30" s="24">
        <v>5067</v>
      </c>
      <c r="D30" s="24">
        <v>233</v>
      </c>
      <c r="E30" s="24">
        <v>4834</v>
      </c>
      <c r="F30" s="24">
        <v>4886</v>
      </c>
      <c r="G30" s="24">
        <v>232</v>
      </c>
      <c r="H30" s="24">
        <v>4654</v>
      </c>
      <c r="I30" s="24">
        <v>181</v>
      </c>
      <c r="J30" s="24">
        <v>1</v>
      </c>
      <c r="K30" s="24">
        <v>180</v>
      </c>
      <c r="L30" s="17" t="str">
        <f t="shared" si="4"/>
        <v>○</v>
      </c>
      <c r="M30" s="17" t="str">
        <f t="shared" si="5"/>
        <v>○</v>
      </c>
      <c r="N30" s="17" t="str">
        <f t="shared" si="6"/>
        <v>○</v>
      </c>
    </row>
    <row r="31" spans="1:14" s="17" customFormat="1" ht="15" customHeight="1">
      <c r="A31" s="22">
        <v>26</v>
      </c>
      <c r="B31" s="23" t="s">
        <v>42</v>
      </c>
      <c r="C31" s="24">
        <v>7803</v>
      </c>
      <c r="D31" s="24">
        <v>293</v>
      </c>
      <c r="E31" s="24">
        <v>7510</v>
      </c>
      <c r="F31" s="24">
        <v>7480</v>
      </c>
      <c r="G31" s="24">
        <v>287</v>
      </c>
      <c r="H31" s="24">
        <v>7193</v>
      </c>
      <c r="I31" s="24">
        <v>323</v>
      </c>
      <c r="J31" s="24">
        <v>6</v>
      </c>
      <c r="K31" s="24">
        <v>317</v>
      </c>
      <c r="L31" s="17" t="str">
        <f t="shared" si="4"/>
        <v>○</v>
      </c>
      <c r="M31" s="17" t="str">
        <f t="shared" si="5"/>
        <v>○</v>
      </c>
      <c r="N31" s="17" t="str">
        <f t="shared" si="6"/>
        <v>○</v>
      </c>
    </row>
    <row r="32" spans="1:14" s="17" customFormat="1" ht="15" customHeight="1">
      <c r="A32" s="22">
        <v>27</v>
      </c>
      <c r="B32" s="23" t="s">
        <v>43</v>
      </c>
      <c r="C32" s="24">
        <v>3900</v>
      </c>
      <c r="D32" s="24">
        <v>184</v>
      </c>
      <c r="E32" s="24">
        <v>3716</v>
      </c>
      <c r="F32" s="24">
        <v>3732</v>
      </c>
      <c r="G32" s="24">
        <v>181</v>
      </c>
      <c r="H32" s="24">
        <v>3551</v>
      </c>
      <c r="I32" s="24">
        <v>168</v>
      </c>
      <c r="J32" s="24">
        <v>3</v>
      </c>
      <c r="K32" s="24">
        <v>165</v>
      </c>
      <c r="L32" s="17" t="str">
        <f t="shared" si="4"/>
        <v>○</v>
      </c>
      <c r="M32" s="17" t="str">
        <f t="shared" si="5"/>
        <v>○</v>
      </c>
      <c r="N32" s="17" t="str">
        <f t="shared" si="6"/>
        <v>○</v>
      </c>
    </row>
    <row r="33" spans="1:14" s="17" customFormat="1" ht="15" customHeight="1">
      <c r="A33" s="22">
        <v>28</v>
      </c>
      <c r="B33" s="23" t="s">
        <v>44</v>
      </c>
      <c r="C33" s="24">
        <v>7211</v>
      </c>
      <c r="D33" s="24">
        <v>256</v>
      </c>
      <c r="E33" s="24">
        <v>6955</v>
      </c>
      <c r="F33" s="24">
        <v>6914</v>
      </c>
      <c r="G33" s="24">
        <v>251</v>
      </c>
      <c r="H33" s="24">
        <v>6663</v>
      </c>
      <c r="I33" s="24">
        <v>297</v>
      </c>
      <c r="J33" s="24">
        <v>5</v>
      </c>
      <c r="K33" s="24">
        <v>292</v>
      </c>
      <c r="L33" s="17" t="str">
        <f t="shared" si="4"/>
        <v>○</v>
      </c>
      <c r="M33" s="17" t="str">
        <f t="shared" si="5"/>
        <v>○</v>
      </c>
      <c r="N33" s="17" t="str">
        <f t="shared" si="6"/>
        <v>○</v>
      </c>
    </row>
    <row r="34" spans="1:14" s="17" customFormat="1" ht="15" customHeight="1">
      <c r="A34" s="22">
        <v>29</v>
      </c>
      <c r="B34" s="23" t="s">
        <v>45</v>
      </c>
      <c r="C34" s="24">
        <v>275</v>
      </c>
      <c r="D34" s="24">
        <v>65</v>
      </c>
      <c r="E34" s="24">
        <v>210</v>
      </c>
      <c r="F34" s="24">
        <v>262</v>
      </c>
      <c r="G34" s="24">
        <v>65</v>
      </c>
      <c r="H34" s="24">
        <v>197</v>
      </c>
      <c r="I34" s="24">
        <v>13</v>
      </c>
      <c r="J34" s="24">
        <v>0</v>
      </c>
      <c r="K34" s="24">
        <v>13</v>
      </c>
      <c r="L34" s="17" t="str">
        <f t="shared" si="4"/>
        <v>○</v>
      </c>
      <c r="M34" s="17" t="str">
        <f t="shared" si="5"/>
        <v>○</v>
      </c>
      <c r="N34" s="17" t="str">
        <f t="shared" si="6"/>
        <v>○</v>
      </c>
    </row>
    <row r="35" spans="1:14" s="17" customFormat="1" ht="15" customHeight="1">
      <c r="A35" s="25">
        <v>30</v>
      </c>
      <c r="B35" s="26" t="s">
        <v>46</v>
      </c>
      <c r="C35" s="27">
        <v>340</v>
      </c>
      <c r="D35" s="27">
        <v>94</v>
      </c>
      <c r="E35" s="27">
        <v>246</v>
      </c>
      <c r="F35" s="27">
        <v>318</v>
      </c>
      <c r="G35" s="27">
        <v>91</v>
      </c>
      <c r="H35" s="27">
        <v>227</v>
      </c>
      <c r="I35" s="27">
        <v>22</v>
      </c>
      <c r="J35" s="27">
        <v>3</v>
      </c>
      <c r="K35" s="27">
        <v>19</v>
      </c>
      <c r="L35" s="17" t="str">
        <f t="shared" si="4"/>
        <v>○</v>
      </c>
      <c r="M35" s="17" t="str">
        <f t="shared" si="5"/>
        <v>○</v>
      </c>
      <c r="N35" s="17" t="str">
        <f t="shared" si="6"/>
        <v>○</v>
      </c>
    </row>
    <row r="36" spans="1:14" s="17" customFormat="1" ht="15" customHeight="1">
      <c r="A36" s="25">
        <v>31</v>
      </c>
      <c r="B36" s="26" t="s">
        <v>47</v>
      </c>
      <c r="C36" s="27">
        <v>570</v>
      </c>
      <c r="D36" s="27">
        <v>174</v>
      </c>
      <c r="E36" s="27">
        <v>396</v>
      </c>
      <c r="F36" s="27">
        <v>566</v>
      </c>
      <c r="G36" s="27">
        <v>174</v>
      </c>
      <c r="H36" s="27">
        <v>392</v>
      </c>
      <c r="I36" s="27">
        <v>4</v>
      </c>
      <c r="J36" s="27">
        <v>0</v>
      </c>
      <c r="K36" s="27">
        <v>4</v>
      </c>
      <c r="L36" s="17" t="str">
        <f t="shared" si="4"/>
        <v>○</v>
      </c>
      <c r="M36" s="17" t="str">
        <f t="shared" si="5"/>
        <v>○</v>
      </c>
      <c r="N36" s="17" t="str">
        <f t="shared" si="6"/>
        <v>○</v>
      </c>
    </row>
    <row r="37" spans="1:14" s="17" customFormat="1" ht="15" customHeight="1">
      <c r="A37" s="22">
        <v>32</v>
      </c>
      <c r="B37" s="23" t="s">
        <v>48</v>
      </c>
      <c r="C37" s="24">
        <v>248</v>
      </c>
      <c r="D37" s="24">
        <v>86</v>
      </c>
      <c r="E37" s="24">
        <v>162</v>
      </c>
      <c r="F37" s="24">
        <v>244</v>
      </c>
      <c r="G37" s="24">
        <v>85</v>
      </c>
      <c r="H37" s="24">
        <v>159</v>
      </c>
      <c r="I37" s="24">
        <v>4</v>
      </c>
      <c r="J37" s="24">
        <v>1</v>
      </c>
      <c r="K37" s="24">
        <v>3</v>
      </c>
      <c r="L37" s="17" t="str">
        <f t="shared" si="4"/>
        <v>○</v>
      </c>
      <c r="M37" s="17" t="str">
        <f t="shared" si="5"/>
        <v>○</v>
      </c>
      <c r="N37" s="17" t="str">
        <f t="shared" si="6"/>
        <v>○</v>
      </c>
    </row>
    <row r="38" spans="1:14" s="17" customFormat="1" ht="15" customHeight="1">
      <c r="A38" s="31">
        <v>33</v>
      </c>
      <c r="B38" s="32" t="s">
        <v>49</v>
      </c>
      <c r="C38" s="33">
        <v>324</v>
      </c>
      <c r="D38" s="33">
        <v>102</v>
      </c>
      <c r="E38" s="33">
        <v>222</v>
      </c>
      <c r="F38" s="33">
        <v>299</v>
      </c>
      <c r="G38" s="33">
        <v>102</v>
      </c>
      <c r="H38" s="33">
        <v>197</v>
      </c>
      <c r="I38" s="33">
        <v>25</v>
      </c>
      <c r="J38" s="33">
        <v>0</v>
      </c>
      <c r="K38" s="33">
        <v>25</v>
      </c>
      <c r="L38" s="17" t="str">
        <f t="shared" si="4"/>
        <v>○</v>
      </c>
      <c r="M38" s="17" t="str">
        <f t="shared" si="5"/>
        <v>○</v>
      </c>
      <c r="N38" s="17" t="str">
        <f t="shared" si="6"/>
        <v>○</v>
      </c>
    </row>
    <row r="39" spans="1:14" s="17" customFormat="1" ht="15" customHeight="1">
      <c r="A39" s="22">
        <v>34</v>
      </c>
      <c r="B39" s="23" t="s">
        <v>50</v>
      </c>
      <c r="C39" s="33">
        <v>130</v>
      </c>
      <c r="D39" s="33">
        <v>34</v>
      </c>
      <c r="E39" s="33">
        <v>96</v>
      </c>
      <c r="F39" s="33">
        <v>121</v>
      </c>
      <c r="G39" s="33">
        <v>34</v>
      </c>
      <c r="H39" s="33">
        <v>87</v>
      </c>
      <c r="I39" s="33">
        <v>9</v>
      </c>
      <c r="J39" s="33">
        <v>0</v>
      </c>
      <c r="K39" s="33">
        <v>9</v>
      </c>
      <c r="L39" s="17" t="str">
        <f t="shared" si="4"/>
        <v>○</v>
      </c>
      <c r="M39" s="17" t="str">
        <f t="shared" si="5"/>
        <v>○</v>
      </c>
      <c r="N39" s="17" t="str">
        <f t="shared" si="6"/>
        <v>○</v>
      </c>
    </row>
    <row r="40" spans="1:14" s="17" customFormat="1" ht="15" customHeight="1">
      <c r="A40" s="22">
        <v>35</v>
      </c>
      <c r="B40" s="23" t="s">
        <v>51</v>
      </c>
      <c r="C40" s="33">
        <v>466</v>
      </c>
      <c r="D40" s="33">
        <v>225</v>
      </c>
      <c r="E40" s="33">
        <v>241</v>
      </c>
      <c r="F40" s="24">
        <v>452</v>
      </c>
      <c r="G40" s="24">
        <v>225</v>
      </c>
      <c r="H40" s="24">
        <v>227</v>
      </c>
      <c r="I40" s="33">
        <v>14</v>
      </c>
      <c r="J40" s="33">
        <v>0</v>
      </c>
      <c r="K40" s="33">
        <v>14</v>
      </c>
      <c r="L40" s="17" t="str">
        <f t="shared" si="4"/>
        <v>○</v>
      </c>
      <c r="M40" s="17" t="str">
        <f t="shared" si="5"/>
        <v>○</v>
      </c>
      <c r="N40" s="17" t="str">
        <f t="shared" si="6"/>
        <v>○</v>
      </c>
    </row>
    <row r="41" spans="1:14" s="17" customFormat="1" ht="15" customHeight="1">
      <c r="A41" s="22">
        <v>36</v>
      </c>
      <c r="B41" s="23" t="s">
        <v>52</v>
      </c>
      <c r="C41" s="24">
        <v>655</v>
      </c>
      <c r="D41" s="24">
        <v>213</v>
      </c>
      <c r="E41" s="24">
        <v>442</v>
      </c>
      <c r="F41" s="24">
        <v>625</v>
      </c>
      <c r="G41" s="24">
        <v>205</v>
      </c>
      <c r="H41" s="24">
        <v>420</v>
      </c>
      <c r="I41" s="24">
        <v>30</v>
      </c>
      <c r="J41" s="24">
        <v>8</v>
      </c>
      <c r="K41" s="24">
        <v>22</v>
      </c>
      <c r="L41" s="17" t="str">
        <f t="shared" si="4"/>
        <v>○</v>
      </c>
      <c r="M41" s="17" t="str">
        <f t="shared" si="5"/>
        <v>○</v>
      </c>
      <c r="N41" s="17" t="str">
        <f t="shared" si="6"/>
        <v>○</v>
      </c>
    </row>
    <row r="42" spans="1:14" s="17" customFormat="1" ht="15" customHeight="1">
      <c r="A42" s="22">
        <v>37</v>
      </c>
      <c r="B42" s="23" t="s">
        <v>53</v>
      </c>
      <c r="C42" s="24">
        <v>2711</v>
      </c>
      <c r="D42" s="24">
        <v>1010</v>
      </c>
      <c r="E42" s="24">
        <v>1701</v>
      </c>
      <c r="F42" s="24">
        <v>2626</v>
      </c>
      <c r="G42" s="24">
        <v>1010</v>
      </c>
      <c r="H42" s="24">
        <v>1616</v>
      </c>
      <c r="I42" s="24">
        <v>85</v>
      </c>
      <c r="J42" s="24">
        <v>0</v>
      </c>
      <c r="K42" s="24">
        <v>85</v>
      </c>
      <c r="L42" s="17" t="str">
        <f t="shared" si="4"/>
        <v>○</v>
      </c>
      <c r="M42" s="17" t="str">
        <f t="shared" si="5"/>
        <v>○</v>
      </c>
      <c r="N42" s="17" t="str">
        <f t="shared" si="6"/>
        <v>○</v>
      </c>
    </row>
    <row r="43" spans="1:14" s="17" customFormat="1" ht="15" customHeight="1">
      <c r="A43" s="22">
        <v>38</v>
      </c>
      <c r="B43" s="23" t="s">
        <v>54</v>
      </c>
      <c r="C43" s="24">
        <v>7396</v>
      </c>
      <c r="D43" s="24">
        <v>545</v>
      </c>
      <c r="E43" s="24">
        <v>6851</v>
      </c>
      <c r="F43" s="24">
        <v>7213</v>
      </c>
      <c r="G43" s="24">
        <v>520</v>
      </c>
      <c r="H43" s="24">
        <v>6693</v>
      </c>
      <c r="I43" s="24">
        <v>183</v>
      </c>
      <c r="J43" s="24">
        <v>25</v>
      </c>
      <c r="K43" s="24">
        <v>158</v>
      </c>
      <c r="L43" s="17" t="str">
        <f t="shared" si="4"/>
        <v>○</v>
      </c>
      <c r="M43" s="17" t="str">
        <f t="shared" si="5"/>
        <v>○</v>
      </c>
      <c r="N43" s="17" t="str">
        <f t="shared" si="6"/>
        <v>○</v>
      </c>
    </row>
    <row r="44" spans="1:14" s="17" customFormat="1" ht="15" customHeight="1">
      <c r="A44" s="22">
        <v>39</v>
      </c>
      <c r="B44" s="23" t="s">
        <v>55</v>
      </c>
      <c r="C44" s="24">
        <v>439</v>
      </c>
      <c r="D44" s="24">
        <v>62</v>
      </c>
      <c r="E44" s="24">
        <v>377</v>
      </c>
      <c r="F44" s="24">
        <v>418</v>
      </c>
      <c r="G44" s="24">
        <v>62</v>
      </c>
      <c r="H44" s="24">
        <v>356</v>
      </c>
      <c r="I44" s="24">
        <v>21</v>
      </c>
      <c r="J44" s="24">
        <v>0</v>
      </c>
      <c r="K44" s="24">
        <v>21</v>
      </c>
      <c r="L44" s="17" t="str">
        <f t="shared" si="4"/>
        <v>○</v>
      </c>
      <c r="M44" s="17" t="str">
        <f t="shared" si="5"/>
        <v>○</v>
      </c>
      <c r="N44" s="17" t="str">
        <f t="shared" si="6"/>
        <v>○</v>
      </c>
    </row>
    <row r="45" spans="1:14" s="17" customFormat="1" ht="15" customHeight="1">
      <c r="A45" s="22">
        <v>40</v>
      </c>
      <c r="B45" s="23" t="s">
        <v>56</v>
      </c>
      <c r="C45" s="24">
        <v>1601</v>
      </c>
      <c r="D45" s="24">
        <v>278</v>
      </c>
      <c r="E45" s="24">
        <v>1323</v>
      </c>
      <c r="F45" s="24">
        <v>1477</v>
      </c>
      <c r="G45" s="24">
        <v>244</v>
      </c>
      <c r="H45" s="24">
        <v>1233</v>
      </c>
      <c r="I45" s="24">
        <v>124</v>
      </c>
      <c r="J45" s="24">
        <v>34</v>
      </c>
      <c r="K45" s="24">
        <v>90</v>
      </c>
      <c r="L45" s="17" t="str">
        <f t="shared" si="4"/>
        <v>○</v>
      </c>
      <c r="M45" s="17" t="str">
        <f t="shared" si="5"/>
        <v>○</v>
      </c>
      <c r="N45" s="17" t="str">
        <f t="shared" si="6"/>
        <v>○</v>
      </c>
    </row>
    <row r="46" spans="1:14" s="17" customFormat="1" ht="15" customHeight="1">
      <c r="A46" s="25">
        <v>41</v>
      </c>
      <c r="B46" s="26" t="s">
        <v>57</v>
      </c>
      <c r="C46" s="27">
        <v>585</v>
      </c>
      <c r="D46" s="27">
        <v>104</v>
      </c>
      <c r="E46" s="27">
        <v>481</v>
      </c>
      <c r="F46" s="27">
        <v>544</v>
      </c>
      <c r="G46" s="27">
        <v>101</v>
      </c>
      <c r="H46" s="27">
        <v>443</v>
      </c>
      <c r="I46" s="27">
        <v>41</v>
      </c>
      <c r="J46" s="27">
        <v>3</v>
      </c>
      <c r="K46" s="27">
        <v>38</v>
      </c>
      <c r="L46" s="17" t="str">
        <f t="shared" si="4"/>
        <v>○</v>
      </c>
      <c r="M46" s="17" t="str">
        <f t="shared" si="5"/>
        <v>○</v>
      </c>
      <c r="N46" s="17" t="str">
        <f t="shared" si="6"/>
        <v>○</v>
      </c>
    </row>
    <row r="47" spans="1:14" s="17" customFormat="1" ht="15" customHeight="1">
      <c r="A47" s="28"/>
      <c r="B47" s="29" t="s">
        <v>66</v>
      </c>
      <c r="C47" s="35">
        <f aca="true" t="shared" si="7" ref="C47:K47">SUM(C17:C46)</f>
        <v>90255</v>
      </c>
      <c r="D47" s="35">
        <f t="shared" si="7"/>
        <v>11262</v>
      </c>
      <c r="E47" s="35">
        <f t="shared" si="7"/>
        <v>78993</v>
      </c>
      <c r="F47" s="35">
        <f t="shared" si="7"/>
        <v>86325</v>
      </c>
      <c r="G47" s="35">
        <f t="shared" si="7"/>
        <v>11118</v>
      </c>
      <c r="H47" s="35">
        <f t="shared" si="7"/>
        <v>75207</v>
      </c>
      <c r="I47" s="35">
        <f t="shared" si="7"/>
        <v>3930</v>
      </c>
      <c r="J47" s="35">
        <f t="shared" si="7"/>
        <v>144</v>
      </c>
      <c r="K47" s="35">
        <f t="shared" si="7"/>
        <v>3786</v>
      </c>
      <c r="L47" s="17" t="str">
        <f t="shared" si="4"/>
        <v>○</v>
      </c>
      <c r="M47" s="17" t="str">
        <f t="shared" si="5"/>
        <v>○</v>
      </c>
      <c r="N47" s="17" t="str">
        <f t="shared" si="6"/>
        <v>○</v>
      </c>
    </row>
    <row r="48" spans="1:14" s="17" customFormat="1" ht="15" customHeight="1">
      <c r="A48" s="36"/>
      <c r="B48" s="37" t="s">
        <v>67</v>
      </c>
      <c r="C48" s="38">
        <f aca="true" t="shared" si="8" ref="C48:K48">C16+C47</f>
        <v>337324</v>
      </c>
      <c r="D48" s="38">
        <f t="shared" si="8"/>
        <v>30731</v>
      </c>
      <c r="E48" s="38">
        <f t="shared" si="8"/>
        <v>306593</v>
      </c>
      <c r="F48" s="38">
        <f t="shared" si="8"/>
        <v>323001</v>
      </c>
      <c r="G48" s="38">
        <f t="shared" si="8"/>
        <v>30476</v>
      </c>
      <c r="H48" s="38">
        <f t="shared" si="8"/>
        <v>292525</v>
      </c>
      <c r="I48" s="38">
        <f t="shared" si="8"/>
        <v>14323</v>
      </c>
      <c r="J48" s="38">
        <f t="shared" si="8"/>
        <v>255</v>
      </c>
      <c r="K48" s="38">
        <f t="shared" si="8"/>
        <v>14068</v>
      </c>
      <c r="L48" s="17" t="str">
        <f t="shared" si="4"/>
        <v>○</v>
      </c>
      <c r="M48" s="17" t="str">
        <f t="shared" si="5"/>
        <v>○</v>
      </c>
      <c r="N48" s="17" t="str">
        <f t="shared" si="6"/>
        <v>○</v>
      </c>
    </row>
  </sheetData>
  <sheetProtection/>
  <mergeCells count="5">
    <mergeCell ref="I3:K3"/>
    <mergeCell ref="C3:E3"/>
    <mergeCell ref="B3:B4"/>
    <mergeCell ref="A3:A4"/>
    <mergeCell ref="F3:H3"/>
  </mergeCells>
  <printOptions horizontalCentered="1"/>
  <pageMargins left="0.7086614173228347" right="0.7086614173228347" top="0.8267716535433072" bottom="0.7480314960629921" header="0.5118110236220472" footer="0.5118110236220472"/>
  <pageSetup fitToHeight="1" fitToWidth="1" horizontalDpi="600" verticalDpi="600" orientation="landscape" paperSize="9" scale="68" r:id="rId1"/>
  <headerFooter alignWithMargins="0">
    <oddFooter>&amp;RH31概要調書（家屋概況）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1"/>
  <sheetViews>
    <sheetView view="pageBreakPreview" zoomScale="70" zoomScaleNormal="75" zoomScaleSheetLayoutView="70" workbookViewId="0" topLeftCell="A1">
      <selection activeCell="K52" sqref="K52"/>
    </sheetView>
  </sheetViews>
  <sheetFormatPr defaultColWidth="8.796875" defaultRowHeight="15"/>
  <cols>
    <col min="1" max="1" width="3.59765625" style="1" customWidth="1"/>
    <col min="2" max="2" width="14" style="1" customWidth="1"/>
    <col min="3" max="11" width="18.59765625" style="1" customWidth="1"/>
    <col min="12" max="16384" width="9" style="1" customWidth="1"/>
  </cols>
  <sheetData>
    <row r="1" spans="1:3" ht="18.75">
      <c r="A1" s="64" t="s">
        <v>99</v>
      </c>
      <c r="B1" s="63"/>
      <c r="C1" s="63"/>
    </row>
    <row r="2" ht="18">
      <c r="A2" s="5"/>
    </row>
    <row r="3" spans="1:11" ht="14.25">
      <c r="A3" s="120" t="s">
        <v>3</v>
      </c>
      <c r="B3" s="56" t="s">
        <v>0</v>
      </c>
      <c r="C3" s="117" t="s">
        <v>4</v>
      </c>
      <c r="D3" s="117"/>
      <c r="E3" s="117" t="s">
        <v>5</v>
      </c>
      <c r="F3" s="117"/>
      <c r="G3" s="117" t="s">
        <v>1</v>
      </c>
      <c r="H3" s="117"/>
      <c r="I3" s="117" t="s">
        <v>96</v>
      </c>
      <c r="J3" s="117"/>
      <c r="K3" s="118" t="s">
        <v>12</v>
      </c>
    </row>
    <row r="4" spans="1:11" ht="14.25">
      <c r="A4" s="121"/>
      <c r="B4" s="57"/>
      <c r="C4" s="58" t="s">
        <v>90</v>
      </c>
      <c r="D4" s="59" t="s">
        <v>88</v>
      </c>
      <c r="E4" s="58" t="s">
        <v>90</v>
      </c>
      <c r="F4" s="59" t="s">
        <v>94</v>
      </c>
      <c r="G4" s="58" t="s">
        <v>90</v>
      </c>
      <c r="H4" s="59" t="s">
        <v>95</v>
      </c>
      <c r="I4" s="58" t="s">
        <v>90</v>
      </c>
      <c r="J4" s="59" t="s">
        <v>97</v>
      </c>
      <c r="K4" s="119"/>
    </row>
    <row r="5" spans="1:11" ht="14.25">
      <c r="A5" s="121"/>
      <c r="B5" s="57"/>
      <c r="C5" s="58"/>
      <c r="D5" s="60" t="s">
        <v>89</v>
      </c>
      <c r="E5" s="58"/>
      <c r="F5" s="60" t="s">
        <v>89</v>
      </c>
      <c r="G5" s="58"/>
      <c r="H5" s="60" t="s">
        <v>89</v>
      </c>
      <c r="I5" s="58"/>
      <c r="J5" s="60" t="s">
        <v>89</v>
      </c>
      <c r="K5" s="58" t="s">
        <v>98</v>
      </c>
    </row>
    <row r="6" spans="1:11" ht="14.25">
      <c r="A6" s="122"/>
      <c r="B6" s="61" t="s">
        <v>2</v>
      </c>
      <c r="C6" s="62" t="s">
        <v>91</v>
      </c>
      <c r="D6" s="62" t="s">
        <v>92</v>
      </c>
      <c r="E6" s="62" t="s">
        <v>93</v>
      </c>
      <c r="F6" s="62" t="s">
        <v>100</v>
      </c>
      <c r="G6" s="62" t="s">
        <v>101</v>
      </c>
      <c r="H6" s="62" t="s">
        <v>102</v>
      </c>
      <c r="I6" s="62" t="s">
        <v>103</v>
      </c>
      <c r="J6" s="62" t="s">
        <v>104</v>
      </c>
      <c r="K6" s="62" t="s">
        <v>105</v>
      </c>
    </row>
    <row r="7" spans="1:11" ht="15" customHeight="1">
      <c r="A7" s="19">
        <v>1</v>
      </c>
      <c r="B7" s="20" t="s">
        <v>17</v>
      </c>
      <c r="C7" s="3">
        <v>5998</v>
      </c>
      <c r="D7" s="3">
        <v>3097</v>
      </c>
      <c r="E7" s="3">
        <v>364991</v>
      </c>
      <c r="F7" s="3">
        <v>250399</v>
      </c>
      <c r="G7" s="3">
        <v>4910569</v>
      </c>
      <c r="H7" s="3">
        <v>4697094</v>
      </c>
      <c r="I7" s="3">
        <v>4910433</v>
      </c>
      <c r="J7" s="3">
        <v>4696958</v>
      </c>
      <c r="K7" s="3">
        <f>ROUND(G7*1000/E7,0)</f>
        <v>13454</v>
      </c>
    </row>
    <row r="8" spans="1:11" ht="15" customHeight="1">
      <c r="A8" s="22">
        <v>2</v>
      </c>
      <c r="B8" s="23" t="s">
        <v>18</v>
      </c>
      <c r="C8" s="4">
        <v>653</v>
      </c>
      <c r="D8" s="4">
        <v>470</v>
      </c>
      <c r="E8" s="4">
        <v>56416</v>
      </c>
      <c r="F8" s="4">
        <v>47183</v>
      </c>
      <c r="G8" s="4">
        <v>1884865</v>
      </c>
      <c r="H8" s="4">
        <v>1870262</v>
      </c>
      <c r="I8" s="4">
        <v>1884865</v>
      </c>
      <c r="J8" s="4">
        <v>1870262</v>
      </c>
      <c r="K8" s="4">
        <f aca="true" t="shared" si="0" ref="K8:K50">ROUND(G8*1000/E8,0)</f>
        <v>33410</v>
      </c>
    </row>
    <row r="9" spans="1:11" ht="15" customHeight="1">
      <c r="A9" s="22">
        <v>3</v>
      </c>
      <c r="B9" s="23" t="s">
        <v>19</v>
      </c>
      <c r="C9" s="4">
        <v>1844</v>
      </c>
      <c r="D9" s="4">
        <v>1311</v>
      </c>
      <c r="E9" s="4">
        <v>125706</v>
      </c>
      <c r="F9" s="4">
        <v>102035</v>
      </c>
      <c r="G9" s="4">
        <v>2618341</v>
      </c>
      <c r="H9" s="4">
        <v>2561320</v>
      </c>
      <c r="I9" s="4">
        <v>2617235</v>
      </c>
      <c r="J9" s="4">
        <v>2560283</v>
      </c>
      <c r="K9" s="4">
        <f t="shared" si="0"/>
        <v>20829</v>
      </c>
    </row>
    <row r="10" spans="1:11" ht="15" customHeight="1">
      <c r="A10" s="22">
        <v>4</v>
      </c>
      <c r="B10" s="23" t="s">
        <v>20</v>
      </c>
      <c r="C10" s="4">
        <v>643</v>
      </c>
      <c r="D10" s="4">
        <v>432</v>
      </c>
      <c r="E10" s="4">
        <v>52381</v>
      </c>
      <c r="F10" s="4">
        <v>43961</v>
      </c>
      <c r="G10" s="4">
        <v>1727474</v>
      </c>
      <c r="H10" s="4">
        <v>1713141</v>
      </c>
      <c r="I10" s="4">
        <v>1727474</v>
      </c>
      <c r="J10" s="4">
        <v>1713141</v>
      </c>
      <c r="K10" s="4">
        <f t="shared" si="0"/>
        <v>32979</v>
      </c>
    </row>
    <row r="11" spans="1:11" ht="15" customHeight="1">
      <c r="A11" s="22">
        <v>5</v>
      </c>
      <c r="B11" s="23" t="s">
        <v>21</v>
      </c>
      <c r="C11" s="4">
        <v>3753</v>
      </c>
      <c r="D11" s="4">
        <v>1733</v>
      </c>
      <c r="E11" s="4">
        <v>213952</v>
      </c>
      <c r="F11" s="4">
        <v>129703</v>
      </c>
      <c r="G11" s="4">
        <v>3272265</v>
      </c>
      <c r="H11" s="4">
        <v>3122654</v>
      </c>
      <c r="I11" s="4">
        <v>3272265</v>
      </c>
      <c r="J11" s="4">
        <v>3122654</v>
      </c>
      <c r="K11" s="4">
        <f t="shared" si="0"/>
        <v>15294</v>
      </c>
    </row>
    <row r="12" spans="1:11" ht="15" customHeight="1">
      <c r="A12" s="22">
        <v>6</v>
      </c>
      <c r="B12" s="23" t="s">
        <v>22</v>
      </c>
      <c r="C12" s="4">
        <v>1582</v>
      </c>
      <c r="D12" s="4">
        <v>844</v>
      </c>
      <c r="E12" s="4">
        <v>106713</v>
      </c>
      <c r="F12" s="4">
        <v>79615</v>
      </c>
      <c r="G12" s="4">
        <v>3422327</v>
      </c>
      <c r="H12" s="4">
        <v>3386891</v>
      </c>
      <c r="I12" s="4">
        <v>3422326</v>
      </c>
      <c r="J12" s="4">
        <v>3386891</v>
      </c>
      <c r="K12" s="4">
        <f t="shared" si="0"/>
        <v>32070</v>
      </c>
    </row>
    <row r="13" spans="1:11" ht="15" customHeight="1">
      <c r="A13" s="22">
        <v>7</v>
      </c>
      <c r="B13" s="23" t="s">
        <v>23</v>
      </c>
      <c r="C13" s="4">
        <v>3859</v>
      </c>
      <c r="D13" s="4">
        <v>1986</v>
      </c>
      <c r="E13" s="4">
        <v>252910</v>
      </c>
      <c r="F13" s="4">
        <v>173957</v>
      </c>
      <c r="G13" s="4">
        <v>5005182</v>
      </c>
      <c r="H13" s="4">
        <v>4875665</v>
      </c>
      <c r="I13" s="4">
        <v>5005182</v>
      </c>
      <c r="J13" s="4">
        <v>4875665</v>
      </c>
      <c r="K13" s="4">
        <f t="shared" si="0"/>
        <v>19790</v>
      </c>
    </row>
    <row r="14" spans="1:11" ht="15" customHeight="1">
      <c r="A14" s="22">
        <v>8</v>
      </c>
      <c r="B14" s="23" t="s">
        <v>24</v>
      </c>
      <c r="C14" s="4">
        <v>964</v>
      </c>
      <c r="D14" s="4">
        <v>688</v>
      </c>
      <c r="E14" s="4">
        <v>81077</v>
      </c>
      <c r="F14" s="4">
        <v>70805</v>
      </c>
      <c r="G14" s="4">
        <v>3452914</v>
      </c>
      <c r="H14" s="4">
        <v>3435789</v>
      </c>
      <c r="I14" s="4">
        <v>3452914</v>
      </c>
      <c r="J14" s="4">
        <v>3435789</v>
      </c>
      <c r="K14" s="4">
        <f t="shared" si="0"/>
        <v>42588</v>
      </c>
    </row>
    <row r="15" spans="1:11" ht="15" customHeight="1">
      <c r="A15" s="22">
        <v>9</v>
      </c>
      <c r="B15" s="23" t="s">
        <v>25</v>
      </c>
      <c r="C15" s="4">
        <v>3494</v>
      </c>
      <c r="D15" s="4">
        <v>1404</v>
      </c>
      <c r="E15" s="4">
        <v>228122</v>
      </c>
      <c r="F15" s="4">
        <v>137271</v>
      </c>
      <c r="G15" s="4">
        <v>5139355</v>
      </c>
      <c r="H15" s="4">
        <v>5035715</v>
      </c>
      <c r="I15" s="4">
        <v>5139355</v>
      </c>
      <c r="J15" s="4">
        <v>5035715</v>
      </c>
      <c r="K15" s="4">
        <f t="shared" si="0"/>
        <v>22529</v>
      </c>
    </row>
    <row r="16" spans="1:11" ht="15" customHeight="1">
      <c r="A16" s="22">
        <v>10</v>
      </c>
      <c r="B16" s="23" t="s">
        <v>26</v>
      </c>
      <c r="C16" s="4">
        <v>575</v>
      </c>
      <c r="D16" s="4">
        <v>298</v>
      </c>
      <c r="E16" s="4">
        <v>36660</v>
      </c>
      <c r="F16" s="4">
        <v>25660</v>
      </c>
      <c r="G16" s="4">
        <v>781330</v>
      </c>
      <c r="H16" s="4">
        <v>764857</v>
      </c>
      <c r="I16" s="4">
        <v>781330</v>
      </c>
      <c r="J16" s="4">
        <v>764857</v>
      </c>
      <c r="K16" s="4">
        <f t="shared" si="0"/>
        <v>21313</v>
      </c>
    </row>
    <row r="17" spans="1:11" ht="15" customHeight="1">
      <c r="A17" s="25">
        <v>11</v>
      </c>
      <c r="B17" s="26" t="s">
        <v>27</v>
      </c>
      <c r="C17" s="65">
        <v>1821</v>
      </c>
      <c r="D17" s="65">
        <v>1005</v>
      </c>
      <c r="E17" s="65">
        <v>109350</v>
      </c>
      <c r="F17" s="65">
        <v>79497</v>
      </c>
      <c r="G17" s="65">
        <v>2572523</v>
      </c>
      <c r="H17" s="65">
        <v>2523947</v>
      </c>
      <c r="I17" s="65">
        <v>2572523</v>
      </c>
      <c r="J17" s="65">
        <v>2523947</v>
      </c>
      <c r="K17" s="65">
        <f t="shared" si="0"/>
        <v>23526</v>
      </c>
    </row>
    <row r="18" spans="1:11" ht="15" customHeight="1">
      <c r="A18" s="28"/>
      <c r="B18" s="29" t="s">
        <v>65</v>
      </c>
      <c r="C18" s="67">
        <f>SUM(C7:C17)</f>
        <v>25186</v>
      </c>
      <c r="D18" s="67">
        <f aca="true" t="shared" si="1" ref="D18:J18">SUM(D7:D17)</f>
        <v>13268</v>
      </c>
      <c r="E18" s="67">
        <f t="shared" si="1"/>
        <v>1628278</v>
      </c>
      <c r="F18" s="67">
        <f t="shared" si="1"/>
        <v>1140086</v>
      </c>
      <c r="G18" s="67">
        <f t="shared" si="1"/>
        <v>34787145</v>
      </c>
      <c r="H18" s="67">
        <f t="shared" si="1"/>
        <v>33987335</v>
      </c>
      <c r="I18" s="67">
        <f t="shared" si="1"/>
        <v>34785902</v>
      </c>
      <c r="J18" s="67">
        <f t="shared" si="1"/>
        <v>33986162</v>
      </c>
      <c r="K18" s="67">
        <f t="shared" si="0"/>
        <v>21364</v>
      </c>
    </row>
    <row r="19" spans="1:11" ht="15" customHeight="1">
      <c r="A19" s="31">
        <v>12</v>
      </c>
      <c r="B19" s="32" t="s">
        <v>28</v>
      </c>
      <c r="C19" s="66">
        <v>699</v>
      </c>
      <c r="D19" s="66">
        <v>210</v>
      </c>
      <c r="E19" s="66">
        <v>35918</v>
      </c>
      <c r="F19" s="66">
        <v>14228</v>
      </c>
      <c r="G19" s="66">
        <v>223580</v>
      </c>
      <c r="H19" s="66">
        <v>179239</v>
      </c>
      <c r="I19" s="66">
        <v>223579</v>
      </c>
      <c r="J19" s="66">
        <v>179239</v>
      </c>
      <c r="K19" s="66">
        <f t="shared" si="0"/>
        <v>6225</v>
      </c>
    </row>
    <row r="20" spans="1:11" ht="15" customHeight="1">
      <c r="A20" s="22">
        <v>13</v>
      </c>
      <c r="B20" s="23" t="s">
        <v>29</v>
      </c>
      <c r="C20" s="4">
        <v>806</v>
      </c>
      <c r="D20" s="4">
        <v>305</v>
      </c>
      <c r="E20" s="4">
        <v>40593</v>
      </c>
      <c r="F20" s="4">
        <v>19951</v>
      </c>
      <c r="G20" s="4">
        <v>315091</v>
      </c>
      <c r="H20" s="4">
        <v>275895</v>
      </c>
      <c r="I20" s="4">
        <v>315091</v>
      </c>
      <c r="J20" s="4">
        <v>275895</v>
      </c>
      <c r="K20" s="4">
        <f t="shared" si="0"/>
        <v>7762</v>
      </c>
    </row>
    <row r="21" spans="1:11" ht="15" customHeight="1">
      <c r="A21" s="22">
        <v>14</v>
      </c>
      <c r="B21" s="23" t="s">
        <v>30</v>
      </c>
      <c r="C21" s="4">
        <v>178</v>
      </c>
      <c r="D21" s="4">
        <v>72</v>
      </c>
      <c r="E21" s="4">
        <v>9177</v>
      </c>
      <c r="F21" s="4">
        <v>4376</v>
      </c>
      <c r="G21" s="4">
        <v>85019</v>
      </c>
      <c r="H21" s="4">
        <v>80024</v>
      </c>
      <c r="I21" s="4">
        <v>85019</v>
      </c>
      <c r="J21" s="4">
        <v>80024</v>
      </c>
      <c r="K21" s="4">
        <f t="shared" si="0"/>
        <v>9264</v>
      </c>
    </row>
    <row r="22" spans="1:11" ht="15" customHeight="1">
      <c r="A22" s="22">
        <v>15</v>
      </c>
      <c r="B22" s="23" t="s">
        <v>31</v>
      </c>
      <c r="C22" s="4">
        <v>1939</v>
      </c>
      <c r="D22" s="4">
        <v>930</v>
      </c>
      <c r="E22" s="4">
        <v>108993</v>
      </c>
      <c r="F22" s="4">
        <v>63531</v>
      </c>
      <c r="G22" s="4">
        <v>1186813</v>
      </c>
      <c r="H22" s="4">
        <v>1101216</v>
      </c>
      <c r="I22" s="4">
        <v>1186813</v>
      </c>
      <c r="J22" s="4">
        <v>1101216</v>
      </c>
      <c r="K22" s="4">
        <f t="shared" si="0"/>
        <v>10889</v>
      </c>
    </row>
    <row r="23" spans="1:11" ht="15" customHeight="1">
      <c r="A23" s="22">
        <v>16</v>
      </c>
      <c r="B23" s="23" t="s">
        <v>32</v>
      </c>
      <c r="C23" s="4">
        <v>2161</v>
      </c>
      <c r="D23" s="4">
        <v>783</v>
      </c>
      <c r="E23" s="4">
        <v>108145</v>
      </c>
      <c r="F23" s="4">
        <v>52827</v>
      </c>
      <c r="G23" s="4">
        <v>1124351</v>
      </c>
      <c r="H23" s="4">
        <v>1011851</v>
      </c>
      <c r="I23" s="4">
        <v>1124351</v>
      </c>
      <c r="J23" s="4">
        <v>1011851</v>
      </c>
      <c r="K23" s="4">
        <f t="shared" si="0"/>
        <v>10397</v>
      </c>
    </row>
    <row r="24" spans="1:11" ht="15" customHeight="1">
      <c r="A24" s="22">
        <v>17</v>
      </c>
      <c r="B24" s="23" t="s">
        <v>33</v>
      </c>
      <c r="C24" s="4">
        <v>606</v>
      </c>
      <c r="D24" s="4">
        <v>415</v>
      </c>
      <c r="E24" s="4">
        <v>44525</v>
      </c>
      <c r="F24" s="4">
        <v>36959</v>
      </c>
      <c r="G24" s="4">
        <v>770814</v>
      </c>
      <c r="H24" s="4">
        <v>752882</v>
      </c>
      <c r="I24" s="4">
        <v>770814</v>
      </c>
      <c r="J24" s="4">
        <v>752882</v>
      </c>
      <c r="K24" s="4">
        <f t="shared" si="0"/>
        <v>17312</v>
      </c>
    </row>
    <row r="25" spans="1:11" ht="15" customHeight="1">
      <c r="A25" s="22">
        <v>18</v>
      </c>
      <c r="B25" s="23" t="s">
        <v>34</v>
      </c>
      <c r="C25" s="4">
        <v>194</v>
      </c>
      <c r="D25" s="4">
        <v>95</v>
      </c>
      <c r="E25" s="4">
        <v>13659</v>
      </c>
      <c r="F25" s="4">
        <v>8874</v>
      </c>
      <c r="G25" s="4">
        <v>221385</v>
      </c>
      <c r="H25" s="4">
        <v>213919</v>
      </c>
      <c r="I25" s="4">
        <v>221385</v>
      </c>
      <c r="J25" s="4">
        <v>213919</v>
      </c>
      <c r="K25" s="4">
        <f t="shared" si="0"/>
        <v>16208</v>
      </c>
    </row>
    <row r="26" spans="1:11" ht="15" customHeight="1">
      <c r="A26" s="22">
        <v>19</v>
      </c>
      <c r="B26" s="23" t="s">
        <v>35</v>
      </c>
      <c r="C26" s="4">
        <v>593</v>
      </c>
      <c r="D26" s="4">
        <v>326</v>
      </c>
      <c r="E26" s="4">
        <v>33268</v>
      </c>
      <c r="F26" s="4">
        <v>22072</v>
      </c>
      <c r="G26" s="4">
        <v>453800</v>
      </c>
      <c r="H26" s="4">
        <v>432135</v>
      </c>
      <c r="I26" s="4">
        <v>453800</v>
      </c>
      <c r="J26" s="4">
        <v>432135</v>
      </c>
      <c r="K26" s="4">
        <f t="shared" si="0"/>
        <v>13641</v>
      </c>
    </row>
    <row r="27" spans="1:11" ht="15" customHeight="1">
      <c r="A27" s="22">
        <v>20</v>
      </c>
      <c r="B27" s="23" t="s">
        <v>36</v>
      </c>
      <c r="C27" s="4">
        <v>206</v>
      </c>
      <c r="D27" s="4">
        <v>62</v>
      </c>
      <c r="E27" s="4">
        <v>9494</v>
      </c>
      <c r="F27" s="4">
        <v>3468</v>
      </c>
      <c r="G27" s="4">
        <v>46348</v>
      </c>
      <c r="H27" s="4">
        <v>41410</v>
      </c>
      <c r="I27" s="4">
        <v>46348</v>
      </c>
      <c r="J27" s="4">
        <v>41410</v>
      </c>
      <c r="K27" s="4">
        <f t="shared" si="0"/>
        <v>4882</v>
      </c>
    </row>
    <row r="28" spans="1:11" ht="15" customHeight="1">
      <c r="A28" s="22">
        <v>21</v>
      </c>
      <c r="B28" s="23" t="s">
        <v>37</v>
      </c>
      <c r="C28" s="4">
        <v>1165</v>
      </c>
      <c r="D28" s="4">
        <v>552</v>
      </c>
      <c r="E28" s="4">
        <v>85021</v>
      </c>
      <c r="F28" s="4">
        <v>58273</v>
      </c>
      <c r="G28" s="4">
        <v>1768460</v>
      </c>
      <c r="H28" s="4">
        <v>1734895</v>
      </c>
      <c r="I28" s="4">
        <v>1768460</v>
      </c>
      <c r="J28" s="4">
        <v>1734895</v>
      </c>
      <c r="K28" s="4">
        <f t="shared" si="0"/>
        <v>20800</v>
      </c>
    </row>
    <row r="29" spans="1:11" ht="15" customHeight="1">
      <c r="A29" s="22">
        <v>22</v>
      </c>
      <c r="B29" s="23" t="s">
        <v>38</v>
      </c>
      <c r="C29" s="4">
        <v>620</v>
      </c>
      <c r="D29" s="4">
        <v>326</v>
      </c>
      <c r="E29" s="4">
        <v>34241</v>
      </c>
      <c r="F29" s="4">
        <v>21703</v>
      </c>
      <c r="G29" s="4">
        <v>310001</v>
      </c>
      <c r="H29" s="4">
        <v>284960</v>
      </c>
      <c r="I29" s="4">
        <v>310001</v>
      </c>
      <c r="J29" s="4">
        <v>284960</v>
      </c>
      <c r="K29" s="4">
        <f t="shared" si="0"/>
        <v>9054</v>
      </c>
    </row>
    <row r="30" spans="1:11" ht="15" customHeight="1">
      <c r="A30" s="34">
        <v>23</v>
      </c>
      <c r="B30" s="23" t="s">
        <v>39</v>
      </c>
      <c r="C30" s="4">
        <v>539</v>
      </c>
      <c r="D30" s="4">
        <v>262</v>
      </c>
      <c r="E30" s="4">
        <v>35579</v>
      </c>
      <c r="F30" s="4">
        <v>24056</v>
      </c>
      <c r="G30" s="4">
        <v>687335</v>
      </c>
      <c r="H30" s="4">
        <v>671229</v>
      </c>
      <c r="I30" s="4">
        <v>687335</v>
      </c>
      <c r="J30" s="4">
        <v>671229</v>
      </c>
      <c r="K30" s="4">
        <f t="shared" si="0"/>
        <v>19319</v>
      </c>
    </row>
    <row r="31" spans="1:11" ht="15" customHeight="1">
      <c r="A31" s="22">
        <v>24</v>
      </c>
      <c r="B31" s="23" t="s">
        <v>40</v>
      </c>
      <c r="C31" s="4">
        <v>513</v>
      </c>
      <c r="D31" s="4">
        <v>285</v>
      </c>
      <c r="E31" s="4">
        <v>33429</v>
      </c>
      <c r="F31" s="4">
        <v>22850</v>
      </c>
      <c r="G31" s="4">
        <v>545723</v>
      </c>
      <c r="H31" s="4">
        <v>525817</v>
      </c>
      <c r="I31" s="4">
        <v>545723</v>
      </c>
      <c r="J31" s="4">
        <v>525817</v>
      </c>
      <c r="K31" s="4">
        <f t="shared" si="0"/>
        <v>16325</v>
      </c>
    </row>
    <row r="32" spans="1:11" ht="15" customHeight="1">
      <c r="A32" s="22">
        <v>25</v>
      </c>
      <c r="B32" s="23" t="s">
        <v>41</v>
      </c>
      <c r="C32" s="4">
        <v>486</v>
      </c>
      <c r="D32" s="4">
        <v>309</v>
      </c>
      <c r="E32" s="4">
        <v>37708</v>
      </c>
      <c r="F32" s="4">
        <v>31086</v>
      </c>
      <c r="G32" s="4">
        <v>1049978</v>
      </c>
      <c r="H32" s="4">
        <v>1037618</v>
      </c>
      <c r="I32" s="4">
        <v>1049978</v>
      </c>
      <c r="J32" s="4">
        <v>1037618</v>
      </c>
      <c r="K32" s="4">
        <f t="shared" si="0"/>
        <v>27845</v>
      </c>
    </row>
    <row r="33" spans="1:11" ht="15" customHeight="1">
      <c r="A33" s="22">
        <v>26</v>
      </c>
      <c r="B33" s="23" t="s">
        <v>42</v>
      </c>
      <c r="C33" s="4">
        <v>462</v>
      </c>
      <c r="D33" s="4">
        <v>333</v>
      </c>
      <c r="E33" s="4">
        <v>35216</v>
      </c>
      <c r="F33" s="4">
        <v>30613</v>
      </c>
      <c r="G33" s="4">
        <v>1048028</v>
      </c>
      <c r="H33" s="4">
        <v>1039502</v>
      </c>
      <c r="I33" s="4">
        <v>1048028</v>
      </c>
      <c r="J33" s="4">
        <v>1039502</v>
      </c>
      <c r="K33" s="4">
        <f t="shared" si="0"/>
        <v>29760</v>
      </c>
    </row>
    <row r="34" spans="1:11" ht="15" customHeight="1">
      <c r="A34" s="22">
        <v>27</v>
      </c>
      <c r="B34" s="23" t="s">
        <v>43</v>
      </c>
      <c r="C34" s="4">
        <v>340</v>
      </c>
      <c r="D34" s="4">
        <v>249</v>
      </c>
      <c r="E34" s="4">
        <v>41454</v>
      </c>
      <c r="F34" s="4">
        <v>37026</v>
      </c>
      <c r="G34" s="4">
        <v>1002848</v>
      </c>
      <c r="H34" s="4">
        <v>996594</v>
      </c>
      <c r="I34" s="4">
        <v>1002848</v>
      </c>
      <c r="J34" s="4">
        <v>996594</v>
      </c>
      <c r="K34" s="4">
        <f t="shared" si="0"/>
        <v>24192</v>
      </c>
    </row>
    <row r="35" spans="1:11" ht="15" customHeight="1">
      <c r="A35" s="22">
        <v>28</v>
      </c>
      <c r="B35" s="23" t="s">
        <v>44</v>
      </c>
      <c r="C35" s="4">
        <v>416</v>
      </c>
      <c r="D35" s="4">
        <v>310</v>
      </c>
      <c r="E35" s="4">
        <v>32104</v>
      </c>
      <c r="F35" s="4">
        <v>28305</v>
      </c>
      <c r="G35" s="4">
        <v>1037837</v>
      </c>
      <c r="H35" s="4">
        <v>1031169</v>
      </c>
      <c r="I35" s="4">
        <v>1037837</v>
      </c>
      <c r="J35" s="4">
        <v>1031169</v>
      </c>
      <c r="K35" s="4">
        <f t="shared" si="0"/>
        <v>32327</v>
      </c>
    </row>
    <row r="36" spans="1:11" ht="15" customHeight="1">
      <c r="A36" s="22">
        <v>29</v>
      </c>
      <c r="B36" s="23" t="s">
        <v>45</v>
      </c>
      <c r="C36" s="4">
        <v>24</v>
      </c>
      <c r="D36" s="4">
        <v>17</v>
      </c>
      <c r="E36" s="4">
        <v>1747</v>
      </c>
      <c r="F36" s="4">
        <v>1468</v>
      </c>
      <c r="G36" s="4">
        <v>25798</v>
      </c>
      <c r="H36" s="4">
        <v>25462</v>
      </c>
      <c r="I36" s="4">
        <v>25798</v>
      </c>
      <c r="J36" s="4">
        <v>25462</v>
      </c>
      <c r="K36" s="4">
        <f t="shared" si="0"/>
        <v>14767</v>
      </c>
    </row>
    <row r="37" spans="1:11" ht="15" customHeight="1">
      <c r="A37" s="25">
        <v>30</v>
      </c>
      <c r="B37" s="26" t="s">
        <v>46</v>
      </c>
      <c r="C37" s="4">
        <v>69</v>
      </c>
      <c r="D37" s="4">
        <v>16</v>
      </c>
      <c r="E37" s="4">
        <v>4750</v>
      </c>
      <c r="F37" s="4">
        <v>2370</v>
      </c>
      <c r="G37" s="4">
        <v>82398</v>
      </c>
      <c r="H37" s="4">
        <v>76069</v>
      </c>
      <c r="I37" s="4">
        <v>82398</v>
      </c>
      <c r="J37" s="4">
        <v>76069</v>
      </c>
      <c r="K37" s="4">
        <f t="shared" si="0"/>
        <v>17347</v>
      </c>
    </row>
    <row r="38" spans="1:11" ht="15" customHeight="1">
      <c r="A38" s="25">
        <v>31</v>
      </c>
      <c r="B38" s="26" t="s">
        <v>47</v>
      </c>
      <c r="C38" s="4">
        <v>73</v>
      </c>
      <c r="D38" s="4">
        <v>5</v>
      </c>
      <c r="E38" s="4">
        <v>2697</v>
      </c>
      <c r="F38" s="4">
        <v>427</v>
      </c>
      <c r="G38" s="4">
        <v>16300</v>
      </c>
      <c r="H38" s="4">
        <v>14669</v>
      </c>
      <c r="I38" s="4">
        <v>16300</v>
      </c>
      <c r="J38" s="4">
        <v>14669</v>
      </c>
      <c r="K38" s="4">
        <f t="shared" si="0"/>
        <v>6044</v>
      </c>
    </row>
    <row r="39" spans="1:11" ht="15" customHeight="1">
      <c r="A39" s="22">
        <v>32</v>
      </c>
      <c r="B39" s="23" t="s">
        <v>48</v>
      </c>
      <c r="C39" s="4">
        <v>90</v>
      </c>
      <c r="D39" s="4">
        <v>11</v>
      </c>
      <c r="E39" s="4">
        <v>4311</v>
      </c>
      <c r="F39" s="4">
        <v>680</v>
      </c>
      <c r="G39" s="4">
        <v>14572</v>
      </c>
      <c r="H39" s="4">
        <v>7028</v>
      </c>
      <c r="I39" s="4">
        <v>14572</v>
      </c>
      <c r="J39" s="4">
        <v>7028</v>
      </c>
      <c r="K39" s="4">
        <f t="shared" si="0"/>
        <v>3380</v>
      </c>
    </row>
    <row r="40" spans="1:11" ht="15" customHeight="1">
      <c r="A40" s="31">
        <v>33</v>
      </c>
      <c r="B40" s="32" t="s">
        <v>49</v>
      </c>
      <c r="C40" s="4">
        <v>369</v>
      </c>
      <c r="D40" s="4">
        <v>216</v>
      </c>
      <c r="E40" s="4">
        <v>20832</v>
      </c>
      <c r="F40" s="4">
        <v>14030</v>
      </c>
      <c r="G40" s="4">
        <v>32964</v>
      </c>
      <c r="H40" s="4">
        <v>26604</v>
      </c>
      <c r="I40" s="4">
        <v>32964</v>
      </c>
      <c r="J40" s="4">
        <v>26604</v>
      </c>
      <c r="K40" s="4">
        <f t="shared" si="0"/>
        <v>1582</v>
      </c>
    </row>
    <row r="41" spans="1:11" ht="15" customHeight="1">
      <c r="A41" s="22">
        <v>34</v>
      </c>
      <c r="B41" s="23" t="s">
        <v>50</v>
      </c>
      <c r="C41" s="4">
        <v>182</v>
      </c>
      <c r="D41" s="4">
        <v>132</v>
      </c>
      <c r="E41" s="4">
        <v>11524</v>
      </c>
      <c r="F41" s="4">
        <v>8943</v>
      </c>
      <c r="G41" s="4">
        <v>24869</v>
      </c>
      <c r="H41" s="4">
        <v>22711</v>
      </c>
      <c r="I41" s="4">
        <v>24492</v>
      </c>
      <c r="J41" s="4">
        <v>22334</v>
      </c>
      <c r="K41" s="4">
        <f t="shared" si="0"/>
        <v>2158</v>
      </c>
    </row>
    <row r="42" spans="1:11" ht="15" customHeight="1">
      <c r="A42" s="22">
        <v>35</v>
      </c>
      <c r="B42" s="23" t="s">
        <v>51</v>
      </c>
      <c r="C42" s="4">
        <v>271</v>
      </c>
      <c r="D42" s="4">
        <v>57</v>
      </c>
      <c r="E42" s="4">
        <v>15722</v>
      </c>
      <c r="F42" s="4">
        <v>4014</v>
      </c>
      <c r="G42" s="4">
        <v>57260</v>
      </c>
      <c r="H42" s="4">
        <v>37671</v>
      </c>
      <c r="I42" s="4">
        <v>57260</v>
      </c>
      <c r="J42" s="4">
        <v>37671</v>
      </c>
      <c r="K42" s="4">
        <f t="shared" si="0"/>
        <v>3642</v>
      </c>
    </row>
    <row r="43" spans="1:11" ht="15" customHeight="1">
      <c r="A43" s="22">
        <v>36</v>
      </c>
      <c r="B43" s="23" t="s">
        <v>52</v>
      </c>
      <c r="C43" s="4">
        <v>290</v>
      </c>
      <c r="D43" s="4">
        <v>91</v>
      </c>
      <c r="E43" s="4">
        <v>17098</v>
      </c>
      <c r="F43" s="4">
        <v>6535</v>
      </c>
      <c r="G43" s="4">
        <v>58291</v>
      </c>
      <c r="H43" s="4">
        <v>38152</v>
      </c>
      <c r="I43" s="4">
        <v>58291</v>
      </c>
      <c r="J43" s="4">
        <v>38152</v>
      </c>
      <c r="K43" s="4">
        <f t="shared" si="0"/>
        <v>3409</v>
      </c>
    </row>
    <row r="44" spans="1:11" ht="15" customHeight="1">
      <c r="A44" s="22">
        <v>37</v>
      </c>
      <c r="B44" s="23" t="s">
        <v>53</v>
      </c>
      <c r="C44" s="4">
        <v>875</v>
      </c>
      <c r="D44" s="4">
        <v>125</v>
      </c>
      <c r="E44" s="4">
        <v>50642</v>
      </c>
      <c r="F44" s="4">
        <v>9140</v>
      </c>
      <c r="G44" s="4">
        <v>97942</v>
      </c>
      <c r="H44" s="4">
        <v>66430</v>
      </c>
      <c r="I44" s="4">
        <v>97758</v>
      </c>
      <c r="J44" s="4">
        <v>66430</v>
      </c>
      <c r="K44" s="4">
        <f t="shared" si="0"/>
        <v>1934</v>
      </c>
    </row>
    <row r="45" spans="1:11" ht="15" customHeight="1">
      <c r="A45" s="22">
        <v>38</v>
      </c>
      <c r="B45" s="23" t="s">
        <v>54</v>
      </c>
      <c r="C45" s="4">
        <v>843</v>
      </c>
      <c r="D45" s="4">
        <v>446</v>
      </c>
      <c r="E45" s="4">
        <v>71253</v>
      </c>
      <c r="F45" s="4">
        <v>54881</v>
      </c>
      <c r="G45" s="4">
        <v>1462507</v>
      </c>
      <c r="H45" s="4">
        <v>1443681</v>
      </c>
      <c r="I45" s="4">
        <v>1462507</v>
      </c>
      <c r="J45" s="4">
        <v>1443681</v>
      </c>
      <c r="K45" s="4">
        <f t="shared" si="0"/>
        <v>20526</v>
      </c>
    </row>
    <row r="46" spans="1:11" ht="15" customHeight="1">
      <c r="A46" s="22">
        <v>39</v>
      </c>
      <c r="B46" s="23" t="s">
        <v>55</v>
      </c>
      <c r="C46" s="4">
        <v>21</v>
      </c>
      <c r="D46" s="4">
        <v>8</v>
      </c>
      <c r="E46" s="4">
        <v>994</v>
      </c>
      <c r="F46" s="4">
        <v>495</v>
      </c>
      <c r="G46" s="4">
        <v>6226</v>
      </c>
      <c r="H46" s="4">
        <v>5432</v>
      </c>
      <c r="I46" s="4">
        <v>6226</v>
      </c>
      <c r="J46" s="4">
        <v>5432</v>
      </c>
      <c r="K46" s="4">
        <f t="shared" si="0"/>
        <v>6264</v>
      </c>
    </row>
    <row r="47" spans="1:11" ht="15" customHeight="1">
      <c r="A47" s="22">
        <v>40</v>
      </c>
      <c r="B47" s="23" t="s">
        <v>56</v>
      </c>
      <c r="C47" s="4">
        <v>594</v>
      </c>
      <c r="D47" s="4">
        <v>426</v>
      </c>
      <c r="E47" s="4">
        <v>37350</v>
      </c>
      <c r="F47" s="4">
        <v>28920</v>
      </c>
      <c r="G47" s="4">
        <v>646592</v>
      </c>
      <c r="H47" s="4">
        <v>628423</v>
      </c>
      <c r="I47" s="4">
        <v>646592</v>
      </c>
      <c r="J47" s="4">
        <v>628423</v>
      </c>
      <c r="K47" s="4">
        <f t="shared" si="0"/>
        <v>17312</v>
      </c>
    </row>
    <row r="48" spans="1:11" ht="15" customHeight="1">
      <c r="A48" s="25">
        <v>41</v>
      </c>
      <c r="B48" s="26" t="s">
        <v>57</v>
      </c>
      <c r="C48" s="65">
        <v>115</v>
      </c>
      <c r="D48" s="65">
        <v>78</v>
      </c>
      <c r="E48" s="65">
        <v>8283</v>
      </c>
      <c r="F48" s="65">
        <v>6117</v>
      </c>
      <c r="G48" s="65">
        <v>26461</v>
      </c>
      <c r="H48" s="65">
        <v>22083</v>
      </c>
      <c r="I48" s="65">
        <v>26461</v>
      </c>
      <c r="J48" s="65">
        <v>22083</v>
      </c>
      <c r="K48" s="65">
        <f t="shared" si="0"/>
        <v>3195</v>
      </c>
    </row>
    <row r="49" spans="1:11" s="6" customFormat="1" ht="15" customHeight="1">
      <c r="A49" s="28"/>
      <c r="B49" s="29" t="s">
        <v>66</v>
      </c>
      <c r="C49" s="67">
        <f>SUM(C19:C48)</f>
        <v>15739</v>
      </c>
      <c r="D49" s="67">
        <f aca="true" t="shared" si="2" ref="D49:J49">SUM(D19:D48)</f>
        <v>7452</v>
      </c>
      <c r="E49" s="67">
        <f t="shared" si="2"/>
        <v>985727</v>
      </c>
      <c r="F49" s="67">
        <f t="shared" si="2"/>
        <v>618218</v>
      </c>
      <c r="G49" s="67">
        <f t="shared" si="2"/>
        <v>14429591</v>
      </c>
      <c r="H49" s="67">
        <f t="shared" si="2"/>
        <v>13824770</v>
      </c>
      <c r="I49" s="67">
        <f t="shared" si="2"/>
        <v>14429029</v>
      </c>
      <c r="J49" s="67">
        <f t="shared" si="2"/>
        <v>13824393</v>
      </c>
      <c r="K49" s="67">
        <f t="shared" si="0"/>
        <v>14639</v>
      </c>
    </row>
    <row r="50" spans="1:11" s="6" customFormat="1" ht="15" customHeight="1">
      <c r="A50" s="36"/>
      <c r="B50" s="37" t="s">
        <v>67</v>
      </c>
      <c r="C50" s="68">
        <f>C18+C49</f>
        <v>40925</v>
      </c>
      <c r="D50" s="68">
        <f aca="true" t="shared" si="3" ref="D50:J50">D18+D49</f>
        <v>20720</v>
      </c>
      <c r="E50" s="68">
        <f t="shared" si="3"/>
        <v>2614005</v>
      </c>
      <c r="F50" s="68">
        <f t="shared" si="3"/>
        <v>1758304</v>
      </c>
      <c r="G50" s="68">
        <f t="shared" si="3"/>
        <v>49216736</v>
      </c>
      <c r="H50" s="68">
        <f t="shared" si="3"/>
        <v>47812105</v>
      </c>
      <c r="I50" s="68">
        <f t="shared" si="3"/>
        <v>49214931</v>
      </c>
      <c r="J50" s="68">
        <f t="shared" si="3"/>
        <v>47810555</v>
      </c>
      <c r="K50" s="68">
        <f t="shared" si="0"/>
        <v>18828</v>
      </c>
    </row>
    <row r="51" spans="1:10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</sheetData>
  <sheetProtection/>
  <mergeCells count="6">
    <mergeCell ref="I3:J3"/>
    <mergeCell ref="K3:K4"/>
    <mergeCell ref="G3:H3"/>
    <mergeCell ref="A3:A6"/>
    <mergeCell ref="C3:D3"/>
    <mergeCell ref="E3:F3"/>
  </mergeCells>
  <printOptions horizontalCentered="1"/>
  <pageMargins left="0.7086614173228347" right="0.7086614173228347" top="0.8267716535433072" bottom="0.7480314960629921" header="0.5118110236220472" footer="0.5118110236220472"/>
  <pageSetup fitToHeight="1" fitToWidth="1" horizontalDpi="600" verticalDpi="600" orientation="landscape" paperSize="9" scale="66" r:id="rId2"/>
  <headerFooter alignWithMargins="0">
    <oddFooter>&amp;RH31概要調書（家屋概況）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1"/>
  <sheetViews>
    <sheetView view="pageBreakPreview" zoomScale="70" zoomScaleNormal="75" zoomScaleSheetLayoutView="70" workbookViewId="0" topLeftCell="A1">
      <selection activeCell="F2" sqref="F2"/>
    </sheetView>
  </sheetViews>
  <sheetFormatPr defaultColWidth="8.796875" defaultRowHeight="15"/>
  <cols>
    <col min="1" max="1" width="3.59765625" style="1" customWidth="1"/>
    <col min="2" max="2" width="14" style="1" customWidth="1"/>
    <col min="3" max="11" width="18.59765625" style="1" customWidth="1"/>
    <col min="12" max="16384" width="9" style="1" customWidth="1"/>
  </cols>
  <sheetData>
    <row r="1" spans="1:3" ht="18.75">
      <c r="A1" s="64" t="s">
        <v>111</v>
      </c>
      <c r="B1" s="63"/>
      <c r="C1" s="63"/>
    </row>
    <row r="2" ht="18">
      <c r="A2" s="5"/>
    </row>
    <row r="3" spans="1:11" ht="14.25">
      <c r="A3" s="120" t="s">
        <v>6</v>
      </c>
      <c r="B3" s="56" t="s">
        <v>7</v>
      </c>
      <c r="C3" s="117" t="s">
        <v>8</v>
      </c>
      <c r="D3" s="117"/>
      <c r="E3" s="117" t="s">
        <v>9</v>
      </c>
      <c r="F3" s="117"/>
      <c r="G3" s="117" t="s">
        <v>10</v>
      </c>
      <c r="H3" s="117"/>
      <c r="I3" s="117" t="s">
        <v>96</v>
      </c>
      <c r="J3" s="117"/>
      <c r="K3" s="118" t="s">
        <v>12</v>
      </c>
    </row>
    <row r="4" spans="1:11" ht="14.25">
      <c r="A4" s="121"/>
      <c r="B4" s="57"/>
      <c r="C4" s="58" t="s">
        <v>90</v>
      </c>
      <c r="D4" s="59" t="s">
        <v>106</v>
      </c>
      <c r="E4" s="58" t="s">
        <v>90</v>
      </c>
      <c r="F4" s="59" t="s">
        <v>107</v>
      </c>
      <c r="G4" s="58" t="s">
        <v>90</v>
      </c>
      <c r="H4" s="59" t="s">
        <v>108</v>
      </c>
      <c r="I4" s="58" t="s">
        <v>90</v>
      </c>
      <c r="J4" s="59" t="s">
        <v>109</v>
      </c>
      <c r="K4" s="119"/>
    </row>
    <row r="5" spans="1:11" ht="14.25">
      <c r="A5" s="121"/>
      <c r="B5" s="57"/>
      <c r="C5" s="58"/>
      <c r="D5" s="60" t="s">
        <v>89</v>
      </c>
      <c r="E5" s="58"/>
      <c r="F5" s="60" t="s">
        <v>89</v>
      </c>
      <c r="G5" s="58"/>
      <c r="H5" s="60" t="s">
        <v>89</v>
      </c>
      <c r="I5" s="58"/>
      <c r="J5" s="60" t="s">
        <v>89</v>
      </c>
      <c r="K5" s="58" t="s">
        <v>110</v>
      </c>
    </row>
    <row r="6" spans="1:11" ht="14.25">
      <c r="A6" s="122"/>
      <c r="B6" s="61" t="s">
        <v>11</v>
      </c>
      <c r="C6" s="62" t="s">
        <v>91</v>
      </c>
      <c r="D6" s="62" t="s">
        <v>92</v>
      </c>
      <c r="E6" s="62" t="s">
        <v>112</v>
      </c>
      <c r="F6" s="62" t="s">
        <v>113</v>
      </c>
      <c r="G6" s="62" t="s">
        <v>101</v>
      </c>
      <c r="H6" s="62" t="s">
        <v>102</v>
      </c>
      <c r="I6" s="62" t="s">
        <v>103</v>
      </c>
      <c r="J6" s="62" t="s">
        <v>104</v>
      </c>
      <c r="K6" s="62" t="s">
        <v>105</v>
      </c>
    </row>
    <row r="7" spans="1:11" ht="15" customHeight="1">
      <c r="A7" s="19">
        <v>1</v>
      </c>
      <c r="B7" s="20" t="s">
        <v>17</v>
      </c>
      <c r="C7" s="3">
        <v>48235</v>
      </c>
      <c r="D7" s="3">
        <v>47912</v>
      </c>
      <c r="E7" s="3">
        <v>14666294</v>
      </c>
      <c r="F7" s="3">
        <v>14626932</v>
      </c>
      <c r="G7" s="3">
        <v>822907766</v>
      </c>
      <c r="H7" s="3">
        <v>822860249</v>
      </c>
      <c r="I7" s="3">
        <v>821760642</v>
      </c>
      <c r="J7" s="3">
        <v>821713125</v>
      </c>
      <c r="K7" s="3">
        <f aca="true" t="shared" si="0" ref="K7:K50">ROUND(G7*1000/E7,0)</f>
        <v>56109</v>
      </c>
    </row>
    <row r="8" spans="1:11" ht="15" customHeight="1">
      <c r="A8" s="22">
        <v>2</v>
      </c>
      <c r="B8" s="23" t="s">
        <v>18</v>
      </c>
      <c r="C8" s="4">
        <v>24058</v>
      </c>
      <c r="D8" s="4">
        <v>23512</v>
      </c>
      <c r="E8" s="4">
        <v>4065173</v>
      </c>
      <c r="F8" s="4">
        <v>4041138</v>
      </c>
      <c r="G8" s="4">
        <v>204170645</v>
      </c>
      <c r="H8" s="4">
        <v>204108802</v>
      </c>
      <c r="I8" s="4">
        <v>204152404</v>
      </c>
      <c r="J8" s="4">
        <v>204090561</v>
      </c>
      <c r="K8" s="4">
        <f t="shared" si="0"/>
        <v>50224</v>
      </c>
    </row>
    <row r="9" spans="1:11" ht="15" customHeight="1">
      <c r="A9" s="22">
        <v>3</v>
      </c>
      <c r="B9" s="23" t="s">
        <v>19</v>
      </c>
      <c r="C9" s="4">
        <v>12654</v>
      </c>
      <c r="D9" s="4">
        <v>12538</v>
      </c>
      <c r="E9" s="4">
        <v>2266219</v>
      </c>
      <c r="F9" s="4">
        <v>2262255</v>
      </c>
      <c r="G9" s="4">
        <v>116442956</v>
      </c>
      <c r="H9" s="4">
        <v>116431595</v>
      </c>
      <c r="I9" s="4">
        <v>116363223</v>
      </c>
      <c r="J9" s="4">
        <v>116351862</v>
      </c>
      <c r="K9" s="4">
        <f t="shared" si="0"/>
        <v>51382</v>
      </c>
    </row>
    <row r="10" spans="1:11" ht="15" customHeight="1">
      <c r="A10" s="22">
        <v>4</v>
      </c>
      <c r="B10" s="23" t="s">
        <v>20</v>
      </c>
      <c r="C10" s="4">
        <v>19010</v>
      </c>
      <c r="D10" s="4">
        <v>18547</v>
      </c>
      <c r="E10" s="4">
        <v>5020215</v>
      </c>
      <c r="F10" s="4">
        <v>5001719</v>
      </c>
      <c r="G10" s="4">
        <v>250448718</v>
      </c>
      <c r="H10" s="4">
        <v>250398292</v>
      </c>
      <c r="I10" s="4">
        <v>250381146</v>
      </c>
      <c r="J10" s="4">
        <v>250330720</v>
      </c>
      <c r="K10" s="4">
        <f t="shared" si="0"/>
        <v>49888</v>
      </c>
    </row>
    <row r="11" spans="1:11" ht="15" customHeight="1">
      <c r="A11" s="22">
        <v>5</v>
      </c>
      <c r="B11" s="23" t="s">
        <v>21</v>
      </c>
      <c r="C11" s="4">
        <v>16386</v>
      </c>
      <c r="D11" s="4">
        <v>16168</v>
      </c>
      <c r="E11" s="4">
        <v>2718634</v>
      </c>
      <c r="F11" s="4">
        <v>2710450</v>
      </c>
      <c r="G11" s="4">
        <v>139099434</v>
      </c>
      <c r="H11" s="4">
        <v>139075362</v>
      </c>
      <c r="I11" s="4">
        <v>139083249</v>
      </c>
      <c r="J11" s="4">
        <v>139059177</v>
      </c>
      <c r="K11" s="4">
        <f t="shared" si="0"/>
        <v>51165</v>
      </c>
    </row>
    <row r="12" spans="1:11" ht="15" customHeight="1">
      <c r="A12" s="22">
        <v>6</v>
      </c>
      <c r="B12" s="23" t="s">
        <v>22</v>
      </c>
      <c r="C12" s="4">
        <v>15370</v>
      </c>
      <c r="D12" s="4">
        <v>13554</v>
      </c>
      <c r="E12" s="4">
        <v>2461046</v>
      </c>
      <c r="F12" s="4">
        <v>2389921</v>
      </c>
      <c r="G12" s="4">
        <v>118351548</v>
      </c>
      <c r="H12" s="4">
        <v>118237909</v>
      </c>
      <c r="I12" s="4">
        <v>118337640</v>
      </c>
      <c r="J12" s="4">
        <v>118224002</v>
      </c>
      <c r="K12" s="4">
        <f t="shared" si="0"/>
        <v>48090</v>
      </c>
    </row>
    <row r="13" spans="1:11" ht="15" customHeight="1">
      <c r="A13" s="22">
        <v>7</v>
      </c>
      <c r="B13" s="23" t="s">
        <v>23</v>
      </c>
      <c r="C13" s="4">
        <v>33990</v>
      </c>
      <c r="D13" s="4">
        <v>32977</v>
      </c>
      <c r="E13" s="4">
        <v>5978353</v>
      </c>
      <c r="F13" s="4">
        <v>5938478</v>
      </c>
      <c r="G13" s="4">
        <v>279780968</v>
      </c>
      <c r="H13" s="4">
        <v>279660744</v>
      </c>
      <c r="I13" s="4">
        <v>279404762</v>
      </c>
      <c r="J13" s="4">
        <v>279284538</v>
      </c>
      <c r="K13" s="4">
        <f t="shared" si="0"/>
        <v>46799</v>
      </c>
    </row>
    <row r="14" spans="1:11" ht="15" customHeight="1">
      <c r="A14" s="22">
        <v>8</v>
      </c>
      <c r="B14" s="23" t="s">
        <v>24</v>
      </c>
      <c r="C14" s="4">
        <v>11619</v>
      </c>
      <c r="D14" s="4">
        <v>11303</v>
      </c>
      <c r="E14" s="4">
        <v>2254778</v>
      </c>
      <c r="F14" s="4">
        <v>2242965</v>
      </c>
      <c r="G14" s="4">
        <v>120041290</v>
      </c>
      <c r="H14" s="4">
        <v>120017119</v>
      </c>
      <c r="I14" s="4">
        <v>120018924</v>
      </c>
      <c r="J14" s="4">
        <v>119994754</v>
      </c>
      <c r="K14" s="4">
        <f t="shared" si="0"/>
        <v>53239</v>
      </c>
    </row>
    <row r="15" spans="1:11" ht="15" customHeight="1">
      <c r="A15" s="22">
        <v>9</v>
      </c>
      <c r="B15" s="23" t="s">
        <v>25</v>
      </c>
      <c r="C15" s="4">
        <v>31640</v>
      </c>
      <c r="D15" s="4">
        <v>29627</v>
      </c>
      <c r="E15" s="4">
        <v>5045408</v>
      </c>
      <c r="F15" s="4">
        <v>4953654</v>
      </c>
      <c r="G15" s="4">
        <v>224093090</v>
      </c>
      <c r="H15" s="4">
        <v>223881959</v>
      </c>
      <c r="I15" s="4">
        <v>224030654</v>
      </c>
      <c r="J15" s="4">
        <v>223819523</v>
      </c>
      <c r="K15" s="4">
        <f t="shared" si="0"/>
        <v>44415</v>
      </c>
    </row>
    <row r="16" spans="1:11" ht="15" customHeight="1">
      <c r="A16" s="22">
        <v>10</v>
      </c>
      <c r="B16" s="23" t="s">
        <v>26</v>
      </c>
      <c r="C16" s="4">
        <v>19910</v>
      </c>
      <c r="D16" s="4">
        <v>18310</v>
      </c>
      <c r="E16" s="4">
        <v>2792191</v>
      </c>
      <c r="F16" s="4">
        <v>2717082</v>
      </c>
      <c r="G16" s="4">
        <v>113518370</v>
      </c>
      <c r="H16" s="4">
        <v>113321484</v>
      </c>
      <c r="I16" s="4">
        <v>113444041</v>
      </c>
      <c r="J16" s="4">
        <v>113247155</v>
      </c>
      <c r="K16" s="4">
        <f t="shared" si="0"/>
        <v>40656</v>
      </c>
    </row>
    <row r="17" spans="1:11" ht="15" customHeight="1">
      <c r="A17" s="25">
        <v>11</v>
      </c>
      <c r="B17" s="26" t="s">
        <v>27</v>
      </c>
      <c r="C17" s="65">
        <v>14820</v>
      </c>
      <c r="D17" s="65">
        <v>14175</v>
      </c>
      <c r="E17" s="65">
        <v>1629476</v>
      </c>
      <c r="F17" s="65">
        <v>1604182</v>
      </c>
      <c r="G17" s="65">
        <v>75592365</v>
      </c>
      <c r="H17" s="65">
        <v>75531800</v>
      </c>
      <c r="I17" s="65">
        <v>75585964</v>
      </c>
      <c r="J17" s="65">
        <v>75525399</v>
      </c>
      <c r="K17" s="65">
        <f t="shared" si="0"/>
        <v>46391</v>
      </c>
    </row>
    <row r="18" spans="1:11" ht="15" customHeight="1">
      <c r="A18" s="28"/>
      <c r="B18" s="29" t="s">
        <v>65</v>
      </c>
      <c r="C18" s="67">
        <f>SUM(C7:C17)</f>
        <v>247692</v>
      </c>
      <c r="D18" s="67">
        <f aca="true" t="shared" si="1" ref="D18:J18">SUM(D7:D17)</f>
        <v>238623</v>
      </c>
      <c r="E18" s="67">
        <f t="shared" si="1"/>
        <v>48897787</v>
      </c>
      <c r="F18" s="67">
        <f t="shared" si="1"/>
        <v>48488776</v>
      </c>
      <c r="G18" s="67">
        <f t="shared" si="1"/>
        <v>2464447150</v>
      </c>
      <c r="H18" s="67">
        <f t="shared" si="1"/>
        <v>2463525315</v>
      </c>
      <c r="I18" s="67">
        <f t="shared" si="1"/>
        <v>2462562649</v>
      </c>
      <c r="J18" s="67">
        <f t="shared" si="1"/>
        <v>2461640816</v>
      </c>
      <c r="K18" s="67">
        <f t="shared" si="0"/>
        <v>50400</v>
      </c>
    </row>
    <row r="19" spans="1:11" ht="15" customHeight="1">
      <c r="A19" s="31">
        <v>12</v>
      </c>
      <c r="B19" s="32" t="s">
        <v>28</v>
      </c>
      <c r="C19" s="66">
        <v>2078</v>
      </c>
      <c r="D19" s="66">
        <v>2043</v>
      </c>
      <c r="E19" s="66">
        <v>218048</v>
      </c>
      <c r="F19" s="66">
        <v>216639</v>
      </c>
      <c r="G19" s="66">
        <v>7940200</v>
      </c>
      <c r="H19" s="66">
        <v>7935792</v>
      </c>
      <c r="I19" s="66">
        <v>7935172</v>
      </c>
      <c r="J19" s="66">
        <v>7930764</v>
      </c>
      <c r="K19" s="66">
        <f t="shared" si="0"/>
        <v>36415</v>
      </c>
    </row>
    <row r="20" spans="1:11" ht="15" customHeight="1">
      <c r="A20" s="22">
        <v>13</v>
      </c>
      <c r="B20" s="23" t="s">
        <v>29</v>
      </c>
      <c r="C20" s="4">
        <v>1292</v>
      </c>
      <c r="D20" s="4">
        <v>1258</v>
      </c>
      <c r="E20" s="4">
        <v>131491</v>
      </c>
      <c r="F20" s="4">
        <v>130445</v>
      </c>
      <c r="G20" s="4">
        <v>4457613</v>
      </c>
      <c r="H20" s="4">
        <v>4453885</v>
      </c>
      <c r="I20" s="4">
        <v>4456751</v>
      </c>
      <c r="J20" s="4">
        <v>4453023</v>
      </c>
      <c r="K20" s="4">
        <f t="shared" si="0"/>
        <v>33901</v>
      </c>
    </row>
    <row r="21" spans="1:11" ht="15" customHeight="1">
      <c r="A21" s="22">
        <v>14</v>
      </c>
      <c r="B21" s="23" t="s">
        <v>30</v>
      </c>
      <c r="C21" s="4">
        <v>650</v>
      </c>
      <c r="D21" s="4">
        <v>552</v>
      </c>
      <c r="E21" s="4">
        <v>59060</v>
      </c>
      <c r="F21" s="4">
        <v>54292</v>
      </c>
      <c r="G21" s="4">
        <v>2018119</v>
      </c>
      <c r="H21" s="4">
        <v>2010944</v>
      </c>
      <c r="I21" s="4">
        <v>2014433</v>
      </c>
      <c r="J21" s="4">
        <v>2007258</v>
      </c>
      <c r="K21" s="4">
        <f t="shared" si="0"/>
        <v>34171</v>
      </c>
    </row>
    <row r="22" spans="1:11" ht="15" customHeight="1">
      <c r="A22" s="22">
        <v>15</v>
      </c>
      <c r="B22" s="23" t="s">
        <v>31</v>
      </c>
      <c r="C22" s="4">
        <v>3062</v>
      </c>
      <c r="D22" s="4">
        <v>2986</v>
      </c>
      <c r="E22" s="4">
        <v>356633</v>
      </c>
      <c r="F22" s="4">
        <v>353875</v>
      </c>
      <c r="G22" s="4">
        <v>14758239</v>
      </c>
      <c r="H22" s="4">
        <v>14749738</v>
      </c>
      <c r="I22" s="4">
        <v>14755819</v>
      </c>
      <c r="J22" s="4">
        <v>14747319</v>
      </c>
      <c r="K22" s="4">
        <f t="shared" si="0"/>
        <v>41382</v>
      </c>
    </row>
    <row r="23" spans="1:11" ht="15" customHeight="1">
      <c r="A23" s="22">
        <v>16</v>
      </c>
      <c r="B23" s="23" t="s">
        <v>32</v>
      </c>
      <c r="C23" s="4">
        <v>5449</v>
      </c>
      <c r="D23" s="4">
        <v>5297</v>
      </c>
      <c r="E23" s="4">
        <v>616874</v>
      </c>
      <c r="F23" s="4">
        <v>610568</v>
      </c>
      <c r="G23" s="4">
        <v>28359386</v>
      </c>
      <c r="H23" s="4">
        <v>28343153</v>
      </c>
      <c r="I23" s="4">
        <v>28355837</v>
      </c>
      <c r="J23" s="4">
        <v>28339604</v>
      </c>
      <c r="K23" s="4">
        <f t="shared" si="0"/>
        <v>45973</v>
      </c>
    </row>
    <row r="24" spans="1:11" ht="15" customHeight="1">
      <c r="A24" s="22">
        <v>17</v>
      </c>
      <c r="B24" s="23" t="s">
        <v>33</v>
      </c>
      <c r="C24" s="4">
        <v>4641</v>
      </c>
      <c r="D24" s="4">
        <v>4553</v>
      </c>
      <c r="E24" s="4">
        <v>903775</v>
      </c>
      <c r="F24" s="4">
        <v>900603</v>
      </c>
      <c r="G24" s="4">
        <v>53168609</v>
      </c>
      <c r="H24" s="4">
        <v>53158523</v>
      </c>
      <c r="I24" s="4">
        <v>53165570</v>
      </c>
      <c r="J24" s="4">
        <v>53155484</v>
      </c>
      <c r="K24" s="4">
        <f t="shared" si="0"/>
        <v>58829</v>
      </c>
    </row>
    <row r="25" spans="1:11" ht="15" customHeight="1">
      <c r="A25" s="22">
        <v>18</v>
      </c>
      <c r="B25" s="23" t="s">
        <v>34</v>
      </c>
      <c r="C25" s="4">
        <v>1898</v>
      </c>
      <c r="D25" s="4">
        <v>1844</v>
      </c>
      <c r="E25" s="4">
        <v>236702</v>
      </c>
      <c r="F25" s="4">
        <v>234769</v>
      </c>
      <c r="G25" s="4">
        <v>10115611</v>
      </c>
      <c r="H25" s="4">
        <v>10109225</v>
      </c>
      <c r="I25" s="4">
        <v>10111733</v>
      </c>
      <c r="J25" s="4">
        <v>10105347</v>
      </c>
      <c r="K25" s="4">
        <f t="shared" si="0"/>
        <v>42736</v>
      </c>
    </row>
    <row r="26" spans="1:11" ht="15" customHeight="1">
      <c r="A26" s="22">
        <v>19</v>
      </c>
      <c r="B26" s="23" t="s">
        <v>35</v>
      </c>
      <c r="C26" s="4">
        <v>3909</v>
      </c>
      <c r="D26" s="4">
        <v>3768</v>
      </c>
      <c r="E26" s="4">
        <v>551772</v>
      </c>
      <c r="F26" s="4">
        <v>546247</v>
      </c>
      <c r="G26" s="4">
        <v>22822088</v>
      </c>
      <c r="H26" s="4">
        <v>22805724</v>
      </c>
      <c r="I26" s="4">
        <v>22817048</v>
      </c>
      <c r="J26" s="4">
        <v>22800684</v>
      </c>
      <c r="K26" s="4">
        <f t="shared" si="0"/>
        <v>41361</v>
      </c>
    </row>
    <row r="27" spans="1:11" ht="15" customHeight="1">
      <c r="A27" s="22">
        <v>20</v>
      </c>
      <c r="B27" s="23" t="s">
        <v>36</v>
      </c>
      <c r="C27" s="4">
        <v>2695</v>
      </c>
      <c r="D27" s="4">
        <v>2258</v>
      </c>
      <c r="E27" s="4">
        <v>226393</v>
      </c>
      <c r="F27" s="4">
        <v>212090</v>
      </c>
      <c r="G27" s="4">
        <v>7201368</v>
      </c>
      <c r="H27" s="4">
        <v>7178817</v>
      </c>
      <c r="I27" s="4">
        <v>7197741</v>
      </c>
      <c r="J27" s="4">
        <v>7175190</v>
      </c>
      <c r="K27" s="4">
        <f t="shared" si="0"/>
        <v>31809</v>
      </c>
    </row>
    <row r="28" spans="1:11" ht="15" customHeight="1">
      <c r="A28" s="22">
        <v>21</v>
      </c>
      <c r="B28" s="23" t="s">
        <v>37</v>
      </c>
      <c r="C28" s="4">
        <v>11421</v>
      </c>
      <c r="D28" s="4">
        <v>10575</v>
      </c>
      <c r="E28" s="4">
        <v>1812146</v>
      </c>
      <c r="F28" s="4">
        <v>1759307</v>
      </c>
      <c r="G28" s="4">
        <v>88790881</v>
      </c>
      <c r="H28" s="4">
        <v>88685189</v>
      </c>
      <c r="I28" s="4">
        <v>88788231</v>
      </c>
      <c r="J28" s="4">
        <v>88682539</v>
      </c>
      <c r="K28" s="4">
        <f t="shared" si="0"/>
        <v>48998</v>
      </c>
    </row>
    <row r="29" spans="1:11" ht="15" customHeight="1">
      <c r="A29" s="22">
        <v>22</v>
      </c>
      <c r="B29" s="23" t="s">
        <v>38</v>
      </c>
      <c r="C29" s="4">
        <v>3337</v>
      </c>
      <c r="D29" s="4">
        <v>3232</v>
      </c>
      <c r="E29" s="4">
        <v>543435</v>
      </c>
      <c r="F29" s="4">
        <v>539699</v>
      </c>
      <c r="G29" s="4">
        <v>22976653</v>
      </c>
      <c r="H29" s="4">
        <v>22963231</v>
      </c>
      <c r="I29" s="4">
        <v>22957330</v>
      </c>
      <c r="J29" s="4">
        <v>22943908</v>
      </c>
      <c r="K29" s="4">
        <f t="shared" si="0"/>
        <v>42280</v>
      </c>
    </row>
    <row r="30" spans="1:11" ht="15" customHeight="1">
      <c r="A30" s="34">
        <v>23</v>
      </c>
      <c r="B30" s="23" t="s">
        <v>39</v>
      </c>
      <c r="C30" s="4">
        <v>6819</v>
      </c>
      <c r="D30" s="4">
        <v>6643</v>
      </c>
      <c r="E30" s="4">
        <v>1702022</v>
      </c>
      <c r="F30" s="4">
        <v>1694107</v>
      </c>
      <c r="G30" s="4">
        <v>94090001</v>
      </c>
      <c r="H30" s="4">
        <v>94070807</v>
      </c>
      <c r="I30" s="4">
        <v>94090001</v>
      </c>
      <c r="J30" s="4">
        <v>94070807</v>
      </c>
      <c r="K30" s="4">
        <f t="shared" si="0"/>
        <v>55281</v>
      </c>
    </row>
    <row r="31" spans="1:11" ht="15" customHeight="1">
      <c r="A31" s="22">
        <v>24</v>
      </c>
      <c r="B31" s="23" t="s">
        <v>40</v>
      </c>
      <c r="C31" s="4">
        <v>5326</v>
      </c>
      <c r="D31" s="4">
        <v>5260</v>
      </c>
      <c r="E31" s="4">
        <v>952074</v>
      </c>
      <c r="F31" s="4">
        <v>950040</v>
      </c>
      <c r="G31" s="4">
        <v>52707572</v>
      </c>
      <c r="H31" s="4">
        <v>52700082</v>
      </c>
      <c r="I31" s="4">
        <v>52703433</v>
      </c>
      <c r="J31" s="4">
        <v>52695943</v>
      </c>
      <c r="K31" s="4">
        <f t="shared" si="0"/>
        <v>55361</v>
      </c>
    </row>
    <row r="32" spans="1:11" ht="15" customHeight="1">
      <c r="A32" s="22">
        <v>25</v>
      </c>
      <c r="B32" s="23" t="s">
        <v>41</v>
      </c>
      <c r="C32" s="4">
        <v>5387</v>
      </c>
      <c r="D32" s="4">
        <v>5317</v>
      </c>
      <c r="E32" s="4">
        <v>844769</v>
      </c>
      <c r="F32" s="4">
        <v>842384</v>
      </c>
      <c r="G32" s="4">
        <v>42472597</v>
      </c>
      <c r="H32" s="4">
        <v>42464661</v>
      </c>
      <c r="I32" s="4">
        <v>42466977</v>
      </c>
      <c r="J32" s="4">
        <v>42459041</v>
      </c>
      <c r="K32" s="4">
        <f t="shared" si="0"/>
        <v>50277</v>
      </c>
    </row>
    <row r="33" spans="1:11" ht="15" customHeight="1">
      <c r="A33" s="22">
        <v>26</v>
      </c>
      <c r="B33" s="23" t="s">
        <v>42</v>
      </c>
      <c r="C33" s="4">
        <v>10130</v>
      </c>
      <c r="D33" s="4">
        <v>9934</v>
      </c>
      <c r="E33" s="4">
        <v>1506018</v>
      </c>
      <c r="F33" s="4">
        <v>1499499</v>
      </c>
      <c r="G33" s="4">
        <v>66194452</v>
      </c>
      <c r="H33" s="4">
        <v>66174857</v>
      </c>
      <c r="I33" s="4">
        <v>66187212</v>
      </c>
      <c r="J33" s="4">
        <v>66167618</v>
      </c>
      <c r="K33" s="4">
        <f t="shared" si="0"/>
        <v>43953</v>
      </c>
    </row>
    <row r="34" spans="1:11" ht="15" customHeight="1">
      <c r="A34" s="22">
        <v>27</v>
      </c>
      <c r="B34" s="23" t="s">
        <v>43</v>
      </c>
      <c r="C34" s="4">
        <v>4338</v>
      </c>
      <c r="D34" s="4">
        <v>4228</v>
      </c>
      <c r="E34" s="4">
        <v>715865</v>
      </c>
      <c r="F34" s="4">
        <v>712023</v>
      </c>
      <c r="G34" s="4">
        <v>35868196</v>
      </c>
      <c r="H34" s="4">
        <v>35856672</v>
      </c>
      <c r="I34" s="4">
        <v>35861282</v>
      </c>
      <c r="J34" s="4">
        <v>35849758</v>
      </c>
      <c r="K34" s="4">
        <f t="shared" si="0"/>
        <v>50105</v>
      </c>
    </row>
    <row r="35" spans="1:11" ht="15" customHeight="1">
      <c r="A35" s="22">
        <v>28</v>
      </c>
      <c r="B35" s="23" t="s">
        <v>44</v>
      </c>
      <c r="C35" s="4">
        <v>8145</v>
      </c>
      <c r="D35" s="4">
        <v>7961</v>
      </c>
      <c r="E35" s="4">
        <v>1531184</v>
      </c>
      <c r="F35" s="4">
        <v>1525253</v>
      </c>
      <c r="G35" s="4">
        <v>78662838</v>
      </c>
      <c r="H35" s="4">
        <v>78643821</v>
      </c>
      <c r="I35" s="4">
        <v>78653533</v>
      </c>
      <c r="J35" s="4">
        <v>78634516</v>
      </c>
      <c r="K35" s="4">
        <f t="shared" si="0"/>
        <v>51374</v>
      </c>
    </row>
    <row r="36" spans="1:11" ht="15" customHeight="1">
      <c r="A36" s="22">
        <v>29</v>
      </c>
      <c r="B36" s="23" t="s">
        <v>45</v>
      </c>
      <c r="C36" s="4">
        <v>368</v>
      </c>
      <c r="D36" s="4">
        <v>308</v>
      </c>
      <c r="E36" s="4">
        <v>30579</v>
      </c>
      <c r="F36" s="4">
        <v>28214</v>
      </c>
      <c r="G36" s="4">
        <v>1098027</v>
      </c>
      <c r="H36" s="4">
        <v>1096018</v>
      </c>
      <c r="I36" s="4">
        <v>1097891</v>
      </c>
      <c r="J36" s="4">
        <v>1095882</v>
      </c>
      <c r="K36" s="4">
        <f t="shared" si="0"/>
        <v>35908</v>
      </c>
    </row>
    <row r="37" spans="1:11" ht="15" customHeight="1">
      <c r="A37" s="25">
        <v>30</v>
      </c>
      <c r="B37" s="26" t="s">
        <v>46</v>
      </c>
      <c r="C37" s="4">
        <v>370</v>
      </c>
      <c r="D37" s="4">
        <v>312</v>
      </c>
      <c r="E37" s="4">
        <v>40570</v>
      </c>
      <c r="F37" s="4">
        <v>38053</v>
      </c>
      <c r="G37" s="4">
        <v>1813099</v>
      </c>
      <c r="H37" s="4">
        <v>1806311</v>
      </c>
      <c r="I37" s="4">
        <v>1809871</v>
      </c>
      <c r="J37" s="4">
        <v>1803083</v>
      </c>
      <c r="K37" s="4">
        <f t="shared" si="0"/>
        <v>44691</v>
      </c>
    </row>
    <row r="38" spans="1:11" ht="15" customHeight="1">
      <c r="A38" s="25">
        <v>31</v>
      </c>
      <c r="B38" s="26" t="s">
        <v>47</v>
      </c>
      <c r="C38" s="4">
        <v>539</v>
      </c>
      <c r="D38" s="4">
        <v>429</v>
      </c>
      <c r="E38" s="4">
        <v>34170</v>
      </c>
      <c r="F38" s="4">
        <v>30117</v>
      </c>
      <c r="G38" s="4">
        <v>1222847</v>
      </c>
      <c r="H38" s="4">
        <v>1218849</v>
      </c>
      <c r="I38" s="4">
        <v>1219473</v>
      </c>
      <c r="J38" s="4">
        <v>1215475</v>
      </c>
      <c r="K38" s="4">
        <f t="shared" si="0"/>
        <v>35787</v>
      </c>
    </row>
    <row r="39" spans="1:11" ht="15" customHeight="1">
      <c r="A39" s="22">
        <v>32</v>
      </c>
      <c r="B39" s="23" t="s">
        <v>48</v>
      </c>
      <c r="C39" s="4">
        <v>165</v>
      </c>
      <c r="D39" s="4">
        <v>160</v>
      </c>
      <c r="E39" s="4">
        <v>11077</v>
      </c>
      <c r="F39" s="4">
        <v>10922</v>
      </c>
      <c r="G39" s="4">
        <v>320494</v>
      </c>
      <c r="H39" s="4">
        <v>319966</v>
      </c>
      <c r="I39" s="4">
        <v>320143</v>
      </c>
      <c r="J39" s="4">
        <v>319615</v>
      </c>
      <c r="K39" s="4">
        <f t="shared" si="0"/>
        <v>28933</v>
      </c>
    </row>
    <row r="40" spans="1:11" ht="15" customHeight="1">
      <c r="A40" s="31">
        <v>33</v>
      </c>
      <c r="B40" s="32" t="s">
        <v>49</v>
      </c>
      <c r="C40" s="4">
        <v>429</v>
      </c>
      <c r="D40" s="4">
        <v>402</v>
      </c>
      <c r="E40" s="4">
        <v>50482</v>
      </c>
      <c r="F40" s="4">
        <v>49242</v>
      </c>
      <c r="G40" s="4">
        <v>1162159</v>
      </c>
      <c r="H40" s="4">
        <v>1160026</v>
      </c>
      <c r="I40" s="4">
        <v>1158992</v>
      </c>
      <c r="J40" s="4">
        <v>1156859</v>
      </c>
      <c r="K40" s="4">
        <f t="shared" si="0"/>
        <v>23021</v>
      </c>
    </row>
    <row r="41" spans="1:11" ht="15" customHeight="1">
      <c r="A41" s="22">
        <v>34</v>
      </c>
      <c r="B41" s="23" t="s">
        <v>50</v>
      </c>
      <c r="C41" s="4">
        <v>191</v>
      </c>
      <c r="D41" s="4">
        <v>187</v>
      </c>
      <c r="E41" s="4">
        <v>21480</v>
      </c>
      <c r="F41" s="4">
        <v>21333</v>
      </c>
      <c r="G41" s="4">
        <v>443376</v>
      </c>
      <c r="H41" s="4">
        <v>443075</v>
      </c>
      <c r="I41" s="4">
        <v>442187</v>
      </c>
      <c r="J41" s="4">
        <v>441886</v>
      </c>
      <c r="K41" s="4">
        <f t="shared" si="0"/>
        <v>20641</v>
      </c>
    </row>
    <row r="42" spans="1:11" ht="15" customHeight="1">
      <c r="A42" s="22">
        <v>35</v>
      </c>
      <c r="B42" s="23" t="s">
        <v>51</v>
      </c>
      <c r="C42" s="4">
        <v>274</v>
      </c>
      <c r="D42" s="4">
        <v>259</v>
      </c>
      <c r="E42" s="4">
        <v>29722</v>
      </c>
      <c r="F42" s="4">
        <v>28927</v>
      </c>
      <c r="G42" s="4">
        <v>985458</v>
      </c>
      <c r="H42" s="4">
        <v>983559</v>
      </c>
      <c r="I42" s="4">
        <v>984934</v>
      </c>
      <c r="J42" s="4">
        <v>983035</v>
      </c>
      <c r="K42" s="4">
        <f t="shared" si="0"/>
        <v>33156</v>
      </c>
    </row>
    <row r="43" spans="1:11" ht="15" customHeight="1">
      <c r="A43" s="22">
        <v>36</v>
      </c>
      <c r="B43" s="23" t="s">
        <v>52</v>
      </c>
      <c r="C43" s="4">
        <v>524</v>
      </c>
      <c r="D43" s="4">
        <v>517</v>
      </c>
      <c r="E43" s="4">
        <v>56694</v>
      </c>
      <c r="F43" s="4">
        <v>56377</v>
      </c>
      <c r="G43" s="4">
        <v>1793438</v>
      </c>
      <c r="H43" s="4">
        <v>1792362</v>
      </c>
      <c r="I43" s="4">
        <v>1793114</v>
      </c>
      <c r="J43" s="4">
        <v>1792038</v>
      </c>
      <c r="K43" s="4">
        <f t="shared" si="0"/>
        <v>31634</v>
      </c>
    </row>
    <row r="44" spans="1:11" ht="15" customHeight="1">
      <c r="A44" s="22">
        <v>37</v>
      </c>
      <c r="B44" s="23" t="s">
        <v>53</v>
      </c>
      <c r="C44" s="4">
        <v>2649</v>
      </c>
      <c r="D44" s="4">
        <v>2331</v>
      </c>
      <c r="E44" s="4">
        <v>343167</v>
      </c>
      <c r="F44" s="4">
        <v>330474</v>
      </c>
      <c r="G44" s="4">
        <v>13404854</v>
      </c>
      <c r="H44" s="4">
        <v>13041410</v>
      </c>
      <c r="I44" s="4">
        <v>13394012</v>
      </c>
      <c r="J44" s="4">
        <v>13037696</v>
      </c>
      <c r="K44" s="4">
        <f t="shared" si="0"/>
        <v>39062</v>
      </c>
    </row>
    <row r="45" spans="1:11" ht="15" customHeight="1">
      <c r="A45" s="22">
        <v>38</v>
      </c>
      <c r="B45" s="23" t="s">
        <v>54</v>
      </c>
      <c r="C45" s="4">
        <v>7528</v>
      </c>
      <c r="D45" s="4">
        <v>7350</v>
      </c>
      <c r="E45" s="4">
        <v>1066163</v>
      </c>
      <c r="F45" s="4">
        <v>1059807</v>
      </c>
      <c r="G45" s="4">
        <v>52094655</v>
      </c>
      <c r="H45" s="4">
        <v>52073766</v>
      </c>
      <c r="I45" s="4">
        <v>52089330</v>
      </c>
      <c r="J45" s="4">
        <v>52068441</v>
      </c>
      <c r="K45" s="4">
        <f t="shared" si="0"/>
        <v>48862</v>
      </c>
    </row>
    <row r="46" spans="1:11" ht="15" customHeight="1">
      <c r="A46" s="22">
        <v>39</v>
      </c>
      <c r="B46" s="23" t="s">
        <v>55</v>
      </c>
      <c r="C46" s="4">
        <v>611</v>
      </c>
      <c r="D46" s="4">
        <v>561</v>
      </c>
      <c r="E46" s="4">
        <v>49621</v>
      </c>
      <c r="F46" s="4">
        <v>47661</v>
      </c>
      <c r="G46" s="4">
        <v>1604418</v>
      </c>
      <c r="H46" s="4">
        <v>1597521</v>
      </c>
      <c r="I46" s="4">
        <v>1604418</v>
      </c>
      <c r="J46" s="4">
        <v>1597521</v>
      </c>
      <c r="K46" s="4">
        <f t="shared" si="0"/>
        <v>32333</v>
      </c>
    </row>
    <row r="47" spans="1:11" ht="15" customHeight="1">
      <c r="A47" s="22">
        <v>40</v>
      </c>
      <c r="B47" s="23" t="s">
        <v>56</v>
      </c>
      <c r="C47" s="4">
        <v>2356</v>
      </c>
      <c r="D47" s="4">
        <v>2310</v>
      </c>
      <c r="E47" s="4">
        <v>231671</v>
      </c>
      <c r="F47" s="4">
        <v>230379</v>
      </c>
      <c r="G47" s="4">
        <v>10460742</v>
      </c>
      <c r="H47" s="4">
        <v>10456573</v>
      </c>
      <c r="I47" s="4">
        <v>10443395</v>
      </c>
      <c r="J47" s="4">
        <v>10439226</v>
      </c>
      <c r="K47" s="4">
        <f t="shared" si="0"/>
        <v>45153</v>
      </c>
    </row>
    <row r="48" spans="1:11" ht="15" customHeight="1">
      <c r="A48" s="25">
        <v>41</v>
      </c>
      <c r="B48" s="26" t="s">
        <v>57</v>
      </c>
      <c r="C48" s="65">
        <v>569</v>
      </c>
      <c r="D48" s="65">
        <v>517</v>
      </c>
      <c r="E48" s="65">
        <v>87120</v>
      </c>
      <c r="F48" s="65">
        <v>84159</v>
      </c>
      <c r="G48" s="65">
        <v>2839191</v>
      </c>
      <c r="H48" s="65">
        <v>2832585</v>
      </c>
      <c r="I48" s="65">
        <v>2835966</v>
      </c>
      <c r="J48" s="65">
        <v>2829360</v>
      </c>
      <c r="K48" s="65">
        <f t="shared" si="0"/>
        <v>32589</v>
      </c>
    </row>
    <row r="49" spans="1:11" s="6" customFormat="1" ht="15" customHeight="1">
      <c r="A49" s="28"/>
      <c r="B49" s="29" t="s">
        <v>66</v>
      </c>
      <c r="C49" s="67">
        <f aca="true" t="shared" si="2" ref="C49:J49">SUM(C19:C48)</f>
        <v>97150</v>
      </c>
      <c r="D49" s="67">
        <f t="shared" si="2"/>
        <v>93352</v>
      </c>
      <c r="E49" s="67">
        <f t="shared" si="2"/>
        <v>14960777</v>
      </c>
      <c r="F49" s="67">
        <f t="shared" si="2"/>
        <v>14797505</v>
      </c>
      <c r="G49" s="67">
        <f t="shared" si="2"/>
        <v>721847181</v>
      </c>
      <c r="H49" s="67">
        <f t="shared" si="2"/>
        <v>721127142</v>
      </c>
      <c r="I49" s="67">
        <f t="shared" si="2"/>
        <v>721711829</v>
      </c>
      <c r="J49" s="67">
        <f t="shared" si="2"/>
        <v>720998920</v>
      </c>
      <c r="K49" s="67">
        <f t="shared" si="0"/>
        <v>48249</v>
      </c>
    </row>
    <row r="50" spans="1:11" s="6" customFormat="1" ht="15" customHeight="1">
      <c r="A50" s="36"/>
      <c r="B50" s="37" t="s">
        <v>67</v>
      </c>
      <c r="C50" s="68">
        <f>C18+C49</f>
        <v>344842</v>
      </c>
      <c r="D50" s="68">
        <f aca="true" t="shared" si="3" ref="D50:J50">D18+D49</f>
        <v>331975</v>
      </c>
      <c r="E50" s="68">
        <f t="shared" si="3"/>
        <v>63858564</v>
      </c>
      <c r="F50" s="68">
        <f t="shared" si="3"/>
        <v>63286281</v>
      </c>
      <c r="G50" s="68">
        <f t="shared" si="3"/>
        <v>3186294331</v>
      </c>
      <c r="H50" s="68">
        <f t="shared" si="3"/>
        <v>3184652457</v>
      </c>
      <c r="I50" s="68">
        <f t="shared" si="3"/>
        <v>3184274478</v>
      </c>
      <c r="J50" s="68">
        <f t="shared" si="3"/>
        <v>3182639736</v>
      </c>
      <c r="K50" s="68">
        <f t="shared" si="0"/>
        <v>49896</v>
      </c>
    </row>
    <row r="51" spans="1:10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</sheetData>
  <sheetProtection/>
  <mergeCells count="6">
    <mergeCell ref="I3:J3"/>
    <mergeCell ref="K3:K4"/>
    <mergeCell ref="G3:H3"/>
    <mergeCell ref="A3:A6"/>
    <mergeCell ref="C3:D3"/>
    <mergeCell ref="E3:F3"/>
  </mergeCells>
  <printOptions horizontalCentered="1"/>
  <pageMargins left="0.7086614173228347" right="0.7086614173228347" top="0.8267716535433072" bottom="0.7480314960629921" header="0.5118110236220472" footer="0.5118110236220472"/>
  <pageSetup fitToHeight="1" fitToWidth="1" horizontalDpi="600" verticalDpi="600" orientation="landscape" paperSize="9" scale="66" r:id="rId2"/>
  <headerFooter alignWithMargins="0">
    <oddFooter>&amp;RH31概要調書（家屋概況）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1"/>
  <sheetViews>
    <sheetView view="pageBreakPreview" zoomScale="75" zoomScaleNormal="75" zoomScaleSheetLayoutView="75" workbookViewId="0" topLeftCell="A1">
      <selection activeCell="K21" sqref="K21"/>
    </sheetView>
  </sheetViews>
  <sheetFormatPr defaultColWidth="8.796875" defaultRowHeight="15"/>
  <cols>
    <col min="1" max="1" width="3.59765625" style="1" customWidth="1"/>
    <col min="2" max="2" width="14" style="1" customWidth="1"/>
    <col min="3" max="11" width="18.59765625" style="1" customWidth="1"/>
    <col min="12" max="16384" width="9" style="1" customWidth="1"/>
  </cols>
  <sheetData>
    <row r="1" spans="1:3" ht="18.75">
      <c r="A1" s="64" t="s">
        <v>116</v>
      </c>
      <c r="B1" s="63"/>
      <c r="C1" s="63"/>
    </row>
    <row r="2" ht="18">
      <c r="A2" s="5"/>
    </row>
    <row r="3" spans="1:11" ht="14.25">
      <c r="A3" s="120" t="s">
        <v>6</v>
      </c>
      <c r="B3" s="56" t="s">
        <v>7</v>
      </c>
      <c r="C3" s="117" t="s">
        <v>8</v>
      </c>
      <c r="D3" s="117"/>
      <c r="E3" s="117" t="s">
        <v>9</v>
      </c>
      <c r="F3" s="117"/>
      <c r="G3" s="117" t="s">
        <v>10</v>
      </c>
      <c r="H3" s="117"/>
      <c r="I3" s="117" t="s">
        <v>96</v>
      </c>
      <c r="J3" s="117"/>
      <c r="K3" s="118" t="s">
        <v>12</v>
      </c>
    </row>
    <row r="4" spans="1:11" ht="14.25">
      <c r="A4" s="121"/>
      <c r="B4" s="57"/>
      <c r="C4" s="58" t="s">
        <v>90</v>
      </c>
      <c r="D4" s="59" t="s">
        <v>106</v>
      </c>
      <c r="E4" s="58" t="s">
        <v>90</v>
      </c>
      <c r="F4" s="59" t="s">
        <v>107</v>
      </c>
      <c r="G4" s="58" t="s">
        <v>90</v>
      </c>
      <c r="H4" s="59" t="s">
        <v>108</v>
      </c>
      <c r="I4" s="58" t="s">
        <v>90</v>
      </c>
      <c r="J4" s="59" t="s">
        <v>109</v>
      </c>
      <c r="K4" s="119"/>
    </row>
    <row r="5" spans="1:11" ht="14.25">
      <c r="A5" s="121"/>
      <c r="B5" s="57"/>
      <c r="C5" s="58"/>
      <c r="D5" s="60" t="s">
        <v>89</v>
      </c>
      <c r="E5" s="58"/>
      <c r="F5" s="60" t="s">
        <v>89</v>
      </c>
      <c r="G5" s="58"/>
      <c r="H5" s="60" t="s">
        <v>89</v>
      </c>
      <c r="I5" s="58"/>
      <c r="J5" s="60" t="s">
        <v>89</v>
      </c>
      <c r="K5" s="58" t="s">
        <v>110</v>
      </c>
    </row>
    <row r="6" spans="1:11" ht="14.25">
      <c r="A6" s="122"/>
      <c r="B6" s="61" t="s">
        <v>11</v>
      </c>
      <c r="C6" s="62" t="s">
        <v>91</v>
      </c>
      <c r="D6" s="62" t="s">
        <v>92</v>
      </c>
      <c r="E6" s="62" t="s">
        <v>114</v>
      </c>
      <c r="F6" s="62" t="s">
        <v>115</v>
      </c>
      <c r="G6" s="62" t="s">
        <v>101</v>
      </c>
      <c r="H6" s="62" t="s">
        <v>102</v>
      </c>
      <c r="I6" s="62" t="s">
        <v>103</v>
      </c>
      <c r="J6" s="62" t="s">
        <v>104</v>
      </c>
      <c r="K6" s="62" t="s">
        <v>105</v>
      </c>
    </row>
    <row r="7" spans="1:11" ht="15" customHeight="1">
      <c r="A7" s="19">
        <v>1</v>
      </c>
      <c r="B7" s="20" t="s">
        <v>17</v>
      </c>
      <c r="C7" s="3">
        <f>'内訳（木造）'!C7+'内訳（非木造）'!C7</f>
        <v>54233</v>
      </c>
      <c r="D7" s="3">
        <f>'内訳（木造）'!D7+'内訳（非木造）'!D7</f>
        <v>51009</v>
      </c>
      <c r="E7" s="3">
        <f>'内訳（木造）'!E7+'内訳（非木造）'!E7</f>
        <v>15031285</v>
      </c>
      <c r="F7" s="3">
        <f>'内訳（木造）'!F7+'内訳（非木造）'!F7</f>
        <v>14877331</v>
      </c>
      <c r="G7" s="3">
        <f>'内訳（木造）'!G7+'内訳（非木造）'!G7</f>
        <v>827818335</v>
      </c>
      <c r="H7" s="3">
        <f>'内訳（木造）'!H7+'内訳（非木造）'!H7</f>
        <v>827557343</v>
      </c>
      <c r="I7" s="3">
        <f>'内訳（木造）'!I7+'内訳（非木造）'!I7</f>
        <v>826671075</v>
      </c>
      <c r="J7" s="3">
        <f>'内訳（木造）'!J7+'内訳（非木造）'!J7</f>
        <v>826410083</v>
      </c>
      <c r="K7" s="3">
        <f aca="true" t="shared" si="0" ref="K7:K50">ROUND(G7*1000/E7,0)</f>
        <v>55073</v>
      </c>
    </row>
    <row r="8" spans="1:11" ht="15" customHeight="1">
      <c r="A8" s="22">
        <v>2</v>
      </c>
      <c r="B8" s="23" t="s">
        <v>18</v>
      </c>
      <c r="C8" s="3">
        <f>'内訳（木造）'!C8+'内訳（非木造）'!C8</f>
        <v>24711</v>
      </c>
      <c r="D8" s="3">
        <f>'内訳（木造）'!D8+'内訳（非木造）'!D8</f>
        <v>23982</v>
      </c>
      <c r="E8" s="3">
        <f>'内訳（木造）'!E8+'内訳（非木造）'!E8</f>
        <v>4121589</v>
      </c>
      <c r="F8" s="3">
        <f>'内訳（木造）'!F8+'内訳（非木造）'!F8</f>
        <v>4088321</v>
      </c>
      <c r="G8" s="3">
        <f>'内訳（木造）'!G8+'内訳（非木造）'!G8</f>
        <v>206055510</v>
      </c>
      <c r="H8" s="3">
        <f>'内訳（木造）'!H8+'内訳（非木造）'!H8</f>
        <v>205979064</v>
      </c>
      <c r="I8" s="3">
        <f>'内訳（木造）'!I8+'内訳（非木造）'!I8</f>
        <v>206037269</v>
      </c>
      <c r="J8" s="3">
        <f>'内訳（木造）'!J8+'内訳（非木造）'!J8</f>
        <v>205960823</v>
      </c>
      <c r="K8" s="4">
        <f t="shared" si="0"/>
        <v>49994</v>
      </c>
    </row>
    <row r="9" spans="1:11" ht="15" customHeight="1">
      <c r="A9" s="22">
        <v>3</v>
      </c>
      <c r="B9" s="23" t="s">
        <v>19</v>
      </c>
      <c r="C9" s="3">
        <f>'内訳（木造）'!C9+'内訳（非木造）'!C9</f>
        <v>14498</v>
      </c>
      <c r="D9" s="3">
        <f>'内訳（木造）'!D9+'内訳（非木造）'!D9</f>
        <v>13849</v>
      </c>
      <c r="E9" s="3">
        <f>'内訳（木造）'!E9+'内訳（非木造）'!E9</f>
        <v>2391925</v>
      </c>
      <c r="F9" s="3">
        <f>'内訳（木造）'!F9+'内訳（非木造）'!F9</f>
        <v>2364290</v>
      </c>
      <c r="G9" s="3">
        <f>'内訳（木造）'!G9+'内訳（非木造）'!G9</f>
        <v>119061297</v>
      </c>
      <c r="H9" s="3">
        <f>'内訳（木造）'!H9+'内訳（非木造）'!H9</f>
        <v>118992915</v>
      </c>
      <c r="I9" s="3">
        <f>'内訳（木造）'!I9+'内訳（非木造）'!I9</f>
        <v>118980458</v>
      </c>
      <c r="J9" s="3">
        <f>'内訳（木造）'!J9+'内訳（非木造）'!J9</f>
        <v>118912145</v>
      </c>
      <c r="K9" s="4">
        <f t="shared" si="0"/>
        <v>49776</v>
      </c>
    </row>
    <row r="10" spans="1:11" ht="15" customHeight="1">
      <c r="A10" s="22">
        <v>4</v>
      </c>
      <c r="B10" s="23" t="s">
        <v>20</v>
      </c>
      <c r="C10" s="3">
        <f>'内訳（木造）'!C10+'内訳（非木造）'!C10</f>
        <v>19653</v>
      </c>
      <c r="D10" s="3">
        <f>'内訳（木造）'!D10+'内訳（非木造）'!D10</f>
        <v>18979</v>
      </c>
      <c r="E10" s="3">
        <f>'内訳（木造）'!E10+'内訳（非木造）'!E10</f>
        <v>5072596</v>
      </c>
      <c r="F10" s="3">
        <f>'内訳（木造）'!F10+'内訳（非木造）'!F10</f>
        <v>5045680</v>
      </c>
      <c r="G10" s="3">
        <f>'内訳（木造）'!G10+'内訳（非木造）'!G10</f>
        <v>252176192</v>
      </c>
      <c r="H10" s="3">
        <f>'内訳（木造）'!H10+'内訳（非木造）'!H10</f>
        <v>252111433</v>
      </c>
      <c r="I10" s="3">
        <f>'内訳（木造）'!I10+'内訳（非木造）'!I10</f>
        <v>252108620</v>
      </c>
      <c r="J10" s="3">
        <f>'内訳（木造）'!J10+'内訳（非木造）'!J10</f>
        <v>252043861</v>
      </c>
      <c r="K10" s="4">
        <f t="shared" si="0"/>
        <v>49713</v>
      </c>
    </row>
    <row r="11" spans="1:11" ht="15" customHeight="1">
      <c r="A11" s="22">
        <v>5</v>
      </c>
      <c r="B11" s="23" t="s">
        <v>21</v>
      </c>
      <c r="C11" s="3">
        <f>'内訳（木造）'!C11+'内訳（非木造）'!C11</f>
        <v>20139</v>
      </c>
      <c r="D11" s="3">
        <f>'内訳（木造）'!D11+'内訳（非木造）'!D11</f>
        <v>17901</v>
      </c>
      <c r="E11" s="3">
        <f>'内訳（木造）'!E11+'内訳（非木造）'!E11</f>
        <v>2932586</v>
      </c>
      <c r="F11" s="3">
        <f>'内訳（木造）'!F11+'内訳（非木造）'!F11</f>
        <v>2840153</v>
      </c>
      <c r="G11" s="3">
        <f>'内訳（木造）'!G11+'内訳（非木造）'!G11</f>
        <v>142371699</v>
      </c>
      <c r="H11" s="3">
        <f>'内訳（木造）'!H11+'内訳（非木造）'!H11</f>
        <v>142198016</v>
      </c>
      <c r="I11" s="3">
        <f>'内訳（木造）'!I11+'内訳（非木造）'!I11</f>
        <v>142355514</v>
      </c>
      <c r="J11" s="3">
        <f>'内訳（木造）'!J11+'内訳（非木造）'!J11</f>
        <v>142181831</v>
      </c>
      <c r="K11" s="4">
        <f t="shared" si="0"/>
        <v>48548</v>
      </c>
    </row>
    <row r="12" spans="1:11" ht="15" customHeight="1">
      <c r="A12" s="22">
        <v>6</v>
      </c>
      <c r="B12" s="23" t="s">
        <v>22</v>
      </c>
      <c r="C12" s="3">
        <f>'内訳（木造）'!C12+'内訳（非木造）'!C12</f>
        <v>16952</v>
      </c>
      <c r="D12" s="3">
        <f>'内訳（木造）'!D12+'内訳（非木造）'!D12</f>
        <v>14398</v>
      </c>
      <c r="E12" s="3">
        <f>'内訳（木造）'!E12+'内訳（非木造）'!E12</f>
        <v>2567759</v>
      </c>
      <c r="F12" s="3">
        <f>'内訳（木造）'!F12+'内訳（非木造）'!F12</f>
        <v>2469536</v>
      </c>
      <c r="G12" s="3">
        <f>'内訳（木造）'!G12+'内訳（非木造）'!G12</f>
        <v>121773875</v>
      </c>
      <c r="H12" s="3">
        <f>'内訳（木造）'!H12+'内訳（非木造）'!H12</f>
        <v>121624800</v>
      </c>
      <c r="I12" s="3">
        <f>'内訳（木造）'!I12+'内訳（非木造）'!I12</f>
        <v>121759966</v>
      </c>
      <c r="J12" s="3">
        <f>'内訳（木造）'!J12+'内訳（非木造）'!J12</f>
        <v>121610893</v>
      </c>
      <c r="K12" s="4">
        <f t="shared" si="0"/>
        <v>47424</v>
      </c>
    </row>
    <row r="13" spans="1:11" ht="15" customHeight="1">
      <c r="A13" s="22">
        <v>7</v>
      </c>
      <c r="B13" s="23" t="s">
        <v>23</v>
      </c>
      <c r="C13" s="3">
        <f>'内訳（木造）'!C13+'内訳（非木造）'!C13</f>
        <v>37849</v>
      </c>
      <c r="D13" s="3">
        <f>'内訳（木造）'!D13+'内訳（非木造）'!D13</f>
        <v>34963</v>
      </c>
      <c r="E13" s="3">
        <f>'内訳（木造）'!E13+'内訳（非木造）'!E13</f>
        <v>6231263</v>
      </c>
      <c r="F13" s="3">
        <f>'内訳（木造）'!F13+'内訳（非木造）'!F13</f>
        <v>6112435</v>
      </c>
      <c r="G13" s="3">
        <f>'内訳（木造）'!G13+'内訳（非木造）'!G13</f>
        <v>284786150</v>
      </c>
      <c r="H13" s="3">
        <f>'内訳（木造）'!H13+'内訳（非木造）'!H13</f>
        <v>284536409</v>
      </c>
      <c r="I13" s="3">
        <f>'内訳（木造）'!I13+'内訳（非木造）'!I13</f>
        <v>284409944</v>
      </c>
      <c r="J13" s="3">
        <f>'内訳（木造）'!J13+'内訳（非木造）'!J13</f>
        <v>284160203</v>
      </c>
      <c r="K13" s="4">
        <f t="shared" si="0"/>
        <v>45703</v>
      </c>
    </row>
    <row r="14" spans="1:11" ht="15" customHeight="1">
      <c r="A14" s="22">
        <v>8</v>
      </c>
      <c r="B14" s="23" t="s">
        <v>24</v>
      </c>
      <c r="C14" s="3">
        <f>'内訳（木造）'!C14+'内訳（非木造）'!C14</f>
        <v>12583</v>
      </c>
      <c r="D14" s="3">
        <f>'内訳（木造）'!D14+'内訳（非木造）'!D14</f>
        <v>11991</v>
      </c>
      <c r="E14" s="3">
        <f>'内訳（木造）'!E14+'内訳（非木造）'!E14</f>
        <v>2335855</v>
      </c>
      <c r="F14" s="3">
        <f>'内訳（木造）'!F14+'内訳（非木造）'!F14</f>
        <v>2313770</v>
      </c>
      <c r="G14" s="3">
        <f>'内訳（木造）'!G14+'内訳（非木造）'!G14</f>
        <v>123494204</v>
      </c>
      <c r="H14" s="3">
        <f>'内訳（木造）'!H14+'内訳（非木造）'!H14</f>
        <v>123452908</v>
      </c>
      <c r="I14" s="3">
        <f>'内訳（木造）'!I14+'内訳（非木造）'!I14</f>
        <v>123471838</v>
      </c>
      <c r="J14" s="3">
        <f>'内訳（木造）'!J14+'内訳（非木造）'!J14</f>
        <v>123430543</v>
      </c>
      <c r="K14" s="4">
        <f t="shared" si="0"/>
        <v>52869</v>
      </c>
    </row>
    <row r="15" spans="1:11" ht="15" customHeight="1">
      <c r="A15" s="22">
        <v>9</v>
      </c>
      <c r="B15" s="23" t="s">
        <v>25</v>
      </c>
      <c r="C15" s="3">
        <f>'内訳（木造）'!C15+'内訳（非木造）'!C15</f>
        <v>35134</v>
      </c>
      <c r="D15" s="3">
        <f>'内訳（木造）'!D15+'内訳（非木造）'!D15</f>
        <v>31031</v>
      </c>
      <c r="E15" s="3">
        <f>'内訳（木造）'!E15+'内訳（非木造）'!E15</f>
        <v>5273530</v>
      </c>
      <c r="F15" s="3">
        <f>'内訳（木造）'!F15+'内訳（非木造）'!F15</f>
        <v>5090925</v>
      </c>
      <c r="G15" s="3">
        <f>'内訳（木造）'!G15+'内訳（非木造）'!G15</f>
        <v>229232445</v>
      </c>
      <c r="H15" s="3">
        <f>'内訳（木造）'!H15+'内訳（非木造）'!H15</f>
        <v>228917674</v>
      </c>
      <c r="I15" s="3">
        <f>'内訳（木造）'!I15+'内訳（非木造）'!I15</f>
        <v>229170009</v>
      </c>
      <c r="J15" s="3">
        <f>'内訳（木造）'!J15+'内訳（非木造）'!J15</f>
        <v>228855238</v>
      </c>
      <c r="K15" s="4">
        <f t="shared" si="0"/>
        <v>43469</v>
      </c>
    </row>
    <row r="16" spans="1:11" ht="15" customHeight="1">
      <c r="A16" s="22">
        <v>10</v>
      </c>
      <c r="B16" s="23" t="s">
        <v>26</v>
      </c>
      <c r="C16" s="3">
        <f>'内訳（木造）'!C16+'内訳（非木造）'!C16</f>
        <v>20485</v>
      </c>
      <c r="D16" s="3">
        <f>'内訳（木造）'!D16+'内訳（非木造）'!D16</f>
        <v>18608</v>
      </c>
      <c r="E16" s="3">
        <f>'内訳（木造）'!E16+'内訳（非木造）'!E16</f>
        <v>2828851</v>
      </c>
      <c r="F16" s="3">
        <f>'内訳（木造）'!F16+'内訳（非木造）'!F16</f>
        <v>2742742</v>
      </c>
      <c r="G16" s="3">
        <f>'内訳（木造）'!G16+'内訳（非木造）'!G16</f>
        <v>114299700</v>
      </c>
      <c r="H16" s="3">
        <f>'内訳（木造）'!H16+'内訳（非木造）'!H16</f>
        <v>114086341</v>
      </c>
      <c r="I16" s="3">
        <f>'内訳（木造）'!I16+'内訳（非木造）'!I16</f>
        <v>114225371</v>
      </c>
      <c r="J16" s="3">
        <f>'内訳（木造）'!J16+'内訳（非木造）'!J16</f>
        <v>114012012</v>
      </c>
      <c r="K16" s="4">
        <f t="shared" si="0"/>
        <v>40405</v>
      </c>
    </row>
    <row r="17" spans="1:11" ht="15" customHeight="1">
      <c r="A17" s="25">
        <v>11</v>
      </c>
      <c r="B17" s="26" t="s">
        <v>27</v>
      </c>
      <c r="C17" s="3">
        <f>'内訳（木造）'!C17+'内訳（非木造）'!C17</f>
        <v>16641</v>
      </c>
      <c r="D17" s="3">
        <f>'内訳（木造）'!D17+'内訳（非木造）'!D17</f>
        <v>15180</v>
      </c>
      <c r="E17" s="3">
        <f>'内訳（木造）'!E17+'内訳（非木造）'!E17</f>
        <v>1738826</v>
      </c>
      <c r="F17" s="3">
        <f>'内訳（木造）'!F17+'内訳（非木造）'!F17</f>
        <v>1683679</v>
      </c>
      <c r="G17" s="3">
        <f>'内訳（木造）'!G17+'内訳（非木造）'!G17</f>
        <v>78164888</v>
      </c>
      <c r="H17" s="3">
        <f>'内訳（木造）'!H17+'内訳（非木造）'!H17</f>
        <v>78055747</v>
      </c>
      <c r="I17" s="3">
        <f>'内訳（木造）'!I17+'内訳（非木造）'!I17</f>
        <v>78158487</v>
      </c>
      <c r="J17" s="3">
        <f>'内訳（木造）'!J17+'内訳（非木造）'!J17</f>
        <v>78049346</v>
      </c>
      <c r="K17" s="65">
        <f t="shared" si="0"/>
        <v>44953</v>
      </c>
    </row>
    <row r="18" spans="1:11" ht="15" customHeight="1">
      <c r="A18" s="28"/>
      <c r="B18" s="29" t="s">
        <v>65</v>
      </c>
      <c r="C18" s="67">
        <f aca="true" t="shared" si="1" ref="C18:J18">SUM(C7:C17)</f>
        <v>272878</v>
      </c>
      <c r="D18" s="67">
        <f t="shared" si="1"/>
        <v>251891</v>
      </c>
      <c r="E18" s="67">
        <f t="shared" si="1"/>
        <v>50526065</v>
      </c>
      <c r="F18" s="67">
        <f t="shared" si="1"/>
        <v>49628862</v>
      </c>
      <c r="G18" s="67">
        <f t="shared" si="1"/>
        <v>2499234295</v>
      </c>
      <c r="H18" s="67">
        <f t="shared" si="1"/>
        <v>2497512650</v>
      </c>
      <c r="I18" s="67">
        <f t="shared" si="1"/>
        <v>2497348551</v>
      </c>
      <c r="J18" s="67">
        <f t="shared" si="1"/>
        <v>2495626978</v>
      </c>
      <c r="K18" s="67">
        <f t="shared" si="0"/>
        <v>49464</v>
      </c>
    </row>
    <row r="19" spans="1:11" ht="15" customHeight="1">
      <c r="A19" s="31">
        <v>12</v>
      </c>
      <c r="B19" s="32" t="s">
        <v>28</v>
      </c>
      <c r="C19" s="3">
        <f>'内訳（木造）'!C19+'内訳（非木造）'!C19</f>
        <v>2777</v>
      </c>
      <c r="D19" s="3">
        <f>'内訳（木造）'!D19+'内訳（非木造）'!D19</f>
        <v>2253</v>
      </c>
      <c r="E19" s="3">
        <f>'内訳（木造）'!E19+'内訳（非木造）'!E19</f>
        <v>253966</v>
      </c>
      <c r="F19" s="3">
        <f>'内訳（木造）'!F19+'内訳（非木造）'!F19</f>
        <v>230867</v>
      </c>
      <c r="G19" s="3">
        <f>'内訳（木造）'!G19+'内訳（非木造）'!G19</f>
        <v>8163780</v>
      </c>
      <c r="H19" s="3">
        <f>'内訳（木造）'!H19+'内訳（非木造）'!H19</f>
        <v>8115031</v>
      </c>
      <c r="I19" s="3">
        <f>'内訳（木造）'!I19+'内訳（非木造）'!I19</f>
        <v>8158751</v>
      </c>
      <c r="J19" s="3">
        <f>'内訳（木造）'!J19+'内訳（非木造）'!J19</f>
        <v>8110003</v>
      </c>
      <c r="K19" s="66">
        <f t="shared" si="0"/>
        <v>32145</v>
      </c>
    </row>
    <row r="20" spans="1:11" ht="15" customHeight="1">
      <c r="A20" s="22">
        <v>13</v>
      </c>
      <c r="B20" s="23" t="s">
        <v>29</v>
      </c>
      <c r="C20" s="3">
        <f>'内訳（木造）'!C20+'内訳（非木造）'!C20</f>
        <v>2098</v>
      </c>
      <c r="D20" s="3">
        <f>'内訳（木造）'!D20+'内訳（非木造）'!D20</f>
        <v>1563</v>
      </c>
      <c r="E20" s="3">
        <f>'内訳（木造）'!E20+'内訳（非木造）'!E20</f>
        <v>172084</v>
      </c>
      <c r="F20" s="3">
        <f>'内訳（木造）'!F20+'内訳（非木造）'!F20</f>
        <v>150396</v>
      </c>
      <c r="G20" s="3">
        <f>'内訳（木造）'!G20+'内訳（非木造）'!G20</f>
        <v>4772704</v>
      </c>
      <c r="H20" s="3">
        <f>'内訳（木造）'!H20+'内訳（非木造）'!H20</f>
        <v>4729780</v>
      </c>
      <c r="I20" s="3">
        <f>'内訳（木造）'!I20+'内訳（非木造）'!I20</f>
        <v>4771842</v>
      </c>
      <c r="J20" s="3">
        <f>'内訳（木造）'!J20+'内訳（非木造）'!J20</f>
        <v>4728918</v>
      </c>
      <c r="K20" s="4">
        <f t="shared" si="0"/>
        <v>27735</v>
      </c>
    </row>
    <row r="21" spans="1:11" ht="15" customHeight="1">
      <c r="A21" s="22">
        <v>14</v>
      </c>
      <c r="B21" s="23" t="s">
        <v>30</v>
      </c>
      <c r="C21" s="3">
        <f>'内訳（木造）'!C21+'内訳（非木造）'!C21</f>
        <v>828</v>
      </c>
      <c r="D21" s="3">
        <f>'内訳（木造）'!D21+'内訳（非木造）'!D21</f>
        <v>624</v>
      </c>
      <c r="E21" s="3">
        <f>'内訳（木造）'!E21+'内訳（非木造）'!E21</f>
        <v>68237</v>
      </c>
      <c r="F21" s="3">
        <f>'内訳（木造）'!F21+'内訳（非木造）'!F21</f>
        <v>58668</v>
      </c>
      <c r="G21" s="3">
        <f>'内訳（木造）'!G21+'内訳（非木造）'!G21</f>
        <v>2103138</v>
      </c>
      <c r="H21" s="3">
        <f>'内訳（木造）'!H21+'内訳（非木造）'!H21</f>
        <v>2090968</v>
      </c>
      <c r="I21" s="3">
        <f>'内訳（木造）'!I21+'内訳（非木造）'!I21</f>
        <v>2099452</v>
      </c>
      <c r="J21" s="3">
        <f>'内訳（木造）'!J21+'内訳（非木造）'!J21</f>
        <v>2087282</v>
      </c>
      <c r="K21" s="4">
        <f t="shared" si="0"/>
        <v>30821</v>
      </c>
    </row>
    <row r="22" spans="1:11" ht="15" customHeight="1">
      <c r="A22" s="22">
        <v>15</v>
      </c>
      <c r="B22" s="23" t="s">
        <v>31</v>
      </c>
      <c r="C22" s="3">
        <f>'内訳（木造）'!C22+'内訳（非木造）'!C22</f>
        <v>5001</v>
      </c>
      <c r="D22" s="3">
        <f>'内訳（木造）'!D22+'内訳（非木造）'!D22</f>
        <v>3916</v>
      </c>
      <c r="E22" s="3">
        <f>'内訳（木造）'!E22+'内訳（非木造）'!E22</f>
        <v>465626</v>
      </c>
      <c r="F22" s="3">
        <f>'内訳（木造）'!F22+'内訳（非木造）'!F22</f>
        <v>417406</v>
      </c>
      <c r="G22" s="3">
        <f>'内訳（木造）'!G22+'内訳（非木造）'!G22</f>
        <v>15945052</v>
      </c>
      <c r="H22" s="3">
        <f>'内訳（木造）'!H22+'内訳（非木造）'!H22</f>
        <v>15850954</v>
      </c>
      <c r="I22" s="3">
        <f>'内訳（木造）'!I22+'内訳（非木造）'!I22</f>
        <v>15942632</v>
      </c>
      <c r="J22" s="3">
        <f>'内訳（木造）'!J22+'内訳（非木造）'!J22</f>
        <v>15848535</v>
      </c>
      <c r="K22" s="4">
        <f t="shared" si="0"/>
        <v>34244</v>
      </c>
    </row>
    <row r="23" spans="1:11" ht="15" customHeight="1">
      <c r="A23" s="22">
        <v>16</v>
      </c>
      <c r="B23" s="23" t="s">
        <v>32</v>
      </c>
      <c r="C23" s="3">
        <f>'内訳（木造）'!C23+'内訳（非木造）'!C23</f>
        <v>7610</v>
      </c>
      <c r="D23" s="3">
        <f>'内訳（木造）'!D23+'内訳（非木造）'!D23</f>
        <v>6080</v>
      </c>
      <c r="E23" s="3">
        <f>'内訳（木造）'!E23+'内訳（非木造）'!E23</f>
        <v>725019</v>
      </c>
      <c r="F23" s="3">
        <f>'内訳（木造）'!F23+'内訳（非木造）'!F23</f>
        <v>663395</v>
      </c>
      <c r="G23" s="3">
        <f>'内訳（木造）'!G23+'内訳（非木造）'!G23</f>
        <v>29483737</v>
      </c>
      <c r="H23" s="3">
        <f>'内訳（木造）'!H23+'内訳（非木造）'!H23</f>
        <v>29355004</v>
      </c>
      <c r="I23" s="3">
        <f>'内訳（木造）'!I23+'内訳（非木造）'!I23</f>
        <v>29480188</v>
      </c>
      <c r="J23" s="3">
        <f>'内訳（木造）'!J23+'内訳（非木造）'!J23</f>
        <v>29351455</v>
      </c>
      <c r="K23" s="4">
        <f t="shared" si="0"/>
        <v>40666</v>
      </c>
    </row>
    <row r="24" spans="1:11" ht="15" customHeight="1">
      <c r="A24" s="22">
        <v>17</v>
      </c>
      <c r="B24" s="23" t="s">
        <v>33</v>
      </c>
      <c r="C24" s="3">
        <f>'内訳（木造）'!C24+'内訳（非木造）'!C24</f>
        <v>5247</v>
      </c>
      <c r="D24" s="3">
        <f>'内訳（木造）'!D24+'内訳（非木造）'!D24</f>
        <v>4968</v>
      </c>
      <c r="E24" s="3">
        <f>'内訳（木造）'!E24+'内訳（非木造）'!E24</f>
        <v>948300</v>
      </c>
      <c r="F24" s="3">
        <f>'内訳（木造）'!F24+'内訳（非木造）'!F24</f>
        <v>937562</v>
      </c>
      <c r="G24" s="3">
        <f>'内訳（木造）'!G24+'内訳（非木造）'!G24</f>
        <v>53939423</v>
      </c>
      <c r="H24" s="3">
        <f>'内訳（木造）'!H24+'内訳（非木造）'!H24</f>
        <v>53911405</v>
      </c>
      <c r="I24" s="3">
        <f>'内訳（木造）'!I24+'内訳（非木造）'!I24</f>
        <v>53936384</v>
      </c>
      <c r="J24" s="3">
        <f>'内訳（木造）'!J24+'内訳（非木造）'!J24</f>
        <v>53908366</v>
      </c>
      <c r="K24" s="4">
        <f t="shared" si="0"/>
        <v>56880</v>
      </c>
    </row>
    <row r="25" spans="1:11" ht="15" customHeight="1">
      <c r="A25" s="22">
        <v>18</v>
      </c>
      <c r="B25" s="23" t="s">
        <v>34</v>
      </c>
      <c r="C25" s="3">
        <f>'内訳（木造）'!C25+'内訳（非木造）'!C25</f>
        <v>2092</v>
      </c>
      <c r="D25" s="3">
        <f>'内訳（木造）'!D25+'内訳（非木造）'!D25</f>
        <v>1939</v>
      </c>
      <c r="E25" s="3">
        <f>'内訳（木造）'!E25+'内訳（非木造）'!E25</f>
        <v>250361</v>
      </c>
      <c r="F25" s="3">
        <f>'内訳（木造）'!F25+'内訳（非木造）'!F25</f>
        <v>243643</v>
      </c>
      <c r="G25" s="3">
        <f>'内訳（木造）'!G25+'内訳（非木造）'!G25</f>
        <v>10336996</v>
      </c>
      <c r="H25" s="3">
        <f>'内訳（木造）'!H25+'内訳（非木造）'!H25</f>
        <v>10323144</v>
      </c>
      <c r="I25" s="3">
        <f>'内訳（木造）'!I25+'内訳（非木造）'!I25</f>
        <v>10333118</v>
      </c>
      <c r="J25" s="3">
        <f>'内訳（木造）'!J25+'内訳（非木造）'!J25</f>
        <v>10319266</v>
      </c>
      <c r="K25" s="4">
        <f t="shared" si="0"/>
        <v>41288</v>
      </c>
    </row>
    <row r="26" spans="1:11" ht="15" customHeight="1">
      <c r="A26" s="22">
        <v>19</v>
      </c>
      <c r="B26" s="23" t="s">
        <v>35</v>
      </c>
      <c r="C26" s="3">
        <f>'内訳（木造）'!C26+'内訳（非木造）'!C26</f>
        <v>4502</v>
      </c>
      <c r="D26" s="3">
        <f>'内訳（木造）'!D26+'内訳（非木造）'!D26</f>
        <v>4094</v>
      </c>
      <c r="E26" s="3">
        <f>'内訳（木造）'!E26+'内訳（非木造）'!E26</f>
        <v>585040</v>
      </c>
      <c r="F26" s="3">
        <f>'内訳（木造）'!F26+'内訳（非木造）'!F26</f>
        <v>568319</v>
      </c>
      <c r="G26" s="3">
        <f>'内訳（木造）'!G26+'内訳（非木造）'!G26</f>
        <v>23275888</v>
      </c>
      <c r="H26" s="3">
        <f>'内訳（木造）'!H26+'内訳（非木造）'!H26</f>
        <v>23237859</v>
      </c>
      <c r="I26" s="3">
        <f>'内訳（木造）'!I26+'内訳（非木造）'!I26</f>
        <v>23270848</v>
      </c>
      <c r="J26" s="3">
        <f>'内訳（木造）'!J26+'内訳（非木造）'!J26</f>
        <v>23232819</v>
      </c>
      <c r="K26" s="4">
        <f t="shared" si="0"/>
        <v>39785</v>
      </c>
    </row>
    <row r="27" spans="1:11" ht="15" customHeight="1">
      <c r="A27" s="22">
        <v>20</v>
      </c>
      <c r="B27" s="23" t="s">
        <v>36</v>
      </c>
      <c r="C27" s="3">
        <f>'内訳（木造）'!C27+'内訳（非木造）'!C27</f>
        <v>2901</v>
      </c>
      <c r="D27" s="3">
        <f>'内訳（木造）'!D27+'内訳（非木造）'!D27</f>
        <v>2320</v>
      </c>
      <c r="E27" s="3">
        <f>'内訳（木造）'!E27+'内訳（非木造）'!E27</f>
        <v>235887</v>
      </c>
      <c r="F27" s="3">
        <f>'内訳（木造）'!F27+'内訳（非木造）'!F27</f>
        <v>215558</v>
      </c>
      <c r="G27" s="3">
        <f>'内訳（木造）'!G27+'内訳（非木造）'!G27</f>
        <v>7247716</v>
      </c>
      <c r="H27" s="3">
        <f>'内訳（木造）'!H27+'内訳（非木造）'!H27</f>
        <v>7220227</v>
      </c>
      <c r="I27" s="3">
        <f>'内訳（木造）'!I27+'内訳（非木造）'!I27</f>
        <v>7244089</v>
      </c>
      <c r="J27" s="3">
        <f>'内訳（木造）'!J27+'内訳（非木造）'!J27</f>
        <v>7216600</v>
      </c>
      <c r="K27" s="4">
        <f t="shared" si="0"/>
        <v>30725</v>
      </c>
    </row>
    <row r="28" spans="1:11" ht="15" customHeight="1">
      <c r="A28" s="22">
        <v>21</v>
      </c>
      <c r="B28" s="23" t="s">
        <v>37</v>
      </c>
      <c r="C28" s="3">
        <f>'内訳（木造）'!C28+'内訳（非木造）'!C28</f>
        <v>12586</v>
      </c>
      <c r="D28" s="3">
        <f>'内訳（木造）'!D28+'内訳（非木造）'!D28</f>
        <v>11127</v>
      </c>
      <c r="E28" s="3">
        <f>'内訳（木造）'!E28+'内訳（非木造）'!E28</f>
        <v>1897167</v>
      </c>
      <c r="F28" s="3">
        <f>'内訳（木造）'!F28+'内訳（非木造）'!F28</f>
        <v>1817580</v>
      </c>
      <c r="G28" s="3">
        <f>'内訳（木造）'!G28+'内訳（非木造）'!G28</f>
        <v>90559341</v>
      </c>
      <c r="H28" s="3">
        <f>'内訳（木造）'!H28+'内訳（非木造）'!H28</f>
        <v>90420084</v>
      </c>
      <c r="I28" s="3">
        <f>'内訳（木造）'!I28+'内訳（非木造）'!I28</f>
        <v>90556691</v>
      </c>
      <c r="J28" s="3">
        <f>'内訳（木造）'!J28+'内訳（非木造）'!J28</f>
        <v>90417434</v>
      </c>
      <c r="K28" s="4">
        <f t="shared" si="0"/>
        <v>47734</v>
      </c>
    </row>
    <row r="29" spans="1:11" ht="15" customHeight="1">
      <c r="A29" s="22">
        <v>22</v>
      </c>
      <c r="B29" s="23" t="s">
        <v>38</v>
      </c>
      <c r="C29" s="3">
        <f>'内訳（木造）'!C29+'内訳（非木造）'!C29</f>
        <v>3957</v>
      </c>
      <c r="D29" s="3">
        <f>'内訳（木造）'!D29+'内訳（非木造）'!D29</f>
        <v>3558</v>
      </c>
      <c r="E29" s="3">
        <f>'内訳（木造）'!E29+'内訳（非木造）'!E29</f>
        <v>577676</v>
      </c>
      <c r="F29" s="3">
        <f>'内訳（木造）'!F29+'内訳（非木造）'!F29</f>
        <v>561402</v>
      </c>
      <c r="G29" s="3">
        <f>'内訳（木造）'!G29+'内訳（非木造）'!G29</f>
        <v>23286654</v>
      </c>
      <c r="H29" s="3">
        <f>'内訳（木造）'!H29+'内訳（非木造）'!H29</f>
        <v>23248191</v>
      </c>
      <c r="I29" s="3">
        <f>'内訳（木造）'!I29+'内訳（非木造）'!I29</f>
        <v>23267331</v>
      </c>
      <c r="J29" s="3">
        <f>'内訳（木造）'!J29+'内訳（非木造）'!J29</f>
        <v>23228868</v>
      </c>
      <c r="K29" s="4">
        <f t="shared" si="0"/>
        <v>40311</v>
      </c>
    </row>
    <row r="30" spans="1:11" ht="15" customHeight="1">
      <c r="A30" s="34">
        <v>23</v>
      </c>
      <c r="B30" s="23" t="s">
        <v>39</v>
      </c>
      <c r="C30" s="3">
        <f>'内訳（木造）'!C30+'内訳（非木造）'!C30</f>
        <v>7358</v>
      </c>
      <c r="D30" s="3">
        <f>'内訳（木造）'!D30+'内訳（非木造）'!D30</f>
        <v>6905</v>
      </c>
      <c r="E30" s="3">
        <f>'内訳（木造）'!E30+'内訳（非木造）'!E30</f>
        <v>1737601</v>
      </c>
      <c r="F30" s="3">
        <f>'内訳（木造）'!F30+'内訳（非木造）'!F30</f>
        <v>1718163</v>
      </c>
      <c r="G30" s="3">
        <f>'内訳（木造）'!G30+'内訳（非木造）'!G30</f>
        <v>94777336</v>
      </c>
      <c r="H30" s="3">
        <f>'内訳（木造）'!H30+'内訳（非木造）'!H30</f>
        <v>94742036</v>
      </c>
      <c r="I30" s="3">
        <f>'内訳（木造）'!I30+'内訳（非木造）'!I30</f>
        <v>94777336</v>
      </c>
      <c r="J30" s="3">
        <f>'内訳（木造）'!J30+'内訳（非木造）'!J30</f>
        <v>94742036</v>
      </c>
      <c r="K30" s="4">
        <f t="shared" si="0"/>
        <v>54545</v>
      </c>
    </row>
    <row r="31" spans="1:11" ht="15" customHeight="1">
      <c r="A31" s="22">
        <v>24</v>
      </c>
      <c r="B31" s="23" t="s">
        <v>40</v>
      </c>
      <c r="C31" s="3">
        <f>'内訳（木造）'!C31+'内訳（非木造）'!C31</f>
        <v>5839</v>
      </c>
      <c r="D31" s="3">
        <f>'内訳（木造）'!D31+'内訳（非木造）'!D31</f>
        <v>5545</v>
      </c>
      <c r="E31" s="3">
        <f>'内訳（木造）'!E31+'内訳（非木造）'!E31</f>
        <v>985503</v>
      </c>
      <c r="F31" s="3">
        <f>'内訳（木造）'!F31+'内訳（非木造）'!F31</f>
        <v>972890</v>
      </c>
      <c r="G31" s="3">
        <f>'内訳（木造）'!G31+'内訳（非木造）'!G31</f>
        <v>53253295</v>
      </c>
      <c r="H31" s="3">
        <f>'内訳（木造）'!H31+'内訳（非木造）'!H31</f>
        <v>53225899</v>
      </c>
      <c r="I31" s="3">
        <f>'内訳（木造）'!I31+'内訳（非木造）'!I31</f>
        <v>53249156</v>
      </c>
      <c r="J31" s="3">
        <f>'内訳（木造）'!J31+'内訳（非木造）'!J31</f>
        <v>53221760</v>
      </c>
      <c r="K31" s="4">
        <f t="shared" si="0"/>
        <v>54037</v>
      </c>
    </row>
    <row r="32" spans="1:11" ht="15" customHeight="1">
      <c r="A32" s="22">
        <v>25</v>
      </c>
      <c r="B32" s="23" t="s">
        <v>41</v>
      </c>
      <c r="C32" s="3">
        <f>'内訳（木造）'!C32+'内訳（非木造）'!C32</f>
        <v>5873</v>
      </c>
      <c r="D32" s="3">
        <f>'内訳（木造）'!D32+'内訳（非木造）'!D32</f>
        <v>5626</v>
      </c>
      <c r="E32" s="3">
        <f>'内訳（木造）'!E32+'内訳（非木造）'!E32</f>
        <v>882477</v>
      </c>
      <c r="F32" s="3">
        <f>'内訳（木造）'!F32+'内訳（非木造）'!F32</f>
        <v>873470</v>
      </c>
      <c r="G32" s="3">
        <f>'内訳（木造）'!G32+'内訳（非木造）'!G32</f>
        <v>43522575</v>
      </c>
      <c r="H32" s="3">
        <f>'内訳（木造）'!H32+'内訳（非木造）'!H32</f>
        <v>43502279</v>
      </c>
      <c r="I32" s="3">
        <f>'内訳（木造）'!I32+'内訳（非木造）'!I32</f>
        <v>43516955</v>
      </c>
      <c r="J32" s="3">
        <f>'内訳（木造）'!J32+'内訳（非木造）'!J32</f>
        <v>43496659</v>
      </c>
      <c r="K32" s="4">
        <f t="shared" si="0"/>
        <v>49319</v>
      </c>
    </row>
    <row r="33" spans="1:11" ht="15" customHeight="1">
      <c r="A33" s="22">
        <v>26</v>
      </c>
      <c r="B33" s="23" t="s">
        <v>42</v>
      </c>
      <c r="C33" s="3">
        <f>'内訳（木造）'!C33+'内訳（非木造）'!C33</f>
        <v>10592</v>
      </c>
      <c r="D33" s="3">
        <f>'内訳（木造）'!D33+'内訳（非木造）'!D33</f>
        <v>10267</v>
      </c>
      <c r="E33" s="3">
        <f>'内訳（木造）'!E33+'内訳（非木造）'!E33</f>
        <v>1541234</v>
      </c>
      <c r="F33" s="3">
        <f>'内訳（木造）'!F33+'内訳（非木造）'!F33</f>
        <v>1530112</v>
      </c>
      <c r="G33" s="3">
        <f>'内訳（木造）'!G33+'内訳（非木造）'!G33</f>
        <v>67242480</v>
      </c>
      <c r="H33" s="3">
        <f>'内訳（木造）'!H33+'内訳（非木造）'!H33</f>
        <v>67214359</v>
      </c>
      <c r="I33" s="3">
        <f>'内訳（木造）'!I33+'内訳（非木造）'!I33</f>
        <v>67235240</v>
      </c>
      <c r="J33" s="3">
        <f>'内訳（木造）'!J33+'内訳（非木造）'!J33</f>
        <v>67207120</v>
      </c>
      <c r="K33" s="4">
        <f t="shared" si="0"/>
        <v>43629</v>
      </c>
    </row>
    <row r="34" spans="1:11" ht="15" customHeight="1">
      <c r="A34" s="22">
        <v>27</v>
      </c>
      <c r="B34" s="23" t="s">
        <v>43</v>
      </c>
      <c r="C34" s="3">
        <f>'内訳（木造）'!C34+'内訳（非木造）'!C34</f>
        <v>4678</v>
      </c>
      <c r="D34" s="3">
        <f>'内訳（木造）'!D34+'内訳（非木造）'!D34</f>
        <v>4477</v>
      </c>
      <c r="E34" s="3">
        <f>'内訳（木造）'!E34+'内訳（非木造）'!E34</f>
        <v>757319</v>
      </c>
      <c r="F34" s="3">
        <f>'内訳（木造）'!F34+'内訳（非木造）'!F34</f>
        <v>749049</v>
      </c>
      <c r="G34" s="3">
        <f>'内訳（木造）'!G34+'内訳（非木造）'!G34</f>
        <v>36871044</v>
      </c>
      <c r="H34" s="3">
        <f>'内訳（木造）'!H34+'内訳（非木造）'!H34</f>
        <v>36853266</v>
      </c>
      <c r="I34" s="3">
        <f>'内訳（木造）'!I34+'内訳（非木造）'!I34</f>
        <v>36864130</v>
      </c>
      <c r="J34" s="3">
        <f>'内訳（木造）'!J34+'内訳（非木造）'!J34</f>
        <v>36846352</v>
      </c>
      <c r="K34" s="4">
        <f t="shared" si="0"/>
        <v>48686</v>
      </c>
    </row>
    <row r="35" spans="1:11" ht="15" customHeight="1">
      <c r="A35" s="22">
        <v>28</v>
      </c>
      <c r="B35" s="23" t="s">
        <v>44</v>
      </c>
      <c r="C35" s="3">
        <f>'内訳（木造）'!C35+'内訳（非木造）'!C35</f>
        <v>8561</v>
      </c>
      <c r="D35" s="3">
        <f>'内訳（木造）'!D35+'内訳（非木造）'!D35</f>
        <v>8271</v>
      </c>
      <c r="E35" s="3">
        <f>'内訳（木造）'!E35+'内訳（非木造）'!E35</f>
        <v>1563288</v>
      </c>
      <c r="F35" s="3">
        <f>'内訳（木造）'!F35+'内訳（非木造）'!F35</f>
        <v>1553558</v>
      </c>
      <c r="G35" s="3">
        <f>'内訳（木造）'!G35+'内訳（非木造）'!G35</f>
        <v>79700675</v>
      </c>
      <c r="H35" s="3">
        <f>'内訳（木造）'!H35+'内訳（非木造）'!H35</f>
        <v>79674990</v>
      </c>
      <c r="I35" s="3">
        <f>'内訳（木造）'!I35+'内訳（非木造）'!I35</f>
        <v>79691370</v>
      </c>
      <c r="J35" s="3">
        <f>'内訳（木造）'!J35+'内訳（非木造）'!J35</f>
        <v>79665685</v>
      </c>
      <c r="K35" s="4">
        <f t="shared" si="0"/>
        <v>50983</v>
      </c>
    </row>
    <row r="36" spans="1:11" ht="15" customHeight="1">
      <c r="A36" s="22">
        <v>29</v>
      </c>
      <c r="B36" s="23" t="s">
        <v>45</v>
      </c>
      <c r="C36" s="3">
        <f>'内訳（木造）'!C36+'内訳（非木造）'!C36</f>
        <v>392</v>
      </c>
      <c r="D36" s="3">
        <f>'内訳（木造）'!D36+'内訳（非木造）'!D36</f>
        <v>325</v>
      </c>
      <c r="E36" s="3">
        <f>'内訳（木造）'!E36+'内訳（非木造）'!E36</f>
        <v>32326</v>
      </c>
      <c r="F36" s="3">
        <f>'内訳（木造）'!F36+'内訳（非木造）'!F36</f>
        <v>29682</v>
      </c>
      <c r="G36" s="3">
        <f>'内訳（木造）'!G36+'内訳（非木造）'!G36</f>
        <v>1123825</v>
      </c>
      <c r="H36" s="3">
        <f>'内訳（木造）'!H36+'内訳（非木造）'!H36</f>
        <v>1121480</v>
      </c>
      <c r="I36" s="3">
        <f>'内訳（木造）'!I36+'内訳（非木造）'!I36</f>
        <v>1123689</v>
      </c>
      <c r="J36" s="3">
        <f>'内訳（木造）'!J36+'内訳（非木造）'!J36</f>
        <v>1121344</v>
      </c>
      <c r="K36" s="4">
        <f t="shared" si="0"/>
        <v>34765</v>
      </c>
    </row>
    <row r="37" spans="1:11" ht="15" customHeight="1">
      <c r="A37" s="25">
        <v>30</v>
      </c>
      <c r="B37" s="26" t="s">
        <v>46</v>
      </c>
      <c r="C37" s="3">
        <f>'内訳（木造）'!C37+'内訳（非木造）'!C37</f>
        <v>439</v>
      </c>
      <c r="D37" s="3">
        <f>'内訳（木造）'!D37+'内訳（非木造）'!D37</f>
        <v>328</v>
      </c>
      <c r="E37" s="3">
        <f>'内訳（木造）'!E37+'内訳（非木造）'!E37</f>
        <v>45320</v>
      </c>
      <c r="F37" s="3">
        <f>'内訳（木造）'!F37+'内訳（非木造）'!F37</f>
        <v>40423</v>
      </c>
      <c r="G37" s="3">
        <f>'内訳（木造）'!G37+'内訳（非木造）'!G37</f>
        <v>1895497</v>
      </c>
      <c r="H37" s="3">
        <f>'内訳（木造）'!H37+'内訳（非木造）'!H37</f>
        <v>1882380</v>
      </c>
      <c r="I37" s="3">
        <f>'内訳（木造）'!I37+'内訳（非木造）'!I37</f>
        <v>1892269</v>
      </c>
      <c r="J37" s="3">
        <f>'内訳（木造）'!J37+'内訳（非木造）'!J37</f>
        <v>1879152</v>
      </c>
      <c r="K37" s="4">
        <f t="shared" si="0"/>
        <v>41825</v>
      </c>
    </row>
    <row r="38" spans="1:11" ht="15" customHeight="1">
      <c r="A38" s="25">
        <v>31</v>
      </c>
      <c r="B38" s="26" t="s">
        <v>47</v>
      </c>
      <c r="C38" s="3">
        <f>'内訳（木造）'!C38+'内訳（非木造）'!C38</f>
        <v>612</v>
      </c>
      <c r="D38" s="3">
        <f>'内訳（木造）'!D38+'内訳（非木造）'!D38</f>
        <v>434</v>
      </c>
      <c r="E38" s="3">
        <f>'内訳（木造）'!E38+'内訳（非木造）'!E38</f>
        <v>36867</v>
      </c>
      <c r="F38" s="3">
        <f>'内訳（木造）'!F38+'内訳（非木造）'!F38</f>
        <v>30544</v>
      </c>
      <c r="G38" s="3">
        <f>'内訳（木造）'!G38+'内訳（非木造）'!G38</f>
        <v>1239147</v>
      </c>
      <c r="H38" s="3">
        <f>'内訳（木造）'!H38+'内訳（非木造）'!H38</f>
        <v>1233518</v>
      </c>
      <c r="I38" s="3">
        <f>'内訳（木造）'!I38+'内訳（非木造）'!I38</f>
        <v>1235773</v>
      </c>
      <c r="J38" s="3">
        <f>'内訳（木造）'!J38+'内訳（非木造）'!J38</f>
        <v>1230144</v>
      </c>
      <c r="K38" s="4">
        <f t="shared" si="0"/>
        <v>33611</v>
      </c>
    </row>
    <row r="39" spans="1:11" ht="15" customHeight="1">
      <c r="A39" s="22">
        <v>32</v>
      </c>
      <c r="B39" s="23" t="s">
        <v>48</v>
      </c>
      <c r="C39" s="3">
        <f>'内訳（木造）'!C39+'内訳（非木造）'!C39</f>
        <v>255</v>
      </c>
      <c r="D39" s="3">
        <f>'内訳（木造）'!D39+'内訳（非木造）'!D39</f>
        <v>171</v>
      </c>
      <c r="E39" s="3">
        <f>'内訳（木造）'!E39+'内訳（非木造）'!E39</f>
        <v>15388</v>
      </c>
      <c r="F39" s="3">
        <f>'内訳（木造）'!F39+'内訳（非木造）'!F39</f>
        <v>11602</v>
      </c>
      <c r="G39" s="3">
        <f>'内訳（木造）'!G39+'内訳（非木造）'!G39</f>
        <v>335066</v>
      </c>
      <c r="H39" s="3">
        <f>'内訳（木造）'!H39+'内訳（非木造）'!H39</f>
        <v>326994</v>
      </c>
      <c r="I39" s="3">
        <f>'内訳（木造）'!I39+'内訳（非木造）'!I39</f>
        <v>334715</v>
      </c>
      <c r="J39" s="3">
        <f>'内訳（木造）'!J39+'内訳（非木造）'!J39</f>
        <v>326643</v>
      </c>
      <c r="K39" s="4">
        <f t="shared" si="0"/>
        <v>21774</v>
      </c>
    </row>
    <row r="40" spans="1:11" ht="15" customHeight="1">
      <c r="A40" s="31">
        <v>33</v>
      </c>
      <c r="B40" s="32" t="s">
        <v>49</v>
      </c>
      <c r="C40" s="3">
        <f>'内訳（木造）'!C40+'内訳（非木造）'!C40</f>
        <v>798</v>
      </c>
      <c r="D40" s="3">
        <f>'内訳（木造）'!D40+'内訳（非木造）'!D40</f>
        <v>618</v>
      </c>
      <c r="E40" s="3">
        <f>'内訳（木造）'!E40+'内訳（非木造）'!E40</f>
        <v>71314</v>
      </c>
      <c r="F40" s="3">
        <f>'内訳（木造）'!F40+'内訳（非木造）'!F40</f>
        <v>63272</v>
      </c>
      <c r="G40" s="3">
        <f>'内訳（木造）'!G40+'内訳（非木造）'!G40</f>
        <v>1195123</v>
      </c>
      <c r="H40" s="3">
        <f>'内訳（木造）'!H40+'内訳（非木造）'!H40</f>
        <v>1186630</v>
      </c>
      <c r="I40" s="3">
        <f>'内訳（木造）'!I40+'内訳（非木造）'!I40</f>
        <v>1191956</v>
      </c>
      <c r="J40" s="3">
        <f>'内訳（木造）'!J40+'内訳（非木造）'!J40</f>
        <v>1183463</v>
      </c>
      <c r="K40" s="4">
        <f t="shared" si="0"/>
        <v>16759</v>
      </c>
    </row>
    <row r="41" spans="1:11" ht="15" customHeight="1">
      <c r="A41" s="22">
        <v>34</v>
      </c>
      <c r="B41" s="23" t="s">
        <v>50</v>
      </c>
      <c r="C41" s="3">
        <f>'内訳（木造）'!C41+'内訳（非木造）'!C41</f>
        <v>373</v>
      </c>
      <c r="D41" s="3">
        <f>'内訳（木造）'!D41+'内訳（非木造）'!D41</f>
        <v>319</v>
      </c>
      <c r="E41" s="3">
        <f>'内訳（木造）'!E41+'内訳（非木造）'!E41</f>
        <v>33004</v>
      </c>
      <c r="F41" s="3">
        <f>'内訳（木造）'!F41+'内訳（非木造）'!F41</f>
        <v>30276</v>
      </c>
      <c r="G41" s="3">
        <f>'内訳（木造）'!G41+'内訳（非木造）'!G41</f>
        <v>468245</v>
      </c>
      <c r="H41" s="3">
        <f>'内訳（木造）'!H41+'内訳（非木造）'!H41</f>
        <v>465786</v>
      </c>
      <c r="I41" s="3">
        <f>'内訳（木造）'!I41+'内訳（非木造）'!I41</f>
        <v>466679</v>
      </c>
      <c r="J41" s="3">
        <f>'内訳（木造）'!J41+'内訳（非木造）'!J41</f>
        <v>464220</v>
      </c>
      <c r="K41" s="4">
        <f t="shared" si="0"/>
        <v>14188</v>
      </c>
    </row>
    <row r="42" spans="1:11" ht="15" customHeight="1">
      <c r="A42" s="22">
        <v>35</v>
      </c>
      <c r="B42" s="23" t="s">
        <v>51</v>
      </c>
      <c r="C42" s="3">
        <f>'内訳（木造）'!C42+'内訳（非木造）'!C42</f>
        <v>545</v>
      </c>
      <c r="D42" s="3">
        <f>'内訳（木造）'!D42+'内訳（非木造）'!D42</f>
        <v>316</v>
      </c>
      <c r="E42" s="3">
        <f>'内訳（木造）'!E42+'内訳（非木造）'!E42</f>
        <v>45444</v>
      </c>
      <c r="F42" s="3">
        <f>'内訳（木造）'!F42+'内訳（非木造）'!F42</f>
        <v>32941</v>
      </c>
      <c r="G42" s="3">
        <f>'内訳（木造）'!G42+'内訳（非木造）'!G42</f>
        <v>1042718</v>
      </c>
      <c r="H42" s="3">
        <f>'内訳（木造）'!H42+'内訳（非木造）'!H42</f>
        <v>1021230</v>
      </c>
      <c r="I42" s="3">
        <f>'内訳（木造）'!I42+'内訳（非木造）'!I42</f>
        <v>1042194</v>
      </c>
      <c r="J42" s="3">
        <f>'内訳（木造）'!J42+'内訳（非木造）'!J42</f>
        <v>1020706</v>
      </c>
      <c r="K42" s="4">
        <f t="shared" si="0"/>
        <v>22945</v>
      </c>
    </row>
    <row r="43" spans="1:11" ht="15" customHeight="1">
      <c r="A43" s="22">
        <v>36</v>
      </c>
      <c r="B43" s="23" t="s">
        <v>52</v>
      </c>
      <c r="C43" s="3">
        <f>'内訳（木造）'!C43+'内訳（非木造）'!C43</f>
        <v>814</v>
      </c>
      <c r="D43" s="3">
        <f>'内訳（木造）'!D43+'内訳（非木造）'!D43</f>
        <v>608</v>
      </c>
      <c r="E43" s="3">
        <f>'内訳（木造）'!E43+'内訳（非木造）'!E43</f>
        <v>73792</v>
      </c>
      <c r="F43" s="3">
        <f>'内訳（木造）'!F43+'内訳（非木造）'!F43</f>
        <v>62912</v>
      </c>
      <c r="G43" s="3">
        <f>'内訳（木造）'!G43+'内訳（非木造）'!G43</f>
        <v>1851729</v>
      </c>
      <c r="H43" s="3">
        <f>'内訳（木造）'!H43+'内訳（非木造）'!H43</f>
        <v>1830514</v>
      </c>
      <c r="I43" s="3">
        <f>'内訳（木造）'!I43+'内訳（非木造）'!I43</f>
        <v>1851405</v>
      </c>
      <c r="J43" s="3">
        <f>'内訳（木造）'!J43+'内訳（非木造）'!J43</f>
        <v>1830190</v>
      </c>
      <c r="K43" s="4">
        <f t="shared" si="0"/>
        <v>25094</v>
      </c>
    </row>
    <row r="44" spans="1:11" ht="15" customHeight="1">
      <c r="A44" s="22">
        <v>37</v>
      </c>
      <c r="B44" s="23" t="s">
        <v>53</v>
      </c>
      <c r="C44" s="3">
        <f>'内訳（木造）'!C44+'内訳（非木造）'!C44</f>
        <v>3524</v>
      </c>
      <c r="D44" s="3">
        <f>'内訳（木造）'!D44+'内訳（非木造）'!D44</f>
        <v>2456</v>
      </c>
      <c r="E44" s="3">
        <f>'内訳（木造）'!E44+'内訳（非木造）'!E44</f>
        <v>393809</v>
      </c>
      <c r="F44" s="3">
        <f>'内訳（木造）'!F44+'内訳（非木造）'!F44</f>
        <v>339614</v>
      </c>
      <c r="G44" s="3">
        <f>'内訳（木造）'!G44+'内訳（非木造）'!G44</f>
        <v>13502796</v>
      </c>
      <c r="H44" s="3">
        <f>'内訳（木造）'!H44+'内訳（非木造）'!H44</f>
        <v>13107840</v>
      </c>
      <c r="I44" s="3">
        <f>'内訳（木造）'!I44+'内訳（非木造）'!I44</f>
        <v>13491770</v>
      </c>
      <c r="J44" s="3">
        <f>'内訳（木造）'!J44+'内訳（非木造）'!J44</f>
        <v>13104126</v>
      </c>
      <c r="K44" s="4">
        <f t="shared" si="0"/>
        <v>34288</v>
      </c>
    </row>
    <row r="45" spans="1:11" ht="15" customHeight="1">
      <c r="A45" s="22">
        <v>38</v>
      </c>
      <c r="B45" s="23" t="s">
        <v>54</v>
      </c>
      <c r="C45" s="3">
        <f>'内訳（木造）'!C45+'内訳（非木造）'!C45</f>
        <v>8371</v>
      </c>
      <c r="D45" s="3">
        <f>'内訳（木造）'!D45+'内訳（非木造）'!D45</f>
        <v>7796</v>
      </c>
      <c r="E45" s="3">
        <f>'内訳（木造）'!E45+'内訳（非木造）'!E45</f>
        <v>1137416</v>
      </c>
      <c r="F45" s="3">
        <f>'内訳（木造）'!F45+'内訳（非木造）'!F45</f>
        <v>1114688</v>
      </c>
      <c r="G45" s="3">
        <f>'内訳（木造）'!G45+'内訳（非木造）'!G45</f>
        <v>53557162</v>
      </c>
      <c r="H45" s="3">
        <f>'内訳（木造）'!H45+'内訳（非木造）'!H45</f>
        <v>53517447</v>
      </c>
      <c r="I45" s="3">
        <f>'内訳（木造）'!I45+'内訳（非木造）'!I45</f>
        <v>53551837</v>
      </c>
      <c r="J45" s="3">
        <f>'内訳（木造）'!J45+'内訳（非木造）'!J45</f>
        <v>53512122</v>
      </c>
      <c r="K45" s="4">
        <f t="shared" si="0"/>
        <v>47087</v>
      </c>
    </row>
    <row r="46" spans="1:11" ht="15" customHeight="1">
      <c r="A46" s="22">
        <v>39</v>
      </c>
      <c r="B46" s="23" t="s">
        <v>55</v>
      </c>
      <c r="C46" s="3">
        <f>'内訳（木造）'!C46+'内訳（非木造）'!C46</f>
        <v>632</v>
      </c>
      <c r="D46" s="3">
        <f>'内訳（木造）'!D46+'内訳（非木造）'!D46</f>
        <v>569</v>
      </c>
      <c r="E46" s="3">
        <f>'内訳（木造）'!E46+'内訳（非木造）'!E46</f>
        <v>50615</v>
      </c>
      <c r="F46" s="3">
        <f>'内訳（木造）'!F46+'内訳（非木造）'!F46</f>
        <v>48156</v>
      </c>
      <c r="G46" s="3">
        <f>'内訳（木造）'!G46+'内訳（非木造）'!G46</f>
        <v>1610644</v>
      </c>
      <c r="H46" s="3">
        <f>'内訳（木造）'!H46+'内訳（非木造）'!H46</f>
        <v>1602953</v>
      </c>
      <c r="I46" s="3">
        <f>'内訳（木造）'!I46+'内訳（非木造）'!I46</f>
        <v>1610644</v>
      </c>
      <c r="J46" s="3">
        <f>'内訳（木造）'!J46+'内訳（非木造）'!J46</f>
        <v>1602953</v>
      </c>
      <c r="K46" s="4">
        <f t="shared" si="0"/>
        <v>31821</v>
      </c>
    </row>
    <row r="47" spans="1:11" ht="15" customHeight="1">
      <c r="A47" s="22">
        <v>40</v>
      </c>
      <c r="B47" s="23" t="s">
        <v>56</v>
      </c>
      <c r="C47" s="3">
        <f>'内訳（木造）'!C47+'内訳（非木造）'!C47</f>
        <v>2950</v>
      </c>
      <c r="D47" s="3">
        <f>'内訳（木造）'!D47+'内訳（非木造）'!D47</f>
        <v>2736</v>
      </c>
      <c r="E47" s="3">
        <f>'内訳（木造）'!E47+'内訳（非木造）'!E47</f>
        <v>269021</v>
      </c>
      <c r="F47" s="3">
        <f>'内訳（木造）'!F47+'内訳（非木造）'!F47</f>
        <v>259299</v>
      </c>
      <c r="G47" s="3">
        <f>'内訳（木造）'!G47+'内訳（非木造）'!G47</f>
        <v>11107334</v>
      </c>
      <c r="H47" s="3">
        <f>'内訳（木造）'!H47+'内訳（非木造）'!H47</f>
        <v>11084996</v>
      </c>
      <c r="I47" s="3">
        <f>'内訳（木造）'!I47+'内訳（非木造）'!I47</f>
        <v>11089987</v>
      </c>
      <c r="J47" s="3">
        <f>'内訳（木造）'!J47+'内訳（非木造）'!J47</f>
        <v>11067649</v>
      </c>
      <c r="K47" s="4">
        <f t="shared" si="0"/>
        <v>41288</v>
      </c>
    </row>
    <row r="48" spans="1:11" ht="15" customHeight="1">
      <c r="A48" s="25">
        <v>41</v>
      </c>
      <c r="B48" s="26" t="s">
        <v>57</v>
      </c>
      <c r="C48" s="3">
        <f>'内訳（木造）'!C48+'内訳（非木造）'!C48</f>
        <v>684</v>
      </c>
      <c r="D48" s="3">
        <f>'内訳（木造）'!D48+'内訳（非木造）'!D48</f>
        <v>595</v>
      </c>
      <c r="E48" s="3">
        <f>'内訳（木造）'!E48+'内訳（非木造）'!E48</f>
        <v>95403</v>
      </c>
      <c r="F48" s="3">
        <f>'内訳（木造）'!F48+'内訳（非木造）'!F48</f>
        <v>90276</v>
      </c>
      <c r="G48" s="3">
        <f>'内訳（木造）'!G48+'内訳（非木造）'!G48</f>
        <v>2865652</v>
      </c>
      <c r="H48" s="3">
        <f>'内訳（木造）'!H48+'内訳（非木造）'!H48</f>
        <v>2854668</v>
      </c>
      <c r="I48" s="3">
        <f>'内訳（木造）'!I48+'内訳（非木造）'!I48</f>
        <v>2862427</v>
      </c>
      <c r="J48" s="3">
        <f>'内訳（木造）'!J48+'内訳（非木造）'!J48</f>
        <v>2851443</v>
      </c>
      <c r="K48" s="65">
        <f t="shared" si="0"/>
        <v>30037</v>
      </c>
    </row>
    <row r="49" spans="1:11" s="6" customFormat="1" ht="15" customHeight="1">
      <c r="A49" s="28"/>
      <c r="B49" s="29" t="s">
        <v>66</v>
      </c>
      <c r="C49" s="67">
        <f aca="true" t="shared" si="2" ref="C49:J49">SUM(C19:C48)</f>
        <v>112889</v>
      </c>
      <c r="D49" s="67">
        <f t="shared" si="2"/>
        <v>100804</v>
      </c>
      <c r="E49" s="67">
        <f t="shared" si="2"/>
        <v>15946504</v>
      </c>
      <c r="F49" s="67">
        <f t="shared" si="2"/>
        <v>15415723</v>
      </c>
      <c r="G49" s="67">
        <f t="shared" si="2"/>
        <v>736276772</v>
      </c>
      <c r="H49" s="67">
        <f t="shared" si="2"/>
        <v>734951912</v>
      </c>
      <c r="I49" s="67">
        <f t="shared" si="2"/>
        <v>736140858</v>
      </c>
      <c r="J49" s="67">
        <f t="shared" si="2"/>
        <v>734823313</v>
      </c>
      <c r="K49" s="67">
        <f t="shared" si="0"/>
        <v>46172</v>
      </c>
    </row>
    <row r="50" spans="1:11" s="6" customFormat="1" ht="15" customHeight="1">
      <c r="A50" s="36"/>
      <c r="B50" s="37" t="s">
        <v>67</v>
      </c>
      <c r="C50" s="68">
        <f aca="true" t="shared" si="3" ref="C50:J50">C18+C49</f>
        <v>385767</v>
      </c>
      <c r="D50" s="68">
        <f t="shared" si="3"/>
        <v>352695</v>
      </c>
      <c r="E50" s="68">
        <f t="shared" si="3"/>
        <v>66472569</v>
      </c>
      <c r="F50" s="68">
        <f t="shared" si="3"/>
        <v>65044585</v>
      </c>
      <c r="G50" s="68">
        <f t="shared" si="3"/>
        <v>3235511067</v>
      </c>
      <c r="H50" s="68">
        <f t="shared" si="3"/>
        <v>3232464562</v>
      </c>
      <c r="I50" s="68">
        <f t="shared" si="3"/>
        <v>3233489409</v>
      </c>
      <c r="J50" s="68">
        <f t="shared" si="3"/>
        <v>3230450291</v>
      </c>
      <c r="K50" s="68">
        <f t="shared" si="0"/>
        <v>48674</v>
      </c>
    </row>
    <row r="51" spans="1:10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</sheetData>
  <sheetProtection/>
  <mergeCells count="6">
    <mergeCell ref="I3:J3"/>
    <mergeCell ref="K3:K4"/>
    <mergeCell ref="G3:H3"/>
    <mergeCell ref="A3:A6"/>
    <mergeCell ref="C3:D3"/>
    <mergeCell ref="E3:F3"/>
  </mergeCells>
  <printOptions horizontalCentered="1"/>
  <pageMargins left="0.7086614173228347" right="0.7086614173228347" top="0.8267716535433072" bottom="0.7480314960629921" header="0.5118110236220472" footer="0.5118110236220472"/>
  <pageSetup fitToHeight="1" fitToWidth="1" horizontalDpi="600" verticalDpi="600" orientation="landscape" paperSize="9" scale="66" r:id="rId2"/>
  <headerFooter alignWithMargins="0">
    <oddFooter>&amp;RH31概要調書（家屋概況）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51"/>
  <sheetViews>
    <sheetView view="pageBreakPreview" zoomScale="70" zoomScaleNormal="75" zoomScaleSheetLayoutView="70" workbookViewId="0" topLeftCell="A1">
      <selection activeCell="C38" sqref="C38"/>
    </sheetView>
  </sheetViews>
  <sheetFormatPr defaultColWidth="8.796875" defaultRowHeight="15"/>
  <cols>
    <col min="1" max="1" width="3.59765625" style="1" customWidth="1"/>
    <col min="2" max="2" width="14" style="1" customWidth="1"/>
    <col min="3" max="4" width="37.09765625" style="1" customWidth="1"/>
    <col min="5" max="16384" width="9" style="1" customWidth="1"/>
  </cols>
  <sheetData>
    <row r="1" spans="1:3" ht="18.75">
      <c r="A1" s="64" t="s">
        <v>117</v>
      </c>
      <c r="B1" s="63"/>
      <c r="C1" s="63"/>
    </row>
    <row r="2" ht="18">
      <c r="A2" s="5"/>
    </row>
    <row r="3" spans="1:4" ht="14.25">
      <c r="A3" s="120" t="s">
        <v>6</v>
      </c>
      <c r="B3" s="56" t="s">
        <v>7</v>
      </c>
      <c r="C3" s="123" t="s">
        <v>118</v>
      </c>
      <c r="D3" s="123" t="s">
        <v>119</v>
      </c>
    </row>
    <row r="4" spans="1:4" ht="14.25">
      <c r="A4" s="121"/>
      <c r="B4" s="57"/>
      <c r="C4" s="119"/>
      <c r="D4" s="119"/>
    </row>
    <row r="5" spans="1:4" ht="14.25">
      <c r="A5" s="121"/>
      <c r="B5" s="57"/>
      <c r="C5" s="119"/>
      <c r="D5" s="119"/>
    </row>
    <row r="6" spans="1:4" ht="14.25">
      <c r="A6" s="122"/>
      <c r="B6" s="61" t="s">
        <v>11</v>
      </c>
      <c r="C6" s="124"/>
      <c r="D6" s="124"/>
    </row>
    <row r="7" spans="1:4" ht="15" customHeight="1">
      <c r="A7" s="19">
        <v>1</v>
      </c>
      <c r="B7" s="20" t="s">
        <v>17</v>
      </c>
      <c r="C7" s="3">
        <v>461</v>
      </c>
      <c r="D7" s="3">
        <v>650577</v>
      </c>
    </row>
    <row r="8" spans="1:4" ht="15" customHeight="1">
      <c r="A8" s="22">
        <v>2</v>
      </c>
      <c r="B8" s="23" t="s">
        <v>18</v>
      </c>
      <c r="C8" s="4">
        <v>47</v>
      </c>
      <c r="D8" s="4">
        <v>25445</v>
      </c>
    </row>
    <row r="9" spans="1:4" ht="15" customHeight="1">
      <c r="A9" s="22">
        <v>3</v>
      </c>
      <c r="B9" s="23" t="s">
        <v>19</v>
      </c>
      <c r="C9" s="4">
        <v>578</v>
      </c>
      <c r="D9" s="4">
        <v>227484</v>
      </c>
    </row>
    <row r="10" spans="1:4" ht="15" customHeight="1">
      <c r="A10" s="22">
        <v>4</v>
      </c>
      <c r="B10" s="23" t="s">
        <v>20</v>
      </c>
      <c r="C10" s="4">
        <v>148</v>
      </c>
      <c r="D10" s="4">
        <v>173685</v>
      </c>
    </row>
    <row r="11" spans="1:4" ht="15" customHeight="1">
      <c r="A11" s="22">
        <v>5</v>
      </c>
      <c r="B11" s="23" t="s">
        <v>21</v>
      </c>
      <c r="C11" s="4">
        <v>141</v>
      </c>
      <c r="D11" s="4">
        <v>47920</v>
      </c>
    </row>
    <row r="12" spans="1:4" ht="15" customHeight="1">
      <c r="A12" s="22">
        <v>6</v>
      </c>
      <c r="B12" s="23" t="s">
        <v>22</v>
      </c>
      <c r="C12" s="4">
        <v>175</v>
      </c>
      <c r="D12" s="4">
        <v>113811</v>
      </c>
    </row>
    <row r="13" spans="1:4" ht="15" customHeight="1">
      <c r="A13" s="22">
        <v>7</v>
      </c>
      <c r="B13" s="23" t="s">
        <v>23</v>
      </c>
      <c r="C13" s="4">
        <v>712</v>
      </c>
      <c r="D13" s="4">
        <v>517533</v>
      </c>
    </row>
    <row r="14" spans="1:4" ht="15" customHeight="1">
      <c r="A14" s="22">
        <v>8</v>
      </c>
      <c r="B14" s="23" t="s">
        <v>24</v>
      </c>
      <c r="C14" s="4">
        <v>98</v>
      </c>
      <c r="D14" s="4">
        <v>117038</v>
      </c>
    </row>
    <row r="15" spans="1:4" ht="15" customHeight="1">
      <c r="A15" s="22">
        <v>9</v>
      </c>
      <c r="B15" s="23" t="s">
        <v>25</v>
      </c>
      <c r="C15" s="4">
        <v>492</v>
      </c>
      <c r="D15" s="4">
        <v>341394</v>
      </c>
    </row>
    <row r="16" spans="1:4" ht="15" customHeight="1">
      <c r="A16" s="22">
        <v>10</v>
      </c>
      <c r="B16" s="23" t="s">
        <v>26</v>
      </c>
      <c r="C16" s="4">
        <v>397</v>
      </c>
      <c r="D16" s="4">
        <v>254907</v>
      </c>
    </row>
    <row r="17" spans="1:4" ht="15" customHeight="1">
      <c r="A17" s="25">
        <v>11</v>
      </c>
      <c r="B17" s="26" t="s">
        <v>27</v>
      </c>
      <c r="C17" s="65">
        <v>173</v>
      </c>
      <c r="D17" s="65">
        <v>92283</v>
      </c>
    </row>
    <row r="18" spans="1:4" ht="15" customHeight="1">
      <c r="A18" s="28"/>
      <c r="B18" s="29" t="s">
        <v>65</v>
      </c>
      <c r="C18" s="67">
        <f>SUM(C7:C17)</f>
        <v>3422</v>
      </c>
      <c r="D18" s="67">
        <f>SUM(D7:D17)</f>
        <v>2562077</v>
      </c>
    </row>
    <row r="19" spans="1:4" ht="15" customHeight="1">
      <c r="A19" s="31">
        <v>12</v>
      </c>
      <c r="B19" s="32" t="s">
        <v>28</v>
      </c>
      <c r="C19" s="66">
        <v>80</v>
      </c>
      <c r="D19" s="66">
        <v>29651</v>
      </c>
    </row>
    <row r="20" spans="1:4" ht="15" customHeight="1">
      <c r="A20" s="22">
        <v>13</v>
      </c>
      <c r="B20" s="23" t="s">
        <v>29</v>
      </c>
      <c r="C20" s="4">
        <v>16</v>
      </c>
      <c r="D20" s="4">
        <v>7026</v>
      </c>
    </row>
    <row r="21" spans="1:4" ht="15" customHeight="1">
      <c r="A21" s="22">
        <v>14</v>
      </c>
      <c r="B21" s="23" t="s">
        <v>30</v>
      </c>
      <c r="C21" s="4">
        <v>10</v>
      </c>
      <c r="D21" s="4">
        <v>130007</v>
      </c>
    </row>
    <row r="22" spans="1:4" ht="15" customHeight="1">
      <c r="A22" s="22">
        <v>15</v>
      </c>
      <c r="B22" s="23" t="s">
        <v>31</v>
      </c>
      <c r="C22" s="4">
        <v>82</v>
      </c>
      <c r="D22" s="4">
        <v>25559</v>
      </c>
    </row>
    <row r="23" spans="1:4" ht="15" customHeight="1">
      <c r="A23" s="22">
        <v>16</v>
      </c>
      <c r="B23" s="23" t="s">
        <v>32</v>
      </c>
      <c r="C23" s="4">
        <v>98</v>
      </c>
      <c r="D23" s="4">
        <v>53252</v>
      </c>
    </row>
    <row r="24" spans="1:4" ht="15" customHeight="1">
      <c r="A24" s="22">
        <v>17</v>
      </c>
      <c r="B24" s="23" t="s">
        <v>33</v>
      </c>
      <c r="C24" s="4">
        <v>79</v>
      </c>
      <c r="D24" s="4">
        <v>107244</v>
      </c>
    </row>
    <row r="25" spans="1:4" ht="15" customHeight="1">
      <c r="A25" s="22">
        <v>18</v>
      </c>
      <c r="B25" s="23" t="s">
        <v>34</v>
      </c>
      <c r="C25" s="4">
        <v>104</v>
      </c>
      <c r="D25" s="4">
        <v>53714</v>
      </c>
    </row>
    <row r="26" spans="1:4" ht="15" customHeight="1">
      <c r="A26" s="22">
        <v>19</v>
      </c>
      <c r="B26" s="23" t="s">
        <v>35</v>
      </c>
      <c r="C26" s="4">
        <v>159</v>
      </c>
      <c r="D26" s="4">
        <v>71101</v>
      </c>
    </row>
    <row r="27" spans="1:4" ht="15" customHeight="1">
      <c r="A27" s="22">
        <v>20</v>
      </c>
      <c r="B27" s="23" t="s">
        <v>36</v>
      </c>
      <c r="C27" s="4">
        <v>5</v>
      </c>
      <c r="D27" s="4">
        <v>1232</v>
      </c>
    </row>
    <row r="28" spans="1:4" ht="15" customHeight="1">
      <c r="A28" s="22">
        <v>21</v>
      </c>
      <c r="B28" s="23" t="s">
        <v>37</v>
      </c>
      <c r="C28" s="4">
        <v>156</v>
      </c>
      <c r="D28" s="4">
        <v>98376</v>
      </c>
    </row>
    <row r="29" spans="1:4" ht="15" customHeight="1">
      <c r="A29" s="22">
        <v>22</v>
      </c>
      <c r="B29" s="23" t="s">
        <v>38</v>
      </c>
      <c r="C29" s="4">
        <v>116</v>
      </c>
      <c r="D29" s="4">
        <v>148913</v>
      </c>
    </row>
    <row r="30" spans="1:4" ht="15" customHeight="1">
      <c r="A30" s="34">
        <v>23</v>
      </c>
      <c r="B30" s="23" t="s">
        <v>39</v>
      </c>
      <c r="C30" s="4">
        <v>122</v>
      </c>
      <c r="D30" s="4">
        <v>77422</v>
      </c>
    </row>
    <row r="31" spans="1:4" ht="15" customHeight="1">
      <c r="A31" s="22">
        <v>24</v>
      </c>
      <c r="B31" s="23" t="s">
        <v>40</v>
      </c>
      <c r="C31" s="4">
        <v>84</v>
      </c>
      <c r="D31" s="4">
        <v>42209</v>
      </c>
    </row>
    <row r="32" spans="1:4" ht="15" customHeight="1">
      <c r="A32" s="22">
        <v>25</v>
      </c>
      <c r="B32" s="23" t="s">
        <v>41</v>
      </c>
      <c r="C32" s="4">
        <v>53</v>
      </c>
      <c r="D32" s="4">
        <v>51461</v>
      </c>
    </row>
    <row r="33" spans="1:4" ht="15" customHeight="1">
      <c r="A33" s="22">
        <v>26</v>
      </c>
      <c r="B33" s="23" t="s">
        <v>42</v>
      </c>
      <c r="C33" s="4">
        <v>156</v>
      </c>
      <c r="D33" s="4">
        <v>73846</v>
      </c>
    </row>
    <row r="34" spans="1:4" ht="15" customHeight="1">
      <c r="A34" s="22">
        <v>27</v>
      </c>
      <c r="B34" s="23" t="s">
        <v>43</v>
      </c>
      <c r="C34" s="4">
        <v>65</v>
      </c>
      <c r="D34" s="4">
        <v>38659</v>
      </c>
    </row>
    <row r="35" spans="1:4" ht="15" customHeight="1">
      <c r="A35" s="22">
        <v>28</v>
      </c>
      <c r="B35" s="23" t="s">
        <v>44</v>
      </c>
      <c r="C35" s="4">
        <v>41</v>
      </c>
      <c r="D35" s="4">
        <v>54306</v>
      </c>
    </row>
    <row r="36" spans="1:4" ht="15" customHeight="1">
      <c r="A36" s="22">
        <v>29</v>
      </c>
      <c r="B36" s="23" t="s">
        <v>45</v>
      </c>
      <c r="C36" s="4">
        <v>4</v>
      </c>
      <c r="D36" s="4">
        <v>273</v>
      </c>
    </row>
    <row r="37" spans="1:4" ht="15" customHeight="1">
      <c r="A37" s="25">
        <v>30</v>
      </c>
      <c r="B37" s="26" t="s">
        <v>46</v>
      </c>
      <c r="C37" s="4">
        <v>2</v>
      </c>
      <c r="D37" s="4">
        <v>1300</v>
      </c>
    </row>
    <row r="38" spans="1:4" ht="15" customHeight="1">
      <c r="A38" s="25">
        <v>31</v>
      </c>
      <c r="B38" s="26" t="s">
        <v>47</v>
      </c>
      <c r="C38" s="4">
        <v>6</v>
      </c>
      <c r="D38" s="4">
        <v>2974</v>
      </c>
    </row>
    <row r="39" spans="1:4" ht="15" customHeight="1">
      <c r="A39" s="22">
        <v>32</v>
      </c>
      <c r="B39" s="23" t="s">
        <v>48</v>
      </c>
      <c r="C39" s="4">
        <v>24</v>
      </c>
      <c r="D39" s="4">
        <v>8644</v>
      </c>
    </row>
    <row r="40" spans="1:4" ht="15" customHeight="1">
      <c r="A40" s="31">
        <v>33</v>
      </c>
      <c r="B40" s="32" t="s">
        <v>49</v>
      </c>
      <c r="C40" s="4">
        <v>12</v>
      </c>
      <c r="D40" s="4">
        <v>4172</v>
      </c>
    </row>
    <row r="41" spans="1:4" ht="15" customHeight="1">
      <c r="A41" s="22">
        <v>34</v>
      </c>
      <c r="B41" s="23" t="s">
        <v>50</v>
      </c>
      <c r="C41" s="4">
        <v>6</v>
      </c>
      <c r="D41" s="4">
        <v>1418</v>
      </c>
    </row>
    <row r="42" spans="1:4" ht="15" customHeight="1">
      <c r="A42" s="22">
        <v>35</v>
      </c>
      <c r="B42" s="23" t="s">
        <v>51</v>
      </c>
      <c r="C42" s="4">
        <v>1</v>
      </c>
      <c r="D42" s="4">
        <v>70</v>
      </c>
    </row>
    <row r="43" spans="1:4" ht="15" customHeight="1">
      <c r="A43" s="22">
        <v>36</v>
      </c>
      <c r="B43" s="23" t="s">
        <v>52</v>
      </c>
      <c r="C43" s="4">
        <v>18</v>
      </c>
      <c r="D43" s="4">
        <v>4663</v>
      </c>
    </row>
    <row r="44" spans="1:4" ht="15" customHeight="1">
      <c r="A44" s="22">
        <v>37</v>
      </c>
      <c r="B44" s="23" t="s">
        <v>53</v>
      </c>
      <c r="C44" s="4">
        <v>128</v>
      </c>
      <c r="D44" s="4">
        <v>52377</v>
      </c>
    </row>
    <row r="45" spans="1:4" ht="15" customHeight="1">
      <c r="A45" s="22">
        <v>38</v>
      </c>
      <c r="B45" s="23" t="s">
        <v>54</v>
      </c>
      <c r="C45" s="4">
        <v>85</v>
      </c>
      <c r="D45" s="4">
        <v>39778</v>
      </c>
    </row>
    <row r="46" spans="1:4" ht="15" customHeight="1">
      <c r="A46" s="22">
        <v>39</v>
      </c>
      <c r="B46" s="23" t="s">
        <v>55</v>
      </c>
      <c r="C46" s="4">
        <v>8</v>
      </c>
      <c r="D46" s="4">
        <v>975</v>
      </c>
    </row>
    <row r="47" spans="1:4" ht="15" customHeight="1">
      <c r="A47" s="22">
        <v>40</v>
      </c>
      <c r="B47" s="23" t="s">
        <v>56</v>
      </c>
      <c r="C47" s="4">
        <v>372</v>
      </c>
      <c r="D47" s="4">
        <v>44649</v>
      </c>
    </row>
    <row r="48" spans="1:4" ht="15" customHeight="1">
      <c r="A48" s="25">
        <v>41</v>
      </c>
      <c r="B48" s="26" t="s">
        <v>57</v>
      </c>
      <c r="C48" s="65">
        <v>11</v>
      </c>
      <c r="D48" s="65">
        <v>2306</v>
      </c>
    </row>
    <row r="49" spans="1:4" s="6" customFormat="1" ht="15" customHeight="1">
      <c r="A49" s="28"/>
      <c r="B49" s="29" t="s">
        <v>66</v>
      </c>
      <c r="C49" s="67">
        <f>SUM(C19:C48)</f>
        <v>2103</v>
      </c>
      <c r="D49" s="67">
        <f>SUM(D19:D48)</f>
        <v>1227577</v>
      </c>
    </row>
    <row r="50" spans="1:4" s="6" customFormat="1" ht="15" customHeight="1">
      <c r="A50" s="36"/>
      <c r="B50" s="37" t="s">
        <v>67</v>
      </c>
      <c r="C50" s="68">
        <f>C18+C49</f>
        <v>5525</v>
      </c>
      <c r="D50" s="68">
        <f>D18+D49</f>
        <v>3789654</v>
      </c>
    </row>
    <row r="51" spans="1:4" ht="15" customHeight="1">
      <c r="A51" s="2"/>
      <c r="B51" s="2"/>
      <c r="C51" s="2"/>
      <c r="D51" s="2"/>
    </row>
  </sheetData>
  <sheetProtection/>
  <mergeCells count="3">
    <mergeCell ref="A3:A6"/>
    <mergeCell ref="C3:C6"/>
    <mergeCell ref="D3:D6"/>
  </mergeCells>
  <printOptions horizontalCentered="1"/>
  <pageMargins left="0.7086614173228347" right="0.7086614173228347" top="0.8267716535433072" bottom="0.7480314960629921" header="0.5118110236220472" footer="0.5118110236220472"/>
  <pageSetup fitToHeight="1" fitToWidth="1" horizontalDpi="600" verticalDpi="600" orientation="portrait" paperSize="9" scale="89" r:id="rId2"/>
  <headerFooter alignWithMargins="0">
    <oddFooter>&amp;RH31概要調書（家屋概況）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-</cp:lastModifiedBy>
  <cp:lastPrinted>2019-07-05T08:12:31Z</cp:lastPrinted>
  <dcterms:created xsi:type="dcterms:W3CDTF">2003-03-09T23:52:37Z</dcterms:created>
  <dcterms:modified xsi:type="dcterms:W3CDTF">2021-01-15T05:05:39Z</dcterms:modified>
  <cp:category/>
  <cp:version/>
  <cp:contentType/>
  <cp:contentStatus/>
</cp:coreProperties>
</file>