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１表総括表（市町村計）" sheetId="1" r:id="rId1"/>
    <sheet name="内訳（納税義務者）" sheetId="2" r:id="rId2"/>
    <sheet name="内訳（地積等１）" sheetId="3" r:id="rId3"/>
    <sheet name="内訳（地積等２）" sheetId="4" r:id="rId4"/>
  </sheets>
  <definedNames>
    <definedName name="_xlnm.Print_Area" localSheetId="0">'１表総括表（市町村計）'!$A$1:$P$32</definedName>
    <definedName name="_xlnm.Print_Area" localSheetId="2">'内訳（地積等１）'!$A$1:$HT$48</definedName>
    <definedName name="_xlnm.Print_Area" localSheetId="3">'内訳（地積等２）'!$B$1:$AJ$48</definedName>
    <definedName name="_xlnm.Print_Area" localSheetId="1">'内訳（納税義務者）'!$A$1:$K$48</definedName>
  </definedNames>
  <calcPr fullCalcOnLoad="1"/>
</workbook>
</file>

<file path=xl/sharedStrings.xml><?xml version="1.0" encoding="utf-8"?>
<sst xmlns="http://schemas.openxmlformats.org/spreadsheetml/2006/main" count="613" uniqueCount="139">
  <si>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</si>
  <si>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</si>
  <si>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</si>
  <si>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</si>
  <si>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</si>
  <si>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</si>
  <si>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法定免税点
未満のもの
（ハ）　（㎡）</t>
  </si>
  <si>
    <t>法定免税点
以上のもの
（ニ）　（㎡）</t>
  </si>
  <si>
    <t>総額
（ホ）　（千円）</t>
  </si>
  <si>
    <t>法定免税点
未満のもの
（ニ）　（千円）</t>
  </si>
  <si>
    <t>法定免税点
以上のもの
（ト）　（千円）</t>
  </si>
  <si>
    <t>（ト）に係る
課税標準額
（チ）　（千円）</t>
  </si>
  <si>
    <t>非課税地筆数（リ）</t>
  </si>
  <si>
    <t>評価総筆数
（ヌ）</t>
  </si>
  <si>
    <t>法定免税点
未満のもの
（ル）</t>
  </si>
  <si>
    <t>法定免税点
以上のもの
（ヌ）-（ル）</t>
  </si>
  <si>
    <t>平均価格</t>
  </si>
  <si>
    <t>（ホ）/（ロ）
（ワ）　（円/㎡）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</si>
  <si>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</si>
  <si>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</si>
  <si>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</si>
  <si>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</si>
  <si>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</si>
  <si>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</si>
  <si>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</si>
  <si>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</si>
  <si>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</si>
  <si>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</si>
  <si>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</si>
  <si>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</si>
  <si>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</si>
  <si>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</si>
  <si>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</si>
  <si>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</si>
  <si>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</si>
  <si>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</si>
  <si>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</si>
  <si>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</si>
  <si>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</si>
  <si>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</si>
  <si>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</si>
  <si>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</si>
  <si>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</si>
  <si>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</si>
  <si>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</si>
  <si>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（ホ）に係る
課税標準額
（ヘ）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</si>
  <si>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</si>
  <si>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</si>
  <si>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</si>
  <si>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</si>
  <si>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</si>
  <si>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</si>
  <si>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</si>
  <si>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</si>
  <si>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</si>
  <si>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</si>
  <si>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</si>
  <si>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</si>
  <si>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</si>
  <si>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</si>
  <si>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</si>
  <si>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</si>
  <si>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</si>
  <si>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</si>
  <si>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</si>
  <si>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</si>
  <si>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</si>
  <si>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</si>
  <si>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</si>
  <si>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</si>
  <si>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</si>
  <si>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</si>
  <si>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</si>
  <si>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</si>
  <si>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</si>
  <si>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</si>
  <si>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</si>
  <si>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</si>
  <si>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</si>
  <si>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</si>
  <si>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</si>
  <si>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</si>
  <si>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</si>
  <si>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</si>
  <si>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</si>
  <si>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</si>
  <si>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</si>
  <si>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</si>
  <si>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</si>
  <si>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</si>
  <si>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</si>
  <si>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</si>
  <si>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</si>
  <si>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</si>
  <si>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</si>
  <si>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</si>
  <si>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</si>
  <si>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</si>
  <si>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</si>
  <si>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</si>
  <si>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</si>
  <si>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</si>
  <si>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</si>
  <si>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</si>
  <si>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</si>
  <si>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</si>
  <si>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</si>
  <si>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</si>
  <si>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</si>
  <si>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</si>
  <si>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</si>
  <si>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</si>
  <si>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</si>
  <si>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</si>
  <si>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</si>
  <si>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</si>
  <si>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</si>
  <si>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</si>
  <si>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</si>
  <si>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</si>
  <si>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</si>
  <si>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</si>
  <si>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</si>
  <si>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</si>
  <si>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</si>
  <si>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</si>
  <si>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</si>
  <si>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</si>
  <si>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</si>
  <si>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</si>
  <si>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</si>
  <si>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</si>
  <si>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</si>
  <si>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</si>
  <si>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</si>
  <si>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</si>
  <si>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</si>
  <si>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</si>
  <si>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平成21年度土地に関する概要調書報告書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</si>
</sst>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0" xfId="16" applyFont="1" applyAlignment="1">
      <alignment horizontal="right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5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38" fontId="4" fillId="3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8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distributed" vertical="center"/>
    </xf>
    <xf numFmtId="38" fontId="4" fillId="3" borderId="1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7" xfId="0" applyNumberFormat="1" applyFont="1" applyFill="1" applyBorder="1" applyAlignment="1">
      <alignment vertical="center"/>
    </xf>
    <xf numFmtId="3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8" fillId="0" borderId="0" xfId="16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4" borderId="1" xfId="16" applyFont="1" applyFill="1" applyBorder="1" applyAlignment="1">
      <alignment horizontal="center" vertical="distributed" wrapText="1"/>
    </xf>
    <xf numFmtId="38" fontId="2" fillId="4" borderId="1" xfId="16" applyFont="1" applyFill="1" applyBorder="1" applyAlignment="1">
      <alignment horizontal="center" vertical="distributed"/>
    </xf>
    <xf numFmtId="38" fontId="2" fillId="4" borderId="1" xfId="16" applyFont="1" applyFill="1" applyBorder="1" applyAlignment="1">
      <alignment horizontal="right" vertical="distributed"/>
    </xf>
    <xf numFmtId="38" fontId="2" fillId="0" borderId="13" xfId="16" applyFont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38" fontId="2" fillId="4" borderId="1" xfId="16" applyFont="1" applyFill="1" applyBorder="1" applyAlignment="1">
      <alignment horizontal="center" vertical="distributed"/>
    </xf>
    <xf numFmtId="38" fontId="2" fillId="4" borderId="9" xfId="16" applyFont="1" applyFill="1" applyBorder="1" applyAlignment="1">
      <alignment horizontal="center" vertical="distributed"/>
    </xf>
    <xf numFmtId="38" fontId="2" fillId="4" borderId="13" xfId="16" applyFont="1" applyFill="1" applyBorder="1" applyAlignment="1">
      <alignment horizontal="center" vertical="distributed"/>
    </xf>
    <xf numFmtId="38" fontId="2" fillId="4" borderId="10" xfId="16" applyFont="1" applyFill="1" applyBorder="1" applyAlignment="1">
      <alignment horizontal="center" vertical="distributed"/>
    </xf>
    <xf numFmtId="38" fontId="2" fillId="4" borderId="17" xfId="16" applyFont="1" applyFill="1" applyBorder="1" applyAlignment="1">
      <alignment horizontal="left" vertical="distributed" wrapText="1"/>
    </xf>
    <xf numFmtId="38" fontId="2" fillId="4" borderId="17" xfId="16" applyFont="1" applyFill="1" applyBorder="1" applyAlignment="1">
      <alignment horizontal="left" vertical="distributed"/>
    </xf>
    <xf numFmtId="38" fontId="7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distributed" vertical="distributed"/>
    </xf>
    <xf numFmtId="38" fontId="2" fillId="0" borderId="10" xfId="16" applyFont="1" applyBorder="1" applyAlignment="1">
      <alignment horizontal="distributed" vertical="distributed"/>
    </xf>
    <xf numFmtId="38" fontId="2" fillId="4" borderId="18" xfId="16" applyFont="1" applyFill="1" applyBorder="1" applyAlignment="1">
      <alignment horizontal="center" vertical="distributed"/>
    </xf>
    <xf numFmtId="38" fontId="2" fillId="4" borderId="19" xfId="16" applyFont="1" applyFill="1" applyBorder="1" applyAlignment="1">
      <alignment horizontal="center" vertical="distributed"/>
    </xf>
    <xf numFmtId="38" fontId="2" fillId="4" borderId="20" xfId="16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center" textRotation="255"/>
    </xf>
    <xf numFmtId="0" fontId="4" fillId="4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0"/>
  <sheetViews>
    <sheetView showGridLines="0" tabSelected="1" view="pageBreakPreview" zoomScale="60" zoomScaleNormal="75" workbookViewId="0" topLeftCell="A7">
      <selection activeCell="N15" sqref="N15"/>
    </sheetView>
  </sheetViews>
  <sheetFormatPr defaultColWidth="8.796875" defaultRowHeight="15"/>
  <cols>
    <col min="1" max="2" width="3.5" style="3" customWidth="1"/>
    <col min="3" max="3" width="22.69921875" style="3" bestFit="1" customWidth="1"/>
    <col min="4" max="6" width="15.59765625" style="3" customWidth="1"/>
    <col min="7" max="9" width="14.59765625" style="3" customWidth="1"/>
    <col min="10" max="16" width="15.59765625" style="3" customWidth="1"/>
    <col min="17" max="16384" width="9" style="3" customWidth="1"/>
  </cols>
  <sheetData>
    <row r="1" spans="1:16" ht="23.25" customHeight="1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3" ht="27" customHeight="1">
      <c r="A2" s="46" t="s">
        <v>135</v>
      </c>
      <c r="B2" s="5"/>
      <c r="C2" s="4"/>
    </row>
    <row r="3" spans="1:3" ht="27" customHeight="1">
      <c r="A3" s="5"/>
      <c r="B3" s="5"/>
      <c r="C3" s="4"/>
    </row>
    <row r="4" spans="1:6" ht="42.75">
      <c r="A4" s="80"/>
      <c r="B4" s="81"/>
      <c r="C4" s="82"/>
      <c r="D4" s="55" t="s">
        <v>4</v>
      </c>
      <c r="E4" s="55" t="s">
        <v>3</v>
      </c>
      <c r="F4" s="55" t="s">
        <v>5</v>
      </c>
    </row>
    <row r="5" spans="1:6" ht="30" customHeight="1">
      <c r="A5" s="78" t="s">
        <v>0</v>
      </c>
      <c r="B5" s="58"/>
      <c r="C5" s="79"/>
      <c r="D5" s="1">
        <f>'内訳（納税義務者）'!C48</f>
        <v>370630</v>
      </c>
      <c r="E5" s="1">
        <f>'内訳（納税義務者）'!D48</f>
        <v>107922</v>
      </c>
      <c r="F5" s="1">
        <f>'内訳（納税義務者）'!E48</f>
        <v>262708</v>
      </c>
    </row>
    <row r="6" spans="1:6" ht="34.5" customHeight="1">
      <c r="A6" s="4"/>
      <c r="B6" s="4"/>
      <c r="C6" s="4"/>
      <c r="D6" s="2"/>
      <c r="E6" s="2"/>
      <c r="F6" s="2"/>
    </row>
    <row r="7" spans="1:16" ht="15.75" customHeight="1">
      <c r="A7" s="75" t="s">
        <v>18</v>
      </c>
      <c r="B7" s="75"/>
      <c r="C7" s="76"/>
      <c r="D7" s="71" t="s">
        <v>46</v>
      </c>
      <c r="E7" s="71"/>
      <c r="F7" s="71"/>
      <c r="G7" s="71"/>
      <c r="H7" s="72" t="s">
        <v>47</v>
      </c>
      <c r="I7" s="73"/>
      <c r="J7" s="73"/>
      <c r="K7" s="74"/>
      <c r="L7" s="72" t="s">
        <v>48</v>
      </c>
      <c r="M7" s="73"/>
      <c r="N7" s="73"/>
      <c r="O7" s="74"/>
      <c r="P7" s="56" t="s">
        <v>16</v>
      </c>
    </row>
    <row r="8" spans="1:16" ht="45" customHeight="1">
      <c r="A8" s="76"/>
      <c r="B8" s="76"/>
      <c r="C8" s="76"/>
      <c r="D8" s="55" t="s">
        <v>1</v>
      </c>
      <c r="E8" s="55" t="s">
        <v>2</v>
      </c>
      <c r="F8" s="55" t="s">
        <v>6</v>
      </c>
      <c r="G8" s="55" t="s">
        <v>7</v>
      </c>
      <c r="H8" s="55" t="s">
        <v>8</v>
      </c>
      <c r="I8" s="55" t="s">
        <v>9</v>
      </c>
      <c r="J8" s="55" t="s">
        <v>10</v>
      </c>
      <c r="K8" s="55" t="s">
        <v>11</v>
      </c>
      <c r="L8" s="55" t="s">
        <v>12</v>
      </c>
      <c r="M8" s="55" t="s">
        <v>13</v>
      </c>
      <c r="N8" s="55" t="s">
        <v>14</v>
      </c>
      <c r="O8" s="55" t="s">
        <v>15</v>
      </c>
      <c r="P8" s="55" t="s">
        <v>17</v>
      </c>
    </row>
    <row r="9" spans="1:16" ht="30" customHeight="1">
      <c r="A9" s="68" t="s">
        <v>39</v>
      </c>
      <c r="B9" s="59" t="s">
        <v>19</v>
      </c>
      <c r="C9" s="59"/>
      <c r="D9" s="1">
        <f>'内訳（地積等１）'!C48</f>
        <v>765134</v>
      </c>
      <c r="E9" s="1">
        <f>'内訳（地積等１）'!D48</f>
        <v>15318204</v>
      </c>
      <c r="F9" s="1">
        <f>E9-G9</f>
        <v>3582827</v>
      </c>
      <c r="G9" s="1">
        <f>'内訳（地積等１）'!E48</f>
        <v>11735377</v>
      </c>
      <c r="H9" s="1">
        <f>'内訳（地積等１）'!F48</f>
        <v>597837</v>
      </c>
      <c r="I9" s="1">
        <f>H9-J9</f>
        <v>136843</v>
      </c>
      <c r="J9" s="1">
        <f>'内訳（地積等１）'!G48</f>
        <v>460994</v>
      </c>
      <c r="K9" s="1">
        <f>'内訳（地積等１）'!H48</f>
        <v>459673</v>
      </c>
      <c r="L9" s="1">
        <f>'内訳（地積等１）'!I48</f>
        <v>2575</v>
      </c>
      <c r="M9" s="1">
        <f>'内訳（地積等１）'!J48</f>
        <v>19523</v>
      </c>
      <c r="N9" s="1">
        <f>M9-O9</f>
        <v>6623</v>
      </c>
      <c r="O9" s="1">
        <f>'内訳（地積等１）'!K48</f>
        <v>12900</v>
      </c>
      <c r="P9" s="1">
        <f aca="true" t="shared" si="0" ref="P9:P30">IF(H9&gt;0,ROUND(H9/E9*1000,1),0)</f>
        <v>39</v>
      </c>
    </row>
    <row r="10" spans="1:16" ht="30" customHeight="1">
      <c r="A10" s="69"/>
      <c r="B10" s="59" t="s">
        <v>20</v>
      </c>
      <c r="C10" s="59"/>
      <c r="D10" s="1">
        <f>'内訳（地積等１）'!O48</f>
        <v>5878</v>
      </c>
      <c r="E10" s="1">
        <f>'内訳（地積等１）'!P48</f>
        <v>285505</v>
      </c>
      <c r="F10" s="1">
        <f aca="true" t="shared" si="1" ref="F10:F30">E10-G10</f>
        <v>575</v>
      </c>
      <c r="G10" s="1">
        <f>'内訳（地積等１）'!Q48</f>
        <v>284930</v>
      </c>
      <c r="H10" s="1">
        <f>'内訳（地積等１）'!R48</f>
        <v>2473872</v>
      </c>
      <c r="I10" s="1">
        <f aca="true" t="shared" si="2" ref="I10:I30">H10-J10</f>
        <v>4889</v>
      </c>
      <c r="J10" s="1">
        <f>'内訳（地積等１）'!S48</f>
        <v>2468983</v>
      </c>
      <c r="K10" s="1">
        <f>'内訳（地積等１）'!T48</f>
        <v>651174</v>
      </c>
      <c r="L10" s="1">
        <f>'内訳（地積等１）'!U48</f>
        <v>31</v>
      </c>
      <c r="M10" s="1">
        <f>'内訳（地積等１）'!V48</f>
        <v>610</v>
      </c>
      <c r="N10" s="1">
        <f aca="true" t="shared" si="3" ref="N10:N30">M10-O10</f>
        <v>6</v>
      </c>
      <c r="O10" s="1">
        <f>'内訳（地積等１）'!W16</f>
        <v>604</v>
      </c>
      <c r="P10" s="1">
        <f t="shared" si="0"/>
        <v>8664.9</v>
      </c>
    </row>
    <row r="11" spans="1:16" ht="30" customHeight="1">
      <c r="A11" s="68" t="s">
        <v>40</v>
      </c>
      <c r="B11" s="59" t="s">
        <v>21</v>
      </c>
      <c r="C11" s="59"/>
      <c r="D11" s="1">
        <f>'内訳（地積等１）'!AA48</f>
        <v>19854602</v>
      </c>
      <c r="E11" s="1">
        <f>'内訳（地積等１）'!AB48</f>
        <v>463359275</v>
      </c>
      <c r="F11" s="1">
        <f t="shared" si="1"/>
        <v>86974034</v>
      </c>
      <c r="G11" s="1">
        <f>'内訳（地積等１）'!AC48</f>
        <v>376385241</v>
      </c>
      <c r="H11" s="1">
        <f>'内訳（地積等１）'!AD48</f>
        <v>16627098</v>
      </c>
      <c r="I11" s="1">
        <f t="shared" si="2"/>
        <v>3112428</v>
      </c>
      <c r="J11" s="1">
        <f>'内訳（地積等１）'!AE48</f>
        <v>13514670</v>
      </c>
      <c r="K11" s="1">
        <f>'内訳（地積等１）'!AF48</f>
        <v>13477792</v>
      </c>
      <c r="L11" s="1">
        <f>'内訳（地積等１）'!AG48</f>
        <v>31758</v>
      </c>
      <c r="M11" s="1">
        <f>'内訳（地積等１）'!AH48</f>
        <v>395479</v>
      </c>
      <c r="N11" s="1">
        <f t="shared" si="3"/>
        <v>118017</v>
      </c>
      <c r="O11" s="1">
        <f>'内訳（地積等１）'!AI48</f>
        <v>277462</v>
      </c>
      <c r="P11" s="1">
        <f t="shared" si="0"/>
        <v>35.9</v>
      </c>
    </row>
    <row r="12" spans="1:16" ht="30" customHeight="1">
      <c r="A12" s="69"/>
      <c r="B12" s="59" t="s">
        <v>22</v>
      </c>
      <c r="C12" s="59"/>
      <c r="D12" s="1">
        <f>'内訳（地積等１）'!AM48</f>
        <v>991564</v>
      </c>
      <c r="E12" s="1">
        <f>'内訳（地積等１）'!AN48</f>
        <v>5272555</v>
      </c>
      <c r="F12" s="1">
        <f t="shared" si="1"/>
        <v>362370</v>
      </c>
      <c r="G12" s="1">
        <f>'内訳（地積等１）'!AO48</f>
        <v>4910185</v>
      </c>
      <c r="H12" s="1">
        <f>'内訳（地積等１）'!AP48</f>
        <v>52976386</v>
      </c>
      <c r="I12" s="1">
        <f t="shared" si="2"/>
        <v>1566163</v>
      </c>
      <c r="J12" s="1">
        <f>'内訳（地積等１）'!AQ48</f>
        <v>51410223</v>
      </c>
      <c r="K12" s="1">
        <f>'内訳（地積等１）'!AR48</f>
        <v>9315633</v>
      </c>
      <c r="L12" s="1">
        <f>'内訳（地積等１）'!AS48</f>
        <v>2280</v>
      </c>
      <c r="M12" s="1">
        <f>'内訳（地積等１）'!AT48</f>
        <v>11526</v>
      </c>
      <c r="N12" s="1">
        <f t="shared" si="3"/>
        <v>1701</v>
      </c>
      <c r="O12" s="1">
        <f>'内訳（地積等１）'!AU48</f>
        <v>9825</v>
      </c>
      <c r="P12" s="1">
        <f t="shared" si="0"/>
        <v>10047.6</v>
      </c>
    </row>
    <row r="13" spans="1:16" ht="30" customHeight="1">
      <c r="A13" s="68" t="s">
        <v>41</v>
      </c>
      <c r="B13" s="59" t="s">
        <v>23</v>
      </c>
      <c r="C13" s="59"/>
      <c r="D13" s="14"/>
      <c r="E13" s="1">
        <f>'内訳（地積等１）'!AZ48</f>
        <v>63081428</v>
      </c>
      <c r="F13" s="1">
        <f t="shared" si="1"/>
        <v>2781768</v>
      </c>
      <c r="G13" s="1">
        <f>'内訳（地積等１）'!BA48</f>
        <v>60299660</v>
      </c>
      <c r="H13" s="1">
        <f>'内訳（地積等１）'!BB48</f>
        <v>2372875620</v>
      </c>
      <c r="I13" s="1">
        <f t="shared" si="2"/>
        <v>19699536</v>
      </c>
      <c r="J13" s="1">
        <f>'内訳（地積等１）'!BC48</f>
        <v>2353176084</v>
      </c>
      <c r="K13" s="1">
        <f>'内訳（地積等１）'!BD48</f>
        <v>280689396</v>
      </c>
      <c r="L13" s="14"/>
      <c r="M13" s="1">
        <f>'内訳（地積等１）'!BF48</f>
        <v>324790</v>
      </c>
      <c r="N13" s="1">
        <f t="shared" si="3"/>
        <v>20245</v>
      </c>
      <c r="O13" s="1">
        <f>'内訳（地積等１）'!BG48</f>
        <v>304545</v>
      </c>
      <c r="P13" s="1">
        <f t="shared" si="0"/>
        <v>37616.1</v>
      </c>
    </row>
    <row r="14" spans="1:16" ht="30" customHeight="1">
      <c r="A14" s="70"/>
      <c r="B14" s="59" t="s">
        <v>24</v>
      </c>
      <c r="C14" s="59"/>
      <c r="D14" s="14"/>
      <c r="E14" s="1">
        <f>'内訳（地積等１）'!BL48</f>
        <v>32713582</v>
      </c>
      <c r="F14" s="1">
        <f t="shared" si="1"/>
        <v>1039255</v>
      </c>
      <c r="G14" s="1">
        <f>'内訳（地積等１）'!BM48</f>
        <v>31674327</v>
      </c>
      <c r="H14" s="1">
        <f>'内訳（地積等１）'!BN48</f>
        <v>715872753</v>
      </c>
      <c r="I14" s="1">
        <f t="shared" si="2"/>
        <v>3816945</v>
      </c>
      <c r="J14" s="1">
        <f>'内訳（地積等１）'!BO48</f>
        <v>712055808</v>
      </c>
      <c r="K14" s="1">
        <f>'内訳（地積等１）'!BP48</f>
        <v>161333055</v>
      </c>
      <c r="L14" s="14"/>
      <c r="M14" s="1">
        <f>'内訳（地積等１）'!BR48</f>
        <v>182328</v>
      </c>
      <c r="N14" s="1">
        <f t="shared" si="3"/>
        <v>10089</v>
      </c>
      <c r="O14" s="1">
        <f>'内訳（地積等１）'!BS48</f>
        <v>172239</v>
      </c>
      <c r="P14" s="1">
        <f t="shared" si="0"/>
        <v>21883</v>
      </c>
    </row>
    <row r="15" spans="1:16" ht="30" customHeight="1">
      <c r="A15" s="70"/>
      <c r="B15" s="59" t="s">
        <v>25</v>
      </c>
      <c r="C15" s="59"/>
      <c r="D15" s="14"/>
      <c r="E15" s="1">
        <f>'内訳（地積等１）'!BX48</f>
        <v>38583587</v>
      </c>
      <c r="F15" s="1">
        <f t="shared" si="1"/>
        <v>114287</v>
      </c>
      <c r="G15" s="1">
        <f>'内訳（地積等１）'!BY48</f>
        <v>38469300</v>
      </c>
      <c r="H15" s="1">
        <f>'内訳（地積等１）'!BZ48</f>
        <v>1274703235</v>
      </c>
      <c r="I15" s="1">
        <f t="shared" si="2"/>
        <v>653779</v>
      </c>
      <c r="J15" s="1">
        <f>'内訳（地積等１）'!CA48</f>
        <v>1274049456</v>
      </c>
      <c r="K15" s="1">
        <f>'内訳（地積等１）'!CB48</f>
        <v>751965312</v>
      </c>
      <c r="L15" s="14"/>
      <c r="M15" s="1">
        <f>'内訳（地積等１）'!CD48</f>
        <v>79521</v>
      </c>
      <c r="N15" s="1">
        <f t="shared" si="3"/>
        <v>1183</v>
      </c>
      <c r="O15" s="1">
        <f>'内訳（地積等１）'!CE48</f>
        <v>78338</v>
      </c>
      <c r="P15" s="1">
        <f t="shared" si="0"/>
        <v>33037.4</v>
      </c>
    </row>
    <row r="16" spans="1:16" ht="30" customHeight="1">
      <c r="A16" s="69"/>
      <c r="B16" s="60" t="s">
        <v>26</v>
      </c>
      <c r="C16" s="60"/>
      <c r="D16" s="1">
        <f>'内訳（地積等１）'!CI48</f>
        <v>16399136</v>
      </c>
      <c r="E16" s="1">
        <f>'内訳（地積等１）'!CJ48</f>
        <v>134378597</v>
      </c>
      <c r="F16" s="1">
        <f t="shared" si="1"/>
        <v>3935310</v>
      </c>
      <c r="G16" s="1">
        <f>'内訳（地積等１）'!CK48</f>
        <v>130443287</v>
      </c>
      <c r="H16" s="1">
        <f>'内訳（地積等１）'!CL48</f>
        <v>4363451608</v>
      </c>
      <c r="I16" s="1">
        <f t="shared" si="2"/>
        <v>24170260</v>
      </c>
      <c r="J16" s="1">
        <f>'内訳（地積等１）'!CM48</f>
        <v>4339281348</v>
      </c>
      <c r="K16" s="1">
        <f>'内訳（地積等１）'!CN48</f>
        <v>1193987763</v>
      </c>
      <c r="L16" s="1">
        <f>'内訳（地積等１）'!CO48</f>
        <v>27536</v>
      </c>
      <c r="M16" s="1">
        <f>'内訳（地積等１）'!CP48</f>
        <v>586639</v>
      </c>
      <c r="N16" s="1">
        <f t="shared" si="3"/>
        <v>31517</v>
      </c>
      <c r="O16" s="1">
        <f>'内訳（地積等１）'!CQ48</f>
        <v>555122</v>
      </c>
      <c r="P16" s="1">
        <f t="shared" si="0"/>
        <v>32471.3</v>
      </c>
    </row>
    <row r="17" spans="1:16" ht="30" customHeight="1">
      <c r="A17" s="59" t="s">
        <v>27</v>
      </c>
      <c r="B17" s="59"/>
      <c r="C17" s="59"/>
      <c r="D17" s="1">
        <f>'内訳（地積等１）'!CU48</f>
        <v>0</v>
      </c>
      <c r="E17" s="1">
        <f>'内訳（地積等１）'!CV48</f>
        <v>0</v>
      </c>
      <c r="F17" s="1">
        <f t="shared" si="1"/>
        <v>0</v>
      </c>
      <c r="G17" s="1">
        <f>'内訳（地積等１）'!CW48</f>
        <v>0</v>
      </c>
      <c r="H17" s="1">
        <f>'内訳（地積等１）'!CX48</f>
        <v>0</v>
      </c>
      <c r="I17" s="1">
        <f t="shared" si="2"/>
        <v>0</v>
      </c>
      <c r="J17" s="1">
        <f>'内訳（地積等１）'!CY48</f>
        <v>0</v>
      </c>
      <c r="K17" s="1">
        <f>'内訳（地積等１）'!CZ48</f>
        <v>0</v>
      </c>
      <c r="L17" s="1">
        <f>'内訳（地積等１）'!DA48</f>
        <v>0</v>
      </c>
      <c r="M17" s="1">
        <f>'内訳（地積等１）'!DB48</f>
        <v>0</v>
      </c>
      <c r="N17" s="1">
        <f t="shared" si="3"/>
        <v>0</v>
      </c>
      <c r="O17" s="1">
        <f>'内訳（地積等１）'!DC48</f>
        <v>0</v>
      </c>
      <c r="P17" s="1">
        <f t="shared" si="0"/>
        <v>0</v>
      </c>
    </row>
    <row r="18" spans="1:16" ht="30" customHeight="1">
      <c r="A18" s="59" t="s">
        <v>28</v>
      </c>
      <c r="B18" s="59"/>
      <c r="C18" s="59"/>
      <c r="D18" s="1">
        <f>'内訳（地積等１）'!DG48</f>
        <v>0</v>
      </c>
      <c r="E18" s="1">
        <f>'内訳（地積等１）'!DH48</f>
        <v>0</v>
      </c>
      <c r="F18" s="1">
        <f t="shared" si="1"/>
        <v>0</v>
      </c>
      <c r="G18" s="1">
        <f>'内訳（地積等１）'!DI48</f>
        <v>0</v>
      </c>
      <c r="H18" s="1">
        <f>'内訳（地積等１）'!DJ48</f>
        <v>0</v>
      </c>
      <c r="I18" s="1">
        <f t="shared" si="2"/>
        <v>0</v>
      </c>
      <c r="J18" s="1">
        <f>'内訳（地積等１）'!DK48</f>
        <v>0</v>
      </c>
      <c r="K18" s="1">
        <f>'内訳（地積等１）'!DL48</f>
        <v>0</v>
      </c>
      <c r="L18" s="1">
        <f>'内訳（地積等１）'!DM48</f>
        <v>0</v>
      </c>
      <c r="M18" s="1">
        <f>'内訳（地積等１）'!DN48</f>
        <v>0</v>
      </c>
      <c r="N18" s="1">
        <f t="shared" si="3"/>
        <v>0</v>
      </c>
      <c r="O18" s="1">
        <f>'内訳（地積等１）'!DO48</f>
        <v>0</v>
      </c>
      <c r="P18" s="1">
        <f t="shared" si="0"/>
        <v>0</v>
      </c>
    </row>
    <row r="19" spans="1:16" ht="30" customHeight="1">
      <c r="A19" s="59" t="s">
        <v>29</v>
      </c>
      <c r="B19" s="59"/>
      <c r="C19" s="59"/>
      <c r="D19" s="1">
        <f>'内訳（地積等１）'!DS48</f>
        <v>3459637</v>
      </c>
      <c r="E19" s="1">
        <f>'内訳（地積等１）'!DT48</f>
        <v>795116</v>
      </c>
      <c r="F19" s="1">
        <f t="shared" si="1"/>
        <v>153310</v>
      </c>
      <c r="G19" s="1">
        <f>'内訳（地積等１）'!DU48</f>
        <v>641806</v>
      </c>
      <c r="H19" s="1">
        <f>'内訳（地積等１）'!DV48</f>
        <v>242177</v>
      </c>
      <c r="I19" s="1">
        <f t="shared" si="2"/>
        <v>2238</v>
      </c>
      <c r="J19" s="1">
        <f>'内訳（地積等１）'!DW48</f>
        <v>239939</v>
      </c>
      <c r="K19" s="1">
        <f>'内訳（地積等１）'!DX48</f>
        <v>152341</v>
      </c>
      <c r="L19" s="1">
        <f>'内訳（地積等１）'!DY48</f>
        <v>2050</v>
      </c>
      <c r="M19" s="1">
        <f>'内訳（地積等１）'!DZ48</f>
        <v>818</v>
      </c>
      <c r="N19" s="1">
        <f t="shared" si="3"/>
        <v>246</v>
      </c>
      <c r="O19" s="1">
        <f>'内訳（地積等１）'!EA48</f>
        <v>572</v>
      </c>
      <c r="P19" s="1">
        <f t="shared" si="0"/>
        <v>304.6</v>
      </c>
    </row>
    <row r="20" spans="1:16" ht="30" customHeight="1">
      <c r="A20" s="68" t="s">
        <v>42</v>
      </c>
      <c r="B20" s="59" t="s">
        <v>30</v>
      </c>
      <c r="C20" s="59"/>
      <c r="D20" s="1">
        <f>'内訳（地積等１）'!EE48</f>
        <v>545205801</v>
      </c>
      <c r="E20" s="1">
        <f>'内訳（地積等１）'!EF48</f>
        <v>80734780</v>
      </c>
      <c r="F20" s="1">
        <f t="shared" si="1"/>
        <v>19643633</v>
      </c>
      <c r="G20" s="1">
        <f>'内訳（地積等１）'!EG48</f>
        <v>61091147</v>
      </c>
      <c r="H20" s="1">
        <f>'内訳（地積等１）'!EH48</f>
        <v>689935</v>
      </c>
      <c r="I20" s="1">
        <f t="shared" si="2"/>
        <v>148104</v>
      </c>
      <c r="J20" s="1">
        <f>'内訳（地積等１）'!EI48</f>
        <v>541831</v>
      </c>
      <c r="K20" s="1">
        <f>'内訳（地積等１）'!EJ48</f>
        <v>532402</v>
      </c>
      <c r="L20" s="1">
        <f>'内訳（地積等１）'!EK48</f>
        <v>5573</v>
      </c>
      <c r="M20" s="1">
        <f>'内訳（地積等１）'!EL48</f>
        <v>18837</v>
      </c>
      <c r="N20" s="1">
        <f t="shared" si="3"/>
        <v>7884</v>
      </c>
      <c r="O20" s="1">
        <f>'内訳（地積等１）'!EM48</f>
        <v>10953</v>
      </c>
      <c r="P20" s="1">
        <f t="shared" si="0"/>
        <v>8.5</v>
      </c>
    </row>
    <row r="21" spans="1:16" ht="30" customHeight="1">
      <c r="A21" s="69"/>
      <c r="B21" s="59" t="s">
        <v>31</v>
      </c>
      <c r="C21" s="59"/>
      <c r="D21" s="1">
        <f>'内訳（地積等１）'!EQ48</f>
        <v>100594</v>
      </c>
      <c r="E21" s="1">
        <f>'内訳（地積等１）'!ER48</f>
        <v>58354</v>
      </c>
      <c r="F21" s="1">
        <f t="shared" si="1"/>
        <v>10744</v>
      </c>
      <c r="G21" s="1">
        <f>'内訳（地積等１）'!ES48</f>
        <v>47610</v>
      </c>
      <c r="H21" s="1">
        <f>'内訳（地積等１）'!ET48</f>
        <v>385319</v>
      </c>
      <c r="I21" s="1">
        <f t="shared" si="2"/>
        <v>2119</v>
      </c>
      <c r="J21" s="1">
        <f>'内訳（地積等１）'!EU48</f>
        <v>383200</v>
      </c>
      <c r="K21" s="1">
        <f>'内訳（地積等１）'!EV48</f>
        <v>178244</v>
      </c>
      <c r="L21" s="1">
        <f>'内訳（地積等１）'!EW48</f>
        <v>124</v>
      </c>
      <c r="M21" s="1">
        <f>'内訳（地積等１）'!EX48</f>
        <v>128</v>
      </c>
      <c r="N21" s="1">
        <f t="shared" si="3"/>
        <v>32</v>
      </c>
      <c r="O21" s="1">
        <f>'内訳（地積等１）'!EY48</f>
        <v>96</v>
      </c>
      <c r="P21" s="1">
        <f t="shared" si="0"/>
        <v>6603.1</v>
      </c>
    </row>
    <row r="22" spans="1:16" ht="30" customHeight="1">
      <c r="A22" s="59" t="s">
        <v>32</v>
      </c>
      <c r="B22" s="59"/>
      <c r="C22" s="59"/>
      <c r="D22" s="1">
        <f>'内訳（地積等１）'!FC48</f>
        <v>34215201</v>
      </c>
      <c r="E22" s="1">
        <f>'内訳（地積等１）'!FD48</f>
        <v>19853447</v>
      </c>
      <c r="F22" s="1">
        <f t="shared" si="1"/>
        <v>2105145</v>
      </c>
      <c r="G22" s="1">
        <f>'内訳（地積等１）'!FE48</f>
        <v>17748302</v>
      </c>
      <c r="H22" s="1">
        <f>'内訳（地積等１）'!FF48</f>
        <v>270763</v>
      </c>
      <c r="I22" s="1">
        <f t="shared" si="2"/>
        <v>27624</v>
      </c>
      <c r="J22" s="1">
        <f>'内訳（地積等１）'!FG48</f>
        <v>243139</v>
      </c>
      <c r="K22" s="1">
        <f>'内訳（地積等１）'!FH48</f>
        <v>242497</v>
      </c>
      <c r="L22" s="1">
        <f>'内訳（地積等１）'!FI48</f>
        <v>1242</v>
      </c>
      <c r="M22" s="1">
        <f>'内訳（地積等１）'!FJ48</f>
        <v>5419</v>
      </c>
      <c r="N22" s="1">
        <f t="shared" si="3"/>
        <v>1205</v>
      </c>
      <c r="O22" s="1">
        <f>'内訳（地積等１）'!FK48</f>
        <v>4214</v>
      </c>
      <c r="P22" s="1">
        <f t="shared" si="0"/>
        <v>13.6</v>
      </c>
    </row>
    <row r="23" spans="1:16" ht="30" customHeight="1">
      <c r="A23" s="59" t="s">
        <v>33</v>
      </c>
      <c r="B23" s="59"/>
      <c r="C23" s="59"/>
      <c r="D23" s="1">
        <f>'内訳（地積等１）'!FO48</f>
        <v>158011908</v>
      </c>
      <c r="E23" s="1">
        <f>'内訳（地積等１）'!FP48</f>
        <v>205975136</v>
      </c>
      <c r="F23" s="1">
        <f t="shared" si="1"/>
        <v>55778175</v>
      </c>
      <c r="G23" s="1">
        <f>'内訳（地積等１）'!FQ48</f>
        <v>150196961</v>
      </c>
      <c r="H23" s="1">
        <f>'内訳（地積等１）'!FR48</f>
        <v>9978143</v>
      </c>
      <c r="I23" s="1">
        <f t="shared" si="2"/>
        <v>834897</v>
      </c>
      <c r="J23" s="1">
        <f>'内訳（地積等１）'!FS48</f>
        <v>9143246</v>
      </c>
      <c r="K23" s="1">
        <f>'内訳（地積等１）'!FT48</f>
        <v>5162108</v>
      </c>
      <c r="L23" s="1">
        <f>'内訳（地積等１）'!FU48</f>
        <v>31314</v>
      </c>
      <c r="M23" s="1">
        <f>'内訳（地積等１）'!FV48</f>
        <v>181406</v>
      </c>
      <c r="N23" s="1">
        <f t="shared" si="3"/>
        <v>72459</v>
      </c>
      <c r="O23" s="1">
        <f>'内訳（地積等１）'!FW48</f>
        <v>108947</v>
      </c>
      <c r="P23" s="1">
        <f t="shared" si="0"/>
        <v>48.4</v>
      </c>
    </row>
    <row r="24" spans="1:16" ht="30" customHeight="1">
      <c r="A24" s="84" t="s">
        <v>43</v>
      </c>
      <c r="B24" s="63" t="s">
        <v>34</v>
      </c>
      <c r="C24" s="64"/>
      <c r="D24" s="1">
        <f>'内訳（地積等１）'!GA48</f>
        <v>5823998</v>
      </c>
      <c r="E24" s="1">
        <f>'内訳（地積等１）'!GB48</f>
        <v>15265852</v>
      </c>
      <c r="F24" s="1">
        <f t="shared" si="1"/>
        <v>21819</v>
      </c>
      <c r="G24" s="1">
        <f>'内訳（地積等１）'!GC48</f>
        <v>15244033</v>
      </c>
      <c r="H24" s="1">
        <f>'内訳（地積等１）'!GD48</f>
        <v>29455786</v>
      </c>
      <c r="I24" s="1">
        <f t="shared" si="2"/>
        <v>25357</v>
      </c>
      <c r="J24" s="1">
        <f>'内訳（地積等１）'!GE48</f>
        <v>29430429</v>
      </c>
      <c r="K24" s="1">
        <f>'内訳（地積等１）'!GF48</f>
        <v>16609705</v>
      </c>
      <c r="L24" s="1">
        <f>'内訳（地積等１）'!GG48</f>
        <v>439</v>
      </c>
      <c r="M24" s="1">
        <f>'内訳（地積等１）'!GH48</f>
        <v>6593</v>
      </c>
      <c r="N24" s="1">
        <f t="shared" si="3"/>
        <v>144</v>
      </c>
      <c r="O24" s="1">
        <f>'内訳（地積等１）'!GI48</f>
        <v>6449</v>
      </c>
      <c r="P24" s="1">
        <f t="shared" si="0"/>
        <v>1929.5</v>
      </c>
    </row>
    <row r="25" spans="1:16" ht="30" customHeight="1">
      <c r="A25" s="84"/>
      <c r="B25" s="63" t="s">
        <v>35</v>
      </c>
      <c r="C25" s="64"/>
      <c r="D25" s="1">
        <f>'内訳（地積等１）'!GM48</f>
        <v>4304</v>
      </c>
      <c r="E25" s="1">
        <f>'内訳（地積等１）'!GN48</f>
        <v>119388</v>
      </c>
      <c r="F25" s="1">
        <f t="shared" si="1"/>
        <v>0</v>
      </c>
      <c r="G25" s="1">
        <f>'内訳（地積等１）'!GO48</f>
        <v>119388</v>
      </c>
      <c r="H25" s="1">
        <f>'内訳（地積等１）'!GP48</f>
        <v>4139</v>
      </c>
      <c r="I25" s="1">
        <f t="shared" si="2"/>
        <v>0</v>
      </c>
      <c r="J25" s="1">
        <f>'内訳（地積等１）'!GQ48</f>
        <v>4139</v>
      </c>
      <c r="K25" s="1">
        <f>'内訳（地積等１）'!GR48</f>
        <v>2818</v>
      </c>
      <c r="L25" s="1">
        <f>'内訳（地積等１）'!GS48</f>
        <v>6</v>
      </c>
      <c r="M25" s="1">
        <f>'内訳（地積等１）'!GT48</f>
        <v>2</v>
      </c>
      <c r="N25" s="1">
        <f t="shared" si="3"/>
        <v>0</v>
      </c>
      <c r="O25" s="1">
        <f>'内訳（地積等１）'!GU48</f>
        <v>2</v>
      </c>
      <c r="P25" s="1">
        <f t="shared" si="0"/>
        <v>34.7</v>
      </c>
    </row>
    <row r="26" spans="1:16" ht="30" customHeight="1">
      <c r="A26" s="84"/>
      <c r="B26" s="65" t="s">
        <v>61</v>
      </c>
      <c r="C26" s="11" t="s">
        <v>62</v>
      </c>
      <c r="D26" s="1">
        <f>'内訳（地積等１）'!GY48</f>
        <v>0</v>
      </c>
      <c r="E26" s="1">
        <f>'内訳（地積等１）'!GZ48</f>
        <v>31970</v>
      </c>
      <c r="F26" s="1">
        <f>E26-G26</f>
        <v>0</v>
      </c>
      <c r="G26" s="1">
        <f>'内訳（地積等１）'!HA48</f>
        <v>31970</v>
      </c>
      <c r="H26" s="1">
        <f>'内訳（地積等１）'!HB48</f>
        <v>467736</v>
      </c>
      <c r="I26" s="1">
        <f t="shared" si="2"/>
        <v>0</v>
      </c>
      <c r="J26" s="1">
        <f>'内訳（地積等１）'!HC48</f>
        <v>467736</v>
      </c>
      <c r="K26" s="1">
        <f>'内訳（地積等１）'!HD48</f>
        <v>209746</v>
      </c>
      <c r="L26" s="1">
        <f>'内訳（地積等１）'!HE48</f>
        <v>0</v>
      </c>
      <c r="M26" s="1">
        <f>'内訳（地積等１）'!HF48</f>
        <v>21</v>
      </c>
      <c r="N26" s="1">
        <f t="shared" si="3"/>
        <v>0</v>
      </c>
      <c r="O26" s="1">
        <f>'内訳（地積等１）'!HG48</f>
        <v>21</v>
      </c>
      <c r="P26" s="1">
        <f t="shared" si="0"/>
        <v>14630.5</v>
      </c>
    </row>
    <row r="27" spans="1:16" ht="30" customHeight="1">
      <c r="A27" s="84"/>
      <c r="B27" s="66"/>
      <c r="C27" s="11" t="s">
        <v>63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IF(H27&gt;0,ROUND(H27/E27*1000,1),0)</f>
        <v>0</v>
      </c>
    </row>
    <row r="28" spans="1:16" ht="30" customHeight="1">
      <c r="A28" s="84"/>
      <c r="B28" s="67"/>
      <c r="C28" s="11" t="s">
        <v>64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IF(H28&gt;0,ROUND(H28/E28*1000,1),0)</f>
        <v>0</v>
      </c>
    </row>
    <row r="29" spans="1:16" ht="30" customHeight="1">
      <c r="A29" s="84"/>
      <c r="B29" s="63" t="s">
        <v>36</v>
      </c>
      <c r="C29" s="64"/>
      <c r="D29" s="1">
        <f>'内訳（地積等２）'!D48</f>
        <v>87035863</v>
      </c>
      <c r="E29" s="1">
        <f>'内訳（地積等２）'!E48</f>
        <v>111238470</v>
      </c>
      <c r="F29" s="1">
        <f t="shared" si="1"/>
        <v>4379137</v>
      </c>
      <c r="G29" s="1">
        <f>'内訳（地積等２）'!F48</f>
        <v>106859333</v>
      </c>
      <c r="H29" s="1">
        <f>'内訳（地積等２）'!G48</f>
        <v>1268082487</v>
      </c>
      <c r="I29" s="1">
        <f t="shared" si="2"/>
        <v>1016285</v>
      </c>
      <c r="J29" s="1">
        <f>'内訳（地積等２）'!H48</f>
        <v>1267066202</v>
      </c>
      <c r="K29" s="1">
        <f>'内訳（地積等２）'!I48</f>
        <v>525891404</v>
      </c>
      <c r="L29" s="1">
        <f>'内訳（地積等２）'!J48</f>
        <v>42261</v>
      </c>
      <c r="M29" s="1">
        <f>'内訳（地積等２）'!K48</f>
        <v>149009</v>
      </c>
      <c r="N29" s="1">
        <f t="shared" si="3"/>
        <v>10981</v>
      </c>
      <c r="O29" s="1">
        <f>'内訳（地積等２）'!L48</f>
        <v>138028</v>
      </c>
      <c r="P29" s="1">
        <f t="shared" si="0"/>
        <v>11399.7</v>
      </c>
    </row>
    <row r="30" spans="1:16" ht="30" customHeight="1">
      <c r="A30" s="84"/>
      <c r="B30" s="61" t="s">
        <v>26</v>
      </c>
      <c r="C30" s="62"/>
      <c r="D30" s="1">
        <f>SUM(D24,D25,D28,D29)</f>
        <v>92864165</v>
      </c>
      <c r="E30" s="1">
        <f>SUM(E24,E25,E28,E29)</f>
        <v>126623710</v>
      </c>
      <c r="F30" s="1">
        <f t="shared" si="1"/>
        <v>4400956</v>
      </c>
      <c r="G30" s="1">
        <f>SUM(G24,G25,G28,G29)</f>
        <v>122222754</v>
      </c>
      <c r="H30" s="1">
        <f>SUM(H24,H25,H28,H29)</f>
        <v>1297542412</v>
      </c>
      <c r="I30" s="1">
        <f t="shared" si="2"/>
        <v>1041642</v>
      </c>
      <c r="J30" s="1">
        <f>SUM(J24,J25,J28,J29)</f>
        <v>1296500770</v>
      </c>
      <c r="K30" s="1">
        <f>SUM(K24,K25,K28,K29)</f>
        <v>542503927</v>
      </c>
      <c r="L30" s="1">
        <f>SUM(L24,L25,L28,L29)</f>
        <v>42706</v>
      </c>
      <c r="M30" s="1">
        <f>SUM(M24,M25,M28,M29)</f>
        <v>155604</v>
      </c>
      <c r="N30" s="1">
        <f t="shared" si="3"/>
        <v>11125</v>
      </c>
      <c r="O30" s="1">
        <f>SUM(O24,O25,O28,O29)</f>
        <v>144479</v>
      </c>
      <c r="P30" s="1">
        <f t="shared" si="0"/>
        <v>10247.2</v>
      </c>
    </row>
    <row r="31" spans="1:16" ht="30" customHeight="1">
      <c r="A31" s="59" t="s">
        <v>37</v>
      </c>
      <c r="B31" s="59"/>
      <c r="C31" s="59"/>
      <c r="D31" s="1">
        <f>'内訳（地積等２）'!P48</f>
        <v>291393006</v>
      </c>
      <c r="E31" s="14"/>
      <c r="F31" s="14"/>
      <c r="G31" s="14"/>
      <c r="H31" s="14"/>
      <c r="I31" s="14"/>
      <c r="J31" s="14"/>
      <c r="K31" s="14"/>
      <c r="L31" s="1">
        <f>'内訳（地積等２）'!V48</f>
        <v>596058</v>
      </c>
      <c r="M31" s="14"/>
      <c r="N31" s="14"/>
      <c r="O31" s="14"/>
      <c r="P31" s="14"/>
    </row>
    <row r="32" spans="1:16" ht="30" customHeight="1">
      <c r="A32" s="83" t="s">
        <v>38</v>
      </c>
      <c r="B32" s="83"/>
      <c r="C32" s="83"/>
      <c r="D32" s="57">
        <f>SUM(D9,D10,D11,D12,D16,D17,D18,D19,D20,D21,D22,D23,D30,D31)</f>
        <v>1163266626</v>
      </c>
      <c r="E32" s="57">
        <f aca="true" t="shared" si="4" ref="E32:O32">SUM(E9,E10,E11,E12,E16,E17,E18,E19,E20,E21,E22,E23,E30,E31)</f>
        <v>1052654679</v>
      </c>
      <c r="F32" s="57">
        <f t="shared" si="4"/>
        <v>176947079</v>
      </c>
      <c r="G32" s="57">
        <f t="shared" si="4"/>
        <v>875707600</v>
      </c>
      <c r="H32" s="57">
        <f t="shared" si="4"/>
        <v>5745235550</v>
      </c>
      <c r="I32" s="57">
        <f t="shared" si="4"/>
        <v>31047207</v>
      </c>
      <c r="J32" s="57">
        <f t="shared" si="4"/>
        <v>5714188343</v>
      </c>
      <c r="K32" s="57">
        <f t="shared" si="4"/>
        <v>1766663554</v>
      </c>
      <c r="L32" s="57">
        <f t="shared" si="4"/>
        <v>743247</v>
      </c>
      <c r="M32" s="57">
        <f t="shared" si="4"/>
        <v>1375989</v>
      </c>
      <c r="N32" s="57">
        <f t="shared" si="4"/>
        <v>250815</v>
      </c>
      <c r="O32" s="57">
        <f t="shared" si="4"/>
        <v>1125174</v>
      </c>
      <c r="P32" s="57">
        <f>IF(H32&gt;0,ROUND(H32/E32*1000,1),0)</f>
        <v>5457.9</v>
      </c>
    </row>
    <row r="34" ht="14.25" hidden="1"/>
    <row r="35" spans="4:15" ht="14.25" hidden="1">
      <c r="D35" s="6">
        <f aca="true" t="shared" si="5" ref="D35:O35">D9+D10+D11+D12+D16+D17+D18+D19+D20+D21+D22+D23+D30+D31</f>
        <v>1163266626</v>
      </c>
      <c r="E35" s="6">
        <f t="shared" si="5"/>
        <v>1052654679</v>
      </c>
      <c r="F35" s="6">
        <f t="shared" si="5"/>
        <v>176947079</v>
      </c>
      <c r="G35" s="6">
        <f t="shared" si="5"/>
        <v>875707600</v>
      </c>
      <c r="H35" s="6">
        <f t="shared" si="5"/>
        <v>5745235550</v>
      </c>
      <c r="I35" s="6">
        <f t="shared" si="5"/>
        <v>31047207</v>
      </c>
      <c r="J35" s="6">
        <f t="shared" si="5"/>
        <v>5714188343</v>
      </c>
      <c r="K35" s="6">
        <f t="shared" si="5"/>
        <v>1766663554</v>
      </c>
      <c r="L35" s="6">
        <f t="shared" si="5"/>
        <v>743247</v>
      </c>
      <c r="M35" s="6">
        <f t="shared" si="5"/>
        <v>1375989</v>
      </c>
      <c r="N35" s="6">
        <f t="shared" si="5"/>
        <v>250815</v>
      </c>
      <c r="O35" s="6">
        <f t="shared" si="5"/>
        <v>1125174</v>
      </c>
    </row>
    <row r="36" ht="14.25" hidden="1"/>
    <row r="38" spans="4:16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4:16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4:16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mergeCells count="34">
    <mergeCell ref="A1:P1"/>
    <mergeCell ref="A5:C5"/>
    <mergeCell ref="A4:C4"/>
    <mergeCell ref="A32:C32"/>
    <mergeCell ref="A24:A30"/>
    <mergeCell ref="A31:C31"/>
    <mergeCell ref="A22:C22"/>
    <mergeCell ref="A23:C23"/>
    <mergeCell ref="A9:A10"/>
    <mergeCell ref="A11:A12"/>
    <mergeCell ref="A13:A16"/>
    <mergeCell ref="D7:G7"/>
    <mergeCell ref="H7:K7"/>
    <mergeCell ref="L7:O7"/>
    <mergeCell ref="A7:C8"/>
    <mergeCell ref="B9:C9"/>
    <mergeCell ref="B10:C10"/>
    <mergeCell ref="B11:C11"/>
    <mergeCell ref="B12:C12"/>
    <mergeCell ref="B13:C13"/>
    <mergeCell ref="A20:A21"/>
    <mergeCell ref="A17:C17"/>
    <mergeCell ref="A18:C18"/>
    <mergeCell ref="A19:C19"/>
    <mergeCell ref="B20:C20"/>
    <mergeCell ref="B21:C21"/>
    <mergeCell ref="B14:C14"/>
    <mergeCell ref="B15:C15"/>
    <mergeCell ref="B16:C16"/>
    <mergeCell ref="B30:C30"/>
    <mergeCell ref="B24:C24"/>
    <mergeCell ref="B25:C25"/>
    <mergeCell ref="B26:B28"/>
    <mergeCell ref="B29:C29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60" zoomScaleNormal="75" workbookViewId="0" topLeftCell="A1">
      <selection activeCell="A1" sqref="A1"/>
    </sheetView>
  </sheetViews>
  <sheetFormatPr defaultColWidth="8.796875" defaultRowHeight="15"/>
  <cols>
    <col min="1" max="1" width="3.5" style="7" customWidth="1"/>
    <col min="2" max="2" width="14.69921875" style="7" customWidth="1"/>
    <col min="3" max="11" width="14.59765625" style="7" customWidth="1"/>
    <col min="12" max="16384" width="9" style="7" customWidth="1"/>
  </cols>
  <sheetData>
    <row r="1" ht="18.75">
      <c r="A1" s="47" t="s">
        <v>136</v>
      </c>
    </row>
    <row r="2" s="31" customFormat="1" ht="17.25"/>
    <row r="3" spans="1:11" s="8" customFormat="1" ht="17.25" customHeight="1">
      <c r="A3" s="88" t="s">
        <v>49</v>
      </c>
      <c r="B3" s="86" t="s">
        <v>51</v>
      </c>
      <c r="C3" s="85" t="s">
        <v>68</v>
      </c>
      <c r="D3" s="85"/>
      <c r="E3" s="85"/>
      <c r="F3" s="85" t="s">
        <v>67</v>
      </c>
      <c r="G3" s="85"/>
      <c r="H3" s="85"/>
      <c r="I3" s="85" t="s">
        <v>69</v>
      </c>
      <c r="J3" s="85"/>
      <c r="K3" s="85"/>
    </row>
    <row r="4" spans="1:11" s="8" customFormat="1" ht="54" customHeight="1">
      <c r="A4" s="88"/>
      <c r="B4" s="87"/>
      <c r="C4" s="48" t="s">
        <v>4</v>
      </c>
      <c r="D4" s="48" t="s">
        <v>3</v>
      </c>
      <c r="E4" s="48" t="s">
        <v>5</v>
      </c>
      <c r="F4" s="48" t="s">
        <v>4</v>
      </c>
      <c r="G4" s="48" t="s">
        <v>3</v>
      </c>
      <c r="H4" s="48" t="s">
        <v>5</v>
      </c>
      <c r="I4" s="48" t="s">
        <v>4</v>
      </c>
      <c r="J4" s="48" t="s">
        <v>3</v>
      </c>
      <c r="K4" s="48" t="s">
        <v>5</v>
      </c>
    </row>
    <row r="5" spans="1:14" s="8" customFormat="1" ht="15" customHeight="1">
      <c r="A5" s="15">
        <v>1</v>
      </c>
      <c r="B5" s="16" t="s">
        <v>71</v>
      </c>
      <c r="C5" s="17">
        <v>43128</v>
      </c>
      <c r="D5" s="17">
        <v>946</v>
      </c>
      <c r="E5" s="17">
        <v>42182</v>
      </c>
      <c r="F5" s="17">
        <v>41383</v>
      </c>
      <c r="G5" s="17">
        <v>890</v>
      </c>
      <c r="H5" s="17">
        <v>40493</v>
      </c>
      <c r="I5" s="17">
        <v>1745</v>
      </c>
      <c r="J5" s="17">
        <v>56</v>
      </c>
      <c r="K5" s="17">
        <v>1689</v>
      </c>
      <c r="L5" s="8" t="str">
        <f>IF(F5+I5=C5,"○","×")</f>
        <v>○</v>
      </c>
      <c r="M5" s="8" t="str">
        <f>IF(G5+J5=D5,"○","×")</f>
        <v>○</v>
      </c>
      <c r="N5" s="8" t="str">
        <f>IF(H5+K5=E5,"○","×")</f>
        <v>○</v>
      </c>
    </row>
    <row r="6" spans="1:14" s="8" customFormat="1" ht="15" customHeight="1">
      <c r="A6" s="20">
        <v>2</v>
      </c>
      <c r="B6" s="21" t="s">
        <v>72</v>
      </c>
      <c r="C6" s="22">
        <v>14791</v>
      </c>
      <c r="D6" s="22">
        <v>366</v>
      </c>
      <c r="E6" s="22">
        <v>14425</v>
      </c>
      <c r="F6" s="22">
        <v>14317</v>
      </c>
      <c r="G6" s="22">
        <v>344</v>
      </c>
      <c r="H6" s="22">
        <v>13973</v>
      </c>
      <c r="I6" s="22">
        <v>474</v>
      </c>
      <c r="J6" s="22">
        <v>22</v>
      </c>
      <c r="K6" s="22">
        <v>452</v>
      </c>
      <c r="L6" s="8" t="str">
        <f aca="true" t="shared" si="0" ref="L6:L48">IF(F6+I6=C6,"○","×")</f>
        <v>○</v>
      </c>
      <c r="M6" s="8" t="str">
        <f aca="true" t="shared" si="1" ref="M6:M48">IF(G6+J6=D6,"○","×")</f>
        <v>○</v>
      </c>
      <c r="N6" s="8" t="str">
        <f aca="true" t="shared" si="2" ref="N6:N48">IF(H6+K6=E6,"○","×")</f>
        <v>○</v>
      </c>
    </row>
    <row r="7" spans="1:14" s="8" customFormat="1" ht="15" customHeight="1">
      <c r="A7" s="20">
        <v>3</v>
      </c>
      <c r="B7" s="21" t="s">
        <v>73</v>
      </c>
      <c r="C7" s="22">
        <v>14855</v>
      </c>
      <c r="D7" s="22">
        <v>4181</v>
      </c>
      <c r="E7" s="22">
        <v>10674</v>
      </c>
      <c r="F7" s="22">
        <v>14173</v>
      </c>
      <c r="G7" s="22">
        <v>4002</v>
      </c>
      <c r="H7" s="22">
        <v>10171</v>
      </c>
      <c r="I7" s="22">
        <v>682</v>
      </c>
      <c r="J7" s="22">
        <v>179</v>
      </c>
      <c r="K7" s="22">
        <v>503</v>
      </c>
      <c r="L7" s="8" t="str">
        <f t="shared" si="0"/>
        <v>○</v>
      </c>
      <c r="M7" s="8" t="str">
        <f t="shared" si="1"/>
        <v>○</v>
      </c>
      <c r="N7" s="8" t="str">
        <f t="shared" si="2"/>
        <v>○</v>
      </c>
    </row>
    <row r="8" spans="1:14" s="8" customFormat="1" ht="15" customHeight="1">
      <c r="A8" s="20">
        <v>4</v>
      </c>
      <c r="B8" s="21" t="s">
        <v>74</v>
      </c>
      <c r="C8" s="22">
        <v>16114</v>
      </c>
      <c r="D8" s="22">
        <v>760</v>
      </c>
      <c r="E8" s="22">
        <v>15354</v>
      </c>
      <c r="F8" s="22">
        <v>15341</v>
      </c>
      <c r="G8" s="22">
        <v>714</v>
      </c>
      <c r="H8" s="22">
        <v>14627</v>
      </c>
      <c r="I8" s="22">
        <v>773</v>
      </c>
      <c r="J8" s="22">
        <v>46</v>
      </c>
      <c r="K8" s="22">
        <v>727</v>
      </c>
      <c r="L8" s="8" t="str">
        <f t="shared" si="0"/>
        <v>○</v>
      </c>
      <c r="M8" s="8" t="str">
        <f t="shared" si="1"/>
        <v>○</v>
      </c>
      <c r="N8" s="8" t="str">
        <f t="shared" si="2"/>
        <v>○</v>
      </c>
    </row>
    <row r="9" spans="1:14" s="8" customFormat="1" ht="15" customHeight="1">
      <c r="A9" s="20">
        <v>5</v>
      </c>
      <c r="B9" s="21" t="s">
        <v>75</v>
      </c>
      <c r="C9" s="22">
        <v>18624</v>
      </c>
      <c r="D9" s="22">
        <v>7081</v>
      </c>
      <c r="E9" s="22">
        <v>11543</v>
      </c>
      <c r="F9" s="22">
        <v>18028</v>
      </c>
      <c r="G9" s="22">
        <v>6902</v>
      </c>
      <c r="H9" s="22">
        <v>11126</v>
      </c>
      <c r="I9" s="22">
        <v>596</v>
      </c>
      <c r="J9" s="22">
        <v>179</v>
      </c>
      <c r="K9" s="22">
        <v>417</v>
      </c>
      <c r="L9" s="8" t="str">
        <f t="shared" si="0"/>
        <v>○</v>
      </c>
      <c r="M9" s="8" t="str">
        <f t="shared" si="1"/>
        <v>○</v>
      </c>
      <c r="N9" s="8" t="str">
        <f t="shared" si="2"/>
        <v>○</v>
      </c>
    </row>
    <row r="10" spans="1:14" s="8" customFormat="1" ht="15" customHeight="1">
      <c r="A10" s="20">
        <v>6</v>
      </c>
      <c r="B10" s="21" t="s">
        <v>76</v>
      </c>
      <c r="C10" s="22">
        <v>17838</v>
      </c>
      <c r="D10" s="22">
        <v>5480</v>
      </c>
      <c r="E10" s="22">
        <v>12358</v>
      </c>
      <c r="F10" s="22">
        <v>17300</v>
      </c>
      <c r="G10" s="22">
        <v>5356</v>
      </c>
      <c r="H10" s="22">
        <v>11944</v>
      </c>
      <c r="I10" s="22">
        <v>538</v>
      </c>
      <c r="J10" s="22">
        <v>124</v>
      </c>
      <c r="K10" s="22">
        <v>414</v>
      </c>
      <c r="L10" s="8" t="str">
        <f t="shared" si="0"/>
        <v>○</v>
      </c>
      <c r="M10" s="8" t="str">
        <f t="shared" si="1"/>
        <v>○</v>
      </c>
      <c r="N10" s="8" t="str">
        <f t="shared" si="2"/>
        <v>○</v>
      </c>
    </row>
    <row r="11" spans="1:14" s="8" customFormat="1" ht="15" customHeight="1">
      <c r="A11" s="20">
        <v>7</v>
      </c>
      <c r="B11" s="21" t="s">
        <v>77</v>
      </c>
      <c r="C11" s="22">
        <v>24461</v>
      </c>
      <c r="D11" s="22">
        <v>1767</v>
      </c>
      <c r="E11" s="22">
        <v>22694</v>
      </c>
      <c r="F11" s="22">
        <v>23769</v>
      </c>
      <c r="G11" s="22">
        <v>1715</v>
      </c>
      <c r="H11" s="22">
        <v>22054</v>
      </c>
      <c r="I11" s="22">
        <v>692</v>
      </c>
      <c r="J11" s="22">
        <v>52</v>
      </c>
      <c r="K11" s="22">
        <v>640</v>
      </c>
      <c r="L11" s="8" t="str">
        <f t="shared" si="0"/>
        <v>○</v>
      </c>
      <c r="M11" s="8" t="str">
        <f t="shared" si="1"/>
        <v>○</v>
      </c>
      <c r="N11" s="8" t="str">
        <f t="shared" si="2"/>
        <v>○</v>
      </c>
    </row>
    <row r="12" spans="1:14" s="8" customFormat="1" ht="15" customHeight="1">
      <c r="A12" s="20">
        <v>8</v>
      </c>
      <c r="B12" s="21" t="s">
        <v>78</v>
      </c>
      <c r="C12" s="22">
        <v>13170</v>
      </c>
      <c r="D12" s="22">
        <v>2971</v>
      </c>
      <c r="E12" s="22">
        <v>10199</v>
      </c>
      <c r="F12" s="22">
        <v>12736</v>
      </c>
      <c r="G12" s="22">
        <v>2827</v>
      </c>
      <c r="H12" s="22">
        <v>9909</v>
      </c>
      <c r="I12" s="22">
        <v>434</v>
      </c>
      <c r="J12" s="22">
        <v>144</v>
      </c>
      <c r="K12" s="22">
        <v>290</v>
      </c>
      <c r="L12" s="8" t="str">
        <f t="shared" si="0"/>
        <v>○</v>
      </c>
      <c r="M12" s="8" t="str">
        <f t="shared" si="1"/>
        <v>○</v>
      </c>
      <c r="N12" s="8" t="str">
        <f t="shared" si="2"/>
        <v>○</v>
      </c>
    </row>
    <row r="13" spans="1:14" s="8" customFormat="1" ht="15" customHeight="1">
      <c r="A13" s="20">
        <v>9</v>
      </c>
      <c r="B13" s="21" t="s">
        <v>79</v>
      </c>
      <c r="C13" s="22">
        <v>33302</v>
      </c>
      <c r="D13" s="22">
        <v>9769</v>
      </c>
      <c r="E13" s="22">
        <v>23533</v>
      </c>
      <c r="F13" s="22">
        <v>32716</v>
      </c>
      <c r="G13" s="22">
        <v>9660</v>
      </c>
      <c r="H13" s="22">
        <v>23056</v>
      </c>
      <c r="I13" s="22">
        <v>586</v>
      </c>
      <c r="J13" s="22">
        <v>109</v>
      </c>
      <c r="K13" s="22">
        <v>477</v>
      </c>
      <c r="L13" s="8" t="str">
        <f t="shared" si="0"/>
        <v>○</v>
      </c>
      <c r="M13" s="8" t="str">
        <f t="shared" si="1"/>
        <v>○</v>
      </c>
      <c r="N13" s="8" t="str">
        <f t="shared" si="2"/>
        <v>○</v>
      </c>
    </row>
    <row r="14" spans="1:14" s="8" customFormat="1" ht="15" customHeight="1">
      <c r="A14" s="20">
        <v>10</v>
      </c>
      <c r="B14" s="21" t="s">
        <v>80</v>
      </c>
      <c r="C14" s="22">
        <v>27135</v>
      </c>
      <c r="D14" s="22">
        <v>14235</v>
      </c>
      <c r="E14" s="22">
        <v>12900</v>
      </c>
      <c r="F14" s="22">
        <v>26523</v>
      </c>
      <c r="G14" s="22">
        <v>13957</v>
      </c>
      <c r="H14" s="22">
        <v>12566</v>
      </c>
      <c r="I14" s="22">
        <v>612</v>
      </c>
      <c r="J14" s="22">
        <v>278</v>
      </c>
      <c r="K14" s="22">
        <v>334</v>
      </c>
      <c r="L14" s="8" t="str">
        <f t="shared" si="0"/>
        <v>○</v>
      </c>
      <c r="M14" s="8" t="str">
        <f t="shared" si="1"/>
        <v>○</v>
      </c>
      <c r="N14" s="8" t="str">
        <f t="shared" si="2"/>
        <v>○</v>
      </c>
    </row>
    <row r="15" spans="1:14" s="8" customFormat="1" ht="15" customHeight="1">
      <c r="A15" s="24">
        <v>11</v>
      </c>
      <c r="B15" s="25" t="s">
        <v>81</v>
      </c>
      <c r="C15" s="26">
        <v>16331</v>
      </c>
      <c r="D15" s="26">
        <v>6113</v>
      </c>
      <c r="E15" s="26">
        <v>10218</v>
      </c>
      <c r="F15" s="26">
        <v>16065</v>
      </c>
      <c r="G15" s="26">
        <v>6025</v>
      </c>
      <c r="H15" s="26">
        <v>10040</v>
      </c>
      <c r="I15" s="26">
        <v>266</v>
      </c>
      <c r="J15" s="26">
        <v>88</v>
      </c>
      <c r="K15" s="26">
        <v>178</v>
      </c>
      <c r="L15" s="8" t="str">
        <f t="shared" si="0"/>
        <v>○</v>
      </c>
      <c r="M15" s="8" t="str">
        <f t="shared" si="1"/>
        <v>○</v>
      </c>
      <c r="N15" s="8" t="str">
        <f t="shared" si="2"/>
        <v>○</v>
      </c>
    </row>
    <row r="16" spans="1:14" s="8" customFormat="1" ht="15" customHeight="1">
      <c r="A16" s="38"/>
      <c r="B16" s="39" t="s">
        <v>134</v>
      </c>
      <c r="C16" s="37">
        <f>SUM(C5:C15)</f>
        <v>239749</v>
      </c>
      <c r="D16" s="37">
        <f aca="true" t="shared" si="3" ref="D16:K16">SUM(D5:D15)</f>
        <v>53669</v>
      </c>
      <c r="E16" s="37">
        <f t="shared" si="3"/>
        <v>186080</v>
      </c>
      <c r="F16" s="37">
        <f t="shared" si="3"/>
        <v>232351</v>
      </c>
      <c r="G16" s="37">
        <f t="shared" si="3"/>
        <v>52392</v>
      </c>
      <c r="H16" s="37">
        <f t="shared" si="3"/>
        <v>179959</v>
      </c>
      <c r="I16" s="37">
        <f t="shared" si="3"/>
        <v>7398</v>
      </c>
      <c r="J16" s="37">
        <f t="shared" si="3"/>
        <v>1277</v>
      </c>
      <c r="K16" s="37">
        <f t="shared" si="3"/>
        <v>6121</v>
      </c>
      <c r="L16" s="8" t="str">
        <f>IF(F16+I16=C16,"○","×")</f>
        <v>○</v>
      </c>
      <c r="M16" s="8" t="str">
        <f>IF(G16+J16=D16,"○","×")</f>
        <v>○</v>
      </c>
      <c r="N16" s="8" t="str">
        <f>IF(H16+K16=E16,"○","×")</f>
        <v>○</v>
      </c>
    </row>
    <row r="17" spans="1:14" s="8" customFormat="1" ht="15" customHeight="1">
      <c r="A17" s="27">
        <v>12</v>
      </c>
      <c r="B17" s="28" t="s">
        <v>82</v>
      </c>
      <c r="C17" s="29">
        <v>6087</v>
      </c>
      <c r="D17" s="29">
        <v>4699</v>
      </c>
      <c r="E17" s="29">
        <v>1388</v>
      </c>
      <c r="F17" s="29">
        <v>5953</v>
      </c>
      <c r="G17" s="29">
        <v>4624</v>
      </c>
      <c r="H17" s="29">
        <v>1329</v>
      </c>
      <c r="I17" s="29">
        <v>134</v>
      </c>
      <c r="J17" s="29">
        <v>75</v>
      </c>
      <c r="K17" s="29">
        <v>59</v>
      </c>
      <c r="L17" s="8" t="str">
        <f t="shared" si="0"/>
        <v>○</v>
      </c>
      <c r="M17" s="8" t="str">
        <f t="shared" si="1"/>
        <v>○</v>
      </c>
      <c r="N17" s="8" t="str">
        <f t="shared" si="2"/>
        <v>○</v>
      </c>
    </row>
    <row r="18" spans="1:14" s="8" customFormat="1" ht="15" customHeight="1">
      <c r="A18" s="20">
        <v>13</v>
      </c>
      <c r="B18" s="21" t="s">
        <v>83</v>
      </c>
      <c r="C18" s="22">
        <v>3974</v>
      </c>
      <c r="D18" s="22">
        <v>2817</v>
      </c>
      <c r="E18" s="22">
        <v>1157</v>
      </c>
      <c r="F18" s="22">
        <v>3919</v>
      </c>
      <c r="G18" s="22">
        <v>2790</v>
      </c>
      <c r="H18" s="22">
        <v>1129</v>
      </c>
      <c r="I18" s="22">
        <v>55</v>
      </c>
      <c r="J18" s="22">
        <v>27</v>
      </c>
      <c r="K18" s="22">
        <v>28</v>
      </c>
      <c r="L18" s="8" t="str">
        <f t="shared" si="0"/>
        <v>○</v>
      </c>
      <c r="M18" s="8" t="str">
        <f t="shared" si="1"/>
        <v>○</v>
      </c>
      <c r="N18" s="8" t="str">
        <f t="shared" si="2"/>
        <v>○</v>
      </c>
    </row>
    <row r="19" spans="1:14" s="8" customFormat="1" ht="15" customHeight="1">
      <c r="A19" s="20">
        <v>14</v>
      </c>
      <c r="B19" s="21" t="s">
        <v>84</v>
      </c>
      <c r="C19" s="22">
        <v>1778</v>
      </c>
      <c r="D19" s="22">
        <v>1149</v>
      </c>
      <c r="E19" s="22">
        <v>629</v>
      </c>
      <c r="F19" s="22">
        <v>1711</v>
      </c>
      <c r="G19" s="22">
        <v>1112</v>
      </c>
      <c r="H19" s="22">
        <v>599</v>
      </c>
      <c r="I19" s="22">
        <v>67</v>
      </c>
      <c r="J19" s="22">
        <v>37</v>
      </c>
      <c r="K19" s="22">
        <v>30</v>
      </c>
      <c r="L19" s="8" t="str">
        <f t="shared" si="0"/>
        <v>○</v>
      </c>
      <c r="M19" s="8" t="str">
        <f t="shared" si="1"/>
        <v>○</v>
      </c>
      <c r="N19" s="8" t="str">
        <f t="shared" si="2"/>
        <v>○</v>
      </c>
    </row>
    <row r="20" spans="1:14" s="8" customFormat="1" ht="15" customHeight="1">
      <c r="A20" s="20">
        <v>15</v>
      </c>
      <c r="B20" s="21" t="s">
        <v>85</v>
      </c>
      <c r="C20" s="22">
        <v>7470</v>
      </c>
      <c r="D20" s="22">
        <v>4825</v>
      </c>
      <c r="E20" s="22">
        <v>2645</v>
      </c>
      <c r="F20" s="22">
        <v>7245</v>
      </c>
      <c r="G20" s="22">
        <v>4648</v>
      </c>
      <c r="H20" s="22">
        <v>2597</v>
      </c>
      <c r="I20" s="22">
        <v>225</v>
      </c>
      <c r="J20" s="22">
        <v>177</v>
      </c>
      <c r="K20" s="22">
        <v>48</v>
      </c>
      <c r="L20" s="8" t="str">
        <f t="shared" si="0"/>
        <v>○</v>
      </c>
      <c r="M20" s="8" t="str">
        <f t="shared" si="1"/>
        <v>○</v>
      </c>
      <c r="N20" s="8" t="str">
        <f t="shared" si="2"/>
        <v>○</v>
      </c>
    </row>
    <row r="21" spans="1:14" s="8" customFormat="1" ht="15" customHeight="1">
      <c r="A21" s="20">
        <v>16</v>
      </c>
      <c r="B21" s="21" t="s">
        <v>86</v>
      </c>
      <c r="C21" s="22">
        <v>10589</v>
      </c>
      <c r="D21" s="22">
        <v>6594</v>
      </c>
      <c r="E21" s="22">
        <v>3995</v>
      </c>
      <c r="F21" s="22">
        <v>10323</v>
      </c>
      <c r="G21" s="22">
        <v>6465</v>
      </c>
      <c r="H21" s="22">
        <v>3858</v>
      </c>
      <c r="I21" s="22">
        <v>266</v>
      </c>
      <c r="J21" s="22">
        <v>129</v>
      </c>
      <c r="K21" s="22">
        <v>137</v>
      </c>
      <c r="L21" s="8" t="str">
        <f t="shared" si="0"/>
        <v>○</v>
      </c>
      <c r="M21" s="8" t="str">
        <f t="shared" si="1"/>
        <v>○</v>
      </c>
      <c r="N21" s="8" t="str">
        <f t="shared" si="2"/>
        <v>○</v>
      </c>
    </row>
    <row r="22" spans="1:14" s="8" customFormat="1" ht="15" customHeight="1">
      <c r="A22" s="20">
        <v>17</v>
      </c>
      <c r="B22" s="21" t="s">
        <v>87</v>
      </c>
      <c r="C22" s="22">
        <v>5766</v>
      </c>
      <c r="D22" s="22">
        <v>3066</v>
      </c>
      <c r="E22" s="22">
        <v>2700</v>
      </c>
      <c r="F22" s="22">
        <v>5450</v>
      </c>
      <c r="G22" s="22">
        <v>2912</v>
      </c>
      <c r="H22" s="22">
        <v>2538</v>
      </c>
      <c r="I22" s="22">
        <v>316</v>
      </c>
      <c r="J22" s="22">
        <v>154</v>
      </c>
      <c r="K22" s="22">
        <v>162</v>
      </c>
      <c r="L22" s="8" t="str">
        <f t="shared" si="0"/>
        <v>○</v>
      </c>
      <c r="M22" s="8" t="str">
        <f t="shared" si="1"/>
        <v>○</v>
      </c>
      <c r="N22" s="8" t="str">
        <f t="shared" si="2"/>
        <v>○</v>
      </c>
    </row>
    <row r="23" spans="1:14" s="8" customFormat="1" ht="15" customHeight="1">
      <c r="A23" s="20">
        <v>18</v>
      </c>
      <c r="B23" s="21" t="s">
        <v>88</v>
      </c>
      <c r="C23" s="22">
        <v>2440</v>
      </c>
      <c r="D23" s="22">
        <v>1252</v>
      </c>
      <c r="E23" s="22">
        <v>1188</v>
      </c>
      <c r="F23" s="22">
        <v>2363</v>
      </c>
      <c r="G23" s="22">
        <v>1212</v>
      </c>
      <c r="H23" s="22">
        <v>1151</v>
      </c>
      <c r="I23" s="22">
        <v>77</v>
      </c>
      <c r="J23" s="22">
        <v>40</v>
      </c>
      <c r="K23" s="22">
        <v>37</v>
      </c>
      <c r="L23" s="8" t="str">
        <f t="shared" si="0"/>
        <v>○</v>
      </c>
      <c r="M23" s="8" t="str">
        <f t="shared" si="1"/>
        <v>○</v>
      </c>
      <c r="N23" s="8" t="str">
        <f t="shared" si="2"/>
        <v>○</v>
      </c>
    </row>
    <row r="24" spans="1:14" s="8" customFormat="1" ht="15" customHeight="1">
      <c r="A24" s="20">
        <v>19</v>
      </c>
      <c r="B24" s="21" t="s">
        <v>89</v>
      </c>
      <c r="C24" s="22">
        <v>4109</v>
      </c>
      <c r="D24" s="22">
        <v>1220</v>
      </c>
      <c r="E24" s="22">
        <v>2889</v>
      </c>
      <c r="F24" s="22">
        <v>4036</v>
      </c>
      <c r="G24" s="22">
        <v>1196</v>
      </c>
      <c r="H24" s="22">
        <v>2840</v>
      </c>
      <c r="I24" s="22">
        <v>73</v>
      </c>
      <c r="J24" s="22">
        <v>24</v>
      </c>
      <c r="K24" s="22">
        <v>49</v>
      </c>
      <c r="L24" s="8" t="str">
        <f t="shared" si="0"/>
        <v>○</v>
      </c>
      <c r="M24" s="8" t="str">
        <f t="shared" si="1"/>
        <v>○</v>
      </c>
      <c r="N24" s="8" t="str">
        <f t="shared" si="2"/>
        <v>○</v>
      </c>
    </row>
    <row r="25" spans="1:14" s="8" customFormat="1" ht="15" customHeight="1">
      <c r="A25" s="20">
        <v>20</v>
      </c>
      <c r="B25" s="21" t="s">
        <v>90</v>
      </c>
      <c r="C25" s="22">
        <v>2972</v>
      </c>
      <c r="D25" s="22">
        <v>1522</v>
      </c>
      <c r="E25" s="22">
        <v>1450</v>
      </c>
      <c r="F25" s="22">
        <v>2923</v>
      </c>
      <c r="G25" s="22">
        <v>1496</v>
      </c>
      <c r="H25" s="22">
        <v>1427</v>
      </c>
      <c r="I25" s="22">
        <v>49</v>
      </c>
      <c r="J25" s="22">
        <v>26</v>
      </c>
      <c r="K25" s="22">
        <v>23</v>
      </c>
      <c r="L25" s="8" t="str">
        <f t="shared" si="0"/>
        <v>○</v>
      </c>
      <c r="M25" s="8" t="str">
        <f t="shared" si="1"/>
        <v>○</v>
      </c>
      <c r="N25" s="8" t="str">
        <f t="shared" si="2"/>
        <v>○</v>
      </c>
    </row>
    <row r="26" spans="1:14" s="8" customFormat="1" ht="15" customHeight="1">
      <c r="A26" s="20">
        <v>21</v>
      </c>
      <c r="B26" s="21" t="s">
        <v>91</v>
      </c>
      <c r="C26" s="22">
        <v>13077</v>
      </c>
      <c r="D26" s="22">
        <v>3394</v>
      </c>
      <c r="E26" s="22">
        <v>9683</v>
      </c>
      <c r="F26" s="22">
        <v>12791</v>
      </c>
      <c r="G26" s="22">
        <v>3295</v>
      </c>
      <c r="H26" s="22">
        <v>9496</v>
      </c>
      <c r="I26" s="22">
        <v>286</v>
      </c>
      <c r="J26" s="22">
        <v>99</v>
      </c>
      <c r="K26" s="22">
        <v>187</v>
      </c>
      <c r="L26" s="8" t="str">
        <f t="shared" si="0"/>
        <v>○</v>
      </c>
      <c r="M26" s="8" t="str">
        <f t="shared" si="1"/>
        <v>○</v>
      </c>
      <c r="N26" s="8" t="str">
        <f t="shared" si="2"/>
        <v>○</v>
      </c>
    </row>
    <row r="27" spans="1:14" s="8" customFormat="1" ht="15" customHeight="1">
      <c r="A27" s="20">
        <v>22</v>
      </c>
      <c r="B27" s="21" t="s">
        <v>92</v>
      </c>
      <c r="C27" s="22">
        <v>4753</v>
      </c>
      <c r="D27" s="22">
        <v>119</v>
      </c>
      <c r="E27" s="22">
        <v>4634</v>
      </c>
      <c r="F27" s="22">
        <v>4657</v>
      </c>
      <c r="G27" s="22">
        <v>117</v>
      </c>
      <c r="H27" s="22">
        <v>4540</v>
      </c>
      <c r="I27" s="22">
        <v>96</v>
      </c>
      <c r="J27" s="22">
        <v>2</v>
      </c>
      <c r="K27" s="22">
        <v>94</v>
      </c>
      <c r="L27" s="8" t="str">
        <f t="shared" si="0"/>
        <v>○</v>
      </c>
      <c r="M27" s="8" t="str">
        <f t="shared" si="1"/>
        <v>○</v>
      </c>
      <c r="N27" s="8" t="str">
        <f t="shared" si="2"/>
        <v>○</v>
      </c>
    </row>
    <row r="28" spans="1:14" s="8" customFormat="1" ht="15" customHeight="1">
      <c r="A28" s="23">
        <v>23</v>
      </c>
      <c r="B28" s="21" t="s">
        <v>93</v>
      </c>
      <c r="C28" s="22">
        <v>7484</v>
      </c>
      <c r="D28" s="22">
        <v>252</v>
      </c>
      <c r="E28" s="22">
        <v>7232</v>
      </c>
      <c r="F28" s="22">
        <v>7273</v>
      </c>
      <c r="G28" s="22">
        <v>235</v>
      </c>
      <c r="H28" s="22">
        <v>7038</v>
      </c>
      <c r="I28" s="22">
        <v>211</v>
      </c>
      <c r="J28" s="22">
        <v>17</v>
      </c>
      <c r="K28" s="22">
        <v>194</v>
      </c>
      <c r="L28" s="8" t="str">
        <f t="shared" si="0"/>
        <v>○</v>
      </c>
      <c r="M28" s="8" t="str">
        <f t="shared" si="1"/>
        <v>○</v>
      </c>
      <c r="N28" s="8" t="str">
        <f t="shared" si="2"/>
        <v>○</v>
      </c>
    </row>
    <row r="29" spans="1:14" s="8" customFormat="1" ht="15" customHeight="1">
      <c r="A29" s="20">
        <v>24</v>
      </c>
      <c r="B29" s="21" t="s">
        <v>94</v>
      </c>
      <c r="C29" s="22">
        <v>5334</v>
      </c>
      <c r="D29" s="22">
        <v>1174</v>
      </c>
      <c r="E29" s="22">
        <v>4160</v>
      </c>
      <c r="F29" s="22">
        <v>5223</v>
      </c>
      <c r="G29" s="22">
        <v>1150</v>
      </c>
      <c r="H29" s="22">
        <v>4073</v>
      </c>
      <c r="I29" s="22">
        <v>111</v>
      </c>
      <c r="J29" s="22">
        <v>24</v>
      </c>
      <c r="K29" s="22">
        <v>87</v>
      </c>
      <c r="L29" s="8" t="str">
        <f t="shared" si="0"/>
        <v>○</v>
      </c>
      <c r="M29" s="8" t="str">
        <f t="shared" si="1"/>
        <v>○</v>
      </c>
      <c r="N29" s="8" t="str">
        <f t="shared" si="2"/>
        <v>○</v>
      </c>
    </row>
    <row r="30" spans="1:14" s="8" customFormat="1" ht="15" customHeight="1">
      <c r="A30" s="20">
        <v>25</v>
      </c>
      <c r="B30" s="21" t="s">
        <v>95</v>
      </c>
      <c r="C30" s="22">
        <v>7377</v>
      </c>
      <c r="D30" s="22">
        <v>3184</v>
      </c>
      <c r="E30" s="22">
        <v>4193</v>
      </c>
      <c r="F30" s="22">
        <v>7186</v>
      </c>
      <c r="G30" s="22">
        <v>3118</v>
      </c>
      <c r="H30" s="22">
        <v>4068</v>
      </c>
      <c r="I30" s="22">
        <v>191</v>
      </c>
      <c r="J30" s="22">
        <v>66</v>
      </c>
      <c r="K30" s="22">
        <v>125</v>
      </c>
      <c r="L30" s="8" t="str">
        <f t="shared" si="0"/>
        <v>○</v>
      </c>
      <c r="M30" s="8" t="str">
        <f t="shared" si="1"/>
        <v>○</v>
      </c>
      <c r="N30" s="8" t="str">
        <f t="shared" si="2"/>
        <v>○</v>
      </c>
    </row>
    <row r="31" spans="1:14" s="8" customFormat="1" ht="15" customHeight="1">
      <c r="A31" s="20">
        <v>26</v>
      </c>
      <c r="B31" s="21" t="s">
        <v>96</v>
      </c>
      <c r="C31" s="22">
        <v>8591</v>
      </c>
      <c r="D31" s="22">
        <v>1910</v>
      </c>
      <c r="E31" s="22">
        <v>6681</v>
      </c>
      <c r="F31" s="22">
        <v>8282</v>
      </c>
      <c r="G31" s="22">
        <v>1850</v>
      </c>
      <c r="H31" s="22">
        <v>6432</v>
      </c>
      <c r="I31" s="22">
        <v>309</v>
      </c>
      <c r="J31" s="22">
        <v>60</v>
      </c>
      <c r="K31" s="22">
        <v>249</v>
      </c>
      <c r="L31" s="8" t="str">
        <f t="shared" si="0"/>
        <v>○</v>
      </c>
      <c r="M31" s="8" t="str">
        <f t="shared" si="1"/>
        <v>○</v>
      </c>
      <c r="N31" s="8" t="str">
        <f t="shared" si="2"/>
        <v>○</v>
      </c>
    </row>
    <row r="32" spans="1:14" s="8" customFormat="1" ht="15" customHeight="1">
      <c r="A32" s="20">
        <v>27</v>
      </c>
      <c r="B32" s="21" t="s">
        <v>97</v>
      </c>
      <c r="C32" s="22">
        <v>3771</v>
      </c>
      <c r="D32" s="22">
        <v>726</v>
      </c>
      <c r="E32" s="22">
        <v>3045</v>
      </c>
      <c r="F32" s="22">
        <v>3657</v>
      </c>
      <c r="G32" s="22">
        <v>697</v>
      </c>
      <c r="H32" s="22">
        <v>2960</v>
      </c>
      <c r="I32" s="22">
        <v>114</v>
      </c>
      <c r="J32" s="22">
        <v>29</v>
      </c>
      <c r="K32" s="22">
        <v>85</v>
      </c>
      <c r="L32" s="8" t="str">
        <f t="shared" si="0"/>
        <v>○</v>
      </c>
      <c r="M32" s="8" t="str">
        <f t="shared" si="1"/>
        <v>○</v>
      </c>
      <c r="N32" s="8" t="str">
        <f t="shared" si="2"/>
        <v>○</v>
      </c>
    </row>
    <row r="33" spans="1:14" s="8" customFormat="1" ht="15" customHeight="1">
      <c r="A33" s="20">
        <v>28</v>
      </c>
      <c r="B33" s="21" t="s">
        <v>98</v>
      </c>
      <c r="C33" s="22">
        <v>6814</v>
      </c>
      <c r="D33" s="22">
        <v>880</v>
      </c>
      <c r="E33" s="22">
        <v>5934</v>
      </c>
      <c r="F33" s="22">
        <v>6592</v>
      </c>
      <c r="G33" s="22">
        <v>841</v>
      </c>
      <c r="H33" s="22">
        <v>5751</v>
      </c>
      <c r="I33" s="22">
        <v>222</v>
      </c>
      <c r="J33" s="22">
        <v>39</v>
      </c>
      <c r="K33" s="22">
        <v>183</v>
      </c>
      <c r="L33" s="8" t="str">
        <f t="shared" si="0"/>
        <v>○</v>
      </c>
      <c r="M33" s="8" t="str">
        <f t="shared" si="1"/>
        <v>○</v>
      </c>
      <c r="N33" s="8" t="str">
        <f t="shared" si="2"/>
        <v>○</v>
      </c>
    </row>
    <row r="34" spans="1:14" s="8" customFormat="1" ht="15" customHeight="1">
      <c r="A34" s="20">
        <v>29</v>
      </c>
      <c r="B34" s="21" t="s">
        <v>99</v>
      </c>
      <c r="C34" s="22">
        <v>531</v>
      </c>
      <c r="D34" s="22">
        <v>298</v>
      </c>
      <c r="E34" s="22">
        <v>233</v>
      </c>
      <c r="F34" s="22">
        <v>516</v>
      </c>
      <c r="G34" s="22">
        <v>288</v>
      </c>
      <c r="H34" s="22">
        <v>228</v>
      </c>
      <c r="I34" s="22">
        <v>15</v>
      </c>
      <c r="J34" s="22">
        <v>10</v>
      </c>
      <c r="K34" s="22">
        <v>5</v>
      </c>
      <c r="L34" s="8" t="str">
        <f t="shared" si="0"/>
        <v>○</v>
      </c>
      <c r="M34" s="8" t="str">
        <f t="shared" si="1"/>
        <v>○</v>
      </c>
      <c r="N34" s="8" t="str">
        <f t="shared" si="2"/>
        <v>○</v>
      </c>
    </row>
    <row r="35" spans="1:14" s="8" customFormat="1" ht="15" customHeight="1">
      <c r="A35" s="24">
        <v>30</v>
      </c>
      <c r="B35" s="25" t="s">
        <v>100</v>
      </c>
      <c r="C35" s="26">
        <v>616</v>
      </c>
      <c r="D35" s="26">
        <v>385</v>
      </c>
      <c r="E35" s="26">
        <v>231</v>
      </c>
      <c r="F35" s="26">
        <v>601</v>
      </c>
      <c r="G35" s="26">
        <v>373</v>
      </c>
      <c r="H35" s="26">
        <v>228</v>
      </c>
      <c r="I35" s="26">
        <v>15</v>
      </c>
      <c r="J35" s="26">
        <v>12</v>
      </c>
      <c r="K35" s="26">
        <v>3</v>
      </c>
      <c r="L35" s="8" t="str">
        <f t="shared" si="0"/>
        <v>○</v>
      </c>
      <c r="M35" s="8" t="str">
        <f t="shared" si="1"/>
        <v>○</v>
      </c>
      <c r="N35" s="8" t="str">
        <f t="shared" si="2"/>
        <v>○</v>
      </c>
    </row>
    <row r="36" spans="1:14" s="8" customFormat="1" ht="15" customHeight="1">
      <c r="A36" s="24">
        <v>31</v>
      </c>
      <c r="B36" s="25" t="s">
        <v>101</v>
      </c>
      <c r="C36" s="26">
        <v>1377</v>
      </c>
      <c r="D36" s="26">
        <v>1166</v>
      </c>
      <c r="E36" s="26">
        <v>211</v>
      </c>
      <c r="F36" s="26">
        <v>1369</v>
      </c>
      <c r="G36" s="26">
        <v>1160</v>
      </c>
      <c r="H36" s="26">
        <v>209</v>
      </c>
      <c r="I36" s="26">
        <v>8</v>
      </c>
      <c r="J36" s="26">
        <v>6</v>
      </c>
      <c r="K36" s="26">
        <v>2</v>
      </c>
      <c r="L36" s="8" t="str">
        <f t="shared" si="0"/>
        <v>○</v>
      </c>
      <c r="M36" s="8" t="str">
        <f t="shared" si="1"/>
        <v>○</v>
      </c>
      <c r="N36" s="8" t="str">
        <f t="shared" si="2"/>
        <v>○</v>
      </c>
    </row>
    <row r="37" spans="1:14" s="8" customFormat="1" ht="15" customHeight="1">
      <c r="A37" s="20">
        <v>32</v>
      </c>
      <c r="B37" s="21" t="s">
        <v>102</v>
      </c>
      <c r="C37" s="22">
        <v>309</v>
      </c>
      <c r="D37" s="22">
        <v>263</v>
      </c>
      <c r="E37" s="22">
        <v>46</v>
      </c>
      <c r="F37" s="22">
        <v>307</v>
      </c>
      <c r="G37" s="22">
        <v>263</v>
      </c>
      <c r="H37" s="22">
        <v>44</v>
      </c>
      <c r="I37" s="22">
        <v>2</v>
      </c>
      <c r="J37" s="22">
        <v>0</v>
      </c>
      <c r="K37" s="22">
        <v>2</v>
      </c>
      <c r="L37" s="8" t="str">
        <f t="shared" si="0"/>
        <v>○</v>
      </c>
      <c r="M37" s="8" t="str">
        <f t="shared" si="1"/>
        <v>○</v>
      </c>
      <c r="N37" s="8" t="str">
        <f t="shared" si="2"/>
        <v>○</v>
      </c>
    </row>
    <row r="38" spans="1:14" s="8" customFormat="1" ht="15" customHeight="1">
      <c r="A38" s="27">
        <v>33</v>
      </c>
      <c r="B38" s="28" t="s">
        <v>103</v>
      </c>
      <c r="C38" s="29">
        <v>715</v>
      </c>
      <c r="D38" s="29">
        <v>378</v>
      </c>
      <c r="E38" s="29">
        <v>337</v>
      </c>
      <c r="F38" s="29">
        <v>692</v>
      </c>
      <c r="G38" s="29">
        <v>373</v>
      </c>
      <c r="H38" s="29">
        <v>319</v>
      </c>
      <c r="I38" s="29">
        <v>23</v>
      </c>
      <c r="J38" s="29">
        <v>5</v>
      </c>
      <c r="K38" s="29">
        <v>18</v>
      </c>
      <c r="L38" s="8" t="str">
        <f t="shared" si="0"/>
        <v>○</v>
      </c>
      <c r="M38" s="8" t="str">
        <f t="shared" si="1"/>
        <v>○</v>
      </c>
      <c r="N38" s="8" t="str">
        <f t="shared" si="2"/>
        <v>○</v>
      </c>
    </row>
    <row r="39" spans="1:14" s="8" customFormat="1" ht="15" customHeight="1">
      <c r="A39" s="20">
        <v>34</v>
      </c>
      <c r="B39" s="21" t="s">
        <v>104</v>
      </c>
      <c r="C39" s="29">
        <v>150</v>
      </c>
      <c r="D39" s="29">
        <v>48</v>
      </c>
      <c r="E39" s="29">
        <v>102</v>
      </c>
      <c r="F39" s="29">
        <v>143</v>
      </c>
      <c r="G39" s="29">
        <v>46</v>
      </c>
      <c r="H39" s="29">
        <v>97</v>
      </c>
      <c r="I39" s="29">
        <v>7</v>
      </c>
      <c r="J39" s="29">
        <v>2</v>
      </c>
      <c r="K39" s="29">
        <v>5</v>
      </c>
      <c r="L39" s="8" t="str">
        <f t="shared" si="0"/>
        <v>○</v>
      </c>
      <c r="M39" s="8" t="str">
        <f t="shared" si="1"/>
        <v>○</v>
      </c>
      <c r="N39" s="8" t="str">
        <f t="shared" si="2"/>
        <v>○</v>
      </c>
    </row>
    <row r="40" spans="1:14" s="8" customFormat="1" ht="15" customHeight="1">
      <c r="A40" s="20">
        <v>35</v>
      </c>
      <c r="B40" s="21" t="s">
        <v>105</v>
      </c>
      <c r="C40" s="29">
        <v>1404</v>
      </c>
      <c r="D40" s="29">
        <v>1078</v>
      </c>
      <c r="E40" s="29">
        <v>326</v>
      </c>
      <c r="F40" s="22">
        <v>1393</v>
      </c>
      <c r="G40" s="22">
        <v>1070</v>
      </c>
      <c r="H40" s="22">
        <v>323</v>
      </c>
      <c r="I40" s="29">
        <v>11</v>
      </c>
      <c r="J40" s="29">
        <v>8</v>
      </c>
      <c r="K40" s="29">
        <v>3</v>
      </c>
      <c r="L40" s="8" t="str">
        <f t="shared" si="0"/>
        <v>○</v>
      </c>
      <c r="M40" s="8" t="str">
        <f t="shared" si="1"/>
        <v>○</v>
      </c>
      <c r="N40" s="8" t="str">
        <f t="shared" si="2"/>
        <v>○</v>
      </c>
    </row>
    <row r="41" spans="1:14" s="8" customFormat="1" ht="15" customHeight="1">
      <c r="A41" s="20">
        <v>36</v>
      </c>
      <c r="B41" s="21" t="s">
        <v>106</v>
      </c>
      <c r="C41" s="22">
        <v>1778</v>
      </c>
      <c r="D41" s="22">
        <v>1361</v>
      </c>
      <c r="E41" s="22">
        <v>417</v>
      </c>
      <c r="F41" s="22">
        <v>1745</v>
      </c>
      <c r="G41" s="22">
        <v>1337</v>
      </c>
      <c r="H41" s="22">
        <v>408</v>
      </c>
      <c r="I41" s="22">
        <v>33</v>
      </c>
      <c r="J41" s="22">
        <v>24</v>
      </c>
      <c r="K41" s="22">
        <v>9</v>
      </c>
      <c r="L41" s="8" t="str">
        <f t="shared" si="0"/>
        <v>○</v>
      </c>
      <c r="M41" s="8" t="str">
        <f t="shared" si="1"/>
        <v>○</v>
      </c>
      <c r="N41" s="8" t="str">
        <f t="shared" si="2"/>
        <v>○</v>
      </c>
    </row>
    <row r="42" spans="1:14" s="8" customFormat="1" ht="15" customHeight="1">
      <c r="A42" s="20">
        <v>37</v>
      </c>
      <c r="B42" s="21" t="s">
        <v>107</v>
      </c>
      <c r="C42" s="22">
        <v>5487</v>
      </c>
      <c r="D42" s="22">
        <v>2879</v>
      </c>
      <c r="E42" s="22">
        <v>2608</v>
      </c>
      <c r="F42" s="22">
        <v>5422</v>
      </c>
      <c r="G42" s="22">
        <v>2854</v>
      </c>
      <c r="H42" s="22">
        <v>2568</v>
      </c>
      <c r="I42" s="22">
        <v>65</v>
      </c>
      <c r="J42" s="22">
        <v>25</v>
      </c>
      <c r="K42" s="22">
        <v>40</v>
      </c>
      <c r="L42" s="8" t="str">
        <f t="shared" si="0"/>
        <v>○</v>
      </c>
      <c r="M42" s="8" t="str">
        <f t="shared" si="1"/>
        <v>○</v>
      </c>
      <c r="N42" s="8" t="str">
        <f t="shared" si="2"/>
        <v>○</v>
      </c>
    </row>
    <row r="43" spans="1:14" s="8" customFormat="1" ht="15" customHeight="1">
      <c r="A43" s="20">
        <v>38</v>
      </c>
      <c r="B43" s="21" t="s">
        <v>108</v>
      </c>
      <c r="C43" s="22">
        <v>9975</v>
      </c>
      <c r="D43" s="22">
        <v>3905</v>
      </c>
      <c r="E43" s="22">
        <v>6070</v>
      </c>
      <c r="F43" s="22">
        <v>9794</v>
      </c>
      <c r="G43" s="22">
        <v>3807</v>
      </c>
      <c r="H43" s="22">
        <v>5987</v>
      </c>
      <c r="I43" s="22">
        <v>181</v>
      </c>
      <c r="J43" s="22">
        <v>98</v>
      </c>
      <c r="K43" s="22">
        <v>83</v>
      </c>
      <c r="L43" s="8" t="str">
        <f t="shared" si="0"/>
        <v>○</v>
      </c>
      <c r="M43" s="8" t="str">
        <f t="shared" si="1"/>
        <v>○</v>
      </c>
      <c r="N43" s="8" t="str">
        <f t="shared" si="2"/>
        <v>○</v>
      </c>
    </row>
    <row r="44" spans="1:14" s="8" customFormat="1" ht="15" customHeight="1">
      <c r="A44" s="20">
        <v>39</v>
      </c>
      <c r="B44" s="21" t="s">
        <v>109</v>
      </c>
      <c r="C44" s="22">
        <v>716</v>
      </c>
      <c r="D44" s="22">
        <v>262</v>
      </c>
      <c r="E44" s="22">
        <v>454</v>
      </c>
      <c r="F44" s="22">
        <v>691</v>
      </c>
      <c r="G44" s="22">
        <v>252</v>
      </c>
      <c r="H44" s="22">
        <v>439</v>
      </c>
      <c r="I44" s="22">
        <v>25</v>
      </c>
      <c r="J44" s="22">
        <v>10</v>
      </c>
      <c r="K44" s="22">
        <v>15</v>
      </c>
      <c r="L44" s="8" t="str">
        <f t="shared" si="0"/>
        <v>○</v>
      </c>
      <c r="M44" s="8" t="str">
        <f t="shared" si="1"/>
        <v>○</v>
      </c>
      <c r="N44" s="8" t="str">
        <f t="shared" si="2"/>
        <v>○</v>
      </c>
    </row>
    <row r="45" spans="1:14" s="8" customFormat="1" ht="15" customHeight="1">
      <c r="A45" s="20">
        <v>40</v>
      </c>
      <c r="B45" s="21" t="s">
        <v>110</v>
      </c>
      <c r="C45" s="22">
        <v>4066</v>
      </c>
      <c r="D45" s="22">
        <v>2597</v>
      </c>
      <c r="E45" s="22">
        <v>1469</v>
      </c>
      <c r="F45" s="22">
        <v>3929</v>
      </c>
      <c r="G45" s="22">
        <v>2539</v>
      </c>
      <c r="H45" s="22">
        <v>1390</v>
      </c>
      <c r="I45" s="22">
        <v>137</v>
      </c>
      <c r="J45" s="22">
        <v>58</v>
      </c>
      <c r="K45" s="22">
        <v>79</v>
      </c>
      <c r="L45" s="8" t="str">
        <f t="shared" si="0"/>
        <v>○</v>
      </c>
      <c r="M45" s="8" t="str">
        <f t="shared" si="1"/>
        <v>○</v>
      </c>
      <c r="N45" s="8" t="str">
        <f t="shared" si="2"/>
        <v>○</v>
      </c>
    </row>
    <row r="46" spans="1:14" s="8" customFormat="1" ht="15" customHeight="1">
      <c r="A46" s="24">
        <v>41</v>
      </c>
      <c r="B46" s="25" t="s">
        <v>111</v>
      </c>
      <c r="C46" s="26">
        <v>1371</v>
      </c>
      <c r="D46" s="26">
        <v>850</v>
      </c>
      <c r="E46" s="26">
        <v>521</v>
      </c>
      <c r="F46" s="26">
        <v>1337</v>
      </c>
      <c r="G46" s="26">
        <v>832</v>
      </c>
      <c r="H46" s="26">
        <v>505</v>
      </c>
      <c r="I46" s="26">
        <v>34</v>
      </c>
      <c r="J46" s="26">
        <v>18</v>
      </c>
      <c r="K46" s="26">
        <v>16</v>
      </c>
      <c r="L46" s="8" t="str">
        <f t="shared" si="0"/>
        <v>○</v>
      </c>
      <c r="M46" s="8" t="str">
        <f t="shared" si="1"/>
        <v>○</v>
      </c>
      <c r="N46" s="8" t="str">
        <f t="shared" si="2"/>
        <v>○</v>
      </c>
    </row>
    <row r="47" spans="1:14" s="8" customFormat="1" ht="15" customHeight="1">
      <c r="A47" s="38"/>
      <c r="B47" s="39" t="s">
        <v>56</v>
      </c>
      <c r="C47" s="40">
        <f>SUM(C17:C46)</f>
        <v>130881</v>
      </c>
      <c r="D47" s="40">
        <f aca="true" t="shared" si="4" ref="D47:K47">SUM(D17:D46)</f>
        <v>54253</v>
      </c>
      <c r="E47" s="40">
        <f t="shared" si="4"/>
        <v>76628</v>
      </c>
      <c r="F47" s="40">
        <f t="shared" si="4"/>
        <v>127523</v>
      </c>
      <c r="G47" s="40">
        <f t="shared" si="4"/>
        <v>52952</v>
      </c>
      <c r="H47" s="40">
        <f t="shared" si="4"/>
        <v>74571</v>
      </c>
      <c r="I47" s="40">
        <f t="shared" si="4"/>
        <v>3358</v>
      </c>
      <c r="J47" s="40">
        <f t="shared" si="4"/>
        <v>1301</v>
      </c>
      <c r="K47" s="40">
        <f t="shared" si="4"/>
        <v>2057</v>
      </c>
      <c r="L47" s="8" t="str">
        <f t="shared" si="0"/>
        <v>○</v>
      </c>
      <c r="M47" s="8" t="str">
        <f t="shared" si="1"/>
        <v>○</v>
      </c>
      <c r="N47" s="8" t="str">
        <f t="shared" si="2"/>
        <v>○</v>
      </c>
    </row>
    <row r="48" spans="1:14" s="8" customFormat="1" ht="15" customHeight="1">
      <c r="A48" s="41"/>
      <c r="B48" s="42" t="s">
        <v>57</v>
      </c>
      <c r="C48" s="43">
        <f>C16+C47</f>
        <v>370630</v>
      </c>
      <c r="D48" s="43">
        <f aca="true" t="shared" si="5" ref="D48:K48">D16+D47</f>
        <v>107922</v>
      </c>
      <c r="E48" s="43">
        <f t="shared" si="5"/>
        <v>262708</v>
      </c>
      <c r="F48" s="43">
        <f t="shared" si="5"/>
        <v>359874</v>
      </c>
      <c r="G48" s="43">
        <f t="shared" si="5"/>
        <v>105344</v>
      </c>
      <c r="H48" s="43">
        <f t="shared" si="5"/>
        <v>254530</v>
      </c>
      <c r="I48" s="43">
        <f t="shared" si="5"/>
        <v>10756</v>
      </c>
      <c r="J48" s="43">
        <f t="shared" si="5"/>
        <v>2578</v>
      </c>
      <c r="K48" s="43">
        <f t="shared" si="5"/>
        <v>8178</v>
      </c>
      <c r="L48" s="8" t="str">
        <f t="shared" si="0"/>
        <v>○</v>
      </c>
      <c r="M48" s="8" t="str">
        <f t="shared" si="1"/>
        <v>○</v>
      </c>
      <c r="N48" s="8" t="str">
        <f t="shared" si="2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C50"/>
  <sheetViews>
    <sheetView showGridLines="0" view="pageBreakPreview" zoomScale="75" zoomScaleNormal="75" zoomScaleSheetLayoutView="75" workbookViewId="0" topLeftCell="A1">
      <selection activeCell="O14" sqref="O14"/>
    </sheetView>
  </sheetViews>
  <sheetFormatPr defaultColWidth="8.796875" defaultRowHeight="15"/>
  <cols>
    <col min="1" max="1" width="3.5" style="7" customWidth="1"/>
    <col min="2" max="2" width="14.69921875" style="7" customWidth="1"/>
    <col min="3" max="8" width="15.59765625" style="7" customWidth="1"/>
    <col min="9" max="10" width="12.3984375" style="7" customWidth="1"/>
    <col min="11" max="11" width="15.5" style="7" bestFit="1" customWidth="1"/>
    <col min="12" max="12" width="2.59765625" style="7" customWidth="1"/>
    <col min="13" max="13" width="3.5" style="7" customWidth="1"/>
    <col min="14" max="14" width="14.69921875" style="7" customWidth="1"/>
    <col min="15" max="20" width="15.59765625" style="7" customWidth="1"/>
    <col min="21" max="22" width="12.3984375" style="7" customWidth="1"/>
    <col min="23" max="23" width="15.5" style="7" bestFit="1" customWidth="1"/>
    <col min="24" max="24" width="1.69921875" style="35" customWidth="1"/>
    <col min="25" max="25" width="3.5" style="7" customWidth="1"/>
    <col min="26" max="26" width="14.59765625" style="7" customWidth="1"/>
    <col min="27" max="35" width="15.59765625" style="7" customWidth="1"/>
    <col min="36" max="36" width="2.59765625" style="35" customWidth="1"/>
    <col min="37" max="37" width="3.5" style="7" customWidth="1"/>
    <col min="38" max="38" width="14.59765625" style="7" customWidth="1"/>
    <col min="39" max="47" width="15.59765625" style="7" customWidth="1"/>
    <col min="48" max="48" width="3" style="35" customWidth="1"/>
    <col min="49" max="49" width="3.5" style="7" customWidth="1"/>
    <col min="50" max="50" width="14.59765625" style="7" customWidth="1"/>
    <col min="51" max="59" width="15.59765625" style="7" customWidth="1"/>
    <col min="60" max="60" width="3.3984375" style="35" customWidth="1"/>
    <col min="61" max="61" width="3.5" style="7" customWidth="1"/>
    <col min="62" max="62" width="14.59765625" style="7" customWidth="1"/>
    <col min="63" max="71" width="15.59765625" style="7" customWidth="1"/>
    <col min="72" max="72" width="3.19921875" style="35" customWidth="1"/>
    <col min="73" max="73" width="3.5" style="7" customWidth="1"/>
    <col min="74" max="74" width="14.59765625" style="7" customWidth="1"/>
    <col min="75" max="83" width="15.59765625" style="7" customWidth="1"/>
    <col min="84" max="84" width="5.69921875" style="35" customWidth="1"/>
    <col min="85" max="85" width="3.5" style="7" customWidth="1"/>
    <col min="86" max="86" width="14.59765625" style="7" customWidth="1"/>
    <col min="87" max="95" width="15.59765625" style="7" customWidth="1"/>
    <col min="96" max="96" width="2.59765625" style="35" customWidth="1"/>
    <col min="97" max="97" width="3.5" style="7" customWidth="1"/>
    <col min="98" max="98" width="14.59765625" style="7" customWidth="1"/>
    <col min="99" max="107" width="15.59765625" style="7" customWidth="1"/>
    <col min="108" max="108" width="2.59765625" style="7" customWidth="1"/>
    <col min="109" max="109" width="3.5" style="7" customWidth="1"/>
    <col min="110" max="116" width="14.59765625" style="7" customWidth="1"/>
    <col min="117" max="119" width="15.59765625" style="7" customWidth="1"/>
    <col min="120" max="120" width="2.59765625" style="7" customWidth="1"/>
    <col min="121" max="121" width="3.5" style="7" customWidth="1"/>
    <col min="122" max="122" width="14.59765625" style="7" customWidth="1"/>
    <col min="123" max="128" width="15.59765625" style="9" customWidth="1"/>
    <col min="129" max="131" width="15.59765625" style="7" customWidth="1"/>
    <col min="132" max="132" width="2.59765625" style="9" customWidth="1"/>
    <col min="133" max="133" width="3.5" style="7" customWidth="1"/>
    <col min="134" max="134" width="14.59765625" style="7" customWidth="1"/>
    <col min="135" max="140" width="15.59765625" style="9" customWidth="1"/>
    <col min="141" max="143" width="15.59765625" style="7" customWidth="1"/>
    <col min="144" max="144" width="2.59765625" style="7" customWidth="1"/>
    <col min="145" max="145" width="3.5" style="7" customWidth="1"/>
    <col min="146" max="146" width="14.59765625" style="7" customWidth="1"/>
    <col min="147" max="152" width="15.59765625" style="9" customWidth="1"/>
    <col min="153" max="155" width="15.59765625" style="7" customWidth="1"/>
    <col min="156" max="156" width="3.09765625" style="7" customWidth="1"/>
    <col min="157" max="157" width="3.5" style="7" customWidth="1"/>
    <col min="158" max="158" width="14.59765625" style="7" customWidth="1"/>
    <col min="159" max="164" width="15.59765625" style="9" customWidth="1"/>
    <col min="165" max="167" width="15.59765625" style="7" customWidth="1"/>
    <col min="168" max="168" width="2.5" style="7" customWidth="1"/>
    <col min="169" max="169" width="3.5" style="7" customWidth="1"/>
    <col min="170" max="170" width="14.59765625" style="7" customWidth="1"/>
    <col min="171" max="176" width="15.59765625" style="9" customWidth="1"/>
    <col min="177" max="179" width="15.59765625" style="7" customWidth="1"/>
    <col min="180" max="180" width="3.09765625" style="7" customWidth="1"/>
    <col min="181" max="181" width="3.5" style="7" customWidth="1"/>
    <col min="182" max="182" width="14.59765625" style="7" customWidth="1"/>
    <col min="183" max="188" width="15.59765625" style="9" customWidth="1"/>
    <col min="189" max="191" width="15.59765625" style="7" customWidth="1"/>
    <col min="192" max="192" width="2.19921875" style="7" customWidth="1"/>
    <col min="193" max="193" width="3.5" style="7" customWidth="1"/>
    <col min="194" max="194" width="14.59765625" style="7" customWidth="1"/>
    <col min="195" max="200" width="15.59765625" style="9" customWidth="1"/>
    <col min="201" max="203" width="15.59765625" style="7" customWidth="1"/>
    <col min="204" max="204" width="2.59765625" style="7" customWidth="1"/>
    <col min="205" max="205" width="3.5" style="7" customWidth="1"/>
    <col min="206" max="206" width="14.59765625" style="7" customWidth="1"/>
    <col min="207" max="212" width="15.59765625" style="9" customWidth="1"/>
    <col min="213" max="215" width="15.59765625" style="7" customWidth="1"/>
    <col min="216" max="217" width="3.5" style="7" customWidth="1"/>
    <col min="218" max="218" width="14.59765625" style="7" customWidth="1"/>
    <col min="219" max="224" width="15.59765625" style="9" customWidth="1"/>
    <col min="225" max="227" width="15.59765625" style="7" customWidth="1"/>
    <col min="228" max="228" width="3" style="7" customWidth="1"/>
    <col min="229" max="237" width="12.59765625" style="7" customWidth="1"/>
    <col min="238" max="16384" width="9" style="7" customWidth="1"/>
  </cols>
  <sheetData>
    <row r="1" spans="1:217" ht="18.75">
      <c r="A1" s="47" t="s">
        <v>137</v>
      </c>
      <c r="M1" s="47" t="s">
        <v>137</v>
      </c>
      <c r="Y1" s="47" t="s">
        <v>137</v>
      </c>
      <c r="AK1" s="47" t="s">
        <v>137</v>
      </c>
      <c r="AW1" s="47" t="s">
        <v>137</v>
      </c>
      <c r="BI1" s="47" t="s">
        <v>137</v>
      </c>
      <c r="BU1" s="47" t="s">
        <v>137</v>
      </c>
      <c r="CG1" s="47" t="s">
        <v>137</v>
      </c>
      <c r="CS1" s="47" t="s">
        <v>137</v>
      </c>
      <c r="DE1" s="47" t="s">
        <v>137</v>
      </c>
      <c r="DQ1" s="47" t="s">
        <v>137</v>
      </c>
      <c r="EC1" s="47" t="s">
        <v>137</v>
      </c>
      <c r="EO1" s="47" t="s">
        <v>137</v>
      </c>
      <c r="FA1" s="47" t="s">
        <v>137</v>
      </c>
      <c r="FM1" s="47" t="s">
        <v>137</v>
      </c>
      <c r="FY1" s="47" t="s">
        <v>137</v>
      </c>
      <c r="GK1" s="47" t="s">
        <v>137</v>
      </c>
      <c r="GW1" s="47" t="s">
        <v>137</v>
      </c>
      <c r="HI1" s="47" t="s">
        <v>137</v>
      </c>
    </row>
    <row r="2" spans="1:224" s="31" customFormat="1" ht="17.25">
      <c r="A2" s="31" t="s">
        <v>112</v>
      </c>
      <c r="M2" s="31" t="s">
        <v>113</v>
      </c>
      <c r="X2" s="34"/>
      <c r="Y2" s="31" t="s">
        <v>114</v>
      </c>
      <c r="AJ2" s="34"/>
      <c r="AK2" s="31" t="s">
        <v>115</v>
      </c>
      <c r="AV2" s="34"/>
      <c r="AW2" s="31" t="s">
        <v>116</v>
      </c>
      <c r="BH2" s="34"/>
      <c r="BI2" s="31" t="s">
        <v>117</v>
      </c>
      <c r="BT2" s="34"/>
      <c r="BU2" s="31" t="s">
        <v>118</v>
      </c>
      <c r="CF2" s="34"/>
      <c r="CG2" s="31" t="s">
        <v>119</v>
      </c>
      <c r="CR2" s="34"/>
      <c r="CS2" s="31" t="s">
        <v>120</v>
      </c>
      <c r="DE2" s="31" t="s">
        <v>121</v>
      </c>
      <c r="DQ2" s="32" t="s">
        <v>122</v>
      </c>
      <c r="DS2" s="32"/>
      <c r="DT2" s="32"/>
      <c r="DU2" s="32"/>
      <c r="DV2" s="32"/>
      <c r="DW2" s="32"/>
      <c r="DX2" s="32"/>
      <c r="EB2" s="32"/>
      <c r="EC2" s="32" t="s">
        <v>123</v>
      </c>
      <c r="EE2" s="32"/>
      <c r="EF2" s="32"/>
      <c r="EG2" s="32"/>
      <c r="EH2" s="32"/>
      <c r="EI2" s="32"/>
      <c r="EJ2" s="32"/>
      <c r="EO2" s="32" t="s">
        <v>124</v>
      </c>
      <c r="EQ2" s="32"/>
      <c r="ER2" s="32"/>
      <c r="ES2" s="32"/>
      <c r="ET2" s="32"/>
      <c r="EU2" s="32"/>
      <c r="EV2" s="32"/>
      <c r="FA2" s="32" t="s">
        <v>125</v>
      </c>
      <c r="FC2" s="32"/>
      <c r="FD2" s="32"/>
      <c r="FE2" s="32"/>
      <c r="FF2" s="32"/>
      <c r="FG2" s="32"/>
      <c r="FH2" s="32"/>
      <c r="FM2" s="32" t="s">
        <v>126</v>
      </c>
      <c r="FO2" s="32"/>
      <c r="FP2" s="32"/>
      <c r="FQ2" s="32"/>
      <c r="FR2" s="32"/>
      <c r="FS2" s="32"/>
      <c r="FT2" s="32"/>
      <c r="FY2" s="32" t="s">
        <v>127</v>
      </c>
      <c r="GA2" s="32"/>
      <c r="GB2" s="32"/>
      <c r="GC2" s="32"/>
      <c r="GD2" s="32"/>
      <c r="GE2" s="32"/>
      <c r="GF2" s="32"/>
      <c r="GK2" s="32" t="s">
        <v>128</v>
      </c>
      <c r="GM2" s="32"/>
      <c r="GN2" s="32"/>
      <c r="GO2" s="32"/>
      <c r="GP2" s="32"/>
      <c r="GQ2" s="32"/>
      <c r="GR2" s="32"/>
      <c r="GW2" s="32" t="s">
        <v>129</v>
      </c>
      <c r="GY2" s="32"/>
      <c r="GZ2" s="32"/>
      <c r="HA2" s="32"/>
      <c r="HB2" s="32"/>
      <c r="HC2" s="32"/>
      <c r="HD2" s="32"/>
      <c r="HI2" s="32" t="s">
        <v>130</v>
      </c>
      <c r="HK2" s="32"/>
      <c r="HL2" s="32"/>
      <c r="HM2" s="32"/>
      <c r="HN2" s="32"/>
      <c r="HO2" s="32"/>
      <c r="HP2" s="32"/>
    </row>
    <row r="3" spans="1:227" s="8" customFormat="1" ht="17.25" customHeight="1">
      <c r="A3" s="88" t="s">
        <v>49</v>
      </c>
      <c r="B3" s="86" t="s">
        <v>51</v>
      </c>
      <c r="C3" s="85" t="s">
        <v>52</v>
      </c>
      <c r="D3" s="85"/>
      <c r="E3" s="85"/>
      <c r="F3" s="85" t="s">
        <v>53</v>
      </c>
      <c r="G3" s="85"/>
      <c r="H3" s="85"/>
      <c r="I3" s="85" t="s">
        <v>58</v>
      </c>
      <c r="J3" s="85"/>
      <c r="K3" s="85"/>
      <c r="M3" s="88" t="s">
        <v>49</v>
      </c>
      <c r="N3" s="86" t="s">
        <v>51</v>
      </c>
      <c r="O3" s="85" t="s">
        <v>52</v>
      </c>
      <c r="P3" s="85"/>
      <c r="Q3" s="85"/>
      <c r="R3" s="85" t="s">
        <v>53</v>
      </c>
      <c r="S3" s="85"/>
      <c r="T3" s="85"/>
      <c r="U3" s="85" t="s">
        <v>58</v>
      </c>
      <c r="V3" s="85"/>
      <c r="W3" s="85"/>
      <c r="X3" s="50"/>
      <c r="Y3" s="88" t="s">
        <v>49</v>
      </c>
      <c r="Z3" s="86" t="s">
        <v>50</v>
      </c>
      <c r="AA3" s="85" t="s">
        <v>52</v>
      </c>
      <c r="AB3" s="85"/>
      <c r="AC3" s="85"/>
      <c r="AD3" s="85" t="s">
        <v>53</v>
      </c>
      <c r="AE3" s="85"/>
      <c r="AF3" s="85"/>
      <c r="AG3" s="85" t="s">
        <v>58</v>
      </c>
      <c r="AH3" s="85"/>
      <c r="AI3" s="85"/>
      <c r="AJ3" s="52"/>
      <c r="AK3" s="88" t="s">
        <v>49</v>
      </c>
      <c r="AL3" s="86" t="s">
        <v>50</v>
      </c>
      <c r="AM3" s="85" t="s">
        <v>52</v>
      </c>
      <c r="AN3" s="85"/>
      <c r="AO3" s="85"/>
      <c r="AP3" s="85" t="s">
        <v>53</v>
      </c>
      <c r="AQ3" s="85"/>
      <c r="AR3" s="85"/>
      <c r="AS3" s="85" t="s">
        <v>58</v>
      </c>
      <c r="AT3" s="85"/>
      <c r="AU3" s="85"/>
      <c r="AV3" s="50"/>
      <c r="AW3" s="88" t="s">
        <v>49</v>
      </c>
      <c r="AX3" s="86" t="s">
        <v>50</v>
      </c>
      <c r="AY3" s="85" t="s">
        <v>52</v>
      </c>
      <c r="AZ3" s="85"/>
      <c r="BA3" s="85"/>
      <c r="BB3" s="85" t="s">
        <v>53</v>
      </c>
      <c r="BC3" s="85"/>
      <c r="BD3" s="85"/>
      <c r="BE3" s="85" t="s">
        <v>58</v>
      </c>
      <c r="BF3" s="85"/>
      <c r="BG3" s="85"/>
      <c r="BH3" s="50"/>
      <c r="BI3" s="88" t="s">
        <v>49</v>
      </c>
      <c r="BJ3" s="86" t="s">
        <v>50</v>
      </c>
      <c r="BK3" s="85" t="s">
        <v>52</v>
      </c>
      <c r="BL3" s="85"/>
      <c r="BM3" s="85"/>
      <c r="BN3" s="85" t="s">
        <v>53</v>
      </c>
      <c r="BO3" s="85"/>
      <c r="BP3" s="85"/>
      <c r="BQ3" s="85" t="s">
        <v>58</v>
      </c>
      <c r="BR3" s="85"/>
      <c r="BS3" s="85"/>
      <c r="BT3" s="50"/>
      <c r="BU3" s="88" t="s">
        <v>49</v>
      </c>
      <c r="BV3" s="86" t="s">
        <v>50</v>
      </c>
      <c r="BW3" s="85" t="s">
        <v>52</v>
      </c>
      <c r="BX3" s="85"/>
      <c r="BY3" s="85"/>
      <c r="BZ3" s="85" t="s">
        <v>53</v>
      </c>
      <c r="CA3" s="85"/>
      <c r="CB3" s="85"/>
      <c r="CC3" s="85" t="s">
        <v>58</v>
      </c>
      <c r="CD3" s="85"/>
      <c r="CE3" s="85"/>
      <c r="CF3" s="50"/>
      <c r="CG3" s="88" t="s">
        <v>49</v>
      </c>
      <c r="CH3" s="86" t="s">
        <v>50</v>
      </c>
      <c r="CI3" s="85" t="s">
        <v>52</v>
      </c>
      <c r="CJ3" s="85"/>
      <c r="CK3" s="85"/>
      <c r="CL3" s="85" t="s">
        <v>53</v>
      </c>
      <c r="CM3" s="85"/>
      <c r="CN3" s="85"/>
      <c r="CO3" s="85" t="s">
        <v>58</v>
      </c>
      <c r="CP3" s="85"/>
      <c r="CQ3" s="85"/>
      <c r="CR3" s="52"/>
      <c r="CS3" s="88" t="s">
        <v>49</v>
      </c>
      <c r="CT3" s="86" t="s">
        <v>50</v>
      </c>
      <c r="CU3" s="85" t="s">
        <v>52</v>
      </c>
      <c r="CV3" s="85"/>
      <c r="CW3" s="85"/>
      <c r="CX3" s="85" t="s">
        <v>53</v>
      </c>
      <c r="CY3" s="85"/>
      <c r="CZ3" s="85"/>
      <c r="DA3" s="85" t="s">
        <v>58</v>
      </c>
      <c r="DB3" s="85"/>
      <c r="DC3" s="85"/>
      <c r="DE3" s="88" t="s">
        <v>49</v>
      </c>
      <c r="DF3" s="86" t="s">
        <v>50</v>
      </c>
      <c r="DG3" s="85" t="s">
        <v>52</v>
      </c>
      <c r="DH3" s="85"/>
      <c r="DI3" s="85"/>
      <c r="DJ3" s="85" t="s">
        <v>53</v>
      </c>
      <c r="DK3" s="85"/>
      <c r="DL3" s="85"/>
      <c r="DM3" s="85" t="s">
        <v>58</v>
      </c>
      <c r="DN3" s="85"/>
      <c r="DO3" s="85"/>
      <c r="DQ3" s="88" t="s">
        <v>49</v>
      </c>
      <c r="DR3" s="86" t="s">
        <v>50</v>
      </c>
      <c r="DS3" s="85" t="s">
        <v>52</v>
      </c>
      <c r="DT3" s="85"/>
      <c r="DU3" s="85"/>
      <c r="DV3" s="85" t="s">
        <v>53</v>
      </c>
      <c r="DW3" s="85"/>
      <c r="DX3" s="85"/>
      <c r="DY3" s="85" t="s">
        <v>58</v>
      </c>
      <c r="DZ3" s="85"/>
      <c r="EA3" s="85"/>
      <c r="EC3" s="88" t="s">
        <v>49</v>
      </c>
      <c r="ED3" s="86" t="s">
        <v>50</v>
      </c>
      <c r="EE3" s="85" t="s">
        <v>52</v>
      </c>
      <c r="EF3" s="85"/>
      <c r="EG3" s="85"/>
      <c r="EH3" s="85" t="s">
        <v>53</v>
      </c>
      <c r="EI3" s="85"/>
      <c r="EJ3" s="85"/>
      <c r="EK3" s="85" t="s">
        <v>58</v>
      </c>
      <c r="EL3" s="85"/>
      <c r="EM3" s="85"/>
      <c r="EO3" s="88" t="s">
        <v>49</v>
      </c>
      <c r="EP3" s="86" t="s">
        <v>50</v>
      </c>
      <c r="EQ3" s="85" t="s">
        <v>52</v>
      </c>
      <c r="ER3" s="85"/>
      <c r="ES3" s="85"/>
      <c r="ET3" s="85" t="s">
        <v>53</v>
      </c>
      <c r="EU3" s="85"/>
      <c r="EV3" s="85"/>
      <c r="EW3" s="85" t="s">
        <v>58</v>
      </c>
      <c r="EX3" s="85"/>
      <c r="EY3" s="85"/>
      <c r="FA3" s="88" t="s">
        <v>49</v>
      </c>
      <c r="FB3" s="86" t="s">
        <v>50</v>
      </c>
      <c r="FC3" s="85" t="s">
        <v>52</v>
      </c>
      <c r="FD3" s="85"/>
      <c r="FE3" s="85"/>
      <c r="FF3" s="85" t="s">
        <v>53</v>
      </c>
      <c r="FG3" s="85"/>
      <c r="FH3" s="85"/>
      <c r="FI3" s="85" t="s">
        <v>58</v>
      </c>
      <c r="FJ3" s="85"/>
      <c r="FK3" s="85"/>
      <c r="FM3" s="88" t="s">
        <v>49</v>
      </c>
      <c r="FN3" s="86" t="s">
        <v>50</v>
      </c>
      <c r="FO3" s="85" t="s">
        <v>52</v>
      </c>
      <c r="FP3" s="85"/>
      <c r="FQ3" s="85"/>
      <c r="FR3" s="85" t="s">
        <v>53</v>
      </c>
      <c r="FS3" s="85"/>
      <c r="FT3" s="85"/>
      <c r="FU3" s="85" t="s">
        <v>58</v>
      </c>
      <c r="FV3" s="85"/>
      <c r="FW3" s="85"/>
      <c r="FY3" s="88" t="s">
        <v>49</v>
      </c>
      <c r="FZ3" s="86" t="s">
        <v>50</v>
      </c>
      <c r="GA3" s="85" t="s">
        <v>52</v>
      </c>
      <c r="GB3" s="85"/>
      <c r="GC3" s="85"/>
      <c r="GD3" s="85" t="s">
        <v>53</v>
      </c>
      <c r="GE3" s="85"/>
      <c r="GF3" s="85"/>
      <c r="GG3" s="85" t="s">
        <v>58</v>
      </c>
      <c r="GH3" s="85"/>
      <c r="GI3" s="85"/>
      <c r="GK3" s="88" t="s">
        <v>49</v>
      </c>
      <c r="GL3" s="86" t="s">
        <v>50</v>
      </c>
      <c r="GM3" s="85" t="s">
        <v>52</v>
      </c>
      <c r="GN3" s="85"/>
      <c r="GO3" s="85"/>
      <c r="GP3" s="85" t="s">
        <v>53</v>
      </c>
      <c r="GQ3" s="85"/>
      <c r="GR3" s="85"/>
      <c r="GS3" s="85" t="s">
        <v>58</v>
      </c>
      <c r="GT3" s="85"/>
      <c r="GU3" s="85"/>
      <c r="GW3" s="88" t="s">
        <v>49</v>
      </c>
      <c r="GX3" s="86" t="s">
        <v>50</v>
      </c>
      <c r="GY3" s="85" t="s">
        <v>52</v>
      </c>
      <c r="GZ3" s="85"/>
      <c r="HA3" s="85"/>
      <c r="HB3" s="85" t="s">
        <v>53</v>
      </c>
      <c r="HC3" s="85"/>
      <c r="HD3" s="85"/>
      <c r="HE3" s="85" t="s">
        <v>58</v>
      </c>
      <c r="HF3" s="85"/>
      <c r="HG3" s="85"/>
      <c r="HI3" s="88" t="s">
        <v>49</v>
      </c>
      <c r="HJ3" s="86" t="s">
        <v>50</v>
      </c>
      <c r="HK3" s="85" t="s">
        <v>52</v>
      </c>
      <c r="HL3" s="85"/>
      <c r="HM3" s="85"/>
      <c r="HN3" s="85" t="s">
        <v>53</v>
      </c>
      <c r="HO3" s="85"/>
      <c r="HP3" s="85"/>
      <c r="HQ3" s="85" t="s">
        <v>58</v>
      </c>
      <c r="HR3" s="85"/>
      <c r="HS3" s="85"/>
    </row>
    <row r="4" spans="1:227" s="8" customFormat="1" ht="54" customHeight="1">
      <c r="A4" s="88"/>
      <c r="B4" s="87"/>
      <c r="C4" s="48" t="s">
        <v>1</v>
      </c>
      <c r="D4" s="48" t="s">
        <v>2</v>
      </c>
      <c r="E4" s="48" t="s">
        <v>54</v>
      </c>
      <c r="F4" s="48" t="s">
        <v>44</v>
      </c>
      <c r="G4" s="48" t="s">
        <v>55</v>
      </c>
      <c r="H4" s="48" t="s">
        <v>45</v>
      </c>
      <c r="I4" s="49" t="s">
        <v>60</v>
      </c>
      <c r="J4" s="49" t="s">
        <v>59</v>
      </c>
      <c r="K4" s="49" t="s">
        <v>54</v>
      </c>
      <c r="M4" s="88"/>
      <c r="N4" s="87"/>
      <c r="O4" s="48" t="s">
        <v>1</v>
      </c>
      <c r="P4" s="48" t="s">
        <v>2</v>
      </c>
      <c r="Q4" s="48" t="s">
        <v>54</v>
      </c>
      <c r="R4" s="48" t="s">
        <v>44</v>
      </c>
      <c r="S4" s="48" t="s">
        <v>55</v>
      </c>
      <c r="T4" s="48" t="s">
        <v>45</v>
      </c>
      <c r="U4" s="49" t="s">
        <v>60</v>
      </c>
      <c r="V4" s="49" t="s">
        <v>59</v>
      </c>
      <c r="W4" s="49" t="s">
        <v>54</v>
      </c>
      <c r="X4" s="51"/>
      <c r="Y4" s="88"/>
      <c r="Z4" s="87"/>
      <c r="AA4" s="48" t="s">
        <v>1</v>
      </c>
      <c r="AB4" s="48" t="s">
        <v>2</v>
      </c>
      <c r="AC4" s="48" t="s">
        <v>54</v>
      </c>
      <c r="AD4" s="48" t="s">
        <v>44</v>
      </c>
      <c r="AE4" s="48" t="s">
        <v>55</v>
      </c>
      <c r="AF4" s="48" t="s">
        <v>45</v>
      </c>
      <c r="AG4" s="49" t="s">
        <v>60</v>
      </c>
      <c r="AH4" s="49" t="s">
        <v>59</v>
      </c>
      <c r="AI4" s="49" t="s">
        <v>54</v>
      </c>
      <c r="AJ4" s="52"/>
      <c r="AK4" s="88"/>
      <c r="AL4" s="87"/>
      <c r="AM4" s="48" t="s">
        <v>1</v>
      </c>
      <c r="AN4" s="48" t="s">
        <v>2</v>
      </c>
      <c r="AO4" s="48" t="s">
        <v>54</v>
      </c>
      <c r="AP4" s="48" t="s">
        <v>44</v>
      </c>
      <c r="AQ4" s="48" t="s">
        <v>55</v>
      </c>
      <c r="AR4" s="48" t="s">
        <v>45</v>
      </c>
      <c r="AS4" s="49" t="s">
        <v>60</v>
      </c>
      <c r="AT4" s="49" t="s">
        <v>59</v>
      </c>
      <c r="AU4" s="49" t="s">
        <v>54</v>
      </c>
      <c r="AV4" s="51"/>
      <c r="AW4" s="88"/>
      <c r="AX4" s="87"/>
      <c r="AY4" s="48" t="s">
        <v>1</v>
      </c>
      <c r="AZ4" s="48" t="s">
        <v>2</v>
      </c>
      <c r="BA4" s="48" t="s">
        <v>54</v>
      </c>
      <c r="BB4" s="48" t="s">
        <v>44</v>
      </c>
      <c r="BC4" s="48" t="s">
        <v>55</v>
      </c>
      <c r="BD4" s="48" t="s">
        <v>45</v>
      </c>
      <c r="BE4" s="49" t="s">
        <v>60</v>
      </c>
      <c r="BF4" s="49" t="s">
        <v>59</v>
      </c>
      <c r="BG4" s="49" t="s">
        <v>54</v>
      </c>
      <c r="BH4" s="51"/>
      <c r="BI4" s="88"/>
      <c r="BJ4" s="87"/>
      <c r="BK4" s="48" t="s">
        <v>1</v>
      </c>
      <c r="BL4" s="48" t="s">
        <v>2</v>
      </c>
      <c r="BM4" s="48" t="s">
        <v>54</v>
      </c>
      <c r="BN4" s="48" t="s">
        <v>44</v>
      </c>
      <c r="BO4" s="48" t="s">
        <v>55</v>
      </c>
      <c r="BP4" s="48" t="s">
        <v>45</v>
      </c>
      <c r="BQ4" s="49" t="s">
        <v>60</v>
      </c>
      <c r="BR4" s="49" t="s">
        <v>59</v>
      </c>
      <c r="BS4" s="49" t="s">
        <v>54</v>
      </c>
      <c r="BT4" s="51"/>
      <c r="BU4" s="88"/>
      <c r="BV4" s="87"/>
      <c r="BW4" s="48" t="s">
        <v>1</v>
      </c>
      <c r="BX4" s="48" t="s">
        <v>2</v>
      </c>
      <c r="BY4" s="48" t="s">
        <v>54</v>
      </c>
      <c r="BZ4" s="48" t="s">
        <v>44</v>
      </c>
      <c r="CA4" s="48" t="s">
        <v>55</v>
      </c>
      <c r="CB4" s="48" t="s">
        <v>45</v>
      </c>
      <c r="CC4" s="49" t="s">
        <v>60</v>
      </c>
      <c r="CD4" s="49" t="s">
        <v>59</v>
      </c>
      <c r="CE4" s="49" t="s">
        <v>54</v>
      </c>
      <c r="CF4" s="51"/>
      <c r="CG4" s="88"/>
      <c r="CH4" s="87"/>
      <c r="CI4" s="48" t="s">
        <v>1</v>
      </c>
      <c r="CJ4" s="48" t="s">
        <v>2</v>
      </c>
      <c r="CK4" s="48" t="s">
        <v>54</v>
      </c>
      <c r="CL4" s="48" t="s">
        <v>44</v>
      </c>
      <c r="CM4" s="48" t="s">
        <v>55</v>
      </c>
      <c r="CN4" s="48" t="s">
        <v>45</v>
      </c>
      <c r="CO4" s="49" t="s">
        <v>60</v>
      </c>
      <c r="CP4" s="49" t="s">
        <v>59</v>
      </c>
      <c r="CQ4" s="49" t="s">
        <v>54</v>
      </c>
      <c r="CR4" s="52"/>
      <c r="CS4" s="88"/>
      <c r="CT4" s="87"/>
      <c r="CU4" s="48" t="s">
        <v>1</v>
      </c>
      <c r="CV4" s="48" t="s">
        <v>2</v>
      </c>
      <c r="CW4" s="48" t="s">
        <v>54</v>
      </c>
      <c r="CX4" s="48" t="s">
        <v>44</v>
      </c>
      <c r="CY4" s="48" t="s">
        <v>55</v>
      </c>
      <c r="CZ4" s="48" t="s">
        <v>45</v>
      </c>
      <c r="DA4" s="49" t="s">
        <v>60</v>
      </c>
      <c r="DB4" s="49" t="s">
        <v>59</v>
      </c>
      <c r="DC4" s="49" t="s">
        <v>54</v>
      </c>
      <c r="DE4" s="88"/>
      <c r="DF4" s="87"/>
      <c r="DG4" s="48" t="s">
        <v>1</v>
      </c>
      <c r="DH4" s="48" t="s">
        <v>2</v>
      </c>
      <c r="DI4" s="48" t="s">
        <v>54</v>
      </c>
      <c r="DJ4" s="48" t="s">
        <v>44</v>
      </c>
      <c r="DK4" s="48" t="s">
        <v>55</v>
      </c>
      <c r="DL4" s="48" t="s">
        <v>45</v>
      </c>
      <c r="DM4" s="49" t="s">
        <v>60</v>
      </c>
      <c r="DN4" s="49" t="s">
        <v>59</v>
      </c>
      <c r="DO4" s="49" t="s">
        <v>54</v>
      </c>
      <c r="DQ4" s="88"/>
      <c r="DR4" s="87"/>
      <c r="DS4" s="48" t="s">
        <v>1</v>
      </c>
      <c r="DT4" s="48" t="s">
        <v>2</v>
      </c>
      <c r="DU4" s="48" t="s">
        <v>54</v>
      </c>
      <c r="DV4" s="48" t="s">
        <v>44</v>
      </c>
      <c r="DW4" s="48" t="s">
        <v>55</v>
      </c>
      <c r="DX4" s="48" t="s">
        <v>45</v>
      </c>
      <c r="DY4" s="49" t="s">
        <v>60</v>
      </c>
      <c r="DZ4" s="49" t="s">
        <v>59</v>
      </c>
      <c r="EA4" s="49" t="s">
        <v>54</v>
      </c>
      <c r="EC4" s="88"/>
      <c r="ED4" s="87"/>
      <c r="EE4" s="48" t="s">
        <v>1</v>
      </c>
      <c r="EF4" s="48" t="s">
        <v>2</v>
      </c>
      <c r="EG4" s="48" t="s">
        <v>54</v>
      </c>
      <c r="EH4" s="48" t="s">
        <v>44</v>
      </c>
      <c r="EI4" s="48" t="s">
        <v>55</v>
      </c>
      <c r="EJ4" s="48" t="s">
        <v>45</v>
      </c>
      <c r="EK4" s="49" t="s">
        <v>60</v>
      </c>
      <c r="EL4" s="49" t="s">
        <v>59</v>
      </c>
      <c r="EM4" s="49" t="s">
        <v>54</v>
      </c>
      <c r="EO4" s="88"/>
      <c r="EP4" s="87"/>
      <c r="EQ4" s="48" t="s">
        <v>1</v>
      </c>
      <c r="ER4" s="48" t="s">
        <v>2</v>
      </c>
      <c r="ES4" s="48" t="s">
        <v>54</v>
      </c>
      <c r="ET4" s="48" t="s">
        <v>44</v>
      </c>
      <c r="EU4" s="48" t="s">
        <v>55</v>
      </c>
      <c r="EV4" s="48" t="s">
        <v>45</v>
      </c>
      <c r="EW4" s="49" t="s">
        <v>60</v>
      </c>
      <c r="EX4" s="49" t="s">
        <v>59</v>
      </c>
      <c r="EY4" s="49" t="s">
        <v>54</v>
      </c>
      <c r="FA4" s="88"/>
      <c r="FB4" s="87"/>
      <c r="FC4" s="48" t="s">
        <v>1</v>
      </c>
      <c r="FD4" s="48" t="s">
        <v>2</v>
      </c>
      <c r="FE4" s="48" t="s">
        <v>54</v>
      </c>
      <c r="FF4" s="48" t="s">
        <v>44</v>
      </c>
      <c r="FG4" s="48" t="s">
        <v>55</v>
      </c>
      <c r="FH4" s="48" t="s">
        <v>45</v>
      </c>
      <c r="FI4" s="49" t="s">
        <v>60</v>
      </c>
      <c r="FJ4" s="49" t="s">
        <v>59</v>
      </c>
      <c r="FK4" s="49" t="s">
        <v>54</v>
      </c>
      <c r="FM4" s="88"/>
      <c r="FN4" s="87"/>
      <c r="FO4" s="48" t="s">
        <v>1</v>
      </c>
      <c r="FP4" s="48" t="s">
        <v>2</v>
      </c>
      <c r="FQ4" s="48" t="s">
        <v>54</v>
      </c>
      <c r="FR4" s="48" t="s">
        <v>44</v>
      </c>
      <c r="FS4" s="48" t="s">
        <v>55</v>
      </c>
      <c r="FT4" s="48" t="s">
        <v>45</v>
      </c>
      <c r="FU4" s="49" t="s">
        <v>60</v>
      </c>
      <c r="FV4" s="49" t="s">
        <v>59</v>
      </c>
      <c r="FW4" s="49" t="s">
        <v>54</v>
      </c>
      <c r="FY4" s="88"/>
      <c r="FZ4" s="87"/>
      <c r="GA4" s="48" t="s">
        <v>1</v>
      </c>
      <c r="GB4" s="48" t="s">
        <v>2</v>
      </c>
      <c r="GC4" s="48" t="s">
        <v>54</v>
      </c>
      <c r="GD4" s="48" t="s">
        <v>44</v>
      </c>
      <c r="GE4" s="48" t="s">
        <v>55</v>
      </c>
      <c r="GF4" s="48" t="s">
        <v>45</v>
      </c>
      <c r="GG4" s="49" t="s">
        <v>60</v>
      </c>
      <c r="GH4" s="49" t="s">
        <v>59</v>
      </c>
      <c r="GI4" s="49" t="s">
        <v>54</v>
      </c>
      <c r="GK4" s="88"/>
      <c r="GL4" s="87"/>
      <c r="GM4" s="48" t="s">
        <v>1</v>
      </c>
      <c r="GN4" s="48" t="s">
        <v>2</v>
      </c>
      <c r="GO4" s="48" t="s">
        <v>54</v>
      </c>
      <c r="GP4" s="48" t="s">
        <v>44</v>
      </c>
      <c r="GQ4" s="48" t="s">
        <v>55</v>
      </c>
      <c r="GR4" s="48" t="s">
        <v>45</v>
      </c>
      <c r="GS4" s="49" t="s">
        <v>60</v>
      </c>
      <c r="GT4" s="49" t="s">
        <v>59</v>
      </c>
      <c r="GU4" s="49" t="s">
        <v>54</v>
      </c>
      <c r="GW4" s="88"/>
      <c r="GX4" s="87"/>
      <c r="GY4" s="48" t="s">
        <v>1</v>
      </c>
      <c r="GZ4" s="48" t="s">
        <v>2</v>
      </c>
      <c r="HA4" s="48" t="s">
        <v>54</v>
      </c>
      <c r="HB4" s="48" t="s">
        <v>44</v>
      </c>
      <c r="HC4" s="48" t="s">
        <v>55</v>
      </c>
      <c r="HD4" s="48" t="s">
        <v>45</v>
      </c>
      <c r="HE4" s="49" t="s">
        <v>60</v>
      </c>
      <c r="HF4" s="49" t="s">
        <v>59</v>
      </c>
      <c r="HG4" s="49" t="s">
        <v>54</v>
      </c>
      <c r="HI4" s="88"/>
      <c r="HJ4" s="87"/>
      <c r="HK4" s="48" t="s">
        <v>1</v>
      </c>
      <c r="HL4" s="48" t="s">
        <v>2</v>
      </c>
      <c r="HM4" s="48" t="s">
        <v>54</v>
      </c>
      <c r="HN4" s="48" t="s">
        <v>44</v>
      </c>
      <c r="HO4" s="48" t="s">
        <v>55</v>
      </c>
      <c r="HP4" s="48" t="s">
        <v>45</v>
      </c>
      <c r="HQ4" s="49" t="s">
        <v>60</v>
      </c>
      <c r="HR4" s="49" t="s">
        <v>59</v>
      </c>
      <c r="HS4" s="49" t="s">
        <v>54</v>
      </c>
    </row>
    <row r="5" spans="1:237" s="8" customFormat="1" ht="15" customHeight="1">
      <c r="A5" s="15">
        <v>1</v>
      </c>
      <c r="B5" s="16" t="s">
        <v>71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8"/>
      <c r="M5" s="15">
        <v>1</v>
      </c>
      <c r="N5" s="16" t="str">
        <f>B5</f>
        <v>那 覇 市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33"/>
      <c r="Y5" s="15">
        <v>1</v>
      </c>
      <c r="Z5" s="16" t="str">
        <f>N5</f>
        <v>那 覇 市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53"/>
      <c r="AK5" s="15">
        <v>1</v>
      </c>
      <c r="AL5" s="16" t="str">
        <f>Z5</f>
        <v>那 覇 市</v>
      </c>
      <c r="AM5" s="17">
        <v>628117</v>
      </c>
      <c r="AN5" s="17">
        <v>337065</v>
      </c>
      <c r="AO5" s="17">
        <v>336476</v>
      </c>
      <c r="AP5" s="17">
        <v>11417314</v>
      </c>
      <c r="AQ5" s="17">
        <v>11389556</v>
      </c>
      <c r="AR5" s="17">
        <v>2657953</v>
      </c>
      <c r="AS5" s="17">
        <v>1596</v>
      </c>
      <c r="AT5" s="17">
        <v>655</v>
      </c>
      <c r="AU5" s="17">
        <v>649</v>
      </c>
      <c r="AV5" s="33"/>
      <c r="AW5" s="15">
        <v>1</v>
      </c>
      <c r="AX5" s="16" t="str">
        <f>AL5</f>
        <v>那 覇 市</v>
      </c>
      <c r="AY5" s="17">
        <v>0</v>
      </c>
      <c r="AZ5" s="17">
        <v>9954901</v>
      </c>
      <c r="BA5" s="17">
        <v>9945250</v>
      </c>
      <c r="BB5" s="17">
        <v>783613078</v>
      </c>
      <c r="BC5" s="17">
        <v>782976739</v>
      </c>
      <c r="BD5" s="17">
        <v>95017535</v>
      </c>
      <c r="BE5" s="17">
        <v>0</v>
      </c>
      <c r="BF5" s="17">
        <v>52173</v>
      </c>
      <c r="BG5" s="17">
        <v>51402</v>
      </c>
      <c r="BH5" s="33"/>
      <c r="BI5" s="15">
        <v>1</v>
      </c>
      <c r="BJ5" s="16" t="str">
        <f>AX5</f>
        <v>那 覇 市</v>
      </c>
      <c r="BK5" s="17">
        <v>0</v>
      </c>
      <c r="BL5" s="17">
        <v>1208665</v>
      </c>
      <c r="BM5" s="17">
        <v>1208228</v>
      </c>
      <c r="BN5" s="17">
        <v>84835730</v>
      </c>
      <c r="BO5" s="17">
        <v>84810028</v>
      </c>
      <c r="BP5" s="17">
        <v>19603852</v>
      </c>
      <c r="BQ5" s="17">
        <v>0</v>
      </c>
      <c r="BR5" s="17">
        <v>12175</v>
      </c>
      <c r="BS5" s="17">
        <v>12025</v>
      </c>
      <c r="BT5" s="33"/>
      <c r="BU5" s="15">
        <v>1</v>
      </c>
      <c r="BV5" s="16" t="str">
        <f>BJ5</f>
        <v>那 覇 市</v>
      </c>
      <c r="BW5" s="17">
        <v>0</v>
      </c>
      <c r="BX5" s="17">
        <v>4864424</v>
      </c>
      <c r="BY5" s="17">
        <v>4858820</v>
      </c>
      <c r="BZ5" s="17">
        <v>502638285</v>
      </c>
      <c r="CA5" s="17">
        <v>502245967</v>
      </c>
      <c r="CB5" s="17">
        <v>297219875</v>
      </c>
      <c r="CC5" s="17">
        <v>0</v>
      </c>
      <c r="CD5" s="17">
        <v>16709</v>
      </c>
      <c r="CE5" s="17">
        <v>16628</v>
      </c>
      <c r="CF5" s="33"/>
      <c r="CG5" s="15">
        <v>1</v>
      </c>
      <c r="CH5" s="16" t="str">
        <f>BV5</f>
        <v>那 覇 市</v>
      </c>
      <c r="CI5" s="17">
        <v>3356073</v>
      </c>
      <c r="CJ5" s="17">
        <v>16027990</v>
      </c>
      <c r="CK5" s="17">
        <v>16012298</v>
      </c>
      <c r="CL5" s="17">
        <v>1371087093</v>
      </c>
      <c r="CM5" s="17">
        <v>1370032734</v>
      </c>
      <c r="CN5" s="17">
        <v>411841262</v>
      </c>
      <c r="CO5" s="17">
        <v>8657</v>
      </c>
      <c r="CP5" s="17">
        <v>81057</v>
      </c>
      <c r="CQ5" s="17">
        <v>80055</v>
      </c>
      <c r="CR5" s="53"/>
      <c r="CS5" s="15">
        <v>1</v>
      </c>
      <c r="CT5" s="16" t="str">
        <f>CH5</f>
        <v>那 覇 市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8"/>
      <c r="DE5" s="15">
        <v>1</v>
      </c>
      <c r="DF5" s="16" t="str">
        <f>CT5</f>
        <v>那 覇 市</v>
      </c>
      <c r="DG5" s="17">
        <v>0</v>
      </c>
      <c r="DH5" s="17">
        <v>0</v>
      </c>
      <c r="DI5" s="17">
        <v>0</v>
      </c>
      <c r="DJ5" s="17">
        <v>0</v>
      </c>
      <c r="DK5" s="17">
        <v>0</v>
      </c>
      <c r="DL5" s="17">
        <v>0</v>
      </c>
      <c r="DM5" s="17">
        <v>0</v>
      </c>
      <c r="DN5" s="17">
        <v>0</v>
      </c>
      <c r="DO5" s="17">
        <v>0</v>
      </c>
      <c r="DP5" s="18"/>
      <c r="DQ5" s="15">
        <v>1</v>
      </c>
      <c r="DR5" s="16" t="str">
        <f>DF5</f>
        <v>那 覇 市</v>
      </c>
      <c r="DS5" s="17">
        <v>17714</v>
      </c>
      <c r="DT5" s="17">
        <v>0</v>
      </c>
      <c r="DU5" s="17">
        <v>0</v>
      </c>
      <c r="DV5" s="17">
        <v>0</v>
      </c>
      <c r="DW5" s="17">
        <v>0</v>
      </c>
      <c r="DX5" s="17">
        <v>0</v>
      </c>
      <c r="DY5" s="17">
        <v>72</v>
      </c>
      <c r="DZ5" s="17">
        <v>0</v>
      </c>
      <c r="EA5" s="17">
        <v>0</v>
      </c>
      <c r="EB5" s="18"/>
      <c r="EC5" s="15">
        <v>1</v>
      </c>
      <c r="ED5" s="16" t="str">
        <f>DR5</f>
        <v>那 覇 市</v>
      </c>
      <c r="EE5" s="17">
        <v>0</v>
      </c>
      <c r="EF5" s="17">
        <v>0</v>
      </c>
      <c r="EG5" s="17">
        <v>0</v>
      </c>
      <c r="EH5" s="17">
        <v>0</v>
      </c>
      <c r="EI5" s="17">
        <v>0</v>
      </c>
      <c r="EJ5" s="17">
        <v>0</v>
      </c>
      <c r="EK5" s="17">
        <v>0</v>
      </c>
      <c r="EL5" s="17">
        <v>0</v>
      </c>
      <c r="EM5" s="17">
        <v>0</v>
      </c>
      <c r="EN5" s="19"/>
      <c r="EO5" s="15">
        <v>1</v>
      </c>
      <c r="EP5" s="16" t="str">
        <f>ED5</f>
        <v>那 覇 市</v>
      </c>
      <c r="EQ5" s="17">
        <v>100594</v>
      </c>
      <c r="ER5" s="17">
        <v>57711</v>
      </c>
      <c r="ES5" s="17">
        <v>46967</v>
      </c>
      <c r="ET5" s="17">
        <v>381208</v>
      </c>
      <c r="EU5" s="17">
        <v>379089</v>
      </c>
      <c r="EV5" s="17">
        <v>176280</v>
      </c>
      <c r="EW5" s="17">
        <v>124</v>
      </c>
      <c r="EX5" s="17">
        <v>127</v>
      </c>
      <c r="EY5" s="17">
        <v>95</v>
      </c>
      <c r="FA5" s="15">
        <v>1</v>
      </c>
      <c r="FB5" s="16" t="str">
        <f>EP5</f>
        <v>那 覇 市</v>
      </c>
      <c r="FC5" s="17">
        <v>0</v>
      </c>
      <c r="FD5" s="17">
        <v>0</v>
      </c>
      <c r="FE5" s="17">
        <v>0</v>
      </c>
      <c r="FF5" s="17">
        <v>0</v>
      </c>
      <c r="FG5" s="17">
        <v>0</v>
      </c>
      <c r="FH5" s="17">
        <v>0</v>
      </c>
      <c r="FI5" s="17">
        <v>0</v>
      </c>
      <c r="FJ5" s="17">
        <v>0</v>
      </c>
      <c r="FK5" s="17">
        <v>0</v>
      </c>
      <c r="FM5" s="15">
        <v>1</v>
      </c>
      <c r="FN5" s="16" t="str">
        <f>FB5</f>
        <v>那 覇 市</v>
      </c>
      <c r="FO5" s="17">
        <v>244829</v>
      </c>
      <c r="FP5" s="17">
        <v>242317</v>
      </c>
      <c r="FQ5" s="17">
        <v>234593</v>
      </c>
      <c r="FR5" s="17">
        <v>2220570</v>
      </c>
      <c r="FS5" s="17">
        <v>2214216</v>
      </c>
      <c r="FT5" s="17">
        <v>1049780</v>
      </c>
      <c r="FU5" s="17">
        <v>765</v>
      </c>
      <c r="FV5" s="17">
        <v>465</v>
      </c>
      <c r="FW5" s="17">
        <v>436</v>
      </c>
      <c r="FY5" s="15">
        <v>1</v>
      </c>
      <c r="FZ5" s="16" t="str">
        <f>FN5</f>
        <v>那 覇 市</v>
      </c>
      <c r="GA5" s="17">
        <v>0</v>
      </c>
      <c r="GB5" s="17">
        <v>0</v>
      </c>
      <c r="GC5" s="17">
        <v>0</v>
      </c>
      <c r="GD5" s="17">
        <v>0</v>
      </c>
      <c r="GE5" s="17">
        <v>0</v>
      </c>
      <c r="GF5" s="17">
        <v>0</v>
      </c>
      <c r="GG5" s="17">
        <v>0</v>
      </c>
      <c r="GH5" s="17">
        <v>0</v>
      </c>
      <c r="GI5" s="17">
        <v>0</v>
      </c>
      <c r="GK5" s="15">
        <v>1</v>
      </c>
      <c r="GL5" s="16" t="str">
        <f>FZ5</f>
        <v>那 覇 市</v>
      </c>
      <c r="GM5" s="17">
        <v>0</v>
      </c>
      <c r="GN5" s="17">
        <v>0</v>
      </c>
      <c r="GO5" s="17">
        <v>0</v>
      </c>
      <c r="GP5" s="17">
        <v>0</v>
      </c>
      <c r="GQ5" s="17">
        <v>0</v>
      </c>
      <c r="GR5" s="17">
        <v>0</v>
      </c>
      <c r="GS5" s="17">
        <v>0</v>
      </c>
      <c r="GT5" s="17">
        <v>0</v>
      </c>
      <c r="GU5" s="17">
        <v>0</v>
      </c>
      <c r="GW5" s="15">
        <v>1</v>
      </c>
      <c r="GX5" s="16" t="str">
        <f>GL5</f>
        <v>那 覇 市</v>
      </c>
      <c r="GY5" s="17">
        <v>0</v>
      </c>
      <c r="GZ5" s="17">
        <v>31970</v>
      </c>
      <c r="HA5" s="17">
        <v>31970</v>
      </c>
      <c r="HB5" s="17">
        <v>467736</v>
      </c>
      <c r="HC5" s="17">
        <v>467736</v>
      </c>
      <c r="HD5" s="17">
        <v>209746</v>
      </c>
      <c r="HE5" s="17">
        <v>0</v>
      </c>
      <c r="HF5" s="17">
        <v>21</v>
      </c>
      <c r="HG5" s="17">
        <v>21</v>
      </c>
      <c r="HI5" s="15">
        <v>1</v>
      </c>
      <c r="HJ5" s="16" t="str">
        <f>GX5</f>
        <v>那 覇 市</v>
      </c>
      <c r="HK5" s="17">
        <v>0</v>
      </c>
      <c r="HL5" s="17">
        <v>0</v>
      </c>
      <c r="HM5" s="17">
        <v>0</v>
      </c>
      <c r="HN5" s="17">
        <v>0</v>
      </c>
      <c r="HO5" s="17">
        <v>0</v>
      </c>
      <c r="HP5" s="17">
        <v>0</v>
      </c>
      <c r="HQ5" s="17">
        <v>0</v>
      </c>
      <c r="HR5" s="17">
        <v>0</v>
      </c>
      <c r="HS5" s="17">
        <v>0</v>
      </c>
      <c r="HU5" s="19">
        <f>SUM(C5,O5,AA5,AM5,CI5,CU5,DG5,DS5,EE5,EQ5,FC5,FO5,GA5,GM5,GY5,HK5)</f>
        <v>4347327</v>
      </c>
      <c r="HV5" s="8">
        <f aca="true" t="shared" si="0" ref="HV5:IC5">SUM(D5,P5,AB5,AN5,CJ5,CV5,DH5,DT5,EF5,ER5,FD5,FP5,GB5,GN5,GZ5,HL5)</f>
        <v>16697053</v>
      </c>
      <c r="HW5" s="8">
        <f t="shared" si="0"/>
        <v>16662304</v>
      </c>
      <c r="HX5" s="8">
        <f t="shared" si="0"/>
        <v>1385573921</v>
      </c>
      <c r="HY5" s="8">
        <f t="shared" si="0"/>
        <v>1384483331</v>
      </c>
      <c r="HZ5" s="8">
        <f t="shared" si="0"/>
        <v>415935021</v>
      </c>
      <c r="IA5" s="8">
        <f t="shared" si="0"/>
        <v>11214</v>
      </c>
      <c r="IB5" s="8">
        <f t="shared" si="0"/>
        <v>82325</v>
      </c>
      <c r="IC5" s="8">
        <f t="shared" si="0"/>
        <v>81256</v>
      </c>
    </row>
    <row r="6" spans="1:237" s="8" customFormat="1" ht="15" customHeight="1">
      <c r="A6" s="20">
        <v>2</v>
      </c>
      <c r="B6" s="21" t="s">
        <v>72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18"/>
      <c r="M6" s="20">
        <v>2</v>
      </c>
      <c r="N6" s="21" t="str">
        <f>B6</f>
        <v>宜野湾市</v>
      </c>
      <c r="O6" s="22">
        <v>5878</v>
      </c>
      <c r="P6" s="22">
        <v>274636</v>
      </c>
      <c r="Q6" s="22">
        <v>274070</v>
      </c>
      <c r="R6" s="22">
        <v>2395797</v>
      </c>
      <c r="S6" s="22">
        <v>2391018</v>
      </c>
      <c r="T6" s="22">
        <v>619337</v>
      </c>
      <c r="U6" s="22">
        <v>30</v>
      </c>
      <c r="V6" s="22">
        <v>587</v>
      </c>
      <c r="W6" s="22">
        <v>582</v>
      </c>
      <c r="X6" s="33"/>
      <c r="Y6" s="20">
        <v>2</v>
      </c>
      <c r="Z6" s="21" t="str">
        <f>N6</f>
        <v>宜野湾市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53"/>
      <c r="AK6" s="20">
        <v>2</v>
      </c>
      <c r="AL6" s="21" t="str">
        <f>Z6</f>
        <v>宜野湾市</v>
      </c>
      <c r="AM6" s="22">
        <v>38519</v>
      </c>
      <c r="AN6" s="22">
        <v>713609</v>
      </c>
      <c r="AO6" s="22">
        <v>710957</v>
      </c>
      <c r="AP6" s="22">
        <v>15146022</v>
      </c>
      <c r="AQ6" s="22">
        <v>15088805</v>
      </c>
      <c r="AR6" s="22">
        <v>1794285</v>
      </c>
      <c r="AS6" s="22">
        <v>94</v>
      </c>
      <c r="AT6" s="22">
        <v>1637</v>
      </c>
      <c r="AU6" s="22">
        <v>1583</v>
      </c>
      <c r="AV6" s="33"/>
      <c r="AW6" s="20">
        <v>2</v>
      </c>
      <c r="AX6" s="21" t="str">
        <f>AL6</f>
        <v>宜野湾市</v>
      </c>
      <c r="AY6" s="22">
        <v>0</v>
      </c>
      <c r="AZ6" s="22">
        <v>4015486</v>
      </c>
      <c r="BA6" s="22">
        <v>4012191</v>
      </c>
      <c r="BB6" s="22">
        <v>187077523</v>
      </c>
      <c r="BC6" s="22">
        <v>186943135</v>
      </c>
      <c r="BD6" s="22">
        <v>25224395</v>
      </c>
      <c r="BE6" s="22">
        <v>0</v>
      </c>
      <c r="BF6" s="22">
        <v>18369</v>
      </c>
      <c r="BG6" s="22">
        <v>18194</v>
      </c>
      <c r="BH6" s="33"/>
      <c r="BI6" s="20">
        <v>2</v>
      </c>
      <c r="BJ6" s="21" t="str">
        <f>AX6</f>
        <v>宜野湾市</v>
      </c>
      <c r="BK6" s="22">
        <v>0</v>
      </c>
      <c r="BL6" s="22">
        <v>1299170</v>
      </c>
      <c r="BM6" s="22">
        <v>1298289</v>
      </c>
      <c r="BN6" s="22">
        <v>58313379</v>
      </c>
      <c r="BO6" s="22">
        <v>58278219</v>
      </c>
      <c r="BP6" s="22">
        <v>15617777</v>
      </c>
      <c r="BQ6" s="22">
        <v>0</v>
      </c>
      <c r="BR6" s="22">
        <v>9124</v>
      </c>
      <c r="BS6" s="22">
        <v>9023</v>
      </c>
      <c r="BT6" s="33"/>
      <c r="BU6" s="20">
        <v>2</v>
      </c>
      <c r="BV6" s="21" t="str">
        <f>BJ6</f>
        <v>宜野湾市</v>
      </c>
      <c r="BW6" s="22">
        <v>0</v>
      </c>
      <c r="BX6" s="22">
        <v>1196794</v>
      </c>
      <c r="BY6" s="22">
        <v>1196742</v>
      </c>
      <c r="BZ6" s="22">
        <v>59168570</v>
      </c>
      <c r="CA6" s="22">
        <v>59166048</v>
      </c>
      <c r="CB6" s="22">
        <v>37389461</v>
      </c>
      <c r="CC6" s="22">
        <v>0</v>
      </c>
      <c r="CD6" s="22">
        <v>3087</v>
      </c>
      <c r="CE6" s="22">
        <v>3071</v>
      </c>
      <c r="CF6" s="33"/>
      <c r="CG6" s="20">
        <v>2</v>
      </c>
      <c r="CH6" s="21" t="str">
        <f>BV6</f>
        <v>宜野湾市</v>
      </c>
      <c r="CI6" s="22">
        <v>894588</v>
      </c>
      <c r="CJ6" s="22">
        <v>6511450</v>
      </c>
      <c r="CK6" s="22">
        <v>6507222</v>
      </c>
      <c r="CL6" s="22">
        <v>304559472</v>
      </c>
      <c r="CM6" s="22">
        <v>304387402</v>
      </c>
      <c r="CN6" s="22">
        <v>78231633</v>
      </c>
      <c r="CO6" s="22">
        <v>1105</v>
      </c>
      <c r="CP6" s="22">
        <v>30580</v>
      </c>
      <c r="CQ6" s="22">
        <v>30288</v>
      </c>
      <c r="CR6" s="53"/>
      <c r="CS6" s="20">
        <v>2</v>
      </c>
      <c r="CT6" s="21" t="str">
        <f>CH6</f>
        <v>宜野湾市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18"/>
      <c r="DE6" s="20">
        <v>2</v>
      </c>
      <c r="DF6" s="21" t="str">
        <f>CT6</f>
        <v>宜野湾市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18"/>
      <c r="DQ6" s="20">
        <v>2</v>
      </c>
      <c r="DR6" s="21" t="str">
        <f>DF6</f>
        <v>宜野湾市</v>
      </c>
      <c r="DS6" s="22">
        <v>321</v>
      </c>
      <c r="DT6" s="22">
        <v>7716</v>
      </c>
      <c r="DU6" s="22">
        <v>7716</v>
      </c>
      <c r="DV6" s="22">
        <v>108085</v>
      </c>
      <c r="DW6" s="22">
        <v>108085</v>
      </c>
      <c r="DX6" s="22">
        <v>56229</v>
      </c>
      <c r="DY6" s="22">
        <v>4</v>
      </c>
      <c r="DZ6" s="22">
        <v>42</v>
      </c>
      <c r="EA6" s="22">
        <v>42</v>
      </c>
      <c r="EB6" s="18"/>
      <c r="EC6" s="20">
        <v>2</v>
      </c>
      <c r="ED6" s="21" t="str">
        <f>DR6</f>
        <v>宜野湾市</v>
      </c>
      <c r="EE6" s="22">
        <v>0</v>
      </c>
      <c r="EF6" s="22">
        <v>0</v>
      </c>
      <c r="EG6" s="22">
        <v>0</v>
      </c>
      <c r="EH6" s="22">
        <v>0</v>
      </c>
      <c r="EI6" s="22">
        <v>0</v>
      </c>
      <c r="EJ6" s="22">
        <v>0</v>
      </c>
      <c r="EK6" s="22">
        <v>0</v>
      </c>
      <c r="EL6" s="22">
        <v>0</v>
      </c>
      <c r="EM6" s="22">
        <v>0</v>
      </c>
      <c r="EO6" s="20">
        <v>2</v>
      </c>
      <c r="EP6" s="21" t="str">
        <f>ED6</f>
        <v>宜野湾市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FA6" s="20">
        <v>2</v>
      </c>
      <c r="FB6" s="21" t="str">
        <f>EP6</f>
        <v>宜野湾市</v>
      </c>
      <c r="FC6" s="22">
        <v>0</v>
      </c>
      <c r="FD6" s="22">
        <v>0</v>
      </c>
      <c r="FE6" s="22">
        <v>0</v>
      </c>
      <c r="FF6" s="22">
        <v>0</v>
      </c>
      <c r="FG6" s="22">
        <v>0</v>
      </c>
      <c r="FH6" s="22">
        <v>0</v>
      </c>
      <c r="FI6" s="22">
        <v>0</v>
      </c>
      <c r="FJ6" s="22">
        <v>0</v>
      </c>
      <c r="FK6" s="22">
        <v>0</v>
      </c>
      <c r="FM6" s="20">
        <v>2</v>
      </c>
      <c r="FN6" s="21" t="str">
        <f>FB6</f>
        <v>宜野湾市</v>
      </c>
      <c r="FO6" s="22">
        <v>41705</v>
      </c>
      <c r="FP6" s="22">
        <v>301256</v>
      </c>
      <c r="FQ6" s="22">
        <v>299949</v>
      </c>
      <c r="FR6" s="22">
        <v>2465372</v>
      </c>
      <c r="FS6" s="22">
        <v>2454508</v>
      </c>
      <c r="FT6" s="22">
        <v>1369199</v>
      </c>
      <c r="FU6" s="22">
        <v>142</v>
      </c>
      <c r="FV6" s="22">
        <v>920</v>
      </c>
      <c r="FW6" s="22">
        <v>873</v>
      </c>
      <c r="FY6" s="20">
        <v>2</v>
      </c>
      <c r="FZ6" s="21" t="str">
        <f>FN6</f>
        <v>宜野湾市</v>
      </c>
      <c r="GA6" s="22">
        <v>0</v>
      </c>
      <c r="GB6" s="22">
        <v>0</v>
      </c>
      <c r="GC6" s="22">
        <v>0</v>
      </c>
      <c r="GD6" s="22">
        <v>0</v>
      </c>
      <c r="GE6" s="22">
        <v>0</v>
      </c>
      <c r="GF6" s="22">
        <v>0</v>
      </c>
      <c r="GG6" s="22">
        <v>0</v>
      </c>
      <c r="GH6" s="22">
        <v>0</v>
      </c>
      <c r="GI6" s="22">
        <v>0</v>
      </c>
      <c r="GK6" s="20">
        <v>2</v>
      </c>
      <c r="GL6" s="21" t="str">
        <f>FZ6</f>
        <v>宜野湾市</v>
      </c>
      <c r="GM6" s="22">
        <v>0</v>
      </c>
      <c r="GN6" s="22">
        <v>0</v>
      </c>
      <c r="GO6" s="22">
        <v>0</v>
      </c>
      <c r="GP6" s="22">
        <v>0</v>
      </c>
      <c r="GQ6" s="22">
        <v>0</v>
      </c>
      <c r="GR6" s="22">
        <v>0</v>
      </c>
      <c r="GS6" s="22">
        <v>0</v>
      </c>
      <c r="GT6" s="22">
        <v>0</v>
      </c>
      <c r="GU6" s="22">
        <v>0</v>
      </c>
      <c r="GW6" s="20">
        <v>2</v>
      </c>
      <c r="GX6" s="21" t="str">
        <f>GL6</f>
        <v>宜野湾市</v>
      </c>
      <c r="GY6" s="22">
        <v>0</v>
      </c>
      <c r="GZ6" s="22">
        <v>0</v>
      </c>
      <c r="HA6" s="22">
        <v>0</v>
      </c>
      <c r="HB6" s="22">
        <v>0</v>
      </c>
      <c r="HC6" s="22">
        <v>0</v>
      </c>
      <c r="HD6" s="22">
        <v>0</v>
      </c>
      <c r="HE6" s="22">
        <v>0</v>
      </c>
      <c r="HF6" s="22">
        <v>0</v>
      </c>
      <c r="HG6" s="22">
        <v>0</v>
      </c>
      <c r="HI6" s="20">
        <v>2</v>
      </c>
      <c r="HJ6" s="21" t="str">
        <f>GX6</f>
        <v>宜野湾市</v>
      </c>
      <c r="HK6" s="22">
        <v>0</v>
      </c>
      <c r="HL6" s="22">
        <v>0</v>
      </c>
      <c r="HM6" s="22">
        <v>0</v>
      </c>
      <c r="HN6" s="22">
        <v>0</v>
      </c>
      <c r="HO6" s="22">
        <v>0</v>
      </c>
      <c r="HP6" s="22">
        <v>0</v>
      </c>
      <c r="HQ6" s="22">
        <v>0</v>
      </c>
      <c r="HR6" s="22">
        <v>0</v>
      </c>
      <c r="HS6" s="22">
        <v>0</v>
      </c>
      <c r="HU6" s="19">
        <f aca="true" t="shared" si="1" ref="HU6:HU48">SUM(C6,O6,AA6,AM6,CI6,CU6,DG6,DS6,EE6,EQ6,FC6,FO6,GA6,GM6,GY6,HK6)</f>
        <v>981011</v>
      </c>
      <c r="HV6" s="8">
        <f aca="true" t="shared" si="2" ref="HV6:HV48">SUM(D6,P6,AB6,AN6,CJ6,CV6,DH6,DT6,EF6,ER6,FD6,FP6,GB6,GN6,GZ6,HL6)</f>
        <v>7808667</v>
      </c>
      <c r="HW6" s="8">
        <f aca="true" t="shared" si="3" ref="HW6:HW48">SUM(E6,Q6,AC6,AO6,CK6,CW6,DI6,DU6,EG6,ES6,FE6,FQ6,GC6,GO6,HA6,HM6)</f>
        <v>7799914</v>
      </c>
      <c r="HX6" s="8">
        <f aca="true" t="shared" si="4" ref="HX6:HX48">SUM(F6,R6,AD6,AP6,CL6,CX6,DJ6,DV6,EH6,ET6,FF6,FR6,GD6,GP6,HB6,HN6)</f>
        <v>324674748</v>
      </c>
      <c r="HY6" s="8">
        <f aca="true" t="shared" si="5" ref="HY6:HY48">SUM(G6,S6,AE6,AQ6,CM6,CY6,DK6,DW6,EI6,EU6,FG6,FS6,GE6,GQ6,HC6,HO6)</f>
        <v>324429818</v>
      </c>
      <c r="HZ6" s="8">
        <f aca="true" t="shared" si="6" ref="HZ6:HZ48">SUM(H6,T6,AF6,AR6,CN6,CZ6,DL6,DX6,EJ6,EV6,FH6,FT6,GF6,GR6,HD6,HP6)</f>
        <v>82070683</v>
      </c>
      <c r="IA6" s="8">
        <f aca="true" t="shared" si="7" ref="IA6:IA48">SUM(I6,U6,AG6,AS6,CO6,DA6,DM6,DY6,EK6,EW6,FI6,FU6,GG6,GS6,HE6,HQ6)</f>
        <v>1375</v>
      </c>
      <c r="IB6" s="8">
        <f aca="true" t="shared" si="8" ref="IB6:IB48">SUM(J6,V6,AH6,AT6,CP6,DB6,DN6,DZ6,EL6,EX6,FJ6,FV6,GH6,GT6,HF6,HR6)</f>
        <v>33766</v>
      </c>
      <c r="IC6" s="8">
        <f aca="true" t="shared" si="9" ref="IC6:IC48">SUM(K6,W6,AI6,AU6,CQ6,DC6,DO6,EA6,EM6,EY6,FK6,FW6,GI6,GU6,HG6,HS6)</f>
        <v>33368</v>
      </c>
    </row>
    <row r="7" spans="1:237" s="8" customFormat="1" ht="15" customHeight="1">
      <c r="A7" s="20">
        <v>3</v>
      </c>
      <c r="B7" s="21" t="s">
        <v>73</v>
      </c>
      <c r="C7" s="22">
        <v>298124</v>
      </c>
      <c r="D7" s="22">
        <v>6190440</v>
      </c>
      <c r="E7" s="22">
        <v>5439888</v>
      </c>
      <c r="F7" s="22">
        <v>235364</v>
      </c>
      <c r="G7" s="22">
        <v>207638</v>
      </c>
      <c r="H7" s="22">
        <v>207638</v>
      </c>
      <c r="I7" s="22">
        <v>690</v>
      </c>
      <c r="J7" s="22">
        <v>4785</v>
      </c>
      <c r="K7" s="22">
        <v>4007</v>
      </c>
      <c r="L7" s="18"/>
      <c r="M7" s="20">
        <v>3</v>
      </c>
      <c r="N7" s="21" t="str">
        <f aca="true" t="shared" si="10" ref="N7:N35">B7</f>
        <v>石 垣 市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33"/>
      <c r="Y7" s="20">
        <v>3</v>
      </c>
      <c r="Z7" s="21" t="str">
        <f aca="true" t="shared" si="11" ref="Z7:Z35">N7</f>
        <v>石 垣 市</v>
      </c>
      <c r="AA7" s="22">
        <v>4207383</v>
      </c>
      <c r="AB7" s="22">
        <v>64302251</v>
      </c>
      <c r="AC7" s="22">
        <v>59613318</v>
      </c>
      <c r="AD7" s="22">
        <v>2212312</v>
      </c>
      <c r="AE7" s="22">
        <v>2052761</v>
      </c>
      <c r="AF7" s="22">
        <v>2052761</v>
      </c>
      <c r="AG7" s="22">
        <v>2687</v>
      </c>
      <c r="AH7" s="22">
        <v>20602</v>
      </c>
      <c r="AI7" s="22">
        <v>17479</v>
      </c>
      <c r="AJ7" s="53"/>
      <c r="AK7" s="20">
        <v>3</v>
      </c>
      <c r="AL7" s="21" t="str">
        <f aca="true" t="shared" si="12" ref="AL7:AL35">Z7</f>
        <v>石 垣 市</v>
      </c>
      <c r="AM7" s="22">
        <v>24396</v>
      </c>
      <c r="AN7" s="22">
        <v>422467</v>
      </c>
      <c r="AO7" s="22">
        <v>401826</v>
      </c>
      <c r="AP7" s="22">
        <v>198623</v>
      </c>
      <c r="AQ7" s="22">
        <v>192070</v>
      </c>
      <c r="AR7" s="22">
        <v>134368</v>
      </c>
      <c r="AS7" s="22">
        <v>51</v>
      </c>
      <c r="AT7" s="22">
        <v>309</v>
      </c>
      <c r="AU7" s="22">
        <v>268</v>
      </c>
      <c r="AV7" s="33"/>
      <c r="AW7" s="20">
        <v>3</v>
      </c>
      <c r="AX7" s="21" t="str">
        <f aca="true" t="shared" si="13" ref="AX7:AX35">AL7</f>
        <v>石 垣 市</v>
      </c>
      <c r="AY7" s="22">
        <v>0</v>
      </c>
      <c r="AZ7" s="22">
        <v>2310178</v>
      </c>
      <c r="BA7" s="22">
        <v>2233020</v>
      </c>
      <c r="BB7" s="22">
        <v>56860709</v>
      </c>
      <c r="BC7" s="22">
        <v>55886190</v>
      </c>
      <c r="BD7" s="22">
        <v>5996788</v>
      </c>
      <c r="BE7" s="22">
        <v>0</v>
      </c>
      <c r="BF7" s="22">
        <v>12232</v>
      </c>
      <c r="BG7" s="22">
        <v>11675</v>
      </c>
      <c r="BH7" s="33"/>
      <c r="BI7" s="20">
        <v>3</v>
      </c>
      <c r="BJ7" s="21" t="str">
        <f aca="true" t="shared" si="14" ref="BJ7:BJ35">AX7</f>
        <v>石 垣 市</v>
      </c>
      <c r="BK7" s="22">
        <v>0</v>
      </c>
      <c r="BL7" s="22">
        <v>1663964</v>
      </c>
      <c r="BM7" s="22">
        <v>1638510</v>
      </c>
      <c r="BN7" s="22">
        <v>29974283</v>
      </c>
      <c r="BO7" s="22">
        <v>29788484</v>
      </c>
      <c r="BP7" s="22">
        <v>5962456</v>
      </c>
      <c r="BQ7" s="22">
        <v>0</v>
      </c>
      <c r="BR7" s="22">
        <v>7950</v>
      </c>
      <c r="BS7" s="22">
        <v>7695</v>
      </c>
      <c r="BT7" s="33"/>
      <c r="BU7" s="20">
        <v>3</v>
      </c>
      <c r="BV7" s="21" t="str">
        <f aca="true" t="shared" si="15" ref="BV7:BV35">BJ7</f>
        <v>石 垣 市</v>
      </c>
      <c r="BW7" s="22">
        <v>0</v>
      </c>
      <c r="BX7" s="22">
        <v>2333405</v>
      </c>
      <c r="BY7" s="22">
        <v>2332976</v>
      </c>
      <c r="BZ7" s="22">
        <v>42179276</v>
      </c>
      <c r="CA7" s="22">
        <v>42173764</v>
      </c>
      <c r="CB7" s="22">
        <v>21040847</v>
      </c>
      <c r="CC7" s="22">
        <v>0</v>
      </c>
      <c r="CD7" s="22">
        <v>3764</v>
      </c>
      <c r="CE7" s="22">
        <v>3746</v>
      </c>
      <c r="CF7" s="33"/>
      <c r="CG7" s="20">
        <v>3</v>
      </c>
      <c r="CH7" s="21" t="str">
        <f aca="true" t="shared" si="16" ref="CH7:CH35">BV7</f>
        <v>石 垣 市</v>
      </c>
      <c r="CI7" s="22">
        <v>793543</v>
      </c>
      <c r="CJ7" s="22">
        <v>6307547</v>
      </c>
      <c r="CK7" s="22">
        <v>6204506</v>
      </c>
      <c r="CL7" s="22">
        <v>129014268</v>
      </c>
      <c r="CM7" s="22">
        <v>127848438</v>
      </c>
      <c r="CN7" s="22">
        <v>33000091</v>
      </c>
      <c r="CO7" s="22">
        <v>742</v>
      </c>
      <c r="CP7" s="22">
        <v>23946</v>
      </c>
      <c r="CQ7" s="22">
        <v>23116</v>
      </c>
      <c r="CR7" s="53"/>
      <c r="CS7" s="20">
        <v>3</v>
      </c>
      <c r="CT7" s="21" t="str">
        <f aca="true" t="shared" si="17" ref="CT7:CT35">CH7</f>
        <v>石 垣 市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18"/>
      <c r="DE7" s="20">
        <v>3</v>
      </c>
      <c r="DF7" s="21" t="str">
        <f aca="true" t="shared" si="18" ref="DF7:DF35">CT7</f>
        <v>石 垣 市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18"/>
      <c r="DQ7" s="20">
        <v>3</v>
      </c>
      <c r="DR7" s="21" t="str">
        <f aca="true" t="shared" si="19" ref="DR7:DR35">DF7</f>
        <v>石 垣 市</v>
      </c>
      <c r="DS7" s="22">
        <v>13293</v>
      </c>
      <c r="DT7" s="22">
        <v>24108</v>
      </c>
      <c r="DU7" s="22">
        <v>24041</v>
      </c>
      <c r="DV7" s="22">
        <v>343</v>
      </c>
      <c r="DW7" s="22">
        <v>342</v>
      </c>
      <c r="DX7" s="22">
        <v>342</v>
      </c>
      <c r="DY7" s="22">
        <v>17</v>
      </c>
      <c r="DZ7" s="22">
        <v>18</v>
      </c>
      <c r="EA7" s="22">
        <v>15</v>
      </c>
      <c r="EB7" s="18"/>
      <c r="EC7" s="20">
        <v>3</v>
      </c>
      <c r="ED7" s="21" t="str">
        <f aca="true" t="shared" si="20" ref="ED7:ED35">DR7</f>
        <v>石 垣 市</v>
      </c>
      <c r="EE7" s="22">
        <v>4449560</v>
      </c>
      <c r="EF7" s="22">
        <v>265755</v>
      </c>
      <c r="EG7" s="22">
        <v>203547</v>
      </c>
      <c r="EH7" s="22">
        <v>3754</v>
      </c>
      <c r="EI7" s="22">
        <v>2873</v>
      </c>
      <c r="EJ7" s="22">
        <v>2873</v>
      </c>
      <c r="EK7" s="22">
        <v>298</v>
      </c>
      <c r="EL7" s="22">
        <v>147</v>
      </c>
      <c r="EM7" s="22">
        <v>97</v>
      </c>
      <c r="EO7" s="20">
        <v>3</v>
      </c>
      <c r="EP7" s="21" t="str">
        <f aca="true" t="shared" si="21" ref="EP7:EP35">ED7</f>
        <v>石 垣 市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FA7" s="20">
        <v>3</v>
      </c>
      <c r="FB7" s="21" t="str">
        <f aca="true" t="shared" si="22" ref="FB7:FB35">EP7</f>
        <v>石 垣 市</v>
      </c>
      <c r="FC7" s="22">
        <v>25840341</v>
      </c>
      <c r="FD7" s="22">
        <v>3299946</v>
      </c>
      <c r="FE7" s="22">
        <v>3125600</v>
      </c>
      <c r="FF7" s="22">
        <v>66609</v>
      </c>
      <c r="FG7" s="22">
        <v>64233</v>
      </c>
      <c r="FH7" s="22">
        <v>64233</v>
      </c>
      <c r="FI7" s="22">
        <v>593</v>
      </c>
      <c r="FJ7" s="22">
        <v>673</v>
      </c>
      <c r="FK7" s="22">
        <v>574</v>
      </c>
      <c r="FM7" s="20">
        <v>3</v>
      </c>
      <c r="FN7" s="21" t="str">
        <f aca="true" t="shared" si="23" ref="FN7:FN35">FB7</f>
        <v>石 垣 市</v>
      </c>
      <c r="FO7" s="22">
        <v>61940398</v>
      </c>
      <c r="FP7" s="22">
        <v>23329029</v>
      </c>
      <c r="FQ7" s="22">
        <v>20870416</v>
      </c>
      <c r="FR7" s="22">
        <v>330838</v>
      </c>
      <c r="FS7" s="22">
        <v>295967</v>
      </c>
      <c r="FT7" s="22">
        <v>295967</v>
      </c>
      <c r="FU7" s="22">
        <v>4065</v>
      </c>
      <c r="FV7" s="22">
        <v>7365</v>
      </c>
      <c r="FW7" s="22">
        <v>5434</v>
      </c>
      <c r="FY7" s="20">
        <v>3</v>
      </c>
      <c r="FZ7" s="21" t="str">
        <f aca="true" t="shared" si="24" ref="FZ7:FZ35">FN7</f>
        <v>石 垣 市</v>
      </c>
      <c r="GA7" s="22">
        <v>0</v>
      </c>
      <c r="GB7" s="22">
        <v>175982</v>
      </c>
      <c r="GC7" s="22">
        <v>175982</v>
      </c>
      <c r="GD7" s="22">
        <v>179280</v>
      </c>
      <c r="GE7" s="22">
        <v>179280</v>
      </c>
      <c r="GF7" s="22">
        <v>138366</v>
      </c>
      <c r="GG7" s="22">
        <v>0</v>
      </c>
      <c r="GH7" s="22">
        <v>9</v>
      </c>
      <c r="GI7" s="22">
        <v>9</v>
      </c>
      <c r="GK7" s="20">
        <v>3</v>
      </c>
      <c r="GL7" s="21" t="str">
        <f aca="true" t="shared" si="25" ref="GL7:GL35">FZ7</f>
        <v>石 垣 市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W7" s="20">
        <v>3</v>
      </c>
      <c r="GX7" s="21" t="str">
        <f aca="true" t="shared" si="26" ref="GX7:GX35">GL7</f>
        <v>石 垣 市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</v>
      </c>
      <c r="HG7" s="22">
        <v>0</v>
      </c>
      <c r="HI7" s="20">
        <v>3</v>
      </c>
      <c r="HJ7" s="21" t="str">
        <f aca="true" t="shared" si="27" ref="HJ7:HJ35">GX7</f>
        <v>石 垣 市</v>
      </c>
      <c r="HK7" s="22">
        <v>0</v>
      </c>
      <c r="HL7" s="22">
        <v>0</v>
      </c>
      <c r="HM7" s="22">
        <v>0</v>
      </c>
      <c r="HN7" s="22">
        <v>0</v>
      </c>
      <c r="HO7" s="22">
        <v>0</v>
      </c>
      <c r="HP7" s="22">
        <v>0</v>
      </c>
      <c r="HQ7" s="22">
        <v>0</v>
      </c>
      <c r="HR7" s="22">
        <v>0</v>
      </c>
      <c r="HS7" s="22">
        <v>0</v>
      </c>
      <c r="HU7" s="19">
        <f t="shared" si="1"/>
        <v>97567038</v>
      </c>
      <c r="HV7" s="8">
        <f t="shared" si="2"/>
        <v>104317525</v>
      </c>
      <c r="HW7" s="8">
        <f t="shared" si="3"/>
        <v>96059124</v>
      </c>
      <c r="HX7" s="8">
        <f t="shared" si="4"/>
        <v>132241391</v>
      </c>
      <c r="HY7" s="8">
        <f t="shared" si="5"/>
        <v>130843602</v>
      </c>
      <c r="HZ7" s="8">
        <f t="shared" si="6"/>
        <v>35896639</v>
      </c>
      <c r="IA7" s="8">
        <f t="shared" si="7"/>
        <v>9143</v>
      </c>
      <c r="IB7" s="8">
        <f t="shared" si="8"/>
        <v>57854</v>
      </c>
      <c r="IC7" s="8">
        <f t="shared" si="9"/>
        <v>50999</v>
      </c>
    </row>
    <row r="8" spans="1:237" s="8" customFormat="1" ht="15" customHeight="1">
      <c r="A8" s="20">
        <v>4</v>
      </c>
      <c r="B8" s="21" t="s">
        <v>74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18"/>
      <c r="M8" s="20">
        <v>4</v>
      </c>
      <c r="N8" s="21" t="str">
        <f t="shared" si="10"/>
        <v>浦 添 市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3"/>
      <c r="Y8" s="20">
        <v>4</v>
      </c>
      <c r="Z8" s="21" t="str">
        <f t="shared" si="11"/>
        <v>浦 添 市</v>
      </c>
      <c r="AA8" s="22">
        <v>2678</v>
      </c>
      <c r="AB8" s="22">
        <v>209706</v>
      </c>
      <c r="AC8" s="22">
        <v>156842</v>
      </c>
      <c r="AD8" s="22">
        <v>8092</v>
      </c>
      <c r="AE8" s="22">
        <v>6086</v>
      </c>
      <c r="AF8" s="22">
        <v>5891</v>
      </c>
      <c r="AG8" s="22">
        <v>24</v>
      </c>
      <c r="AH8" s="22">
        <v>314</v>
      </c>
      <c r="AI8" s="22">
        <v>238</v>
      </c>
      <c r="AJ8" s="53"/>
      <c r="AK8" s="20">
        <v>4</v>
      </c>
      <c r="AL8" s="21" t="str">
        <f t="shared" si="12"/>
        <v>浦 添 市</v>
      </c>
      <c r="AM8" s="22">
        <v>6682</v>
      </c>
      <c r="AN8" s="22">
        <v>566020</v>
      </c>
      <c r="AO8" s="22">
        <v>544987</v>
      </c>
      <c r="AP8" s="22">
        <v>10509696</v>
      </c>
      <c r="AQ8" s="22">
        <v>10081582</v>
      </c>
      <c r="AR8" s="22">
        <v>612630</v>
      </c>
      <c r="AS8" s="22">
        <v>24</v>
      </c>
      <c r="AT8" s="22">
        <v>1590</v>
      </c>
      <c r="AU8" s="22">
        <v>1461</v>
      </c>
      <c r="AV8" s="33"/>
      <c r="AW8" s="20">
        <v>4</v>
      </c>
      <c r="AX8" s="21" t="str">
        <f t="shared" si="13"/>
        <v>浦 添 市</v>
      </c>
      <c r="AY8" s="22">
        <v>0</v>
      </c>
      <c r="AZ8" s="22">
        <v>3943753</v>
      </c>
      <c r="BA8" s="22">
        <v>3940291</v>
      </c>
      <c r="BB8" s="22">
        <v>251388590</v>
      </c>
      <c r="BC8" s="22">
        <v>251183360</v>
      </c>
      <c r="BD8" s="22">
        <v>29185314</v>
      </c>
      <c r="BE8" s="22">
        <v>0</v>
      </c>
      <c r="BF8" s="22">
        <v>19726</v>
      </c>
      <c r="BG8" s="22">
        <v>19459</v>
      </c>
      <c r="BH8" s="33"/>
      <c r="BI8" s="20">
        <v>4</v>
      </c>
      <c r="BJ8" s="21" t="str">
        <f t="shared" si="14"/>
        <v>浦 添 市</v>
      </c>
      <c r="BK8" s="22">
        <v>0</v>
      </c>
      <c r="BL8" s="22">
        <v>692714</v>
      </c>
      <c r="BM8" s="22">
        <v>692505</v>
      </c>
      <c r="BN8" s="22">
        <v>41292283</v>
      </c>
      <c r="BO8" s="22">
        <v>41280681</v>
      </c>
      <c r="BP8" s="22">
        <v>9484621</v>
      </c>
      <c r="BQ8" s="22">
        <v>0</v>
      </c>
      <c r="BR8" s="22">
        <v>6218</v>
      </c>
      <c r="BS8" s="22">
        <v>6166</v>
      </c>
      <c r="BT8" s="33"/>
      <c r="BU8" s="20">
        <v>4</v>
      </c>
      <c r="BV8" s="21" t="str">
        <f t="shared" si="15"/>
        <v>浦 添 市</v>
      </c>
      <c r="BW8" s="22">
        <v>0</v>
      </c>
      <c r="BX8" s="22">
        <v>2385202</v>
      </c>
      <c r="BY8" s="22">
        <v>2385183</v>
      </c>
      <c r="BZ8" s="22">
        <v>126765441</v>
      </c>
      <c r="CA8" s="22">
        <v>126764148</v>
      </c>
      <c r="CB8" s="22">
        <v>80700579</v>
      </c>
      <c r="CC8" s="22">
        <v>0</v>
      </c>
      <c r="CD8" s="22">
        <v>3942</v>
      </c>
      <c r="CE8" s="22">
        <v>3938</v>
      </c>
      <c r="CF8" s="33"/>
      <c r="CG8" s="20">
        <v>4</v>
      </c>
      <c r="CH8" s="21" t="str">
        <f t="shared" si="16"/>
        <v>浦 添 市</v>
      </c>
      <c r="CI8" s="22">
        <v>1411147</v>
      </c>
      <c r="CJ8" s="22">
        <v>7021669</v>
      </c>
      <c r="CK8" s="22">
        <v>7017979</v>
      </c>
      <c r="CL8" s="22">
        <v>419446314</v>
      </c>
      <c r="CM8" s="22">
        <v>419228189</v>
      </c>
      <c r="CN8" s="22">
        <v>119370514</v>
      </c>
      <c r="CO8" s="22">
        <v>1597</v>
      </c>
      <c r="CP8" s="22">
        <v>29886</v>
      </c>
      <c r="CQ8" s="22">
        <v>29563</v>
      </c>
      <c r="CR8" s="53"/>
      <c r="CS8" s="20">
        <v>4</v>
      </c>
      <c r="CT8" s="21" t="str">
        <f t="shared" si="17"/>
        <v>浦 添 市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18"/>
      <c r="DE8" s="20">
        <v>4</v>
      </c>
      <c r="DF8" s="21" t="str">
        <f t="shared" si="18"/>
        <v>浦 添 市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18"/>
      <c r="DQ8" s="20">
        <v>4</v>
      </c>
      <c r="DR8" s="21" t="str">
        <f t="shared" si="19"/>
        <v>浦 添 市</v>
      </c>
      <c r="DS8" s="22">
        <v>347</v>
      </c>
      <c r="DT8" s="22">
        <v>45079</v>
      </c>
      <c r="DU8" s="22">
        <v>45079</v>
      </c>
      <c r="DV8" s="22">
        <v>117655</v>
      </c>
      <c r="DW8" s="22">
        <v>117655</v>
      </c>
      <c r="DX8" s="22">
        <v>82359</v>
      </c>
      <c r="DY8" s="22">
        <v>5</v>
      </c>
      <c r="DZ8" s="22">
        <v>2</v>
      </c>
      <c r="EA8" s="22">
        <v>2</v>
      </c>
      <c r="EB8" s="18"/>
      <c r="EC8" s="20">
        <v>4</v>
      </c>
      <c r="ED8" s="21" t="str">
        <f t="shared" si="20"/>
        <v>浦 添 市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O8" s="20">
        <v>4</v>
      </c>
      <c r="EP8" s="21" t="str">
        <f t="shared" si="21"/>
        <v>浦 添 市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FA8" s="20">
        <v>4</v>
      </c>
      <c r="FB8" s="21" t="str">
        <f t="shared" si="22"/>
        <v>浦 添 市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M8" s="20">
        <v>4</v>
      </c>
      <c r="FN8" s="21" t="str">
        <f t="shared" si="23"/>
        <v>浦 添 市</v>
      </c>
      <c r="FO8" s="22">
        <v>249242</v>
      </c>
      <c r="FP8" s="22">
        <v>764865</v>
      </c>
      <c r="FQ8" s="22">
        <v>726145</v>
      </c>
      <c r="FR8" s="22">
        <v>2110003</v>
      </c>
      <c r="FS8" s="22">
        <v>2002019</v>
      </c>
      <c r="FT8" s="22">
        <v>727113</v>
      </c>
      <c r="FU8" s="22">
        <v>637</v>
      </c>
      <c r="FV8" s="22">
        <v>2307</v>
      </c>
      <c r="FW8" s="22">
        <v>1938</v>
      </c>
      <c r="FY8" s="20">
        <v>4</v>
      </c>
      <c r="FZ8" s="21" t="str">
        <f t="shared" si="24"/>
        <v>浦 添 市</v>
      </c>
      <c r="GA8" s="22">
        <v>0</v>
      </c>
      <c r="GB8" s="22">
        <v>60039</v>
      </c>
      <c r="GC8" s="22">
        <v>60039</v>
      </c>
      <c r="GD8" s="22">
        <v>1150961</v>
      </c>
      <c r="GE8" s="22">
        <v>1150961</v>
      </c>
      <c r="GF8" s="22">
        <v>651175</v>
      </c>
      <c r="GG8" s="22">
        <v>0</v>
      </c>
      <c r="GH8" s="22">
        <v>138</v>
      </c>
      <c r="GI8" s="22">
        <v>138</v>
      </c>
      <c r="GK8" s="20">
        <v>4</v>
      </c>
      <c r="GL8" s="21" t="str">
        <f t="shared" si="25"/>
        <v>浦 添 市</v>
      </c>
      <c r="GM8" s="22">
        <v>0</v>
      </c>
      <c r="GN8" s="22">
        <v>0</v>
      </c>
      <c r="GO8" s="22">
        <v>0</v>
      </c>
      <c r="GP8" s="22">
        <v>0</v>
      </c>
      <c r="GQ8" s="22">
        <v>0</v>
      </c>
      <c r="GR8" s="22">
        <v>0</v>
      </c>
      <c r="GS8" s="22">
        <v>0</v>
      </c>
      <c r="GT8" s="22">
        <v>0</v>
      </c>
      <c r="GU8" s="22">
        <v>0</v>
      </c>
      <c r="GW8" s="20">
        <v>4</v>
      </c>
      <c r="GX8" s="21" t="str">
        <f t="shared" si="26"/>
        <v>浦 添 市</v>
      </c>
      <c r="GY8" s="22">
        <v>0</v>
      </c>
      <c r="GZ8" s="22">
        <v>0</v>
      </c>
      <c r="HA8" s="22">
        <v>0</v>
      </c>
      <c r="HB8" s="22">
        <v>0</v>
      </c>
      <c r="HC8" s="22">
        <v>0</v>
      </c>
      <c r="HD8" s="22">
        <v>0</v>
      </c>
      <c r="HE8" s="22">
        <v>0</v>
      </c>
      <c r="HF8" s="22">
        <v>0</v>
      </c>
      <c r="HG8" s="22">
        <v>0</v>
      </c>
      <c r="HI8" s="20">
        <v>4</v>
      </c>
      <c r="HJ8" s="21" t="str">
        <f t="shared" si="27"/>
        <v>浦 添 市</v>
      </c>
      <c r="HK8" s="22">
        <v>0</v>
      </c>
      <c r="HL8" s="22">
        <v>0</v>
      </c>
      <c r="HM8" s="22">
        <v>0</v>
      </c>
      <c r="HN8" s="22">
        <v>0</v>
      </c>
      <c r="HO8" s="22">
        <v>0</v>
      </c>
      <c r="HP8" s="22">
        <v>0</v>
      </c>
      <c r="HQ8" s="22">
        <v>0</v>
      </c>
      <c r="HR8" s="22">
        <v>0</v>
      </c>
      <c r="HS8" s="22">
        <v>0</v>
      </c>
      <c r="HU8" s="19">
        <f t="shared" si="1"/>
        <v>1670096</v>
      </c>
      <c r="HV8" s="8">
        <f t="shared" si="2"/>
        <v>8667378</v>
      </c>
      <c r="HW8" s="8">
        <f t="shared" si="3"/>
        <v>8551071</v>
      </c>
      <c r="HX8" s="8">
        <f t="shared" si="4"/>
        <v>433342721</v>
      </c>
      <c r="HY8" s="8">
        <f t="shared" si="5"/>
        <v>432586492</v>
      </c>
      <c r="HZ8" s="8">
        <f t="shared" si="6"/>
        <v>121449682</v>
      </c>
      <c r="IA8" s="8">
        <f t="shared" si="7"/>
        <v>2287</v>
      </c>
      <c r="IB8" s="8">
        <f t="shared" si="8"/>
        <v>34237</v>
      </c>
      <c r="IC8" s="8">
        <f t="shared" si="9"/>
        <v>33340</v>
      </c>
    </row>
    <row r="9" spans="1:237" s="8" customFormat="1" ht="15" customHeight="1">
      <c r="A9" s="20">
        <v>5</v>
      </c>
      <c r="B9" s="21" t="s">
        <v>75</v>
      </c>
      <c r="C9" s="22">
        <v>66614</v>
      </c>
      <c r="D9" s="22">
        <v>1834832</v>
      </c>
      <c r="E9" s="22">
        <v>1265009</v>
      </c>
      <c r="F9" s="22">
        <v>95801</v>
      </c>
      <c r="G9" s="22">
        <v>67653</v>
      </c>
      <c r="H9" s="22">
        <v>67653</v>
      </c>
      <c r="I9" s="22">
        <v>399</v>
      </c>
      <c r="J9" s="22">
        <v>2106</v>
      </c>
      <c r="K9" s="22">
        <v>1364</v>
      </c>
      <c r="L9" s="18"/>
      <c r="M9" s="20">
        <v>5</v>
      </c>
      <c r="N9" s="21" t="str">
        <f t="shared" si="10"/>
        <v>名 護 市</v>
      </c>
      <c r="O9" s="22">
        <v>0</v>
      </c>
      <c r="P9" s="22">
        <v>10869</v>
      </c>
      <c r="Q9" s="22">
        <v>10860</v>
      </c>
      <c r="R9" s="22">
        <v>78075</v>
      </c>
      <c r="S9" s="22">
        <v>77965</v>
      </c>
      <c r="T9" s="22">
        <v>31837</v>
      </c>
      <c r="U9" s="22">
        <v>0</v>
      </c>
      <c r="V9" s="22">
        <v>23</v>
      </c>
      <c r="W9" s="22">
        <v>22</v>
      </c>
      <c r="X9" s="33"/>
      <c r="Y9" s="20">
        <v>5</v>
      </c>
      <c r="Z9" s="21" t="str">
        <f t="shared" si="11"/>
        <v>名 護 市</v>
      </c>
      <c r="AA9" s="22">
        <v>853503</v>
      </c>
      <c r="AB9" s="22">
        <v>23360676</v>
      </c>
      <c r="AC9" s="22">
        <v>17447643</v>
      </c>
      <c r="AD9" s="22">
        <v>664417</v>
      </c>
      <c r="AE9" s="22">
        <v>511878</v>
      </c>
      <c r="AF9" s="22">
        <v>511878</v>
      </c>
      <c r="AG9" s="22">
        <v>1797</v>
      </c>
      <c r="AH9" s="22">
        <v>21260</v>
      </c>
      <c r="AI9" s="22">
        <v>14602</v>
      </c>
      <c r="AJ9" s="53"/>
      <c r="AK9" s="20">
        <v>5</v>
      </c>
      <c r="AL9" s="21" t="str">
        <f t="shared" si="12"/>
        <v>名 護 市</v>
      </c>
      <c r="AM9" s="22">
        <v>0</v>
      </c>
      <c r="AN9" s="22">
        <v>27597</v>
      </c>
      <c r="AO9" s="22">
        <v>27391</v>
      </c>
      <c r="AP9" s="22">
        <v>125193</v>
      </c>
      <c r="AQ9" s="22">
        <v>125001</v>
      </c>
      <c r="AR9" s="22">
        <v>60587</v>
      </c>
      <c r="AS9" s="22">
        <v>0</v>
      </c>
      <c r="AT9" s="22">
        <v>40</v>
      </c>
      <c r="AU9" s="22">
        <v>39</v>
      </c>
      <c r="AV9" s="33"/>
      <c r="AW9" s="20">
        <v>5</v>
      </c>
      <c r="AX9" s="21" t="str">
        <f t="shared" si="13"/>
        <v>名 護 市</v>
      </c>
      <c r="AY9" s="22">
        <v>0</v>
      </c>
      <c r="AZ9" s="22">
        <v>2957595</v>
      </c>
      <c r="BA9" s="22">
        <v>2689906</v>
      </c>
      <c r="BB9" s="22">
        <v>60518916</v>
      </c>
      <c r="BC9" s="22">
        <v>58043192</v>
      </c>
      <c r="BD9" s="22">
        <v>5720699</v>
      </c>
      <c r="BE9" s="22">
        <v>0</v>
      </c>
      <c r="BF9" s="22">
        <v>15230</v>
      </c>
      <c r="BG9" s="22">
        <v>13491</v>
      </c>
      <c r="BH9" s="33"/>
      <c r="BI9" s="20">
        <v>5</v>
      </c>
      <c r="BJ9" s="21" t="str">
        <f t="shared" si="14"/>
        <v>名 護 市</v>
      </c>
      <c r="BK9" s="22">
        <v>0</v>
      </c>
      <c r="BL9" s="22">
        <v>1895390</v>
      </c>
      <c r="BM9" s="22">
        <v>1811323</v>
      </c>
      <c r="BN9" s="22">
        <v>28095087</v>
      </c>
      <c r="BO9" s="22">
        <v>27618308</v>
      </c>
      <c r="BP9" s="22">
        <v>4873220</v>
      </c>
      <c r="BQ9" s="22">
        <v>0</v>
      </c>
      <c r="BR9" s="22">
        <v>10548</v>
      </c>
      <c r="BS9" s="22">
        <v>9543</v>
      </c>
      <c r="BT9" s="33"/>
      <c r="BU9" s="20">
        <v>5</v>
      </c>
      <c r="BV9" s="21" t="str">
        <f t="shared" si="15"/>
        <v>名 護 市</v>
      </c>
      <c r="BW9" s="22">
        <v>0</v>
      </c>
      <c r="BX9" s="22">
        <v>2340701</v>
      </c>
      <c r="BY9" s="22">
        <v>2334945</v>
      </c>
      <c r="BZ9" s="22">
        <v>42727325</v>
      </c>
      <c r="CA9" s="22">
        <v>42699207</v>
      </c>
      <c r="CB9" s="22">
        <v>20339282</v>
      </c>
      <c r="CC9" s="22">
        <v>0</v>
      </c>
      <c r="CD9" s="22">
        <v>4655</v>
      </c>
      <c r="CE9" s="22">
        <v>4557</v>
      </c>
      <c r="CF9" s="33"/>
      <c r="CG9" s="20">
        <v>5</v>
      </c>
      <c r="CH9" s="21" t="str">
        <f t="shared" si="16"/>
        <v>名 護 市</v>
      </c>
      <c r="CI9" s="22">
        <v>1104482</v>
      </c>
      <c r="CJ9" s="22">
        <v>7193686</v>
      </c>
      <c r="CK9" s="22">
        <v>6836174</v>
      </c>
      <c r="CL9" s="22">
        <v>131341328</v>
      </c>
      <c r="CM9" s="22">
        <v>128360707</v>
      </c>
      <c r="CN9" s="22">
        <v>30933201</v>
      </c>
      <c r="CO9" s="22">
        <v>1347</v>
      </c>
      <c r="CP9" s="22">
        <v>30433</v>
      </c>
      <c r="CQ9" s="22">
        <v>27591</v>
      </c>
      <c r="CR9" s="53"/>
      <c r="CS9" s="20">
        <v>5</v>
      </c>
      <c r="CT9" s="21" t="str">
        <f t="shared" si="17"/>
        <v>名 護 市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18"/>
      <c r="DE9" s="20">
        <v>5</v>
      </c>
      <c r="DF9" s="21" t="str">
        <f t="shared" si="18"/>
        <v>名 護 市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18"/>
      <c r="DQ9" s="20">
        <v>5</v>
      </c>
      <c r="DR9" s="21" t="str">
        <f t="shared" si="19"/>
        <v>名 護 市</v>
      </c>
      <c r="DS9" s="22">
        <v>1088537</v>
      </c>
      <c r="DT9" s="22">
        <v>297422</v>
      </c>
      <c r="DU9" s="22">
        <v>273294</v>
      </c>
      <c r="DV9" s="22">
        <v>5246</v>
      </c>
      <c r="DW9" s="22">
        <v>4651</v>
      </c>
      <c r="DX9" s="22">
        <v>4651</v>
      </c>
      <c r="DY9" s="22">
        <v>481</v>
      </c>
      <c r="DZ9" s="22">
        <v>261</v>
      </c>
      <c r="EA9" s="22">
        <v>225</v>
      </c>
      <c r="EB9" s="18"/>
      <c r="EC9" s="20">
        <v>5</v>
      </c>
      <c r="ED9" s="21" t="str">
        <f t="shared" si="20"/>
        <v>名 護 市</v>
      </c>
      <c r="EE9" s="22">
        <v>85213860</v>
      </c>
      <c r="EF9" s="22">
        <v>29503561</v>
      </c>
      <c r="EG9" s="22">
        <v>20906112</v>
      </c>
      <c r="EH9" s="22">
        <v>154982</v>
      </c>
      <c r="EI9" s="22">
        <v>115685</v>
      </c>
      <c r="EJ9" s="22">
        <v>115681</v>
      </c>
      <c r="EK9" s="22">
        <v>1036</v>
      </c>
      <c r="EL9" s="22">
        <v>6177</v>
      </c>
      <c r="EM9" s="22">
        <v>3603</v>
      </c>
      <c r="EO9" s="20">
        <v>5</v>
      </c>
      <c r="EP9" s="21" t="str">
        <f t="shared" si="21"/>
        <v>名 護 市</v>
      </c>
      <c r="EQ9" s="22">
        <v>0</v>
      </c>
      <c r="ER9" s="22">
        <v>643</v>
      </c>
      <c r="ES9" s="22">
        <v>643</v>
      </c>
      <c r="ET9" s="22">
        <v>4111</v>
      </c>
      <c r="EU9" s="22">
        <v>4111</v>
      </c>
      <c r="EV9" s="22">
        <v>1964</v>
      </c>
      <c r="EW9" s="22">
        <v>0</v>
      </c>
      <c r="EX9" s="22">
        <v>1</v>
      </c>
      <c r="EY9" s="22">
        <v>1</v>
      </c>
      <c r="FA9" s="20">
        <v>5</v>
      </c>
      <c r="FB9" s="21" t="str">
        <f t="shared" si="22"/>
        <v>名 護 市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M9" s="20">
        <v>5</v>
      </c>
      <c r="FN9" s="21" t="str">
        <f t="shared" si="23"/>
        <v>名 護 市</v>
      </c>
      <c r="FO9" s="22">
        <v>1728261</v>
      </c>
      <c r="FP9" s="22">
        <v>15389689</v>
      </c>
      <c r="FQ9" s="22">
        <v>11526149</v>
      </c>
      <c r="FR9" s="22">
        <v>106499</v>
      </c>
      <c r="FS9" s="22">
        <v>81596</v>
      </c>
      <c r="FT9" s="22">
        <v>79471</v>
      </c>
      <c r="FU9" s="22">
        <v>1228</v>
      </c>
      <c r="FV9" s="22">
        <v>9573</v>
      </c>
      <c r="FW9" s="22">
        <v>6165</v>
      </c>
      <c r="FY9" s="20">
        <v>5</v>
      </c>
      <c r="FZ9" s="21" t="str">
        <f t="shared" si="24"/>
        <v>名 護 市</v>
      </c>
      <c r="GA9" s="22">
        <v>2749641</v>
      </c>
      <c r="GB9" s="22">
        <v>1459265</v>
      </c>
      <c r="GC9" s="22">
        <v>1459265</v>
      </c>
      <c r="GD9" s="22">
        <v>2677356</v>
      </c>
      <c r="GE9" s="22">
        <v>2677356</v>
      </c>
      <c r="GF9" s="22">
        <v>1553234</v>
      </c>
      <c r="GG9" s="22">
        <v>31</v>
      </c>
      <c r="GH9" s="22">
        <v>256</v>
      </c>
      <c r="GI9" s="22">
        <v>256</v>
      </c>
      <c r="GK9" s="20">
        <v>5</v>
      </c>
      <c r="GL9" s="21" t="str">
        <f t="shared" si="25"/>
        <v>名 護 市</v>
      </c>
      <c r="GM9" s="22">
        <v>0</v>
      </c>
      <c r="GN9" s="22">
        <v>0</v>
      </c>
      <c r="GO9" s="22">
        <v>0</v>
      </c>
      <c r="GP9" s="22">
        <v>0</v>
      </c>
      <c r="GQ9" s="22">
        <v>0</v>
      </c>
      <c r="GR9" s="22">
        <v>0</v>
      </c>
      <c r="GS9" s="22">
        <v>0</v>
      </c>
      <c r="GT9" s="22">
        <v>0</v>
      </c>
      <c r="GU9" s="22">
        <v>0</v>
      </c>
      <c r="GW9" s="20">
        <v>5</v>
      </c>
      <c r="GX9" s="21" t="str">
        <f t="shared" si="26"/>
        <v>名 護 市</v>
      </c>
      <c r="GY9" s="22">
        <v>0</v>
      </c>
      <c r="GZ9" s="22">
        <v>0</v>
      </c>
      <c r="HA9" s="22">
        <v>0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I9" s="20">
        <v>5</v>
      </c>
      <c r="HJ9" s="21" t="str">
        <f t="shared" si="27"/>
        <v>名 護 市</v>
      </c>
      <c r="HK9" s="22">
        <v>0</v>
      </c>
      <c r="HL9" s="22">
        <v>0</v>
      </c>
      <c r="HM9" s="22">
        <v>0</v>
      </c>
      <c r="HN9" s="22">
        <v>0</v>
      </c>
      <c r="HO9" s="22">
        <v>0</v>
      </c>
      <c r="HP9" s="22">
        <v>0</v>
      </c>
      <c r="HQ9" s="22">
        <v>0</v>
      </c>
      <c r="HR9" s="22">
        <v>0</v>
      </c>
      <c r="HS9" s="22">
        <v>0</v>
      </c>
      <c r="HU9" s="19">
        <f t="shared" si="1"/>
        <v>92804898</v>
      </c>
      <c r="HV9" s="8">
        <f t="shared" si="2"/>
        <v>79078240</v>
      </c>
      <c r="HW9" s="8">
        <f t="shared" si="3"/>
        <v>59752540</v>
      </c>
      <c r="HX9" s="8">
        <f t="shared" si="4"/>
        <v>135253008</v>
      </c>
      <c r="HY9" s="8">
        <f t="shared" si="5"/>
        <v>132026603</v>
      </c>
      <c r="HZ9" s="8">
        <f t="shared" si="6"/>
        <v>33360157</v>
      </c>
      <c r="IA9" s="8">
        <f t="shared" si="7"/>
        <v>6319</v>
      </c>
      <c r="IB9" s="8">
        <f t="shared" si="8"/>
        <v>70130</v>
      </c>
      <c r="IC9" s="8">
        <f t="shared" si="9"/>
        <v>53868</v>
      </c>
    </row>
    <row r="10" spans="1:237" s="8" customFormat="1" ht="15" customHeight="1">
      <c r="A10" s="20">
        <v>6</v>
      </c>
      <c r="B10" s="21" t="s">
        <v>76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18"/>
      <c r="M10" s="20">
        <v>6</v>
      </c>
      <c r="N10" s="21" t="str">
        <f t="shared" si="10"/>
        <v>糸 満 市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3"/>
      <c r="Y10" s="20">
        <v>6</v>
      </c>
      <c r="Z10" s="21" t="str">
        <f t="shared" si="11"/>
        <v>糸 満 市</v>
      </c>
      <c r="AA10" s="22">
        <v>634201</v>
      </c>
      <c r="AB10" s="22">
        <v>18956530</v>
      </c>
      <c r="AC10" s="22">
        <v>14957848</v>
      </c>
      <c r="AD10" s="22">
        <v>818026</v>
      </c>
      <c r="AE10" s="22">
        <v>640368</v>
      </c>
      <c r="AF10" s="22">
        <v>638963</v>
      </c>
      <c r="AG10" s="22">
        <v>477</v>
      </c>
      <c r="AH10" s="22">
        <v>18640</v>
      </c>
      <c r="AI10" s="22">
        <v>14489</v>
      </c>
      <c r="AJ10" s="53"/>
      <c r="AK10" s="20">
        <v>6</v>
      </c>
      <c r="AL10" s="21" t="str">
        <f t="shared" si="12"/>
        <v>糸 満 市</v>
      </c>
      <c r="AM10" s="22">
        <v>3768</v>
      </c>
      <c r="AN10" s="22">
        <v>433939</v>
      </c>
      <c r="AO10" s="22">
        <v>430254</v>
      </c>
      <c r="AP10" s="22">
        <v>3047703</v>
      </c>
      <c r="AQ10" s="22">
        <v>3024715</v>
      </c>
      <c r="AR10" s="22">
        <v>639824</v>
      </c>
      <c r="AS10" s="22">
        <v>26</v>
      </c>
      <c r="AT10" s="22">
        <v>878</v>
      </c>
      <c r="AU10" s="22">
        <v>848</v>
      </c>
      <c r="AV10" s="33"/>
      <c r="AW10" s="20">
        <v>6</v>
      </c>
      <c r="AX10" s="21" t="str">
        <f t="shared" si="13"/>
        <v>糸 満 市</v>
      </c>
      <c r="AY10" s="22">
        <v>0</v>
      </c>
      <c r="AZ10" s="22">
        <v>2467408</v>
      </c>
      <c r="BA10" s="22">
        <v>2422384</v>
      </c>
      <c r="BB10" s="22">
        <v>71427584</v>
      </c>
      <c r="BC10" s="22">
        <v>70603020</v>
      </c>
      <c r="BD10" s="22">
        <v>8127707</v>
      </c>
      <c r="BE10" s="22">
        <v>0</v>
      </c>
      <c r="BF10" s="22">
        <v>13404</v>
      </c>
      <c r="BG10" s="22">
        <v>12980</v>
      </c>
      <c r="BH10" s="33"/>
      <c r="BI10" s="20">
        <v>6</v>
      </c>
      <c r="BJ10" s="21" t="str">
        <f t="shared" si="14"/>
        <v>糸 満 市</v>
      </c>
      <c r="BK10" s="22">
        <v>0</v>
      </c>
      <c r="BL10" s="22">
        <v>1472469</v>
      </c>
      <c r="BM10" s="22">
        <v>1470948</v>
      </c>
      <c r="BN10" s="22">
        <v>30223741</v>
      </c>
      <c r="BO10" s="22">
        <v>30200776</v>
      </c>
      <c r="BP10" s="22">
        <v>6008912</v>
      </c>
      <c r="BQ10" s="22">
        <v>0</v>
      </c>
      <c r="BR10" s="22">
        <v>8160</v>
      </c>
      <c r="BS10" s="22">
        <v>8085</v>
      </c>
      <c r="BT10" s="33"/>
      <c r="BU10" s="20">
        <v>6</v>
      </c>
      <c r="BV10" s="21" t="str">
        <f t="shared" si="15"/>
        <v>糸 満 市</v>
      </c>
      <c r="BW10" s="22">
        <v>0</v>
      </c>
      <c r="BX10" s="22">
        <v>2056807</v>
      </c>
      <c r="BY10" s="22">
        <v>2056311</v>
      </c>
      <c r="BZ10" s="22">
        <v>51097702</v>
      </c>
      <c r="CA10" s="22">
        <v>51093668</v>
      </c>
      <c r="CB10" s="22">
        <v>30085042</v>
      </c>
      <c r="CC10" s="22">
        <v>0</v>
      </c>
      <c r="CD10" s="22">
        <v>3051</v>
      </c>
      <c r="CE10" s="22">
        <v>3027</v>
      </c>
      <c r="CF10" s="33"/>
      <c r="CG10" s="20">
        <v>6</v>
      </c>
      <c r="CH10" s="21" t="str">
        <f t="shared" si="16"/>
        <v>糸 満 市</v>
      </c>
      <c r="CI10" s="22">
        <v>804202</v>
      </c>
      <c r="CJ10" s="22">
        <v>5996684</v>
      </c>
      <c r="CK10" s="22">
        <v>5949643</v>
      </c>
      <c r="CL10" s="22">
        <v>152749027</v>
      </c>
      <c r="CM10" s="22">
        <v>151897464</v>
      </c>
      <c r="CN10" s="22">
        <v>44221661</v>
      </c>
      <c r="CO10" s="22">
        <v>1018</v>
      </c>
      <c r="CP10" s="22">
        <v>24615</v>
      </c>
      <c r="CQ10" s="22">
        <v>24092</v>
      </c>
      <c r="CR10" s="53"/>
      <c r="CS10" s="20">
        <v>6</v>
      </c>
      <c r="CT10" s="21" t="str">
        <f t="shared" si="17"/>
        <v>糸 満 市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18"/>
      <c r="DE10" s="20">
        <v>6</v>
      </c>
      <c r="DF10" s="21" t="str">
        <f t="shared" si="18"/>
        <v>糸 満 市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18"/>
      <c r="DQ10" s="20">
        <v>6</v>
      </c>
      <c r="DR10" s="21" t="str">
        <f t="shared" si="19"/>
        <v>糸 満 市</v>
      </c>
      <c r="DS10" s="22">
        <v>25891</v>
      </c>
      <c r="DT10" s="22">
        <v>1590</v>
      </c>
      <c r="DU10" s="22">
        <v>1075</v>
      </c>
      <c r="DV10" s="22">
        <v>72</v>
      </c>
      <c r="DW10" s="22">
        <v>47</v>
      </c>
      <c r="DX10" s="22">
        <v>33</v>
      </c>
      <c r="DY10" s="22">
        <v>106</v>
      </c>
      <c r="DZ10" s="22">
        <v>3</v>
      </c>
      <c r="EA10" s="22">
        <v>2</v>
      </c>
      <c r="EB10" s="18"/>
      <c r="EC10" s="20">
        <v>6</v>
      </c>
      <c r="ED10" s="21" t="str">
        <f t="shared" si="20"/>
        <v>糸 満 市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0</v>
      </c>
      <c r="EM10" s="22">
        <v>0</v>
      </c>
      <c r="EO10" s="20">
        <v>6</v>
      </c>
      <c r="EP10" s="21" t="str">
        <f t="shared" si="21"/>
        <v>糸 満 市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FA10" s="20">
        <v>6</v>
      </c>
      <c r="FB10" s="21" t="str">
        <f t="shared" si="22"/>
        <v>糸 満 市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M10" s="20">
        <v>6</v>
      </c>
      <c r="FN10" s="21" t="str">
        <f t="shared" si="23"/>
        <v>糸 満 市</v>
      </c>
      <c r="FO10" s="22">
        <v>897933</v>
      </c>
      <c r="FP10" s="22">
        <v>4348221</v>
      </c>
      <c r="FQ10" s="22">
        <v>3304729</v>
      </c>
      <c r="FR10" s="22">
        <v>87286</v>
      </c>
      <c r="FS10" s="22">
        <v>66293</v>
      </c>
      <c r="FT10" s="22">
        <v>66177</v>
      </c>
      <c r="FU10" s="22">
        <v>545</v>
      </c>
      <c r="FV10" s="22">
        <v>4830</v>
      </c>
      <c r="FW10" s="22">
        <v>3490</v>
      </c>
      <c r="FY10" s="20">
        <v>6</v>
      </c>
      <c r="FZ10" s="21" t="str">
        <f t="shared" si="24"/>
        <v>糸 満 市</v>
      </c>
      <c r="GA10" s="22">
        <v>3482</v>
      </c>
      <c r="GB10" s="22">
        <v>813044</v>
      </c>
      <c r="GC10" s="22">
        <v>812943</v>
      </c>
      <c r="GD10" s="22">
        <v>1639115</v>
      </c>
      <c r="GE10" s="22">
        <v>1638896</v>
      </c>
      <c r="GF10" s="22">
        <v>972825</v>
      </c>
      <c r="GG10" s="22">
        <v>4</v>
      </c>
      <c r="GH10" s="22">
        <v>335</v>
      </c>
      <c r="GI10" s="22">
        <v>334</v>
      </c>
      <c r="GK10" s="20">
        <v>6</v>
      </c>
      <c r="GL10" s="21" t="str">
        <f t="shared" si="25"/>
        <v>糸 満 市</v>
      </c>
      <c r="GM10" s="22">
        <v>0</v>
      </c>
      <c r="GN10" s="22">
        <v>0</v>
      </c>
      <c r="GO10" s="22">
        <v>0</v>
      </c>
      <c r="GP10" s="22">
        <v>0</v>
      </c>
      <c r="GQ10" s="22">
        <v>0</v>
      </c>
      <c r="GR10" s="22">
        <v>0</v>
      </c>
      <c r="GS10" s="22">
        <v>0</v>
      </c>
      <c r="GT10" s="22">
        <v>0</v>
      </c>
      <c r="GU10" s="22">
        <v>0</v>
      </c>
      <c r="GW10" s="20">
        <v>6</v>
      </c>
      <c r="GX10" s="21" t="str">
        <f t="shared" si="26"/>
        <v>糸 満 市</v>
      </c>
      <c r="GY10" s="22">
        <v>0</v>
      </c>
      <c r="GZ10" s="22">
        <v>0</v>
      </c>
      <c r="HA10" s="22">
        <v>0</v>
      </c>
      <c r="HB10" s="22">
        <v>0</v>
      </c>
      <c r="HC10" s="22">
        <v>0</v>
      </c>
      <c r="HD10" s="22">
        <v>0</v>
      </c>
      <c r="HE10" s="22">
        <v>0</v>
      </c>
      <c r="HF10" s="22">
        <v>0</v>
      </c>
      <c r="HG10" s="22">
        <v>0</v>
      </c>
      <c r="HI10" s="20">
        <v>6</v>
      </c>
      <c r="HJ10" s="21" t="str">
        <f t="shared" si="27"/>
        <v>糸 満 市</v>
      </c>
      <c r="HK10" s="22">
        <v>0</v>
      </c>
      <c r="HL10" s="22">
        <v>0</v>
      </c>
      <c r="HM10" s="22">
        <v>0</v>
      </c>
      <c r="HN10" s="22">
        <v>0</v>
      </c>
      <c r="HO10" s="22">
        <v>0</v>
      </c>
      <c r="HP10" s="22">
        <v>0</v>
      </c>
      <c r="HQ10" s="22">
        <v>0</v>
      </c>
      <c r="HR10" s="22">
        <v>0</v>
      </c>
      <c r="HS10" s="22">
        <v>0</v>
      </c>
      <c r="HU10" s="19">
        <f t="shared" si="1"/>
        <v>2369477</v>
      </c>
      <c r="HV10" s="8">
        <f t="shared" si="2"/>
        <v>30550008</v>
      </c>
      <c r="HW10" s="8">
        <f t="shared" si="3"/>
        <v>25456492</v>
      </c>
      <c r="HX10" s="8">
        <f t="shared" si="4"/>
        <v>158341229</v>
      </c>
      <c r="HY10" s="8">
        <f t="shared" si="5"/>
        <v>157267783</v>
      </c>
      <c r="HZ10" s="8">
        <f t="shared" si="6"/>
        <v>46539483</v>
      </c>
      <c r="IA10" s="8">
        <f t="shared" si="7"/>
        <v>2176</v>
      </c>
      <c r="IB10" s="8">
        <f t="shared" si="8"/>
        <v>49301</v>
      </c>
      <c r="IC10" s="8">
        <f t="shared" si="9"/>
        <v>43255</v>
      </c>
    </row>
    <row r="11" spans="1:237" s="8" customFormat="1" ht="15" customHeight="1">
      <c r="A11" s="20">
        <v>7</v>
      </c>
      <c r="B11" s="21" t="s">
        <v>77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8"/>
      <c r="M11" s="20">
        <v>7</v>
      </c>
      <c r="N11" s="21" t="str">
        <f t="shared" si="10"/>
        <v>沖 縄 市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3"/>
      <c r="Y11" s="20">
        <v>7</v>
      </c>
      <c r="Z11" s="21" t="str">
        <f t="shared" si="11"/>
        <v>沖 縄 市</v>
      </c>
      <c r="AA11" s="22">
        <v>7031</v>
      </c>
      <c r="AB11" s="22">
        <v>3859072</v>
      </c>
      <c r="AC11" s="22">
        <v>3047692</v>
      </c>
      <c r="AD11" s="22">
        <v>137583</v>
      </c>
      <c r="AE11" s="22">
        <v>106934</v>
      </c>
      <c r="AF11" s="22">
        <v>106920</v>
      </c>
      <c r="AG11" s="22">
        <v>15</v>
      </c>
      <c r="AH11" s="22">
        <v>5258</v>
      </c>
      <c r="AI11" s="22">
        <v>4054</v>
      </c>
      <c r="AJ11" s="53"/>
      <c r="AK11" s="20">
        <v>7</v>
      </c>
      <c r="AL11" s="21" t="str">
        <f t="shared" si="12"/>
        <v>沖 縄 市</v>
      </c>
      <c r="AM11" s="22">
        <v>0</v>
      </c>
      <c r="AN11" s="22">
        <v>77157</v>
      </c>
      <c r="AO11" s="22">
        <v>77082</v>
      </c>
      <c r="AP11" s="22">
        <v>1252079</v>
      </c>
      <c r="AQ11" s="22">
        <v>1251249</v>
      </c>
      <c r="AR11" s="22">
        <v>725787</v>
      </c>
      <c r="AS11" s="22">
        <v>0</v>
      </c>
      <c r="AT11" s="22">
        <v>165</v>
      </c>
      <c r="AU11" s="22">
        <v>162</v>
      </c>
      <c r="AV11" s="33"/>
      <c r="AW11" s="20">
        <v>7</v>
      </c>
      <c r="AX11" s="21" t="str">
        <f t="shared" si="13"/>
        <v>沖 縄 市</v>
      </c>
      <c r="AY11" s="22">
        <v>0</v>
      </c>
      <c r="AZ11" s="22">
        <v>6177979</v>
      </c>
      <c r="BA11" s="22">
        <v>6160210</v>
      </c>
      <c r="BB11" s="22">
        <v>224018430</v>
      </c>
      <c r="BC11" s="22">
        <v>223565863</v>
      </c>
      <c r="BD11" s="22">
        <v>27987671</v>
      </c>
      <c r="BE11" s="22">
        <v>0</v>
      </c>
      <c r="BF11" s="22">
        <v>25912</v>
      </c>
      <c r="BG11" s="22">
        <v>25543</v>
      </c>
      <c r="BH11" s="33"/>
      <c r="BI11" s="20">
        <v>7</v>
      </c>
      <c r="BJ11" s="21" t="str">
        <f t="shared" si="14"/>
        <v>沖 縄 市</v>
      </c>
      <c r="BK11" s="22">
        <v>0</v>
      </c>
      <c r="BL11" s="22">
        <v>1976918</v>
      </c>
      <c r="BM11" s="22">
        <v>1975808</v>
      </c>
      <c r="BN11" s="22">
        <v>63983991</v>
      </c>
      <c r="BO11" s="22">
        <v>63957566</v>
      </c>
      <c r="BP11" s="22">
        <v>15262941</v>
      </c>
      <c r="BQ11" s="22">
        <v>0</v>
      </c>
      <c r="BR11" s="22">
        <v>12138</v>
      </c>
      <c r="BS11" s="22">
        <v>12040</v>
      </c>
      <c r="BT11" s="33"/>
      <c r="BU11" s="20">
        <v>7</v>
      </c>
      <c r="BV11" s="21" t="str">
        <f t="shared" si="15"/>
        <v>沖 縄 市</v>
      </c>
      <c r="BW11" s="22">
        <v>0</v>
      </c>
      <c r="BX11" s="22">
        <v>3588557</v>
      </c>
      <c r="BY11" s="22">
        <v>3588174</v>
      </c>
      <c r="BZ11" s="22">
        <v>112800860</v>
      </c>
      <c r="CA11" s="22">
        <v>112794742</v>
      </c>
      <c r="CB11" s="22">
        <v>68232516</v>
      </c>
      <c r="CC11" s="22">
        <v>0</v>
      </c>
      <c r="CD11" s="22">
        <v>6660</v>
      </c>
      <c r="CE11" s="22">
        <v>6631</v>
      </c>
      <c r="CF11" s="33"/>
      <c r="CG11" s="20">
        <v>7</v>
      </c>
      <c r="CH11" s="21" t="str">
        <f t="shared" si="16"/>
        <v>沖 縄 市</v>
      </c>
      <c r="CI11" s="22">
        <v>65175</v>
      </c>
      <c r="CJ11" s="22">
        <v>11743454</v>
      </c>
      <c r="CK11" s="22">
        <v>11724192</v>
      </c>
      <c r="CL11" s="22">
        <v>400803281</v>
      </c>
      <c r="CM11" s="22">
        <v>400318171</v>
      </c>
      <c r="CN11" s="22">
        <v>111483128</v>
      </c>
      <c r="CO11" s="22">
        <v>111</v>
      </c>
      <c r="CP11" s="22">
        <v>44710</v>
      </c>
      <c r="CQ11" s="22">
        <v>44214</v>
      </c>
      <c r="CR11" s="53"/>
      <c r="CS11" s="20">
        <v>7</v>
      </c>
      <c r="CT11" s="21" t="str">
        <f t="shared" si="17"/>
        <v>沖 縄 市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18"/>
      <c r="DE11" s="20">
        <v>7</v>
      </c>
      <c r="DF11" s="21" t="str">
        <f t="shared" si="18"/>
        <v>沖 縄 市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18"/>
      <c r="DQ11" s="20">
        <v>7</v>
      </c>
      <c r="DR11" s="21" t="str">
        <f t="shared" si="19"/>
        <v>沖 縄 市</v>
      </c>
      <c r="DS11" s="22">
        <v>4542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81</v>
      </c>
      <c r="DZ11" s="22">
        <v>0</v>
      </c>
      <c r="EA11" s="22">
        <v>0</v>
      </c>
      <c r="EB11" s="18"/>
      <c r="EC11" s="20">
        <v>7</v>
      </c>
      <c r="ED11" s="21" t="str">
        <f t="shared" si="20"/>
        <v>沖 縄 市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O11" s="20">
        <v>7</v>
      </c>
      <c r="EP11" s="21" t="str">
        <f t="shared" si="21"/>
        <v>沖 縄 市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FA11" s="20">
        <v>7</v>
      </c>
      <c r="FB11" s="21" t="str">
        <f t="shared" si="22"/>
        <v>沖 縄 市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M11" s="20">
        <v>7</v>
      </c>
      <c r="FN11" s="21" t="str">
        <f t="shared" si="23"/>
        <v>沖 縄 市</v>
      </c>
      <c r="FO11" s="22">
        <v>18787</v>
      </c>
      <c r="FP11" s="22">
        <v>2056041</v>
      </c>
      <c r="FQ11" s="22">
        <v>1649949</v>
      </c>
      <c r="FR11" s="22">
        <v>55220</v>
      </c>
      <c r="FS11" s="22">
        <v>43952</v>
      </c>
      <c r="FT11" s="22">
        <v>43952</v>
      </c>
      <c r="FU11" s="22">
        <v>23</v>
      </c>
      <c r="FV11" s="22">
        <v>3550</v>
      </c>
      <c r="FW11" s="22">
        <v>2674</v>
      </c>
      <c r="FY11" s="20">
        <v>7</v>
      </c>
      <c r="FZ11" s="21" t="str">
        <f t="shared" si="24"/>
        <v>沖 縄 市</v>
      </c>
      <c r="GA11" s="22">
        <v>0</v>
      </c>
      <c r="GB11" s="22">
        <v>0</v>
      </c>
      <c r="GC11" s="22">
        <v>0</v>
      </c>
      <c r="GD11" s="22">
        <v>0</v>
      </c>
      <c r="GE11" s="22">
        <v>0</v>
      </c>
      <c r="GF11" s="22">
        <v>0</v>
      </c>
      <c r="GG11" s="22">
        <v>0</v>
      </c>
      <c r="GH11" s="22">
        <v>0</v>
      </c>
      <c r="GI11" s="22">
        <v>0</v>
      </c>
      <c r="GK11" s="20">
        <v>7</v>
      </c>
      <c r="GL11" s="21" t="str">
        <f t="shared" si="25"/>
        <v>沖 縄 市</v>
      </c>
      <c r="GM11" s="22">
        <v>0</v>
      </c>
      <c r="GN11" s="22">
        <v>0</v>
      </c>
      <c r="GO11" s="22">
        <v>0</v>
      </c>
      <c r="GP11" s="22">
        <v>0</v>
      </c>
      <c r="GQ11" s="22">
        <v>0</v>
      </c>
      <c r="GR11" s="22">
        <v>0</v>
      </c>
      <c r="GS11" s="22">
        <v>0</v>
      </c>
      <c r="GT11" s="22">
        <v>0</v>
      </c>
      <c r="GU11" s="22">
        <v>0</v>
      </c>
      <c r="GW11" s="20">
        <v>7</v>
      </c>
      <c r="GX11" s="21" t="str">
        <f t="shared" si="26"/>
        <v>沖 縄 市</v>
      </c>
      <c r="GY11" s="22">
        <v>0</v>
      </c>
      <c r="GZ11" s="22">
        <v>0</v>
      </c>
      <c r="HA11" s="22">
        <v>0</v>
      </c>
      <c r="HB11" s="22">
        <v>0</v>
      </c>
      <c r="HC11" s="22">
        <v>0</v>
      </c>
      <c r="HD11" s="22">
        <v>0</v>
      </c>
      <c r="HE11" s="22">
        <v>0</v>
      </c>
      <c r="HF11" s="22">
        <v>0</v>
      </c>
      <c r="HG11" s="22">
        <v>0</v>
      </c>
      <c r="HI11" s="20">
        <v>7</v>
      </c>
      <c r="HJ11" s="21" t="str">
        <f t="shared" si="27"/>
        <v>沖 縄 市</v>
      </c>
      <c r="HK11" s="22">
        <v>0</v>
      </c>
      <c r="HL11" s="22">
        <v>0</v>
      </c>
      <c r="HM11" s="22">
        <v>0</v>
      </c>
      <c r="HN11" s="22">
        <v>0</v>
      </c>
      <c r="HO11" s="22">
        <v>0</v>
      </c>
      <c r="HP11" s="22">
        <v>0</v>
      </c>
      <c r="HQ11" s="22">
        <v>0</v>
      </c>
      <c r="HR11" s="22">
        <v>0</v>
      </c>
      <c r="HS11" s="22">
        <v>0</v>
      </c>
      <c r="HU11" s="19">
        <f t="shared" si="1"/>
        <v>95535</v>
      </c>
      <c r="HV11" s="8">
        <f t="shared" si="2"/>
        <v>17735724</v>
      </c>
      <c r="HW11" s="8">
        <f t="shared" si="3"/>
        <v>16498915</v>
      </c>
      <c r="HX11" s="8">
        <f t="shared" si="4"/>
        <v>402248163</v>
      </c>
      <c r="HY11" s="8">
        <f t="shared" si="5"/>
        <v>401720306</v>
      </c>
      <c r="HZ11" s="8">
        <f t="shared" si="6"/>
        <v>112359787</v>
      </c>
      <c r="IA11" s="8">
        <f t="shared" si="7"/>
        <v>230</v>
      </c>
      <c r="IB11" s="8">
        <f t="shared" si="8"/>
        <v>53683</v>
      </c>
      <c r="IC11" s="8">
        <f t="shared" si="9"/>
        <v>51104</v>
      </c>
    </row>
    <row r="12" spans="1:237" s="8" customFormat="1" ht="15" customHeight="1">
      <c r="A12" s="20">
        <v>8</v>
      </c>
      <c r="B12" s="21" t="s">
        <v>78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8"/>
      <c r="M12" s="20">
        <v>8</v>
      </c>
      <c r="N12" s="21" t="str">
        <f t="shared" si="10"/>
        <v>豊見城市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3"/>
      <c r="Y12" s="20">
        <v>8</v>
      </c>
      <c r="Z12" s="21" t="str">
        <f t="shared" si="11"/>
        <v>豊見城市</v>
      </c>
      <c r="AA12" s="22">
        <v>122145</v>
      </c>
      <c r="AB12" s="22">
        <v>4520251</v>
      </c>
      <c r="AC12" s="22">
        <v>3126000</v>
      </c>
      <c r="AD12" s="22">
        <v>196190</v>
      </c>
      <c r="AE12" s="22">
        <v>136638</v>
      </c>
      <c r="AF12" s="22">
        <v>136617</v>
      </c>
      <c r="AG12" s="22">
        <v>330</v>
      </c>
      <c r="AH12" s="22">
        <v>5087</v>
      </c>
      <c r="AI12" s="22">
        <v>3347</v>
      </c>
      <c r="AJ12" s="53"/>
      <c r="AK12" s="20">
        <v>8</v>
      </c>
      <c r="AL12" s="21" t="str">
        <f t="shared" si="12"/>
        <v>豊見城市</v>
      </c>
      <c r="AM12" s="22">
        <v>4963</v>
      </c>
      <c r="AN12" s="22">
        <v>447017</v>
      </c>
      <c r="AO12" s="22">
        <v>427496</v>
      </c>
      <c r="AP12" s="22">
        <v>1293222</v>
      </c>
      <c r="AQ12" s="22">
        <v>1238526</v>
      </c>
      <c r="AR12" s="22">
        <v>325250</v>
      </c>
      <c r="AS12" s="22">
        <v>13</v>
      </c>
      <c r="AT12" s="22">
        <v>927</v>
      </c>
      <c r="AU12" s="22">
        <v>815</v>
      </c>
      <c r="AV12" s="33"/>
      <c r="AW12" s="20">
        <v>8</v>
      </c>
      <c r="AX12" s="21" t="str">
        <f t="shared" si="13"/>
        <v>豊見城市</v>
      </c>
      <c r="AY12" s="22">
        <v>0</v>
      </c>
      <c r="AZ12" s="22">
        <v>2211668</v>
      </c>
      <c r="BA12" s="22">
        <v>2207069</v>
      </c>
      <c r="BB12" s="22">
        <v>103090281</v>
      </c>
      <c r="BC12" s="22">
        <v>102934862</v>
      </c>
      <c r="BD12" s="22">
        <v>11328814</v>
      </c>
      <c r="BE12" s="22">
        <v>0</v>
      </c>
      <c r="BF12" s="22">
        <v>12668</v>
      </c>
      <c r="BG12" s="22">
        <v>12489</v>
      </c>
      <c r="BH12" s="33"/>
      <c r="BI12" s="20">
        <v>8</v>
      </c>
      <c r="BJ12" s="21" t="str">
        <f t="shared" si="14"/>
        <v>豊見城市</v>
      </c>
      <c r="BK12" s="22">
        <v>0</v>
      </c>
      <c r="BL12" s="22">
        <v>852731</v>
      </c>
      <c r="BM12" s="22">
        <v>852544</v>
      </c>
      <c r="BN12" s="22">
        <v>34756956</v>
      </c>
      <c r="BO12" s="22">
        <v>34750496</v>
      </c>
      <c r="BP12" s="22">
        <v>7361365</v>
      </c>
      <c r="BQ12" s="22">
        <v>0</v>
      </c>
      <c r="BR12" s="22">
        <v>5338</v>
      </c>
      <c r="BS12" s="22">
        <v>5320</v>
      </c>
      <c r="BT12" s="33"/>
      <c r="BU12" s="20">
        <v>8</v>
      </c>
      <c r="BV12" s="21" t="str">
        <f t="shared" si="15"/>
        <v>豊見城市</v>
      </c>
      <c r="BW12" s="22">
        <v>0</v>
      </c>
      <c r="BX12" s="22">
        <v>818477</v>
      </c>
      <c r="BY12" s="22">
        <v>818446</v>
      </c>
      <c r="BZ12" s="22">
        <v>32125516</v>
      </c>
      <c r="CA12" s="22">
        <v>32124609</v>
      </c>
      <c r="CB12" s="22">
        <v>18910327</v>
      </c>
      <c r="CC12" s="22">
        <v>0</v>
      </c>
      <c r="CD12" s="22">
        <v>1068</v>
      </c>
      <c r="CE12" s="22">
        <v>1061</v>
      </c>
      <c r="CF12" s="33"/>
      <c r="CG12" s="20">
        <v>8</v>
      </c>
      <c r="CH12" s="21" t="str">
        <f t="shared" si="16"/>
        <v>豊見城市</v>
      </c>
      <c r="CI12" s="22">
        <v>375145</v>
      </c>
      <c r="CJ12" s="22">
        <v>3882876</v>
      </c>
      <c r="CK12" s="22">
        <v>3878059</v>
      </c>
      <c r="CL12" s="22">
        <v>169972753</v>
      </c>
      <c r="CM12" s="22">
        <v>169809967</v>
      </c>
      <c r="CN12" s="22">
        <v>37600506</v>
      </c>
      <c r="CO12" s="22">
        <v>550</v>
      </c>
      <c r="CP12" s="22">
        <v>19074</v>
      </c>
      <c r="CQ12" s="22">
        <v>18870</v>
      </c>
      <c r="CR12" s="53"/>
      <c r="CS12" s="20">
        <v>8</v>
      </c>
      <c r="CT12" s="21" t="str">
        <f t="shared" si="17"/>
        <v>豊見城市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18"/>
      <c r="DE12" s="20">
        <v>8</v>
      </c>
      <c r="DF12" s="21" t="str">
        <f t="shared" si="18"/>
        <v>豊見城市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18"/>
      <c r="DQ12" s="20">
        <v>8</v>
      </c>
      <c r="DR12" s="21" t="str">
        <f t="shared" si="19"/>
        <v>豊見城市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18"/>
      <c r="EC12" s="20">
        <v>8</v>
      </c>
      <c r="ED12" s="21" t="str">
        <f t="shared" si="20"/>
        <v>豊見城市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O12" s="20">
        <v>8</v>
      </c>
      <c r="EP12" s="21" t="str">
        <f t="shared" si="21"/>
        <v>豊見城市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FA12" s="20">
        <v>8</v>
      </c>
      <c r="FB12" s="21" t="str">
        <f t="shared" si="22"/>
        <v>豊見城市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M12" s="20">
        <v>8</v>
      </c>
      <c r="FN12" s="21" t="str">
        <f t="shared" si="23"/>
        <v>豊見城市</v>
      </c>
      <c r="FO12" s="22">
        <v>173120</v>
      </c>
      <c r="FP12" s="22">
        <v>1635889</v>
      </c>
      <c r="FQ12" s="22">
        <v>1156701</v>
      </c>
      <c r="FR12" s="22">
        <v>572969</v>
      </c>
      <c r="FS12" s="22">
        <v>517782</v>
      </c>
      <c r="FT12" s="22">
        <v>217295</v>
      </c>
      <c r="FU12" s="22">
        <v>335</v>
      </c>
      <c r="FV12" s="22">
        <v>2914</v>
      </c>
      <c r="FW12" s="22">
        <v>1961</v>
      </c>
      <c r="FY12" s="20">
        <v>8</v>
      </c>
      <c r="FZ12" s="21" t="str">
        <f t="shared" si="24"/>
        <v>豊見城市</v>
      </c>
      <c r="GA12" s="22">
        <v>0</v>
      </c>
      <c r="GB12" s="22">
        <v>282833</v>
      </c>
      <c r="GC12" s="22">
        <v>282833</v>
      </c>
      <c r="GD12" s="22">
        <v>4007743</v>
      </c>
      <c r="GE12" s="22">
        <v>4007743</v>
      </c>
      <c r="GF12" s="22">
        <v>1689738</v>
      </c>
      <c r="GG12" s="22">
        <v>0</v>
      </c>
      <c r="GH12" s="22">
        <v>33</v>
      </c>
      <c r="GI12" s="22">
        <v>33</v>
      </c>
      <c r="GK12" s="20">
        <v>8</v>
      </c>
      <c r="GL12" s="21" t="str">
        <f t="shared" si="25"/>
        <v>豊見城市</v>
      </c>
      <c r="GM12" s="22">
        <v>0</v>
      </c>
      <c r="GN12" s="22">
        <v>0</v>
      </c>
      <c r="GO12" s="22">
        <v>0</v>
      </c>
      <c r="GP12" s="22">
        <v>0</v>
      </c>
      <c r="GQ12" s="22">
        <v>0</v>
      </c>
      <c r="GR12" s="22">
        <v>0</v>
      </c>
      <c r="GS12" s="22">
        <v>0</v>
      </c>
      <c r="GT12" s="22">
        <v>0</v>
      </c>
      <c r="GU12" s="22">
        <v>0</v>
      </c>
      <c r="GW12" s="20">
        <v>8</v>
      </c>
      <c r="GX12" s="21" t="str">
        <f t="shared" si="26"/>
        <v>豊見城市</v>
      </c>
      <c r="GY12" s="22">
        <v>0</v>
      </c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I12" s="20">
        <v>8</v>
      </c>
      <c r="HJ12" s="21" t="str">
        <f t="shared" si="27"/>
        <v>豊見城市</v>
      </c>
      <c r="HK12" s="22">
        <v>0</v>
      </c>
      <c r="HL12" s="22">
        <v>0</v>
      </c>
      <c r="HM12" s="22">
        <v>0</v>
      </c>
      <c r="HN12" s="22">
        <v>0</v>
      </c>
      <c r="HO12" s="22">
        <v>0</v>
      </c>
      <c r="HP12" s="22">
        <v>0</v>
      </c>
      <c r="HQ12" s="22">
        <v>0</v>
      </c>
      <c r="HR12" s="22">
        <v>0</v>
      </c>
      <c r="HS12" s="22">
        <v>0</v>
      </c>
      <c r="HU12" s="19">
        <f t="shared" si="1"/>
        <v>675373</v>
      </c>
      <c r="HV12" s="8">
        <f t="shared" si="2"/>
        <v>10768866</v>
      </c>
      <c r="HW12" s="8">
        <f t="shared" si="3"/>
        <v>8871089</v>
      </c>
      <c r="HX12" s="8">
        <f t="shared" si="4"/>
        <v>176042877</v>
      </c>
      <c r="HY12" s="8">
        <f t="shared" si="5"/>
        <v>175710656</v>
      </c>
      <c r="HZ12" s="8">
        <f t="shared" si="6"/>
        <v>39969406</v>
      </c>
      <c r="IA12" s="8">
        <f t="shared" si="7"/>
        <v>1228</v>
      </c>
      <c r="IB12" s="8">
        <f t="shared" si="8"/>
        <v>28035</v>
      </c>
      <c r="IC12" s="8">
        <f t="shared" si="9"/>
        <v>25026</v>
      </c>
    </row>
    <row r="13" spans="1:237" s="8" customFormat="1" ht="15" customHeight="1">
      <c r="A13" s="20">
        <v>9</v>
      </c>
      <c r="B13" s="21" t="s">
        <v>79</v>
      </c>
      <c r="C13" s="22">
        <v>5535</v>
      </c>
      <c r="D13" s="22">
        <v>290168</v>
      </c>
      <c r="E13" s="22">
        <v>229115</v>
      </c>
      <c r="F13" s="22">
        <v>14815</v>
      </c>
      <c r="G13" s="22">
        <v>11740</v>
      </c>
      <c r="H13" s="22">
        <v>11737</v>
      </c>
      <c r="I13" s="22">
        <v>27</v>
      </c>
      <c r="J13" s="22">
        <v>486</v>
      </c>
      <c r="K13" s="22">
        <v>363</v>
      </c>
      <c r="L13" s="18"/>
      <c r="M13" s="20">
        <v>9</v>
      </c>
      <c r="N13" s="21" t="str">
        <f t="shared" si="10"/>
        <v>うるま市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3"/>
      <c r="Y13" s="20">
        <v>9</v>
      </c>
      <c r="Z13" s="21" t="str">
        <f t="shared" si="11"/>
        <v>うるま市</v>
      </c>
      <c r="AA13" s="22">
        <v>1173254</v>
      </c>
      <c r="AB13" s="22">
        <v>24323859</v>
      </c>
      <c r="AC13" s="22">
        <v>17405815</v>
      </c>
      <c r="AD13" s="22">
        <v>1028701</v>
      </c>
      <c r="AE13" s="22">
        <v>751213</v>
      </c>
      <c r="AF13" s="22">
        <v>746670</v>
      </c>
      <c r="AG13" s="22">
        <v>3521</v>
      </c>
      <c r="AH13" s="22">
        <v>44214</v>
      </c>
      <c r="AI13" s="22">
        <v>28743</v>
      </c>
      <c r="AJ13" s="53"/>
      <c r="AK13" s="20">
        <v>9</v>
      </c>
      <c r="AL13" s="21" t="str">
        <f t="shared" si="12"/>
        <v>うるま市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33"/>
      <c r="AW13" s="20">
        <v>9</v>
      </c>
      <c r="AX13" s="21" t="str">
        <f t="shared" si="13"/>
        <v>うるま市</v>
      </c>
      <c r="AY13" s="22">
        <v>0</v>
      </c>
      <c r="AZ13" s="22">
        <v>6213210</v>
      </c>
      <c r="BA13" s="22">
        <v>5882937</v>
      </c>
      <c r="BB13" s="22">
        <v>126326094</v>
      </c>
      <c r="BC13" s="22">
        <v>124072486</v>
      </c>
      <c r="BD13" s="22">
        <v>16009279</v>
      </c>
      <c r="BE13" s="22">
        <v>0</v>
      </c>
      <c r="BF13" s="22">
        <v>32337</v>
      </c>
      <c r="BG13" s="22">
        <v>29880</v>
      </c>
      <c r="BH13" s="33"/>
      <c r="BI13" s="20">
        <v>9</v>
      </c>
      <c r="BJ13" s="21" t="str">
        <f t="shared" si="14"/>
        <v>うるま市</v>
      </c>
      <c r="BK13" s="22">
        <v>0</v>
      </c>
      <c r="BL13" s="22">
        <v>3767746</v>
      </c>
      <c r="BM13" s="22">
        <v>3696261</v>
      </c>
      <c r="BN13" s="22">
        <v>71316414</v>
      </c>
      <c r="BO13" s="22">
        <v>71092146</v>
      </c>
      <c r="BP13" s="22">
        <v>17851682</v>
      </c>
      <c r="BQ13" s="22">
        <v>0</v>
      </c>
      <c r="BR13" s="22">
        <v>22655</v>
      </c>
      <c r="BS13" s="22">
        <v>21719</v>
      </c>
      <c r="BT13" s="33"/>
      <c r="BU13" s="20">
        <v>9</v>
      </c>
      <c r="BV13" s="21" t="str">
        <f t="shared" si="15"/>
        <v>うるま市</v>
      </c>
      <c r="BW13" s="22">
        <v>0</v>
      </c>
      <c r="BX13" s="22">
        <v>7105619</v>
      </c>
      <c r="BY13" s="22">
        <v>7093980</v>
      </c>
      <c r="BZ13" s="22">
        <v>69256978</v>
      </c>
      <c r="CA13" s="22">
        <v>69235751</v>
      </c>
      <c r="CB13" s="22">
        <v>41777556</v>
      </c>
      <c r="CC13" s="22">
        <v>0</v>
      </c>
      <c r="CD13" s="22">
        <v>12071</v>
      </c>
      <c r="CE13" s="22">
        <v>11971</v>
      </c>
      <c r="CF13" s="33"/>
      <c r="CG13" s="20">
        <v>9</v>
      </c>
      <c r="CH13" s="21" t="str">
        <f t="shared" si="16"/>
        <v>うるま市</v>
      </c>
      <c r="CI13" s="22">
        <v>1612889</v>
      </c>
      <c r="CJ13" s="22">
        <v>17086575</v>
      </c>
      <c r="CK13" s="22">
        <v>16673178</v>
      </c>
      <c r="CL13" s="22">
        <v>266899486</v>
      </c>
      <c r="CM13" s="22">
        <v>264400383</v>
      </c>
      <c r="CN13" s="22">
        <v>75638517</v>
      </c>
      <c r="CO13" s="22">
        <v>2742</v>
      </c>
      <c r="CP13" s="22">
        <v>67063</v>
      </c>
      <c r="CQ13" s="22">
        <v>63570</v>
      </c>
      <c r="CR13" s="53"/>
      <c r="CS13" s="20">
        <v>9</v>
      </c>
      <c r="CT13" s="21" t="str">
        <f t="shared" si="17"/>
        <v>うるま市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18"/>
      <c r="DE13" s="20">
        <v>9</v>
      </c>
      <c r="DF13" s="21" t="str">
        <f t="shared" si="18"/>
        <v>うるま市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18"/>
      <c r="DQ13" s="20">
        <v>9</v>
      </c>
      <c r="DR13" s="21" t="str">
        <f t="shared" si="19"/>
        <v>うるま市</v>
      </c>
      <c r="DS13" s="22">
        <v>142495</v>
      </c>
      <c r="DT13" s="22">
        <v>26445</v>
      </c>
      <c r="DU13" s="22">
        <v>23137</v>
      </c>
      <c r="DV13" s="22">
        <v>1916</v>
      </c>
      <c r="DW13" s="22">
        <v>1707</v>
      </c>
      <c r="DX13" s="22">
        <v>1707</v>
      </c>
      <c r="DY13" s="22">
        <v>318</v>
      </c>
      <c r="DZ13" s="22">
        <v>74</v>
      </c>
      <c r="EA13" s="22">
        <v>54</v>
      </c>
      <c r="EB13" s="18"/>
      <c r="EC13" s="20">
        <v>9</v>
      </c>
      <c r="ED13" s="21" t="str">
        <f t="shared" si="20"/>
        <v>うるま市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22">
        <v>0</v>
      </c>
      <c r="EM13" s="22">
        <v>0</v>
      </c>
      <c r="EO13" s="20">
        <v>9</v>
      </c>
      <c r="EP13" s="21" t="str">
        <f t="shared" si="21"/>
        <v>うるま市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FA13" s="20">
        <v>9</v>
      </c>
      <c r="FB13" s="21" t="str">
        <f t="shared" si="22"/>
        <v>うるま市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M13" s="20">
        <v>9</v>
      </c>
      <c r="FN13" s="21" t="str">
        <f t="shared" si="23"/>
        <v>うるま市</v>
      </c>
      <c r="FO13" s="22">
        <v>3890566</v>
      </c>
      <c r="FP13" s="22">
        <v>7761738</v>
      </c>
      <c r="FQ13" s="22">
        <v>5275723</v>
      </c>
      <c r="FR13" s="22">
        <v>156926</v>
      </c>
      <c r="FS13" s="22">
        <v>110844</v>
      </c>
      <c r="FT13" s="22">
        <v>107589</v>
      </c>
      <c r="FU13" s="22">
        <v>2629</v>
      </c>
      <c r="FV13" s="22">
        <v>14784</v>
      </c>
      <c r="FW13" s="22">
        <v>8863</v>
      </c>
      <c r="FY13" s="20">
        <v>9</v>
      </c>
      <c r="FZ13" s="21" t="str">
        <f t="shared" si="24"/>
        <v>うるま市</v>
      </c>
      <c r="GA13" s="22">
        <v>1398667</v>
      </c>
      <c r="GB13" s="22">
        <v>487495</v>
      </c>
      <c r="GC13" s="22">
        <v>486926</v>
      </c>
      <c r="GD13" s="22">
        <v>825294</v>
      </c>
      <c r="GE13" s="22">
        <v>824329</v>
      </c>
      <c r="GF13" s="22">
        <v>584576</v>
      </c>
      <c r="GG13" s="22">
        <v>206</v>
      </c>
      <c r="GH13" s="22">
        <v>337</v>
      </c>
      <c r="GI13" s="22">
        <v>333</v>
      </c>
      <c r="GK13" s="20">
        <v>9</v>
      </c>
      <c r="GL13" s="21" t="str">
        <f t="shared" si="25"/>
        <v>うるま市</v>
      </c>
      <c r="GM13" s="22">
        <v>239</v>
      </c>
      <c r="GN13" s="22">
        <v>0</v>
      </c>
      <c r="GO13" s="22">
        <v>0</v>
      </c>
      <c r="GP13" s="22">
        <v>0</v>
      </c>
      <c r="GQ13" s="22">
        <v>0</v>
      </c>
      <c r="GR13" s="22">
        <v>0</v>
      </c>
      <c r="GS13" s="22">
        <v>1</v>
      </c>
      <c r="GT13" s="22">
        <v>0</v>
      </c>
      <c r="GU13" s="22">
        <v>0</v>
      </c>
      <c r="GW13" s="20">
        <v>9</v>
      </c>
      <c r="GX13" s="21" t="str">
        <f t="shared" si="26"/>
        <v>うるま市</v>
      </c>
      <c r="GY13" s="22">
        <v>0</v>
      </c>
      <c r="GZ13" s="22">
        <v>0</v>
      </c>
      <c r="HA13" s="22">
        <v>0</v>
      </c>
      <c r="HB13" s="22">
        <v>0</v>
      </c>
      <c r="HC13" s="22">
        <v>0</v>
      </c>
      <c r="HD13" s="22">
        <v>0</v>
      </c>
      <c r="HE13" s="22">
        <v>0</v>
      </c>
      <c r="HF13" s="22">
        <v>0</v>
      </c>
      <c r="HG13" s="22">
        <v>0</v>
      </c>
      <c r="HI13" s="20">
        <v>9</v>
      </c>
      <c r="HJ13" s="21" t="str">
        <f t="shared" si="27"/>
        <v>うるま市</v>
      </c>
      <c r="HK13" s="22">
        <v>0</v>
      </c>
      <c r="HL13" s="22">
        <v>0</v>
      </c>
      <c r="HM13" s="22">
        <v>0</v>
      </c>
      <c r="HN13" s="22">
        <v>0</v>
      </c>
      <c r="HO13" s="22">
        <v>0</v>
      </c>
      <c r="HP13" s="22">
        <v>0</v>
      </c>
      <c r="HQ13" s="22">
        <v>0</v>
      </c>
      <c r="HR13" s="22">
        <v>0</v>
      </c>
      <c r="HS13" s="22">
        <v>0</v>
      </c>
      <c r="HU13" s="19">
        <f t="shared" si="1"/>
        <v>8223645</v>
      </c>
      <c r="HV13" s="8">
        <f t="shared" si="2"/>
        <v>49976280</v>
      </c>
      <c r="HW13" s="8">
        <f t="shared" si="3"/>
        <v>40093894</v>
      </c>
      <c r="HX13" s="8">
        <f t="shared" si="4"/>
        <v>268927138</v>
      </c>
      <c r="HY13" s="8">
        <f t="shared" si="5"/>
        <v>266100216</v>
      </c>
      <c r="HZ13" s="8">
        <f t="shared" si="6"/>
        <v>77090796</v>
      </c>
      <c r="IA13" s="8">
        <f t="shared" si="7"/>
        <v>9444</v>
      </c>
      <c r="IB13" s="8">
        <f t="shared" si="8"/>
        <v>126958</v>
      </c>
      <c r="IC13" s="8">
        <f t="shared" si="9"/>
        <v>101926</v>
      </c>
    </row>
    <row r="14" spans="1:237" s="8" customFormat="1" ht="15" customHeight="1">
      <c r="A14" s="20">
        <v>10</v>
      </c>
      <c r="B14" s="21" t="s">
        <v>80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8"/>
      <c r="M14" s="20">
        <v>10</v>
      </c>
      <c r="N14" s="21" t="str">
        <f t="shared" si="10"/>
        <v>宮古島市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1</v>
      </c>
      <c r="V14" s="22">
        <v>0</v>
      </c>
      <c r="W14" s="22">
        <v>0</v>
      </c>
      <c r="X14" s="33"/>
      <c r="Y14" s="20">
        <v>10</v>
      </c>
      <c r="Z14" s="21" t="str">
        <f t="shared" si="11"/>
        <v>宮古島市</v>
      </c>
      <c r="AA14" s="22">
        <v>4139812</v>
      </c>
      <c r="AB14" s="22">
        <v>110297830</v>
      </c>
      <c r="AC14" s="22">
        <v>89277399</v>
      </c>
      <c r="AD14" s="22">
        <v>3341118</v>
      </c>
      <c r="AE14" s="22">
        <v>2755506</v>
      </c>
      <c r="AF14" s="22">
        <v>2754408</v>
      </c>
      <c r="AG14" s="22">
        <v>6402</v>
      </c>
      <c r="AH14" s="22">
        <v>62731</v>
      </c>
      <c r="AI14" s="22">
        <v>46175</v>
      </c>
      <c r="AJ14" s="53"/>
      <c r="AK14" s="20">
        <v>10</v>
      </c>
      <c r="AL14" s="21" t="str">
        <f t="shared" si="12"/>
        <v>宮古島市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33"/>
      <c r="AW14" s="20">
        <v>10</v>
      </c>
      <c r="AX14" s="21" t="str">
        <f t="shared" si="13"/>
        <v>宮古島市</v>
      </c>
      <c r="AY14" s="22">
        <v>0</v>
      </c>
      <c r="AZ14" s="22">
        <v>3459817</v>
      </c>
      <c r="BA14" s="22">
        <v>2843681</v>
      </c>
      <c r="BB14" s="22">
        <v>39350930</v>
      </c>
      <c r="BC14" s="22">
        <v>36356880</v>
      </c>
      <c r="BD14" s="22">
        <v>4553040</v>
      </c>
      <c r="BE14" s="22">
        <v>0</v>
      </c>
      <c r="BF14" s="22">
        <v>19643</v>
      </c>
      <c r="BG14" s="22">
        <v>15485</v>
      </c>
      <c r="BH14" s="33"/>
      <c r="BI14" s="20">
        <v>10</v>
      </c>
      <c r="BJ14" s="21" t="str">
        <f t="shared" si="14"/>
        <v>宮古島市</v>
      </c>
      <c r="BK14" s="22">
        <v>0</v>
      </c>
      <c r="BL14" s="22">
        <v>3017123</v>
      </c>
      <c r="BM14" s="22">
        <v>2758151</v>
      </c>
      <c r="BN14" s="22">
        <v>22208987</v>
      </c>
      <c r="BO14" s="22">
        <v>21264166</v>
      </c>
      <c r="BP14" s="22">
        <v>4964336</v>
      </c>
      <c r="BQ14" s="22">
        <v>0</v>
      </c>
      <c r="BR14" s="22">
        <v>14647</v>
      </c>
      <c r="BS14" s="22">
        <v>12400</v>
      </c>
      <c r="BT14" s="33"/>
      <c r="BU14" s="20">
        <v>10</v>
      </c>
      <c r="BV14" s="21" t="str">
        <f t="shared" si="15"/>
        <v>宮古島市</v>
      </c>
      <c r="BW14" s="22">
        <v>0</v>
      </c>
      <c r="BX14" s="22">
        <v>1815708</v>
      </c>
      <c r="BY14" s="22">
        <v>1811256</v>
      </c>
      <c r="BZ14" s="22">
        <v>22210634</v>
      </c>
      <c r="CA14" s="22">
        <v>22194749</v>
      </c>
      <c r="CB14" s="22">
        <v>13091636</v>
      </c>
      <c r="CC14" s="22">
        <v>0</v>
      </c>
      <c r="CD14" s="22">
        <v>3299</v>
      </c>
      <c r="CE14" s="22">
        <v>3189</v>
      </c>
      <c r="CF14" s="33"/>
      <c r="CG14" s="20">
        <v>10</v>
      </c>
      <c r="CH14" s="21" t="str">
        <f t="shared" si="16"/>
        <v>宮古島市</v>
      </c>
      <c r="CI14" s="22">
        <v>1583891</v>
      </c>
      <c r="CJ14" s="22">
        <v>8292648</v>
      </c>
      <c r="CK14" s="22">
        <v>7413088</v>
      </c>
      <c r="CL14" s="22">
        <v>83770551</v>
      </c>
      <c r="CM14" s="22">
        <v>79815795</v>
      </c>
      <c r="CN14" s="22">
        <v>22609012</v>
      </c>
      <c r="CO14" s="22">
        <v>1969</v>
      </c>
      <c r="CP14" s="22">
        <v>37589</v>
      </c>
      <c r="CQ14" s="22">
        <v>31074</v>
      </c>
      <c r="CR14" s="53"/>
      <c r="CS14" s="20">
        <v>10</v>
      </c>
      <c r="CT14" s="21" t="str">
        <f t="shared" si="17"/>
        <v>宮古島市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18"/>
      <c r="DE14" s="20">
        <v>10</v>
      </c>
      <c r="DF14" s="21" t="str">
        <f t="shared" si="18"/>
        <v>宮古島市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18"/>
      <c r="DQ14" s="20">
        <v>10</v>
      </c>
      <c r="DR14" s="21" t="str">
        <f t="shared" si="19"/>
        <v>宮古島市</v>
      </c>
      <c r="DS14" s="22">
        <v>28048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102</v>
      </c>
      <c r="DZ14" s="22">
        <v>0</v>
      </c>
      <c r="EA14" s="22">
        <v>0</v>
      </c>
      <c r="EB14" s="18"/>
      <c r="EC14" s="20">
        <v>10</v>
      </c>
      <c r="ED14" s="21" t="str">
        <f t="shared" si="20"/>
        <v>宮古島市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0</v>
      </c>
      <c r="EL14" s="22">
        <v>0</v>
      </c>
      <c r="EM14" s="22">
        <v>0</v>
      </c>
      <c r="EO14" s="20">
        <v>10</v>
      </c>
      <c r="EP14" s="21" t="str">
        <f t="shared" si="21"/>
        <v>宮古島市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FA14" s="20">
        <v>10</v>
      </c>
      <c r="FB14" s="21" t="str">
        <f t="shared" si="22"/>
        <v>宮古島市</v>
      </c>
      <c r="FC14" s="22">
        <v>20210</v>
      </c>
      <c r="FD14" s="22">
        <v>5576</v>
      </c>
      <c r="FE14" s="22">
        <v>5576</v>
      </c>
      <c r="FF14" s="22">
        <v>182</v>
      </c>
      <c r="FG14" s="22">
        <v>182</v>
      </c>
      <c r="FH14" s="22">
        <v>182</v>
      </c>
      <c r="FI14" s="22">
        <v>4</v>
      </c>
      <c r="FJ14" s="22">
        <v>3</v>
      </c>
      <c r="FK14" s="22">
        <v>3</v>
      </c>
      <c r="FM14" s="20">
        <v>10</v>
      </c>
      <c r="FN14" s="21" t="str">
        <f t="shared" si="23"/>
        <v>宮古島市</v>
      </c>
      <c r="FO14" s="22">
        <v>18720094</v>
      </c>
      <c r="FP14" s="22">
        <v>17891767</v>
      </c>
      <c r="FQ14" s="22">
        <v>13679643</v>
      </c>
      <c r="FR14" s="22">
        <v>137320</v>
      </c>
      <c r="FS14" s="22">
        <v>105035</v>
      </c>
      <c r="FT14" s="22">
        <v>104561</v>
      </c>
      <c r="FU14" s="22">
        <v>4427</v>
      </c>
      <c r="FV14" s="22">
        <v>11548</v>
      </c>
      <c r="FW14" s="22">
        <v>7405</v>
      </c>
      <c r="FY14" s="20">
        <v>10</v>
      </c>
      <c r="FZ14" s="21" t="str">
        <f t="shared" si="24"/>
        <v>宮古島市</v>
      </c>
      <c r="GA14" s="22">
        <v>4497</v>
      </c>
      <c r="GB14" s="22">
        <v>2227273</v>
      </c>
      <c r="GC14" s="22">
        <v>2227043</v>
      </c>
      <c r="GD14" s="22">
        <v>4894769</v>
      </c>
      <c r="GE14" s="22">
        <v>4894248</v>
      </c>
      <c r="GF14" s="22">
        <v>3311349</v>
      </c>
      <c r="GG14" s="22">
        <v>3</v>
      </c>
      <c r="GH14" s="22">
        <v>356</v>
      </c>
      <c r="GI14" s="22">
        <v>352</v>
      </c>
      <c r="GK14" s="20">
        <v>10</v>
      </c>
      <c r="GL14" s="21" t="str">
        <f t="shared" si="25"/>
        <v>宮古島市</v>
      </c>
      <c r="GM14" s="22">
        <v>0</v>
      </c>
      <c r="GN14" s="22">
        <v>0</v>
      </c>
      <c r="GO14" s="22">
        <v>0</v>
      </c>
      <c r="GP14" s="22">
        <v>0</v>
      </c>
      <c r="GQ14" s="22">
        <v>0</v>
      </c>
      <c r="GR14" s="22">
        <v>0</v>
      </c>
      <c r="GS14" s="22">
        <v>0</v>
      </c>
      <c r="GT14" s="22">
        <v>0</v>
      </c>
      <c r="GU14" s="22">
        <v>0</v>
      </c>
      <c r="GW14" s="20">
        <v>10</v>
      </c>
      <c r="GX14" s="21" t="str">
        <f t="shared" si="26"/>
        <v>宮古島市</v>
      </c>
      <c r="GY14" s="22">
        <v>0</v>
      </c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I14" s="20">
        <v>10</v>
      </c>
      <c r="HJ14" s="21" t="str">
        <f t="shared" si="27"/>
        <v>宮古島市</v>
      </c>
      <c r="HK14" s="22">
        <v>0</v>
      </c>
      <c r="HL14" s="22">
        <v>0</v>
      </c>
      <c r="HM14" s="22">
        <v>0</v>
      </c>
      <c r="HN14" s="22">
        <v>0</v>
      </c>
      <c r="HO14" s="22">
        <v>0</v>
      </c>
      <c r="HP14" s="22">
        <v>0</v>
      </c>
      <c r="HQ14" s="22">
        <v>0</v>
      </c>
      <c r="HR14" s="22">
        <v>0</v>
      </c>
      <c r="HS14" s="22">
        <v>0</v>
      </c>
      <c r="HU14" s="19">
        <f t="shared" si="1"/>
        <v>24496552</v>
      </c>
      <c r="HV14" s="8">
        <f t="shared" si="2"/>
        <v>138715094</v>
      </c>
      <c r="HW14" s="8">
        <f t="shared" si="3"/>
        <v>112602749</v>
      </c>
      <c r="HX14" s="8">
        <f t="shared" si="4"/>
        <v>92143940</v>
      </c>
      <c r="HY14" s="8">
        <f t="shared" si="5"/>
        <v>87570766</v>
      </c>
      <c r="HZ14" s="8">
        <f t="shared" si="6"/>
        <v>28779512</v>
      </c>
      <c r="IA14" s="8">
        <f t="shared" si="7"/>
        <v>12908</v>
      </c>
      <c r="IB14" s="8">
        <f t="shared" si="8"/>
        <v>112227</v>
      </c>
      <c r="IC14" s="8">
        <f t="shared" si="9"/>
        <v>85009</v>
      </c>
    </row>
    <row r="15" spans="1:237" s="8" customFormat="1" ht="15" customHeight="1">
      <c r="A15" s="24">
        <v>11</v>
      </c>
      <c r="B15" s="25" t="s">
        <v>81</v>
      </c>
      <c r="C15" s="26">
        <v>6</v>
      </c>
      <c r="D15" s="26">
        <v>60861</v>
      </c>
      <c r="E15" s="26">
        <v>45130</v>
      </c>
      <c r="F15" s="26">
        <v>3162</v>
      </c>
      <c r="G15" s="26">
        <v>2338</v>
      </c>
      <c r="H15" s="26">
        <v>2338</v>
      </c>
      <c r="I15" s="26">
        <v>1</v>
      </c>
      <c r="J15" s="26">
        <v>162</v>
      </c>
      <c r="K15" s="26">
        <v>130</v>
      </c>
      <c r="L15" s="18"/>
      <c r="M15" s="24">
        <v>11</v>
      </c>
      <c r="N15" s="25" t="str">
        <f t="shared" si="10"/>
        <v>南城市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33"/>
      <c r="Y15" s="20">
        <v>11</v>
      </c>
      <c r="Z15" s="21" t="str">
        <f t="shared" si="11"/>
        <v>南城市</v>
      </c>
      <c r="AA15" s="22">
        <v>163827</v>
      </c>
      <c r="AB15" s="22">
        <v>18863512</v>
      </c>
      <c r="AC15" s="22">
        <v>14484861</v>
      </c>
      <c r="AD15" s="22">
        <v>926000</v>
      </c>
      <c r="AE15" s="22">
        <v>711796</v>
      </c>
      <c r="AF15" s="22">
        <v>711796</v>
      </c>
      <c r="AG15" s="22">
        <v>838</v>
      </c>
      <c r="AH15" s="22">
        <v>25589</v>
      </c>
      <c r="AI15" s="22">
        <v>19048</v>
      </c>
      <c r="AJ15" s="53"/>
      <c r="AK15" s="20">
        <v>11</v>
      </c>
      <c r="AL15" s="21" t="str">
        <f t="shared" si="12"/>
        <v>南城市</v>
      </c>
      <c r="AM15" s="22">
        <v>366</v>
      </c>
      <c r="AN15" s="22">
        <v>80712</v>
      </c>
      <c r="AO15" s="22">
        <v>64131</v>
      </c>
      <c r="AP15" s="22">
        <v>75343</v>
      </c>
      <c r="AQ15" s="22">
        <v>61237</v>
      </c>
      <c r="AR15" s="22">
        <v>20412</v>
      </c>
      <c r="AS15" s="22">
        <v>3</v>
      </c>
      <c r="AT15" s="22">
        <v>192</v>
      </c>
      <c r="AU15" s="22">
        <v>139</v>
      </c>
      <c r="AV15" s="33"/>
      <c r="AW15" s="20">
        <v>11</v>
      </c>
      <c r="AX15" s="21" t="str">
        <f t="shared" si="13"/>
        <v>南城市</v>
      </c>
      <c r="AY15" s="22">
        <v>0</v>
      </c>
      <c r="AZ15" s="22">
        <v>2162921</v>
      </c>
      <c r="BA15" s="22">
        <v>2032211</v>
      </c>
      <c r="BB15" s="22">
        <v>42048888</v>
      </c>
      <c r="BC15" s="22">
        <v>40639986</v>
      </c>
      <c r="BD15" s="22">
        <v>4329925</v>
      </c>
      <c r="BE15" s="22">
        <v>0</v>
      </c>
      <c r="BF15" s="22">
        <v>12919</v>
      </c>
      <c r="BG15" s="22">
        <v>11966</v>
      </c>
      <c r="BH15" s="33"/>
      <c r="BI15" s="20">
        <v>11</v>
      </c>
      <c r="BJ15" s="21" t="str">
        <f t="shared" si="14"/>
        <v>南城市</v>
      </c>
      <c r="BK15" s="22">
        <v>0</v>
      </c>
      <c r="BL15" s="22">
        <v>1912009</v>
      </c>
      <c r="BM15" s="22">
        <v>1900449</v>
      </c>
      <c r="BN15" s="22">
        <v>32553340</v>
      </c>
      <c r="BO15" s="22">
        <v>32500758</v>
      </c>
      <c r="BP15" s="22">
        <v>6829598</v>
      </c>
      <c r="BQ15" s="22">
        <v>0</v>
      </c>
      <c r="BR15" s="22">
        <v>10596</v>
      </c>
      <c r="BS15" s="22">
        <v>10312</v>
      </c>
      <c r="BT15" s="33"/>
      <c r="BU15" s="20">
        <v>11</v>
      </c>
      <c r="BV15" s="21" t="str">
        <f t="shared" si="15"/>
        <v>南城市</v>
      </c>
      <c r="BW15" s="22">
        <v>0</v>
      </c>
      <c r="BX15" s="22">
        <v>804766</v>
      </c>
      <c r="BY15" s="22">
        <v>801544</v>
      </c>
      <c r="BZ15" s="22">
        <v>14849000</v>
      </c>
      <c r="CA15" s="22">
        <v>14844532</v>
      </c>
      <c r="CB15" s="22">
        <v>8213671</v>
      </c>
      <c r="CC15" s="22">
        <v>0</v>
      </c>
      <c r="CD15" s="22">
        <v>2035</v>
      </c>
      <c r="CE15" s="22">
        <v>2015</v>
      </c>
      <c r="CF15" s="33"/>
      <c r="CG15" s="20">
        <v>11</v>
      </c>
      <c r="CH15" s="21" t="str">
        <f t="shared" si="16"/>
        <v>南城市</v>
      </c>
      <c r="CI15" s="22">
        <v>357136</v>
      </c>
      <c r="CJ15" s="22">
        <v>4879696</v>
      </c>
      <c r="CK15" s="22">
        <v>4734204</v>
      </c>
      <c r="CL15" s="22">
        <v>89451228</v>
      </c>
      <c r="CM15" s="22">
        <v>87985276</v>
      </c>
      <c r="CN15" s="22">
        <v>19373194</v>
      </c>
      <c r="CO15" s="22">
        <v>457</v>
      </c>
      <c r="CP15" s="22">
        <v>25550</v>
      </c>
      <c r="CQ15" s="22">
        <v>24293</v>
      </c>
      <c r="CR15" s="53"/>
      <c r="CS15" s="20">
        <v>11</v>
      </c>
      <c r="CT15" s="21" t="str">
        <f t="shared" si="17"/>
        <v>南城市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18"/>
      <c r="DE15" s="20">
        <v>11</v>
      </c>
      <c r="DF15" s="21" t="str">
        <f t="shared" si="18"/>
        <v>南城市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18"/>
      <c r="DQ15" s="20">
        <v>11</v>
      </c>
      <c r="DR15" s="21" t="str">
        <f t="shared" si="19"/>
        <v>南城市</v>
      </c>
      <c r="DS15" s="22">
        <v>10819</v>
      </c>
      <c r="DT15" s="22">
        <v>4029</v>
      </c>
      <c r="DU15" s="22">
        <v>1325</v>
      </c>
      <c r="DV15" s="22">
        <v>138</v>
      </c>
      <c r="DW15" s="22">
        <v>47</v>
      </c>
      <c r="DX15" s="22">
        <v>47</v>
      </c>
      <c r="DY15" s="22">
        <v>90</v>
      </c>
      <c r="DZ15" s="22">
        <v>49</v>
      </c>
      <c r="EA15" s="22">
        <v>15</v>
      </c>
      <c r="EB15" s="18"/>
      <c r="EC15" s="20">
        <v>11</v>
      </c>
      <c r="ED15" s="21" t="str">
        <f t="shared" si="20"/>
        <v>南城市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O15" s="20">
        <v>11</v>
      </c>
      <c r="EP15" s="21" t="str">
        <f t="shared" si="21"/>
        <v>南城市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FA15" s="20">
        <v>11</v>
      </c>
      <c r="FB15" s="21" t="str">
        <f t="shared" si="22"/>
        <v>南城市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M15" s="20">
        <v>11</v>
      </c>
      <c r="FN15" s="21" t="str">
        <f t="shared" si="23"/>
        <v>南城市</v>
      </c>
      <c r="FO15" s="22">
        <v>701681</v>
      </c>
      <c r="FP15" s="22">
        <v>11454673</v>
      </c>
      <c r="FQ15" s="22">
        <v>8442344</v>
      </c>
      <c r="FR15" s="22">
        <v>174895</v>
      </c>
      <c r="FS15" s="22">
        <v>127634</v>
      </c>
      <c r="FT15" s="22">
        <v>110895</v>
      </c>
      <c r="FU15" s="22">
        <v>1281</v>
      </c>
      <c r="FV15" s="22">
        <v>14486</v>
      </c>
      <c r="FW15" s="22">
        <v>10254</v>
      </c>
      <c r="FY15" s="20">
        <v>11</v>
      </c>
      <c r="FZ15" s="21" t="str">
        <f t="shared" si="24"/>
        <v>南城市</v>
      </c>
      <c r="GA15" s="22">
        <v>34742</v>
      </c>
      <c r="GB15" s="22">
        <v>1558767</v>
      </c>
      <c r="GC15" s="22">
        <v>1554906</v>
      </c>
      <c r="GD15" s="22">
        <v>2011978</v>
      </c>
      <c r="GE15" s="22">
        <v>2007567</v>
      </c>
      <c r="GF15" s="22">
        <v>1221295</v>
      </c>
      <c r="GG15" s="22">
        <v>18</v>
      </c>
      <c r="GH15" s="22">
        <v>1382</v>
      </c>
      <c r="GI15" s="22">
        <v>1362</v>
      </c>
      <c r="GK15" s="20">
        <v>11</v>
      </c>
      <c r="GL15" s="21" t="str">
        <f t="shared" si="25"/>
        <v>南城市</v>
      </c>
      <c r="GM15" s="22">
        <v>4065</v>
      </c>
      <c r="GN15" s="22"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5</v>
      </c>
      <c r="GT15" s="22">
        <v>0</v>
      </c>
      <c r="GU15" s="22">
        <v>0</v>
      </c>
      <c r="GW15" s="20">
        <v>11</v>
      </c>
      <c r="GX15" s="21" t="str">
        <f t="shared" si="26"/>
        <v>南城市</v>
      </c>
      <c r="GY15" s="22">
        <v>0</v>
      </c>
      <c r="GZ15" s="22">
        <v>0</v>
      </c>
      <c r="HA15" s="22">
        <v>0</v>
      </c>
      <c r="HB15" s="22">
        <v>0</v>
      </c>
      <c r="HC15" s="22">
        <v>0</v>
      </c>
      <c r="HD15" s="22">
        <v>0</v>
      </c>
      <c r="HE15" s="22">
        <v>0</v>
      </c>
      <c r="HF15" s="22">
        <v>0</v>
      </c>
      <c r="HG15" s="22">
        <v>0</v>
      </c>
      <c r="HI15" s="20">
        <v>11</v>
      </c>
      <c r="HJ15" s="21" t="str">
        <f t="shared" si="27"/>
        <v>南城市</v>
      </c>
      <c r="HK15" s="22">
        <v>0</v>
      </c>
      <c r="HL15" s="22">
        <v>0</v>
      </c>
      <c r="HM15" s="22">
        <v>0</v>
      </c>
      <c r="HN15" s="22">
        <v>0</v>
      </c>
      <c r="HO15" s="22">
        <v>0</v>
      </c>
      <c r="HP15" s="22">
        <v>0</v>
      </c>
      <c r="HQ15" s="22">
        <v>0</v>
      </c>
      <c r="HR15" s="22">
        <v>0</v>
      </c>
      <c r="HS15" s="22">
        <v>0</v>
      </c>
      <c r="HU15" s="19">
        <f t="shared" si="1"/>
        <v>1272642</v>
      </c>
      <c r="HV15" s="8">
        <f t="shared" si="2"/>
        <v>36902250</v>
      </c>
      <c r="HW15" s="8">
        <f t="shared" si="3"/>
        <v>29326901</v>
      </c>
      <c r="HX15" s="8">
        <f t="shared" si="4"/>
        <v>92642744</v>
      </c>
      <c r="HY15" s="8">
        <f t="shared" si="5"/>
        <v>90895895</v>
      </c>
      <c r="HZ15" s="8">
        <f t="shared" si="6"/>
        <v>21439977</v>
      </c>
      <c r="IA15" s="8">
        <f t="shared" si="7"/>
        <v>2693</v>
      </c>
      <c r="IB15" s="8">
        <f t="shared" si="8"/>
        <v>67410</v>
      </c>
      <c r="IC15" s="8">
        <f t="shared" si="9"/>
        <v>55241</v>
      </c>
    </row>
    <row r="16" spans="1:229" s="8" customFormat="1" ht="15" customHeight="1">
      <c r="A16" s="38"/>
      <c r="B16" s="39" t="s">
        <v>134</v>
      </c>
      <c r="C16" s="37">
        <f>SUM(C5:C15)</f>
        <v>370279</v>
      </c>
      <c r="D16" s="37">
        <f aca="true" t="shared" si="28" ref="D16:K16">SUM(D5:D15)</f>
        <v>8376301</v>
      </c>
      <c r="E16" s="37">
        <f t="shared" si="28"/>
        <v>6979142</v>
      </c>
      <c r="F16" s="37">
        <f t="shared" si="28"/>
        <v>349142</v>
      </c>
      <c r="G16" s="37">
        <f t="shared" si="28"/>
        <v>289369</v>
      </c>
      <c r="H16" s="37">
        <f t="shared" si="28"/>
        <v>289366</v>
      </c>
      <c r="I16" s="37">
        <f t="shared" si="28"/>
        <v>1117</v>
      </c>
      <c r="J16" s="37">
        <f t="shared" si="28"/>
        <v>7539</v>
      </c>
      <c r="K16" s="37">
        <f t="shared" si="28"/>
        <v>5864</v>
      </c>
      <c r="L16" s="18"/>
      <c r="M16" s="38"/>
      <c r="N16" s="39" t="s">
        <v>134</v>
      </c>
      <c r="O16" s="37">
        <f aca="true" t="shared" si="29" ref="O16:W16">SUM(O5:O15)</f>
        <v>5878</v>
      </c>
      <c r="P16" s="37">
        <f t="shared" si="29"/>
        <v>285505</v>
      </c>
      <c r="Q16" s="37">
        <f t="shared" si="29"/>
        <v>284930</v>
      </c>
      <c r="R16" s="37">
        <f t="shared" si="29"/>
        <v>2473872</v>
      </c>
      <c r="S16" s="37">
        <f t="shared" si="29"/>
        <v>2468983</v>
      </c>
      <c r="T16" s="37">
        <f t="shared" si="29"/>
        <v>651174</v>
      </c>
      <c r="U16" s="37">
        <f t="shared" si="29"/>
        <v>31</v>
      </c>
      <c r="V16" s="37">
        <f t="shared" si="29"/>
        <v>610</v>
      </c>
      <c r="W16" s="37">
        <f t="shared" si="29"/>
        <v>604</v>
      </c>
      <c r="X16" s="33"/>
      <c r="Y16" s="38"/>
      <c r="Z16" s="39" t="s">
        <v>134</v>
      </c>
      <c r="AA16" s="37">
        <f aca="true" t="shared" si="30" ref="AA16:AI16">SUM(AA5:AA15)</f>
        <v>11303834</v>
      </c>
      <c r="AB16" s="37">
        <f t="shared" si="30"/>
        <v>268693687</v>
      </c>
      <c r="AC16" s="37">
        <f t="shared" si="30"/>
        <v>219517418</v>
      </c>
      <c r="AD16" s="37">
        <f t="shared" si="30"/>
        <v>9332439</v>
      </c>
      <c r="AE16" s="37">
        <f t="shared" si="30"/>
        <v>7673180</v>
      </c>
      <c r="AF16" s="37">
        <f t="shared" si="30"/>
        <v>7665904</v>
      </c>
      <c r="AG16" s="37">
        <f t="shared" si="30"/>
        <v>16091</v>
      </c>
      <c r="AH16" s="37">
        <f t="shared" si="30"/>
        <v>203695</v>
      </c>
      <c r="AI16" s="37">
        <f t="shared" si="30"/>
        <v>148175</v>
      </c>
      <c r="AJ16" s="53"/>
      <c r="AK16" s="38"/>
      <c r="AL16" s="39" t="s">
        <v>134</v>
      </c>
      <c r="AM16" s="37">
        <f aca="true" t="shared" si="31" ref="AM16:AU16">SUM(AM5:AM15)</f>
        <v>706811</v>
      </c>
      <c r="AN16" s="37">
        <f t="shared" si="31"/>
        <v>3105583</v>
      </c>
      <c r="AO16" s="37">
        <f t="shared" si="31"/>
        <v>3020600</v>
      </c>
      <c r="AP16" s="37">
        <f t="shared" si="31"/>
        <v>43065195</v>
      </c>
      <c r="AQ16" s="37">
        <f t="shared" si="31"/>
        <v>42452741</v>
      </c>
      <c r="AR16" s="37">
        <f t="shared" si="31"/>
        <v>6971096</v>
      </c>
      <c r="AS16" s="37">
        <f t="shared" si="31"/>
        <v>1807</v>
      </c>
      <c r="AT16" s="37">
        <f t="shared" si="31"/>
        <v>6393</v>
      </c>
      <c r="AU16" s="37">
        <f t="shared" si="31"/>
        <v>5964</v>
      </c>
      <c r="AV16" s="33"/>
      <c r="AW16" s="38"/>
      <c r="AX16" s="39" t="s">
        <v>134</v>
      </c>
      <c r="AY16" s="37">
        <f aca="true" t="shared" si="32" ref="AY16:BG16">SUM(AY5:AY15)</f>
        <v>0</v>
      </c>
      <c r="AZ16" s="37">
        <f t="shared" si="32"/>
        <v>45874916</v>
      </c>
      <c r="BA16" s="37">
        <f t="shared" si="32"/>
        <v>44369150</v>
      </c>
      <c r="BB16" s="37">
        <f t="shared" si="32"/>
        <v>1945721023</v>
      </c>
      <c r="BC16" s="37">
        <f t="shared" si="32"/>
        <v>1933205713</v>
      </c>
      <c r="BD16" s="37">
        <f t="shared" si="32"/>
        <v>233481167</v>
      </c>
      <c r="BE16" s="37">
        <f t="shared" si="32"/>
        <v>0</v>
      </c>
      <c r="BF16" s="37">
        <f t="shared" si="32"/>
        <v>234613</v>
      </c>
      <c r="BG16" s="37">
        <f t="shared" si="32"/>
        <v>222564</v>
      </c>
      <c r="BH16" s="33"/>
      <c r="BI16" s="38"/>
      <c r="BJ16" s="39" t="s">
        <v>134</v>
      </c>
      <c r="BK16" s="37">
        <f aca="true" t="shared" si="33" ref="BK16:BS16">SUM(BK5:BK15)</f>
        <v>0</v>
      </c>
      <c r="BL16" s="37">
        <f t="shared" si="33"/>
        <v>19758899</v>
      </c>
      <c r="BM16" s="37">
        <f t="shared" si="33"/>
        <v>19303016</v>
      </c>
      <c r="BN16" s="37">
        <f t="shared" si="33"/>
        <v>497554191</v>
      </c>
      <c r="BO16" s="37">
        <f t="shared" si="33"/>
        <v>495541628</v>
      </c>
      <c r="BP16" s="37">
        <f t="shared" si="33"/>
        <v>113820760</v>
      </c>
      <c r="BQ16" s="37">
        <f t="shared" si="33"/>
        <v>0</v>
      </c>
      <c r="BR16" s="37">
        <f t="shared" si="33"/>
        <v>119549</v>
      </c>
      <c r="BS16" s="37">
        <f t="shared" si="33"/>
        <v>114328</v>
      </c>
      <c r="BT16" s="33"/>
      <c r="BU16" s="38"/>
      <c r="BV16" s="39" t="s">
        <v>134</v>
      </c>
      <c r="BW16" s="37">
        <f aca="true" t="shared" si="34" ref="BW16:CE16">SUM(BW5:BW15)</f>
        <v>0</v>
      </c>
      <c r="BX16" s="37">
        <f t="shared" si="34"/>
        <v>29310460</v>
      </c>
      <c r="BY16" s="37">
        <f t="shared" si="34"/>
        <v>29278377</v>
      </c>
      <c r="BZ16" s="37">
        <f t="shared" si="34"/>
        <v>1075819587</v>
      </c>
      <c r="CA16" s="37">
        <f t="shared" si="34"/>
        <v>1075337185</v>
      </c>
      <c r="CB16" s="37">
        <f t="shared" si="34"/>
        <v>637000792</v>
      </c>
      <c r="CC16" s="37">
        <f t="shared" si="34"/>
        <v>0</v>
      </c>
      <c r="CD16" s="37">
        <f t="shared" si="34"/>
        <v>60341</v>
      </c>
      <c r="CE16" s="37">
        <f t="shared" si="34"/>
        <v>59834</v>
      </c>
      <c r="CF16" s="33"/>
      <c r="CG16" s="38"/>
      <c r="CH16" s="39" t="s">
        <v>134</v>
      </c>
      <c r="CI16" s="37">
        <f aca="true" t="shared" si="35" ref="CI16:CQ16">SUM(CI5:CI15)</f>
        <v>12358271</v>
      </c>
      <c r="CJ16" s="37">
        <f t="shared" si="35"/>
        <v>94944275</v>
      </c>
      <c r="CK16" s="37">
        <f t="shared" si="35"/>
        <v>92950543</v>
      </c>
      <c r="CL16" s="37">
        <f t="shared" si="35"/>
        <v>3519094801</v>
      </c>
      <c r="CM16" s="37">
        <f t="shared" si="35"/>
        <v>3504084526</v>
      </c>
      <c r="CN16" s="37">
        <f t="shared" si="35"/>
        <v>984302719</v>
      </c>
      <c r="CO16" s="37">
        <f t="shared" si="35"/>
        <v>20295</v>
      </c>
      <c r="CP16" s="37">
        <f t="shared" si="35"/>
        <v>414503</v>
      </c>
      <c r="CQ16" s="37">
        <f t="shared" si="35"/>
        <v>396726</v>
      </c>
      <c r="CR16" s="53"/>
      <c r="CS16" s="38"/>
      <c r="CT16" s="39" t="s">
        <v>134</v>
      </c>
      <c r="CU16" s="37">
        <f aca="true" t="shared" si="36" ref="CU16:DC16">SUM(CU5:CU15)</f>
        <v>0</v>
      </c>
      <c r="CV16" s="37">
        <f t="shared" si="36"/>
        <v>0</v>
      </c>
      <c r="CW16" s="37">
        <f t="shared" si="36"/>
        <v>0</v>
      </c>
      <c r="CX16" s="37">
        <f t="shared" si="36"/>
        <v>0</v>
      </c>
      <c r="CY16" s="37">
        <f t="shared" si="36"/>
        <v>0</v>
      </c>
      <c r="CZ16" s="37">
        <f t="shared" si="36"/>
        <v>0</v>
      </c>
      <c r="DA16" s="37">
        <f t="shared" si="36"/>
        <v>0</v>
      </c>
      <c r="DB16" s="37">
        <f t="shared" si="36"/>
        <v>0</v>
      </c>
      <c r="DC16" s="37">
        <f t="shared" si="36"/>
        <v>0</v>
      </c>
      <c r="DD16" s="18"/>
      <c r="DE16" s="38"/>
      <c r="DF16" s="39" t="s">
        <v>134</v>
      </c>
      <c r="DG16" s="37">
        <f aca="true" t="shared" si="37" ref="DG16:DO16">SUM(DG5:DG15)</f>
        <v>0</v>
      </c>
      <c r="DH16" s="37">
        <f t="shared" si="37"/>
        <v>0</v>
      </c>
      <c r="DI16" s="37">
        <f t="shared" si="37"/>
        <v>0</v>
      </c>
      <c r="DJ16" s="37">
        <f t="shared" si="37"/>
        <v>0</v>
      </c>
      <c r="DK16" s="37">
        <f t="shared" si="37"/>
        <v>0</v>
      </c>
      <c r="DL16" s="37">
        <f t="shared" si="37"/>
        <v>0</v>
      </c>
      <c r="DM16" s="37">
        <f t="shared" si="37"/>
        <v>0</v>
      </c>
      <c r="DN16" s="37">
        <f t="shared" si="37"/>
        <v>0</v>
      </c>
      <c r="DO16" s="37">
        <f t="shared" si="37"/>
        <v>0</v>
      </c>
      <c r="DP16" s="18"/>
      <c r="DQ16" s="38"/>
      <c r="DR16" s="39" t="s">
        <v>134</v>
      </c>
      <c r="DS16" s="37">
        <f aca="true" t="shared" si="38" ref="DS16:EA16">SUM(DS5:DS15)</f>
        <v>1332007</v>
      </c>
      <c r="DT16" s="37">
        <f t="shared" si="38"/>
        <v>406389</v>
      </c>
      <c r="DU16" s="37">
        <f t="shared" si="38"/>
        <v>375667</v>
      </c>
      <c r="DV16" s="37">
        <f t="shared" si="38"/>
        <v>233455</v>
      </c>
      <c r="DW16" s="37">
        <f t="shared" si="38"/>
        <v>232534</v>
      </c>
      <c r="DX16" s="37">
        <f t="shared" si="38"/>
        <v>145368</v>
      </c>
      <c r="DY16" s="37">
        <f t="shared" si="38"/>
        <v>1276</v>
      </c>
      <c r="DZ16" s="37">
        <f t="shared" si="38"/>
        <v>449</v>
      </c>
      <c r="EA16" s="37">
        <f t="shared" si="38"/>
        <v>355</v>
      </c>
      <c r="EB16" s="18"/>
      <c r="EC16" s="38"/>
      <c r="ED16" s="39" t="s">
        <v>134</v>
      </c>
      <c r="EE16" s="37">
        <f>SUM(EE5:EE15)</f>
        <v>89663420</v>
      </c>
      <c r="EF16" s="37">
        <f>SUM(EF5:EF15)</f>
        <v>29769316</v>
      </c>
      <c r="EG16" s="37">
        <f>SUM(EG5:EG15)</f>
        <v>21109659</v>
      </c>
      <c r="EH16" s="37">
        <f>SUM(EH5:EH15)</f>
        <v>158736</v>
      </c>
      <c r="EI16" s="37">
        <f>SUM(EI5:EI15)</f>
        <v>118558</v>
      </c>
      <c r="EJ16" s="37">
        <f>SUM(EJ5:EJ15)</f>
        <v>118554</v>
      </c>
      <c r="EK16" s="37">
        <f>SUM(EK5:EK15)</f>
        <v>1334</v>
      </c>
      <c r="EL16" s="37">
        <f>SUM(EL5:EL15)</f>
        <v>6324</v>
      </c>
      <c r="EM16" s="37">
        <f>SUM(EM5:EM15)</f>
        <v>3700</v>
      </c>
      <c r="EO16" s="38"/>
      <c r="EP16" s="39" t="s">
        <v>134</v>
      </c>
      <c r="EQ16" s="37">
        <f>SUM(EQ5:EQ15)</f>
        <v>100594</v>
      </c>
      <c r="ER16" s="37">
        <f>SUM(ER5:ER15)</f>
        <v>58354</v>
      </c>
      <c r="ES16" s="37">
        <f>SUM(ES5:ES15)</f>
        <v>47610</v>
      </c>
      <c r="ET16" s="37">
        <f>SUM(ET5:ET15)</f>
        <v>385319</v>
      </c>
      <c r="EU16" s="37">
        <f>SUM(EU5:EU15)</f>
        <v>383200</v>
      </c>
      <c r="EV16" s="37">
        <f>SUM(EV5:EV15)</f>
        <v>178244</v>
      </c>
      <c r="EW16" s="37">
        <f>SUM(EW5:EW15)</f>
        <v>124</v>
      </c>
      <c r="EX16" s="37">
        <f>SUM(EX5:EX15)</f>
        <v>128</v>
      </c>
      <c r="EY16" s="37">
        <f>SUM(EY5:EY15)</f>
        <v>96</v>
      </c>
      <c r="FA16" s="38"/>
      <c r="FB16" s="39" t="s">
        <v>134</v>
      </c>
      <c r="FC16" s="37">
        <f>SUM(FC5:FC15)</f>
        <v>25860551</v>
      </c>
      <c r="FD16" s="37">
        <f>SUM(FD5:FD15)</f>
        <v>3305522</v>
      </c>
      <c r="FE16" s="37">
        <f>SUM(FE5:FE15)</f>
        <v>3131176</v>
      </c>
      <c r="FF16" s="37">
        <f>SUM(FF5:FF15)</f>
        <v>66791</v>
      </c>
      <c r="FG16" s="37">
        <f>SUM(FG5:FG15)</f>
        <v>64415</v>
      </c>
      <c r="FH16" s="37">
        <f>SUM(FH5:FH15)</f>
        <v>64415</v>
      </c>
      <c r="FI16" s="37">
        <f>SUM(FI5:FI15)</f>
        <v>597</v>
      </c>
      <c r="FJ16" s="37">
        <f>SUM(FJ5:FJ15)</f>
        <v>676</v>
      </c>
      <c r="FK16" s="37">
        <f>SUM(FK5:FK15)</f>
        <v>577</v>
      </c>
      <c r="FM16" s="38"/>
      <c r="FN16" s="39" t="s">
        <v>134</v>
      </c>
      <c r="FO16" s="37">
        <f>SUM(FO5:FO15)</f>
        <v>88606616</v>
      </c>
      <c r="FP16" s="37">
        <f>SUM(FP5:FP15)</f>
        <v>85175485</v>
      </c>
      <c r="FQ16" s="37">
        <f>SUM(FQ5:FQ15)</f>
        <v>67166341</v>
      </c>
      <c r="FR16" s="37">
        <f>SUM(FR5:FR15)</f>
        <v>8417898</v>
      </c>
      <c r="FS16" s="37">
        <f>SUM(FS5:FS15)</f>
        <v>8019846</v>
      </c>
      <c r="FT16" s="37">
        <f>SUM(FT5:FT15)</f>
        <v>4171999</v>
      </c>
      <c r="FU16" s="37">
        <f>SUM(FU5:FU15)</f>
        <v>16077</v>
      </c>
      <c r="FV16" s="37">
        <f>SUM(FV5:FV15)</f>
        <v>72742</v>
      </c>
      <c r="FW16" s="37">
        <f>SUM(FW5:FW15)</f>
        <v>49493</v>
      </c>
      <c r="FY16" s="38"/>
      <c r="FZ16" s="39" t="s">
        <v>134</v>
      </c>
      <c r="GA16" s="37">
        <f>SUM(GA5:GA15)</f>
        <v>4191029</v>
      </c>
      <c r="GB16" s="37">
        <f>SUM(GB5:GB15)</f>
        <v>7064698</v>
      </c>
      <c r="GC16" s="37">
        <f>SUM(GC5:GC15)</f>
        <v>7059937</v>
      </c>
      <c r="GD16" s="37">
        <f>SUM(GD5:GD15)</f>
        <v>17386496</v>
      </c>
      <c r="GE16" s="37">
        <f>SUM(GE5:GE15)</f>
        <v>17380380</v>
      </c>
      <c r="GF16" s="37">
        <f>SUM(GF5:GF15)</f>
        <v>10122558</v>
      </c>
      <c r="GG16" s="37">
        <f>SUM(GG5:GG15)</f>
        <v>262</v>
      </c>
      <c r="GH16" s="37">
        <f>SUM(GH5:GH15)</f>
        <v>2846</v>
      </c>
      <c r="GI16" s="37">
        <f>SUM(GI5:GI15)</f>
        <v>2817</v>
      </c>
      <c r="GK16" s="38"/>
      <c r="GL16" s="39" t="s">
        <v>134</v>
      </c>
      <c r="GM16" s="37">
        <f>SUM(GM5:GM15)</f>
        <v>4304</v>
      </c>
      <c r="GN16" s="37">
        <f>SUM(GN5:GN15)</f>
        <v>0</v>
      </c>
      <c r="GO16" s="37">
        <f>SUM(GO5:GO15)</f>
        <v>0</v>
      </c>
      <c r="GP16" s="37">
        <f>SUM(GP5:GP15)</f>
        <v>0</v>
      </c>
      <c r="GQ16" s="37">
        <f>SUM(GQ5:GQ15)</f>
        <v>0</v>
      </c>
      <c r="GR16" s="37">
        <f>SUM(GR5:GR15)</f>
        <v>0</v>
      </c>
      <c r="GS16" s="37">
        <f>SUM(GS5:GS15)</f>
        <v>6</v>
      </c>
      <c r="GT16" s="37">
        <f>SUM(GT5:GT15)</f>
        <v>0</v>
      </c>
      <c r="GU16" s="37">
        <f>SUM(GU5:GU15)</f>
        <v>0</v>
      </c>
      <c r="GW16" s="38"/>
      <c r="GX16" s="39" t="s">
        <v>134</v>
      </c>
      <c r="GY16" s="37">
        <f>SUM(GY5:GY15)</f>
        <v>0</v>
      </c>
      <c r="GZ16" s="37">
        <f>SUM(GZ5:GZ15)</f>
        <v>31970</v>
      </c>
      <c r="HA16" s="37">
        <f>SUM(HA5:HA15)</f>
        <v>31970</v>
      </c>
      <c r="HB16" s="37">
        <f>SUM(HB5:HB15)</f>
        <v>467736</v>
      </c>
      <c r="HC16" s="37">
        <f>SUM(HC5:HC15)</f>
        <v>467736</v>
      </c>
      <c r="HD16" s="37">
        <f>SUM(HD5:HD15)</f>
        <v>209746</v>
      </c>
      <c r="HE16" s="37">
        <f>SUM(HE5:HE15)</f>
        <v>0</v>
      </c>
      <c r="HF16" s="37">
        <f>SUM(HF5:HF15)</f>
        <v>21</v>
      </c>
      <c r="HG16" s="37">
        <f>SUM(HG5:HG15)</f>
        <v>21</v>
      </c>
      <c r="HI16" s="38"/>
      <c r="HJ16" s="39" t="s">
        <v>134</v>
      </c>
      <c r="HK16" s="37">
        <f>SUM(HK5:HK15)</f>
        <v>0</v>
      </c>
      <c r="HL16" s="37">
        <f>SUM(HL5:HL15)</f>
        <v>0</v>
      </c>
      <c r="HM16" s="37">
        <f>SUM(HM5:HM15)</f>
        <v>0</v>
      </c>
      <c r="HN16" s="37">
        <f>SUM(HN5:HN15)</f>
        <v>0</v>
      </c>
      <c r="HO16" s="37">
        <f>SUM(HO5:HO15)</f>
        <v>0</v>
      </c>
      <c r="HP16" s="37">
        <f>SUM(HP5:HP15)</f>
        <v>0</v>
      </c>
      <c r="HQ16" s="37">
        <f>SUM(HQ5:HQ15)</f>
        <v>0</v>
      </c>
      <c r="HR16" s="37">
        <f>SUM(HR5:HR15)</f>
        <v>0</v>
      </c>
      <c r="HS16" s="37">
        <f>SUM(HS5:HS15)</f>
        <v>0</v>
      </c>
      <c r="HU16" s="19"/>
    </row>
    <row r="17" spans="1:237" s="8" customFormat="1" ht="15" customHeight="1">
      <c r="A17" s="27">
        <v>12</v>
      </c>
      <c r="B17" s="28" t="s">
        <v>82</v>
      </c>
      <c r="C17" s="29">
        <v>55401</v>
      </c>
      <c r="D17" s="29">
        <v>691818</v>
      </c>
      <c r="E17" s="29">
        <v>291401</v>
      </c>
      <c r="F17" s="29">
        <v>24317</v>
      </c>
      <c r="G17" s="29">
        <v>10986</v>
      </c>
      <c r="H17" s="29">
        <v>10984</v>
      </c>
      <c r="I17" s="29">
        <v>343</v>
      </c>
      <c r="J17" s="29">
        <v>2239</v>
      </c>
      <c r="K17" s="29">
        <v>736</v>
      </c>
      <c r="L17" s="18"/>
      <c r="M17" s="27">
        <v>12</v>
      </c>
      <c r="N17" s="28" t="str">
        <f t="shared" si="10"/>
        <v>国 頭 村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33"/>
      <c r="Y17" s="20">
        <v>12</v>
      </c>
      <c r="Z17" s="21" t="str">
        <f t="shared" si="11"/>
        <v>国 頭 村</v>
      </c>
      <c r="AA17" s="22">
        <v>127900</v>
      </c>
      <c r="AB17" s="22">
        <v>8218773</v>
      </c>
      <c r="AC17" s="22">
        <v>5816116</v>
      </c>
      <c r="AD17" s="22">
        <v>258872</v>
      </c>
      <c r="AE17" s="22">
        <v>180415</v>
      </c>
      <c r="AF17" s="22">
        <v>180360</v>
      </c>
      <c r="AG17" s="22">
        <v>762</v>
      </c>
      <c r="AH17" s="22">
        <v>9387</v>
      </c>
      <c r="AI17" s="22">
        <v>3985</v>
      </c>
      <c r="AJ17" s="53"/>
      <c r="AK17" s="20">
        <v>12</v>
      </c>
      <c r="AL17" s="21" t="str">
        <f t="shared" si="12"/>
        <v>国 頭 村</v>
      </c>
      <c r="AM17" s="22">
        <v>2045</v>
      </c>
      <c r="AN17" s="22">
        <v>193877</v>
      </c>
      <c r="AO17" s="22">
        <v>64670</v>
      </c>
      <c r="AP17" s="22">
        <v>33117</v>
      </c>
      <c r="AQ17" s="22">
        <v>17209</v>
      </c>
      <c r="AR17" s="22">
        <v>8859</v>
      </c>
      <c r="AS17" s="22">
        <v>26</v>
      </c>
      <c r="AT17" s="22">
        <v>968</v>
      </c>
      <c r="AU17" s="22">
        <v>277</v>
      </c>
      <c r="AV17" s="33"/>
      <c r="AW17" s="20">
        <v>12</v>
      </c>
      <c r="AX17" s="21" t="str">
        <f t="shared" si="13"/>
        <v>国 頭 村</v>
      </c>
      <c r="AY17" s="22">
        <v>0</v>
      </c>
      <c r="AZ17" s="22">
        <v>428653</v>
      </c>
      <c r="BA17" s="22">
        <v>259158</v>
      </c>
      <c r="BB17" s="22">
        <v>2534196</v>
      </c>
      <c r="BC17" s="22">
        <v>1940671</v>
      </c>
      <c r="BD17" s="22">
        <v>199211</v>
      </c>
      <c r="BE17" s="22">
        <v>0</v>
      </c>
      <c r="BF17" s="22">
        <v>2323</v>
      </c>
      <c r="BG17" s="22">
        <v>1335</v>
      </c>
      <c r="BH17" s="33"/>
      <c r="BI17" s="20">
        <v>12</v>
      </c>
      <c r="BJ17" s="21" t="str">
        <f t="shared" si="14"/>
        <v>国 頭 村</v>
      </c>
      <c r="BK17" s="22">
        <v>0</v>
      </c>
      <c r="BL17" s="22">
        <v>325151</v>
      </c>
      <c r="BM17" s="22">
        <v>265224</v>
      </c>
      <c r="BN17" s="22">
        <v>1956874</v>
      </c>
      <c r="BO17" s="22">
        <v>1800087</v>
      </c>
      <c r="BP17" s="22">
        <v>359944</v>
      </c>
      <c r="BQ17" s="22">
        <v>0</v>
      </c>
      <c r="BR17" s="22">
        <v>1759</v>
      </c>
      <c r="BS17" s="22">
        <v>1178</v>
      </c>
      <c r="BT17" s="33"/>
      <c r="BU17" s="20">
        <v>12</v>
      </c>
      <c r="BV17" s="21" t="str">
        <f t="shared" si="15"/>
        <v>国 頭 村</v>
      </c>
      <c r="BW17" s="22">
        <v>0</v>
      </c>
      <c r="BX17" s="22">
        <v>172427</v>
      </c>
      <c r="BY17" s="22">
        <v>164381</v>
      </c>
      <c r="BZ17" s="22">
        <v>1071160</v>
      </c>
      <c r="CA17" s="22">
        <v>1055673</v>
      </c>
      <c r="CB17" s="22">
        <v>546130</v>
      </c>
      <c r="CC17" s="22">
        <v>0</v>
      </c>
      <c r="CD17" s="22">
        <v>606</v>
      </c>
      <c r="CE17" s="22">
        <v>533</v>
      </c>
      <c r="CF17" s="33"/>
      <c r="CG17" s="20">
        <v>12</v>
      </c>
      <c r="CH17" s="21" t="str">
        <f t="shared" si="16"/>
        <v>国 頭 村</v>
      </c>
      <c r="CI17" s="22">
        <v>60516</v>
      </c>
      <c r="CJ17" s="22">
        <v>926231</v>
      </c>
      <c r="CK17" s="22">
        <v>688763</v>
      </c>
      <c r="CL17" s="22">
        <v>5562230</v>
      </c>
      <c r="CM17" s="22">
        <v>4796431</v>
      </c>
      <c r="CN17" s="22">
        <v>1105285</v>
      </c>
      <c r="CO17" s="22">
        <v>150</v>
      </c>
      <c r="CP17" s="22">
        <v>4688</v>
      </c>
      <c r="CQ17" s="22">
        <v>3046</v>
      </c>
      <c r="CR17" s="53"/>
      <c r="CS17" s="20">
        <v>12</v>
      </c>
      <c r="CT17" s="21" t="str">
        <f t="shared" si="17"/>
        <v>国 頭 村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18"/>
      <c r="DE17" s="20">
        <v>12</v>
      </c>
      <c r="DF17" s="21" t="str">
        <f t="shared" si="18"/>
        <v>国 頭 村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18"/>
      <c r="DQ17" s="20">
        <v>12</v>
      </c>
      <c r="DR17" s="21" t="str">
        <f t="shared" si="19"/>
        <v>国 頭 村</v>
      </c>
      <c r="DS17" s="22">
        <v>12570</v>
      </c>
      <c r="DT17" s="22">
        <v>13177</v>
      </c>
      <c r="DU17" s="22">
        <v>6938</v>
      </c>
      <c r="DV17" s="22">
        <v>397</v>
      </c>
      <c r="DW17" s="22">
        <v>233</v>
      </c>
      <c r="DX17" s="22">
        <v>233</v>
      </c>
      <c r="DY17" s="22">
        <v>43</v>
      </c>
      <c r="DZ17" s="22">
        <v>61</v>
      </c>
      <c r="EA17" s="22">
        <v>29</v>
      </c>
      <c r="EB17" s="18"/>
      <c r="EC17" s="20">
        <v>12</v>
      </c>
      <c r="ED17" s="21" t="str">
        <f t="shared" si="20"/>
        <v>国 頭 村</v>
      </c>
      <c r="EE17" s="22">
        <v>133044115</v>
      </c>
      <c r="EF17" s="22">
        <v>21212720</v>
      </c>
      <c r="EG17" s="22">
        <v>16814423</v>
      </c>
      <c r="EH17" s="22">
        <v>195382</v>
      </c>
      <c r="EI17" s="22">
        <v>155573</v>
      </c>
      <c r="EJ17" s="22">
        <v>149324</v>
      </c>
      <c r="EK17" s="22">
        <v>797</v>
      </c>
      <c r="EL17" s="22">
        <v>3777</v>
      </c>
      <c r="EM17" s="22">
        <v>1615</v>
      </c>
      <c r="EO17" s="20">
        <v>12</v>
      </c>
      <c r="EP17" s="21" t="str">
        <f t="shared" si="21"/>
        <v>国 頭 村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FA17" s="20">
        <v>12</v>
      </c>
      <c r="FB17" s="21" t="str">
        <f t="shared" si="22"/>
        <v>国 頭 村</v>
      </c>
      <c r="FC17" s="22">
        <v>14330</v>
      </c>
      <c r="FD17" s="22">
        <v>2343879</v>
      </c>
      <c r="FE17" s="22">
        <v>2299274</v>
      </c>
      <c r="FF17" s="22">
        <v>15748</v>
      </c>
      <c r="FG17" s="22">
        <v>15359</v>
      </c>
      <c r="FH17" s="22">
        <v>15359</v>
      </c>
      <c r="FI17" s="22">
        <v>20</v>
      </c>
      <c r="FJ17" s="22">
        <v>121</v>
      </c>
      <c r="FK17" s="22">
        <v>114</v>
      </c>
      <c r="FM17" s="20">
        <v>12</v>
      </c>
      <c r="FN17" s="21" t="str">
        <f t="shared" si="23"/>
        <v>国 頭 村</v>
      </c>
      <c r="FO17" s="22">
        <v>4081417</v>
      </c>
      <c r="FP17" s="22">
        <v>15919092</v>
      </c>
      <c r="FQ17" s="22">
        <v>11118872</v>
      </c>
      <c r="FR17" s="22">
        <v>135146</v>
      </c>
      <c r="FS17" s="22">
        <v>96139</v>
      </c>
      <c r="FT17" s="22">
        <v>96139</v>
      </c>
      <c r="FU17" s="22">
        <v>682</v>
      </c>
      <c r="FV17" s="22">
        <v>7655</v>
      </c>
      <c r="FW17" s="22">
        <v>2586</v>
      </c>
      <c r="FY17" s="20">
        <v>12</v>
      </c>
      <c r="FZ17" s="21" t="str">
        <f t="shared" si="24"/>
        <v>国 頭 村</v>
      </c>
      <c r="GA17" s="22">
        <v>0</v>
      </c>
      <c r="GB17" s="22">
        <v>0</v>
      </c>
      <c r="GC17" s="22">
        <v>0</v>
      </c>
      <c r="GD17" s="22">
        <v>0</v>
      </c>
      <c r="GE17" s="22">
        <v>0</v>
      </c>
      <c r="GF17" s="22">
        <v>0</v>
      </c>
      <c r="GG17" s="22">
        <v>0</v>
      </c>
      <c r="GH17" s="22">
        <v>0</v>
      </c>
      <c r="GI17" s="22">
        <v>0</v>
      </c>
      <c r="GK17" s="20">
        <v>12</v>
      </c>
      <c r="GL17" s="21" t="str">
        <f t="shared" si="25"/>
        <v>国 頭 村</v>
      </c>
      <c r="GM17" s="22">
        <v>0</v>
      </c>
      <c r="GN17" s="22">
        <v>0</v>
      </c>
      <c r="GO17" s="22">
        <v>0</v>
      </c>
      <c r="GP17" s="22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W17" s="20">
        <v>12</v>
      </c>
      <c r="GX17" s="21" t="str">
        <f t="shared" si="26"/>
        <v>国 頭 村</v>
      </c>
      <c r="GY17" s="22">
        <v>0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I17" s="20">
        <v>12</v>
      </c>
      <c r="HJ17" s="21" t="str">
        <f t="shared" si="27"/>
        <v>国 頭 村</v>
      </c>
      <c r="HK17" s="22">
        <v>0</v>
      </c>
      <c r="HL17" s="22">
        <v>0</v>
      </c>
      <c r="HM17" s="22">
        <v>0</v>
      </c>
      <c r="HN17" s="22">
        <v>0</v>
      </c>
      <c r="HO17" s="22">
        <v>0</v>
      </c>
      <c r="HP17" s="22">
        <v>0</v>
      </c>
      <c r="HQ17" s="22">
        <v>0</v>
      </c>
      <c r="HR17" s="22">
        <v>0</v>
      </c>
      <c r="HS17" s="22">
        <v>0</v>
      </c>
      <c r="HU17" s="19">
        <f t="shared" si="1"/>
        <v>137398294</v>
      </c>
      <c r="HV17" s="8">
        <f t="shared" si="2"/>
        <v>49519567</v>
      </c>
      <c r="HW17" s="8">
        <f t="shared" si="3"/>
        <v>37100457</v>
      </c>
      <c r="HX17" s="8">
        <f t="shared" si="4"/>
        <v>6225209</v>
      </c>
      <c r="HY17" s="8">
        <f t="shared" si="5"/>
        <v>5272345</v>
      </c>
      <c r="HZ17" s="8">
        <f t="shared" si="6"/>
        <v>1566543</v>
      </c>
      <c r="IA17" s="8">
        <f t="shared" si="7"/>
        <v>2823</v>
      </c>
      <c r="IB17" s="8">
        <f t="shared" si="8"/>
        <v>28896</v>
      </c>
      <c r="IC17" s="8">
        <f t="shared" si="9"/>
        <v>12388</v>
      </c>
    </row>
    <row r="18" spans="1:237" s="8" customFormat="1" ht="15" customHeight="1">
      <c r="A18" s="20">
        <v>13</v>
      </c>
      <c r="B18" s="21" t="s">
        <v>83</v>
      </c>
      <c r="C18" s="22">
        <v>10361</v>
      </c>
      <c r="D18" s="22">
        <v>721049</v>
      </c>
      <c r="E18" s="22">
        <v>425214</v>
      </c>
      <c r="F18" s="22">
        <v>36055</v>
      </c>
      <c r="G18" s="22">
        <v>21725</v>
      </c>
      <c r="H18" s="22">
        <v>21715</v>
      </c>
      <c r="I18" s="22">
        <v>77</v>
      </c>
      <c r="J18" s="22">
        <v>1906</v>
      </c>
      <c r="K18" s="22">
        <v>1006</v>
      </c>
      <c r="L18" s="18"/>
      <c r="M18" s="20">
        <v>13</v>
      </c>
      <c r="N18" s="21" t="str">
        <f t="shared" si="10"/>
        <v>大宜味村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33"/>
      <c r="Y18" s="20">
        <v>13</v>
      </c>
      <c r="Z18" s="21" t="str">
        <f t="shared" si="11"/>
        <v>大宜味村</v>
      </c>
      <c r="AA18" s="22">
        <v>155304</v>
      </c>
      <c r="AB18" s="22">
        <v>5392096</v>
      </c>
      <c r="AC18" s="22">
        <v>3605960</v>
      </c>
      <c r="AD18" s="22">
        <v>163962</v>
      </c>
      <c r="AE18" s="22">
        <v>111039</v>
      </c>
      <c r="AF18" s="22">
        <v>107040</v>
      </c>
      <c r="AG18" s="22">
        <v>561</v>
      </c>
      <c r="AH18" s="22">
        <v>8914</v>
      </c>
      <c r="AI18" s="22">
        <v>4578</v>
      </c>
      <c r="AJ18" s="53"/>
      <c r="AK18" s="20">
        <v>13</v>
      </c>
      <c r="AL18" s="21" t="str">
        <f t="shared" si="12"/>
        <v>大宜味村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33"/>
      <c r="AW18" s="20">
        <v>13</v>
      </c>
      <c r="AX18" s="21" t="str">
        <f t="shared" si="13"/>
        <v>大宜味村</v>
      </c>
      <c r="AY18" s="22">
        <v>0</v>
      </c>
      <c r="AZ18" s="22">
        <v>317168</v>
      </c>
      <c r="BA18" s="22">
        <v>197623</v>
      </c>
      <c r="BB18" s="22">
        <v>1511999</v>
      </c>
      <c r="BC18" s="22">
        <v>949657</v>
      </c>
      <c r="BD18" s="22">
        <v>118394</v>
      </c>
      <c r="BE18" s="22">
        <v>0</v>
      </c>
      <c r="BF18" s="22">
        <v>1753</v>
      </c>
      <c r="BG18" s="22">
        <v>1055</v>
      </c>
      <c r="BH18" s="33"/>
      <c r="BI18" s="20">
        <v>13</v>
      </c>
      <c r="BJ18" s="21" t="str">
        <f t="shared" si="14"/>
        <v>大宜味村</v>
      </c>
      <c r="BK18" s="22">
        <v>0</v>
      </c>
      <c r="BL18" s="22">
        <v>225546</v>
      </c>
      <c r="BM18" s="22">
        <v>199101</v>
      </c>
      <c r="BN18" s="22">
        <v>886801</v>
      </c>
      <c r="BO18" s="22">
        <v>791417</v>
      </c>
      <c r="BP18" s="22">
        <v>192100</v>
      </c>
      <c r="BQ18" s="22">
        <v>0</v>
      </c>
      <c r="BR18" s="22">
        <v>1223</v>
      </c>
      <c r="BS18" s="22">
        <v>884</v>
      </c>
      <c r="BT18" s="33"/>
      <c r="BU18" s="20">
        <v>13</v>
      </c>
      <c r="BV18" s="21" t="str">
        <f t="shared" si="15"/>
        <v>大宜味村</v>
      </c>
      <c r="BW18" s="22">
        <v>0</v>
      </c>
      <c r="BX18" s="22">
        <v>94626</v>
      </c>
      <c r="BY18" s="22">
        <v>93716</v>
      </c>
      <c r="BZ18" s="22">
        <v>391467</v>
      </c>
      <c r="CA18" s="22">
        <v>388100</v>
      </c>
      <c r="CB18" s="22">
        <v>227333</v>
      </c>
      <c r="CC18" s="22">
        <v>0</v>
      </c>
      <c r="CD18" s="22">
        <v>333</v>
      </c>
      <c r="CE18" s="22">
        <v>315</v>
      </c>
      <c r="CF18" s="33"/>
      <c r="CG18" s="20">
        <v>13</v>
      </c>
      <c r="CH18" s="21" t="str">
        <f t="shared" si="16"/>
        <v>大宜味村</v>
      </c>
      <c r="CI18" s="22">
        <v>16461</v>
      </c>
      <c r="CJ18" s="22">
        <v>637340</v>
      </c>
      <c r="CK18" s="22">
        <v>490440</v>
      </c>
      <c r="CL18" s="22">
        <v>2790267</v>
      </c>
      <c r="CM18" s="22">
        <v>2129174</v>
      </c>
      <c r="CN18" s="22">
        <v>537827</v>
      </c>
      <c r="CO18" s="22">
        <v>47</v>
      </c>
      <c r="CP18" s="22">
        <v>3309</v>
      </c>
      <c r="CQ18" s="22">
        <v>2254</v>
      </c>
      <c r="CR18" s="53"/>
      <c r="CS18" s="20">
        <v>13</v>
      </c>
      <c r="CT18" s="21" t="str">
        <f t="shared" si="17"/>
        <v>大宜味村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18"/>
      <c r="DE18" s="20">
        <v>13</v>
      </c>
      <c r="DF18" s="21" t="str">
        <f t="shared" si="18"/>
        <v>大宜味村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18"/>
      <c r="DQ18" s="20">
        <v>13</v>
      </c>
      <c r="DR18" s="21" t="str">
        <f t="shared" si="19"/>
        <v>大宜味村</v>
      </c>
      <c r="DS18" s="22">
        <v>8302</v>
      </c>
      <c r="DT18" s="22">
        <v>13279</v>
      </c>
      <c r="DU18" s="22">
        <v>3097</v>
      </c>
      <c r="DV18" s="22">
        <v>195</v>
      </c>
      <c r="DW18" s="22">
        <v>49</v>
      </c>
      <c r="DX18" s="22">
        <v>49</v>
      </c>
      <c r="DY18" s="22">
        <v>1</v>
      </c>
      <c r="DZ18" s="22">
        <v>23</v>
      </c>
      <c r="EA18" s="22">
        <v>7</v>
      </c>
      <c r="EB18" s="18"/>
      <c r="EC18" s="20">
        <v>13</v>
      </c>
      <c r="ED18" s="21" t="str">
        <f t="shared" si="20"/>
        <v>大宜味村</v>
      </c>
      <c r="EE18" s="22">
        <v>4230191</v>
      </c>
      <c r="EF18" s="22">
        <v>16024925</v>
      </c>
      <c r="EG18" s="22">
        <v>12968802</v>
      </c>
      <c r="EH18" s="22">
        <v>215849</v>
      </c>
      <c r="EI18" s="22">
        <v>176696</v>
      </c>
      <c r="EJ18" s="22">
        <v>174373</v>
      </c>
      <c r="EK18" s="22">
        <v>814</v>
      </c>
      <c r="EL18" s="22">
        <v>3432</v>
      </c>
      <c r="EM18" s="22">
        <v>2105</v>
      </c>
      <c r="EO18" s="20">
        <v>13</v>
      </c>
      <c r="EP18" s="21" t="str">
        <f t="shared" si="21"/>
        <v>大宜味村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FA18" s="20">
        <v>13</v>
      </c>
      <c r="FB18" s="21" t="str">
        <f t="shared" si="22"/>
        <v>大宜味村</v>
      </c>
      <c r="FC18" s="22">
        <v>20</v>
      </c>
      <c r="FD18" s="22">
        <v>230680</v>
      </c>
      <c r="FE18" s="22">
        <v>230680</v>
      </c>
      <c r="FF18" s="22">
        <v>6051</v>
      </c>
      <c r="FG18" s="22">
        <v>6051</v>
      </c>
      <c r="FH18" s="22">
        <v>6051</v>
      </c>
      <c r="FI18" s="22">
        <v>2</v>
      </c>
      <c r="FJ18" s="22">
        <v>22</v>
      </c>
      <c r="FK18" s="22">
        <v>22</v>
      </c>
      <c r="FM18" s="20">
        <v>13</v>
      </c>
      <c r="FN18" s="21" t="str">
        <f t="shared" si="23"/>
        <v>大宜味村</v>
      </c>
      <c r="FO18" s="22">
        <v>319880</v>
      </c>
      <c r="FP18" s="22">
        <v>8521385</v>
      </c>
      <c r="FQ18" s="22">
        <v>5273414</v>
      </c>
      <c r="FR18" s="22">
        <v>107097</v>
      </c>
      <c r="FS18" s="22">
        <v>66369</v>
      </c>
      <c r="FT18" s="22">
        <v>66340</v>
      </c>
      <c r="FU18" s="22">
        <v>455</v>
      </c>
      <c r="FV18" s="22">
        <v>7009</v>
      </c>
      <c r="FW18" s="22">
        <v>3511</v>
      </c>
      <c r="FY18" s="20">
        <v>13</v>
      </c>
      <c r="FZ18" s="21" t="str">
        <f t="shared" si="24"/>
        <v>大宜味村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K18" s="20">
        <v>13</v>
      </c>
      <c r="GL18" s="21" t="str">
        <f t="shared" si="25"/>
        <v>大宜味村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W18" s="20">
        <v>13</v>
      </c>
      <c r="GX18" s="21" t="str">
        <f t="shared" si="26"/>
        <v>大宜味村</v>
      </c>
      <c r="GY18" s="22">
        <v>0</v>
      </c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I18" s="20">
        <v>13</v>
      </c>
      <c r="HJ18" s="21" t="str">
        <f t="shared" si="27"/>
        <v>大宜味村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0</v>
      </c>
      <c r="HQ18" s="22">
        <v>0</v>
      </c>
      <c r="HR18" s="22">
        <v>0</v>
      </c>
      <c r="HS18" s="22">
        <v>0</v>
      </c>
      <c r="HU18" s="19">
        <f t="shared" si="1"/>
        <v>4740519</v>
      </c>
      <c r="HV18" s="8">
        <f t="shared" si="2"/>
        <v>31540754</v>
      </c>
      <c r="HW18" s="8">
        <f t="shared" si="3"/>
        <v>22997607</v>
      </c>
      <c r="HX18" s="8">
        <f t="shared" si="4"/>
        <v>3319476</v>
      </c>
      <c r="HY18" s="8">
        <f t="shared" si="5"/>
        <v>2511103</v>
      </c>
      <c r="HZ18" s="8">
        <f t="shared" si="6"/>
        <v>913395</v>
      </c>
      <c r="IA18" s="8">
        <f t="shared" si="7"/>
        <v>1957</v>
      </c>
      <c r="IB18" s="8">
        <f t="shared" si="8"/>
        <v>24615</v>
      </c>
      <c r="IC18" s="8">
        <f t="shared" si="9"/>
        <v>13483</v>
      </c>
    </row>
    <row r="19" spans="1:237" s="8" customFormat="1" ht="15" customHeight="1">
      <c r="A19" s="20">
        <v>14</v>
      </c>
      <c r="B19" s="21" t="s">
        <v>84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8"/>
      <c r="M19" s="20">
        <v>14</v>
      </c>
      <c r="N19" s="21" t="str">
        <f t="shared" si="10"/>
        <v>東    村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33"/>
      <c r="Y19" s="20">
        <v>14</v>
      </c>
      <c r="Z19" s="21" t="str">
        <f t="shared" si="11"/>
        <v>東    村</v>
      </c>
      <c r="AA19" s="22">
        <v>587139</v>
      </c>
      <c r="AB19" s="22">
        <v>8148730</v>
      </c>
      <c r="AC19" s="22">
        <v>6960817</v>
      </c>
      <c r="AD19" s="22">
        <v>269004</v>
      </c>
      <c r="AE19" s="22">
        <v>230299</v>
      </c>
      <c r="AF19" s="22">
        <v>229511</v>
      </c>
      <c r="AG19" s="22">
        <v>210</v>
      </c>
      <c r="AH19" s="22">
        <v>3182</v>
      </c>
      <c r="AI19" s="22">
        <v>2162</v>
      </c>
      <c r="AJ19" s="53"/>
      <c r="AK19" s="20">
        <v>14</v>
      </c>
      <c r="AL19" s="21" t="str">
        <f t="shared" si="12"/>
        <v>東    村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33"/>
      <c r="AW19" s="20">
        <v>14</v>
      </c>
      <c r="AX19" s="21" t="str">
        <f t="shared" si="13"/>
        <v>東    村</v>
      </c>
      <c r="AY19" s="22">
        <v>0</v>
      </c>
      <c r="AZ19" s="22">
        <v>144108</v>
      </c>
      <c r="BA19" s="22">
        <v>90729</v>
      </c>
      <c r="BB19" s="22">
        <v>360591</v>
      </c>
      <c r="BC19" s="22">
        <v>226942</v>
      </c>
      <c r="BD19" s="22">
        <v>29819</v>
      </c>
      <c r="BE19" s="22">
        <v>0</v>
      </c>
      <c r="BF19" s="22">
        <v>840</v>
      </c>
      <c r="BG19" s="22">
        <v>519</v>
      </c>
      <c r="BH19" s="33"/>
      <c r="BI19" s="20">
        <v>14</v>
      </c>
      <c r="BJ19" s="21" t="str">
        <f t="shared" si="14"/>
        <v>東    村</v>
      </c>
      <c r="BK19" s="22">
        <v>0</v>
      </c>
      <c r="BL19" s="22">
        <v>141951</v>
      </c>
      <c r="BM19" s="22">
        <v>115801</v>
      </c>
      <c r="BN19" s="22">
        <v>330604</v>
      </c>
      <c r="BO19" s="22">
        <v>273948</v>
      </c>
      <c r="BP19" s="22">
        <v>72168</v>
      </c>
      <c r="BQ19" s="22">
        <v>0</v>
      </c>
      <c r="BR19" s="22">
        <v>602</v>
      </c>
      <c r="BS19" s="22">
        <v>408</v>
      </c>
      <c r="BT19" s="33"/>
      <c r="BU19" s="20">
        <v>14</v>
      </c>
      <c r="BV19" s="21" t="str">
        <f t="shared" si="15"/>
        <v>東    村</v>
      </c>
      <c r="BW19" s="22">
        <v>0</v>
      </c>
      <c r="BX19" s="22">
        <v>35985</v>
      </c>
      <c r="BY19" s="22">
        <v>35217</v>
      </c>
      <c r="BZ19" s="22">
        <v>97386</v>
      </c>
      <c r="CA19" s="22">
        <v>96082</v>
      </c>
      <c r="CB19" s="22">
        <v>55758</v>
      </c>
      <c r="CC19" s="22">
        <v>0</v>
      </c>
      <c r="CD19" s="22">
        <v>48</v>
      </c>
      <c r="CE19" s="22">
        <v>44</v>
      </c>
      <c r="CF19" s="33"/>
      <c r="CG19" s="20">
        <v>14</v>
      </c>
      <c r="CH19" s="21" t="str">
        <f t="shared" si="16"/>
        <v>東    村</v>
      </c>
      <c r="CI19" s="22">
        <v>144040</v>
      </c>
      <c r="CJ19" s="22">
        <v>322044</v>
      </c>
      <c r="CK19" s="22">
        <v>241747</v>
      </c>
      <c r="CL19" s="22">
        <v>788581</v>
      </c>
      <c r="CM19" s="22">
        <v>596972</v>
      </c>
      <c r="CN19" s="22">
        <v>157745</v>
      </c>
      <c r="CO19" s="22">
        <v>164</v>
      </c>
      <c r="CP19" s="22">
        <v>1490</v>
      </c>
      <c r="CQ19" s="22">
        <v>971</v>
      </c>
      <c r="CR19" s="53"/>
      <c r="CS19" s="20">
        <v>14</v>
      </c>
      <c r="CT19" s="21" t="str">
        <f t="shared" si="17"/>
        <v>東    村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18"/>
      <c r="DE19" s="20">
        <v>14</v>
      </c>
      <c r="DF19" s="21" t="str">
        <f t="shared" si="18"/>
        <v>東    村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18"/>
      <c r="DQ19" s="20">
        <v>14</v>
      </c>
      <c r="DR19" s="21" t="str">
        <f t="shared" si="19"/>
        <v>東    村</v>
      </c>
      <c r="DS19" s="22">
        <v>413</v>
      </c>
      <c r="DT19" s="22">
        <v>2238</v>
      </c>
      <c r="DU19" s="22">
        <v>28</v>
      </c>
      <c r="DV19" s="22">
        <v>17</v>
      </c>
      <c r="DW19" s="22">
        <v>0</v>
      </c>
      <c r="DX19" s="22">
        <v>0</v>
      </c>
      <c r="DY19" s="22">
        <v>3</v>
      </c>
      <c r="DZ19" s="22">
        <v>7</v>
      </c>
      <c r="EA19" s="22">
        <v>1</v>
      </c>
      <c r="EB19" s="18"/>
      <c r="EC19" s="20">
        <v>14</v>
      </c>
      <c r="ED19" s="21" t="str">
        <f t="shared" si="20"/>
        <v>東    村</v>
      </c>
      <c r="EE19" s="22">
        <v>6561522</v>
      </c>
      <c r="EF19" s="22">
        <v>3167838</v>
      </c>
      <c r="EG19" s="22">
        <v>2673155</v>
      </c>
      <c r="EH19" s="22">
        <v>30703</v>
      </c>
      <c r="EI19" s="22">
        <v>26304</v>
      </c>
      <c r="EJ19" s="22">
        <v>26152</v>
      </c>
      <c r="EK19" s="22">
        <v>364</v>
      </c>
      <c r="EL19" s="22">
        <v>235</v>
      </c>
      <c r="EM19" s="22">
        <v>120</v>
      </c>
      <c r="EO19" s="20">
        <v>14</v>
      </c>
      <c r="EP19" s="21" t="str">
        <f t="shared" si="21"/>
        <v>東    村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FA19" s="20">
        <v>14</v>
      </c>
      <c r="FB19" s="21" t="str">
        <f t="shared" si="22"/>
        <v>東    村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M19" s="20">
        <v>14</v>
      </c>
      <c r="FN19" s="21" t="str">
        <f t="shared" si="23"/>
        <v>東    村</v>
      </c>
      <c r="FO19" s="22">
        <v>7564849</v>
      </c>
      <c r="FP19" s="22">
        <v>7766122</v>
      </c>
      <c r="FQ19" s="22">
        <v>5544151</v>
      </c>
      <c r="FR19" s="22">
        <v>66788</v>
      </c>
      <c r="FS19" s="22">
        <v>47595</v>
      </c>
      <c r="FT19" s="22">
        <v>47565</v>
      </c>
      <c r="FU19" s="22">
        <v>418</v>
      </c>
      <c r="FV19" s="22">
        <v>2691</v>
      </c>
      <c r="FW19" s="22">
        <v>1348</v>
      </c>
      <c r="FY19" s="20">
        <v>14</v>
      </c>
      <c r="FZ19" s="21" t="str">
        <f t="shared" si="24"/>
        <v>東    村</v>
      </c>
      <c r="GA19" s="22">
        <v>0</v>
      </c>
      <c r="GB19" s="22">
        <v>0</v>
      </c>
      <c r="GC19" s="22">
        <v>0</v>
      </c>
      <c r="GD19" s="22">
        <v>0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K19" s="20">
        <v>14</v>
      </c>
      <c r="GL19" s="21" t="str">
        <f t="shared" si="25"/>
        <v>東    村</v>
      </c>
      <c r="GM19" s="22">
        <v>0</v>
      </c>
      <c r="GN19" s="22">
        <v>0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W19" s="20">
        <v>14</v>
      </c>
      <c r="GX19" s="21" t="str">
        <f t="shared" si="26"/>
        <v>東    村</v>
      </c>
      <c r="GY19" s="22">
        <v>0</v>
      </c>
      <c r="GZ19" s="22">
        <v>0</v>
      </c>
      <c r="HA19" s="22">
        <v>0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I19" s="20">
        <v>14</v>
      </c>
      <c r="HJ19" s="21" t="str">
        <f t="shared" si="27"/>
        <v>東    村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0</v>
      </c>
      <c r="HQ19" s="22">
        <v>0</v>
      </c>
      <c r="HR19" s="22">
        <v>0</v>
      </c>
      <c r="HS19" s="22">
        <v>0</v>
      </c>
      <c r="HU19" s="19">
        <f t="shared" si="1"/>
        <v>14857963</v>
      </c>
      <c r="HV19" s="8">
        <f t="shared" si="2"/>
        <v>19406972</v>
      </c>
      <c r="HW19" s="8">
        <f t="shared" si="3"/>
        <v>15419898</v>
      </c>
      <c r="HX19" s="8">
        <f t="shared" si="4"/>
        <v>1155093</v>
      </c>
      <c r="HY19" s="8">
        <f t="shared" si="5"/>
        <v>901170</v>
      </c>
      <c r="HZ19" s="8">
        <f t="shared" si="6"/>
        <v>460973</v>
      </c>
      <c r="IA19" s="8">
        <f t="shared" si="7"/>
        <v>1159</v>
      </c>
      <c r="IB19" s="8">
        <f t="shared" si="8"/>
        <v>7605</v>
      </c>
      <c r="IC19" s="8">
        <f t="shared" si="9"/>
        <v>4602</v>
      </c>
    </row>
    <row r="20" spans="1:237" s="8" customFormat="1" ht="15" customHeight="1">
      <c r="A20" s="20">
        <v>15</v>
      </c>
      <c r="B20" s="21" t="s">
        <v>85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8"/>
      <c r="M20" s="20">
        <v>15</v>
      </c>
      <c r="N20" s="21" t="str">
        <f t="shared" si="10"/>
        <v>今帰仁村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33"/>
      <c r="Y20" s="20">
        <v>15</v>
      </c>
      <c r="Z20" s="21" t="str">
        <f t="shared" si="11"/>
        <v>今帰仁村</v>
      </c>
      <c r="AA20" s="22">
        <v>151143</v>
      </c>
      <c r="AB20" s="22">
        <v>11451231</v>
      </c>
      <c r="AC20" s="22">
        <v>9048212</v>
      </c>
      <c r="AD20" s="22">
        <v>557207</v>
      </c>
      <c r="AE20" s="22">
        <v>442330</v>
      </c>
      <c r="AF20" s="22">
        <v>439295</v>
      </c>
      <c r="AG20" s="22">
        <v>194</v>
      </c>
      <c r="AH20" s="22">
        <v>13668</v>
      </c>
      <c r="AI20" s="22">
        <v>9988</v>
      </c>
      <c r="AJ20" s="53"/>
      <c r="AK20" s="20">
        <v>15</v>
      </c>
      <c r="AL20" s="21" t="str">
        <f t="shared" si="12"/>
        <v>今帰仁村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33"/>
      <c r="AW20" s="20">
        <v>15</v>
      </c>
      <c r="AX20" s="21" t="str">
        <f t="shared" si="13"/>
        <v>今帰仁村</v>
      </c>
      <c r="AY20" s="22">
        <v>0</v>
      </c>
      <c r="AZ20" s="22">
        <v>694199</v>
      </c>
      <c r="BA20" s="22">
        <v>576275</v>
      </c>
      <c r="BB20" s="22">
        <v>4221069</v>
      </c>
      <c r="BC20" s="22">
        <v>3609228</v>
      </c>
      <c r="BD20" s="22">
        <v>367747</v>
      </c>
      <c r="BE20" s="22">
        <v>0</v>
      </c>
      <c r="BF20" s="22">
        <v>3580</v>
      </c>
      <c r="BG20" s="22">
        <v>2921</v>
      </c>
      <c r="BH20" s="33"/>
      <c r="BI20" s="20">
        <v>15</v>
      </c>
      <c r="BJ20" s="21" t="str">
        <f t="shared" si="14"/>
        <v>今帰仁村</v>
      </c>
      <c r="BK20" s="22">
        <v>0</v>
      </c>
      <c r="BL20" s="22">
        <v>1074841</v>
      </c>
      <c r="BM20" s="22">
        <v>1009575</v>
      </c>
      <c r="BN20" s="22">
        <v>6030191</v>
      </c>
      <c r="BO20" s="22">
        <v>5734158</v>
      </c>
      <c r="BP20" s="22">
        <v>1107302</v>
      </c>
      <c r="BQ20" s="22">
        <v>0</v>
      </c>
      <c r="BR20" s="22">
        <v>3559</v>
      </c>
      <c r="BS20" s="22">
        <v>3031</v>
      </c>
      <c r="BT20" s="33"/>
      <c r="BU20" s="20">
        <v>15</v>
      </c>
      <c r="BV20" s="21" t="str">
        <f t="shared" si="15"/>
        <v>今帰仁村</v>
      </c>
      <c r="BW20" s="22">
        <v>0</v>
      </c>
      <c r="BX20" s="22">
        <v>505179</v>
      </c>
      <c r="BY20" s="22">
        <v>500317</v>
      </c>
      <c r="BZ20" s="22">
        <v>2258182</v>
      </c>
      <c r="CA20" s="22">
        <v>2248978</v>
      </c>
      <c r="CB20" s="22">
        <v>1120559</v>
      </c>
      <c r="CC20" s="22">
        <v>0</v>
      </c>
      <c r="CD20" s="22">
        <v>1113</v>
      </c>
      <c r="CE20" s="22">
        <v>1077</v>
      </c>
      <c r="CF20" s="33"/>
      <c r="CG20" s="20">
        <v>15</v>
      </c>
      <c r="CH20" s="21" t="str">
        <f t="shared" si="16"/>
        <v>今帰仁村</v>
      </c>
      <c r="CI20" s="22">
        <v>91924</v>
      </c>
      <c r="CJ20" s="22">
        <v>2274219</v>
      </c>
      <c r="CK20" s="22">
        <v>2086167</v>
      </c>
      <c r="CL20" s="22">
        <v>12509442</v>
      </c>
      <c r="CM20" s="22">
        <v>11592364</v>
      </c>
      <c r="CN20" s="22">
        <v>2595608</v>
      </c>
      <c r="CO20" s="22">
        <v>217</v>
      </c>
      <c r="CP20" s="22">
        <v>8252</v>
      </c>
      <c r="CQ20" s="22">
        <v>7029</v>
      </c>
      <c r="CR20" s="53"/>
      <c r="CS20" s="20">
        <v>15</v>
      </c>
      <c r="CT20" s="21" t="str">
        <f t="shared" si="17"/>
        <v>今帰仁村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18"/>
      <c r="DE20" s="20">
        <v>15</v>
      </c>
      <c r="DF20" s="21" t="str">
        <f t="shared" si="18"/>
        <v>今帰仁村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18"/>
      <c r="DQ20" s="20">
        <v>15</v>
      </c>
      <c r="DR20" s="21" t="str">
        <f t="shared" si="19"/>
        <v>今帰仁村</v>
      </c>
      <c r="DS20" s="22">
        <v>15889</v>
      </c>
      <c r="DT20" s="22">
        <v>17905</v>
      </c>
      <c r="DU20" s="22">
        <v>16986</v>
      </c>
      <c r="DV20" s="22">
        <v>3127</v>
      </c>
      <c r="DW20" s="22">
        <v>3045</v>
      </c>
      <c r="DX20" s="22">
        <v>3045</v>
      </c>
      <c r="DY20" s="22">
        <v>100</v>
      </c>
      <c r="DZ20" s="22">
        <v>5</v>
      </c>
      <c r="EA20" s="22">
        <v>4</v>
      </c>
      <c r="EB20" s="18"/>
      <c r="EC20" s="20">
        <v>15</v>
      </c>
      <c r="ED20" s="21" t="str">
        <f t="shared" si="20"/>
        <v>今帰仁村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22">
        <v>0</v>
      </c>
      <c r="EM20" s="22">
        <v>0</v>
      </c>
      <c r="EO20" s="20">
        <v>15</v>
      </c>
      <c r="EP20" s="21" t="str">
        <f t="shared" si="21"/>
        <v>今帰仁村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v>0</v>
      </c>
      <c r="FA20" s="20">
        <v>15</v>
      </c>
      <c r="FB20" s="21" t="str">
        <f t="shared" si="22"/>
        <v>今帰仁村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M20" s="20">
        <v>15</v>
      </c>
      <c r="FN20" s="21" t="str">
        <f t="shared" si="23"/>
        <v>今帰仁村</v>
      </c>
      <c r="FO20" s="22">
        <v>6286580</v>
      </c>
      <c r="FP20" s="22">
        <v>11175751</v>
      </c>
      <c r="FQ20" s="22">
        <v>6814559</v>
      </c>
      <c r="FR20" s="22">
        <v>64527</v>
      </c>
      <c r="FS20" s="22">
        <v>38880</v>
      </c>
      <c r="FT20" s="22">
        <v>38865</v>
      </c>
      <c r="FU20" s="22">
        <v>910</v>
      </c>
      <c r="FV20" s="22">
        <v>10485</v>
      </c>
      <c r="FW20" s="22">
        <v>5399</v>
      </c>
      <c r="FY20" s="20">
        <v>15</v>
      </c>
      <c r="FZ20" s="21" t="str">
        <f t="shared" si="24"/>
        <v>今帰仁村</v>
      </c>
      <c r="GA20" s="22">
        <v>0</v>
      </c>
      <c r="GB20" s="22">
        <v>935079</v>
      </c>
      <c r="GC20" s="22">
        <v>935079</v>
      </c>
      <c r="GD20" s="22">
        <v>1816160</v>
      </c>
      <c r="GE20" s="22">
        <v>1816160</v>
      </c>
      <c r="GF20" s="22">
        <v>1091547</v>
      </c>
      <c r="GG20" s="22">
        <v>0</v>
      </c>
      <c r="GH20" s="22">
        <v>82</v>
      </c>
      <c r="GI20" s="22">
        <v>82</v>
      </c>
      <c r="GK20" s="20">
        <v>15</v>
      </c>
      <c r="GL20" s="21" t="str">
        <f t="shared" si="25"/>
        <v>今帰仁村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2">
        <v>0</v>
      </c>
      <c r="GS20" s="22">
        <v>0</v>
      </c>
      <c r="GT20" s="22">
        <v>0</v>
      </c>
      <c r="GU20" s="22">
        <v>0</v>
      </c>
      <c r="GW20" s="20">
        <v>15</v>
      </c>
      <c r="GX20" s="21" t="str">
        <f t="shared" si="26"/>
        <v>今帰仁村</v>
      </c>
      <c r="GY20" s="22">
        <v>0</v>
      </c>
      <c r="GZ20" s="22">
        <v>0</v>
      </c>
      <c r="HA20" s="22">
        <v>0</v>
      </c>
      <c r="HB20" s="22">
        <v>0</v>
      </c>
      <c r="HC20" s="22">
        <v>0</v>
      </c>
      <c r="HD20" s="22">
        <v>0</v>
      </c>
      <c r="HE20" s="22">
        <v>0</v>
      </c>
      <c r="HF20" s="22">
        <v>0</v>
      </c>
      <c r="HG20" s="22">
        <v>0</v>
      </c>
      <c r="HI20" s="20">
        <v>15</v>
      </c>
      <c r="HJ20" s="21" t="str">
        <f t="shared" si="27"/>
        <v>今帰仁村</v>
      </c>
      <c r="HK20" s="22">
        <v>0</v>
      </c>
      <c r="HL20" s="22">
        <v>0</v>
      </c>
      <c r="HM20" s="22">
        <v>0</v>
      </c>
      <c r="HN20" s="22">
        <v>0</v>
      </c>
      <c r="HO20" s="22">
        <v>0</v>
      </c>
      <c r="HP20" s="22">
        <v>0</v>
      </c>
      <c r="HQ20" s="22">
        <v>0</v>
      </c>
      <c r="HR20" s="22">
        <v>0</v>
      </c>
      <c r="HS20" s="22">
        <v>0</v>
      </c>
      <c r="HU20" s="19">
        <f t="shared" si="1"/>
        <v>6545536</v>
      </c>
      <c r="HV20" s="8">
        <f t="shared" si="2"/>
        <v>25854185</v>
      </c>
      <c r="HW20" s="8">
        <f t="shared" si="3"/>
        <v>18901003</v>
      </c>
      <c r="HX20" s="8">
        <f t="shared" si="4"/>
        <v>14950463</v>
      </c>
      <c r="HY20" s="8">
        <f t="shared" si="5"/>
        <v>13892779</v>
      </c>
      <c r="HZ20" s="8">
        <f t="shared" si="6"/>
        <v>4168360</v>
      </c>
      <c r="IA20" s="8">
        <f t="shared" si="7"/>
        <v>1421</v>
      </c>
      <c r="IB20" s="8">
        <f t="shared" si="8"/>
        <v>32492</v>
      </c>
      <c r="IC20" s="8">
        <f t="shared" si="9"/>
        <v>22502</v>
      </c>
    </row>
    <row r="21" spans="1:237" s="8" customFormat="1" ht="15" customHeight="1">
      <c r="A21" s="20">
        <v>16</v>
      </c>
      <c r="B21" s="21" t="s">
        <v>86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18"/>
      <c r="M21" s="20">
        <v>16</v>
      </c>
      <c r="N21" s="21" t="str">
        <f t="shared" si="10"/>
        <v>本 部 町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33"/>
      <c r="Y21" s="20">
        <v>16</v>
      </c>
      <c r="Z21" s="21" t="str">
        <f t="shared" si="11"/>
        <v>本 部 町</v>
      </c>
      <c r="AA21" s="22">
        <v>668840</v>
      </c>
      <c r="AB21" s="22">
        <v>13531661</v>
      </c>
      <c r="AC21" s="22">
        <v>9649241</v>
      </c>
      <c r="AD21" s="22">
        <v>537567</v>
      </c>
      <c r="AE21" s="22">
        <v>376941</v>
      </c>
      <c r="AF21" s="22">
        <v>376917</v>
      </c>
      <c r="AG21" s="22">
        <v>2506</v>
      </c>
      <c r="AH21" s="22">
        <v>19873</v>
      </c>
      <c r="AI21" s="22">
        <v>12498</v>
      </c>
      <c r="AJ21" s="53"/>
      <c r="AK21" s="20">
        <v>16</v>
      </c>
      <c r="AL21" s="21" t="str">
        <f t="shared" si="12"/>
        <v>本 部 町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33"/>
      <c r="AW21" s="20">
        <v>16</v>
      </c>
      <c r="AX21" s="21" t="str">
        <f t="shared" si="13"/>
        <v>本 部 町</v>
      </c>
      <c r="AY21" s="22">
        <v>0</v>
      </c>
      <c r="AZ21" s="22">
        <v>947474</v>
      </c>
      <c r="BA21" s="22">
        <v>779213</v>
      </c>
      <c r="BB21" s="22">
        <v>9679688</v>
      </c>
      <c r="BC21" s="22">
        <v>8358664</v>
      </c>
      <c r="BD21" s="22">
        <v>885290</v>
      </c>
      <c r="BE21" s="22">
        <v>0</v>
      </c>
      <c r="BF21" s="22">
        <v>5258</v>
      </c>
      <c r="BG21" s="22">
        <v>4200</v>
      </c>
      <c r="BH21" s="33"/>
      <c r="BI21" s="20">
        <v>16</v>
      </c>
      <c r="BJ21" s="21" t="str">
        <f t="shared" si="14"/>
        <v>本 部 町</v>
      </c>
      <c r="BK21" s="22">
        <v>0</v>
      </c>
      <c r="BL21" s="22">
        <v>925271</v>
      </c>
      <c r="BM21" s="22">
        <v>875155</v>
      </c>
      <c r="BN21" s="22">
        <v>7134205</v>
      </c>
      <c r="BO21" s="22">
        <v>6837847</v>
      </c>
      <c r="BP21" s="22">
        <v>1241450</v>
      </c>
      <c r="BQ21" s="22">
        <v>0</v>
      </c>
      <c r="BR21" s="22">
        <v>3815</v>
      </c>
      <c r="BS21" s="22">
        <v>3236</v>
      </c>
      <c r="BT21" s="33"/>
      <c r="BU21" s="20">
        <v>16</v>
      </c>
      <c r="BV21" s="21" t="str">
        <f t="shared" si="15"/>
        <v>本 部 町</v>
      </c>
      <c r="BW21" s="22">
        <v>0</v>
      </c>
      <c r="BX21" s="22">
        <v>608263</v>
      </c>
      <c r="BY21" s="22">
        <v>605082</v>
      </c>
      <c r="BZ21" s="22">
        <v>5365790</v>
      </c>
      <c r="CA21" s="22">
        <v>5345356</v>
      </c>
      <c r="CB21" s="22">
        <v>2664293</v>
      </c>
      <c r="CC21" s="22">
        <v>0</v>
      </c>
      <c r="CD21" s="22">
        <v>1936</v>
      </c>
      <c r="CE21" s="22">
        <v>1858</v>
      </c>
      <c r="CF21" s="33"/>
      <c r="CG21" s="20">
        <v>16</v>
      </c>
      <c r="CH21" s="21" t="str">
        <f t="shared" si="16"/>
        <v>本 部 町</v>
      </c>
      <c r="CI21" s="22">
        <v>219444</v>
      </c>
      <c r="CJ21" s="22">
        <v>2481008</v>
      </c>
      <c r="CK21" s="22">
        <v>2259450</v>
      </c>
      <c r="CL21" s="22">
        <v>22179683</v>
      </c>
      <c r="CM21" s="22">
        <v>20541867</v>
      </c>
      <c r="CN21" s="22">
        <v>4791033</v>
      </c>
      <c r="CO21" s="22">
        <v>499</v>
      </c>
      <c r="CP21" s="22">
        <v>11009</v>
      </c>
      <c r="CQ21" s="22">
        <v>9294</v>
      </c>
      <c r="CR21" s="53"/>
      <c r="CS21" s="20">
        <v>16</v>
      </c>
      <c r="CT21" s="21" t="str">
        <f t="shared" si="17"/>
        <v>本 部 町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18"/>
      <c r="DE21" s="20">
        <v>16</v>
      </c>
      <c r="DF21" s="21" t="str">
        <f t="shared" si="18"/>
        <v>本 部 町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18"/>
      <c r="DQ21" s="20">
        <v>16</v>
      </c>
      <c r="DR21" s="21" t="str">
        <f t="shared" si="19"/>
        <v>本 部 町</v>
      </c>
      <c r="DS21" s="22">
        <v>20666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160</v>
      </c>
      <c r="DZ21" s="22">
        <v>0</v>
      </c>
      <c r="EA21" s="22">
        <v>0</v>
      </c>
      <c r="EB21" s="18"/>
      <c r="EC21" s="20">
        <v>16</v>
      </c>
      <c r="ED21" s="21" t="str">
        <f t="shared" si="20"/>
        <v>本 部 町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O21" s="20">
        <v>16</v>
      </c>
      <c r="EP21" s="21" t="str">
        <f t="shared" si="21"/>
        <v>本 部 町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FA21" s="20">
        <v>16</v>
      </c>
      <c r="FB21" s="21" t="str">
        <f t="shared" si="22"/>
        <v>本 部 町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M21" s="20">
        <v>16</v>
      </c>
      <c r="FN21" s="21" t="str">
        <f t="shared" si="23"/>
        <v>本 部 町</v>
      </c>
      <c r="FO21" s="22">
        <v>4652578</v>
      </c>
      <c r="FP21" s="22">
        <v>22528019</v>
      </c>
      <c r="FQ21" s="22">
        <v>14811435</v>
      </c>
      <c r="FR21" s="22">
        <v>132142</v>
      </c>
      <c r="FS21" s="22">
        <v>86956</v>
      </c>
      <c r="FT21" s="22">
        <v>86538</v>
      </c>
      <c r="FU21" s="22">
        <v>2425</v>
      </c>
      <c r="FV21" s="22">
        <v>16411</v>
      </c>
      <c r="FW21" s="22">
        <v>9237</v>
      </c>
      <c r="FY21" s="20">
        <v>16</v>
      </c>
      <c r="FZ21" s="21" t="str">
        <f t="shared" si="24"/>
        <v>本 部 町</v>
      </c>
      <c r="GA21" s="22">
        <v>1460</v>
      </c>
      <c r="GB21" s="22">
        <v>1140743</v>
      </c>
      <c r="GC21" s="22">
        <v>1132818</v>
      </c>
      <c r="GD21" s="22">
        <v>1022102</v>
      </c>
      <c r="GE21" s="22">
        <v>1015001</v>
      </c>
      <c r="GF21" s="22">
        <v>393312</v>
      </c>
      <c r="GG21" s="22">
        <v>4</v>
      </c>
      <c r="GH21" s="22">
        <v>729</v>
      </c>
      <c r="GI21" s="22">
        <v>695</v>
      </c>
      <c r="GK21" s="20">
        <v>16</v>
      </c>
      <c r="GL21" s="21" t="str">
        <f t="shared" si="25"/>
        <v>本 部 町</v>
      </c>
      <c r="GM21" s="22">
        <v>0</v>
      </c>
      <c r="GN21" s="22">
        <v>0</v>
      </c>
      <c r="GO21" s="22">
        <v>0</v>
      </c>
      <c r="GP21" s="22">
        <v>0</v>
      </c>
      <c r="GQ21" s="22">
        <v>0</v>
      </c>
      <c r="GR21" s="22">
        <v>0</v>
      </c>
      <c r="GS21" s="22">
        <v>0</v>
      </c>
      <c r="GT21" s="22">
        <v>0</v>
      </c>
      <c r="GU21" s="22">
        <v>0</v>
      </c>
      <c r="GW21" s="20">
        <v>16</v>
      </c>
      <c r="GX21" s="21" t="str">
        <f t="shared" si="26"/>
        <v>本 部 町</v>
      </c>
      <c r="GY21" s="22">
        <v>0</v>
      </c>
      <c r="GZ21" s="22">
        <v>0</v>
      </c>
      <c r="HA21" s="22">
        <v>0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I21" s="20">
        <v>16</v>
      </c>
      <c r="HJ21" s="21" t="str">
        <f t="shared" si="27"/>
        <v>本 部 町</v>
      </c>
      <c r="HK21" s="22">
        <v>0</v>
      </c>
      <c r="HL21" s="22">
        <v>0</v>
      </c>
      <c r="HM21" s="22">
        <v>0</v>
      </c>
      <c r="HN21" s="22">
        <v>0</v>
      </c>
      <c r="HO21" s="22">
        <v>0</v>
      </c>
      <c r="HP21" s="22">
        <v>0</v>
      </c>
      <c r="HQ21" s="22">
        <v>0</v>
      </c>
      <c r="HR21" s="22">
        <v>0</v>
      </c>
      <c r="HS21" s="22">
        <v>0</v>
      </c>
      <c r="HU21" s="19">
        <f t="shared" si="1"/>
        <v>5562988</v>
      </c>
      <c r="HV21" s="8">
        <f t="shared" si="2"/>
        <v>39681431</v>
      </c>
      <c r="HW21" s="8">
        <f t="shared" si="3"/>
        <v>27852944</v>
      </c>
      <c r="HX21" s="8">
        <f t="shared" si="4"/>
        <v>23871494</v>
      </c>
      <c r="HY21" s="8">
        <f t="shared" si="5"/>
        <v>22020765</v>
      </c>
      <c r="HZ21" s="8">
        <f t="shared" si="6"/>
        <v>5647800</v>
      </c>
      <c r="IA21" s="8">
        <f t="shared" si="7"/>
        <v>5594</v>
      </c>
      <c r="IB21" s="8">
        <f t="shared" si="8"/>
        <v>48022</v>
      </c>
      <c r="IC21" s="8">
        <f t="shared" si="9"/>
        <v>31724</v>
      </c>
    </row>
    <row r="22" spans="1:237" s="8" customFormat="1" ht="15" customHeight="1">
      <c r="A22" s="20">
        <v>17</v>
      </c>
      <c r="B22" s="21" t="s">
        <v>87</v>
      </c>
      <c r="C22" s="22">
        <v>129</v>
      </c>
      <c r="D22" s="22">
        <v>221118</v>
      </c>
      <c r="E22" s="22">
        <v>179135</v>
      </c>
      <c r="F22" s="22">
        <v>12781</v>
      </c>
      <c r="G22" s="22">
        <v>10369</v>
      </c>
      <c r="H22" s="22">
        <v>10369</v>
      </c>
      <c r="I22" s="22">
        <v>1</v>
      </c>
      <c r="J22" s="22">
        <v>383</v>
      </c>
      <c r="K22" s="22">
        <v>288</v>
      </c>
      <c r="L22" s="18"/>
      <c r="M22" s="20">
        <v>17</v>
      </c>
      <c r="N22" s="21" t="str">
        <f t="shared" si="10"/>
        <v>恩 納 村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33"/>
      <c r="Y22" s="20">
        <v>17</v>
      </c>
      <c r="Z22" s="21" t="str">
        <f t="shared" si="11"/>
        <v>恩 納 村</v>
      </c>
      <c r="AA22" s="22">
        <v>203295</v>
      </c>
      <c r="AB22" s="22">
        <v>6207550</v>
      </c>
      <c r="AC22" s="22">
        <v>4912184</v>
      </c>
      <c r="AD22" s="22">
        <v>315830</v>
      </c>
      <c r="AE22" s="22">
        <v>251621</v>
      </c>
      <c r="AF22" s="22">
        <v>251045</v>
      </c>
      <c r="AG22" s="22">
        <v>410</v>
      </c>
      <c r="AH22" s="22">
        <v>10713</v>
      </c>
      <c r="AI22" s="22">
        <v>7951</v>
      </c>
      <c r="AJ22" s="53"/>
      <c r="AK22" s="20">
        <v>17</v>
      </c>
      <c r="AL22" s="21" t="str">
        <f t="shared" si="12"/>
        <v>恩 納 村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33"/>
      <c r="AW22" s="20">
        <v>17</v>
      </c>
      <c r="AX22" s="21" t="str">
        <f t="shared" si="13"/>
        <v>恩 納 村</v>
      </c>
      <c r="AY22" s="22">
        <v>0</v>
      </c>
      <c r="AZ22" s="22">
        <v>584732</v>
      </c>
      <c r="BA22" s="22">
        <v>548931</v>
      </c>
      <c r="BB22" s="22">
        <v>8517328</v>
      </c>
      <c r="BC22" s="22">
        <v>8092500</v>
      </c>
      <c r="BD22" s="22">
        <v>891603</v>
      </c>
      <c r="BE22" s="22">
        <v>0</v>
      </c>
      <c r="BF22" s="22">
        <v>3750</v>
      </c>
      <c r="BG22" s="22">
        <v>3410</v>
      </c>
      <c r="BH22" s="33"/>
      <c r="BI22" s="20">
        <v>17</v>
      </c>
      <c r="BJ22" s="21" t="str">
        <f t="shared" si="14"/>
        <v>恩 納 村</v>
      </c>
      <c r="BK22" s="22">
        <v>0</v>
      </c>
      <c r="BL22" s="22">
        <v>410202</v>
      </c>
      <c r="BM22" s="22">
        <v>407562</v>
      </c>
      <c r="BN22" s="22">
        <v>5097741</v>
      </c>
      <c r="BO22" s="22">
        <v>5074964</v>
      </c>
      <c r="BP22" s="22">
        <v>1131547</v>
      </c>
      <c r="BQ22" s="22">
        <v>0</v>
      </c>
      <c r="BR22" s="22">
        <v>2754</v>
      </c>
      <c r="BS22" s="22">
        <v>2657</v>
      </c>
      <c r="BT22" s="33"/>
      <c r="BU22" s="20">
        <v>17</v>
      </c>
      <c r="BV22" s="21" t="str">
        <f t="shared" si="15"/>
        <v>恩 納 村</v>
      </c>
      <c r="BW22" s="22">
        <v>0</v>
      </c>
      <c r="BX22" s="22">
        <v>405878</v>
      </c>
      <c r="BY22" s="22">
        <v>405739</v>
      </c>
      <c r="BZ22" s="22">
        <v>6396925</v>
      </c>
      <c r="CA22" s="22">
        <v>6395814</v>
      </c>
      <c r="CB22" s="22">
        <v>3356752</v>
      </c>
      <c r="CC22" s="22">
        <v>0</v>
      </c>
      <c r="CD22" s="22">
        <v>1038</v>
      </c>
      <c r="CE22" s="22">
        <v>1029</v>
      </c>
      <c r="CF22" s="33"/>
      <c r="CG22" s="20">
        <v>17</v>
      </c>
      <c r="CH22" s="21" t="str">
        <f t="shared" si="16"/>
        <v>恩 納 村</v>
      </c>
      <c r="CI22" s="22">
        <v>89384</v>
      </c>
      <c r="CJ22" s="22">
        <v>1400812</v>
      </c>
      <c r="CK22" s="22">
        <v>1362232</v>
      </c>
      <c r="CL22" s="22">
        <v>20011994</v>
      </c>
      <c r="CM22" s="22">
        <v>19563278</v>
      </c>
      <c r="CN22" s="22">
        <v>5379902</v>
      </c>
      <c r="CO22" s="22">
        <v>110</v>
      </c>
      <c r="CP22" s="22">
        <v>7542</v>
      </c>
      <c r="CQ22" s="22">
        <v>7096</v>
      </c>
      <c r="CR22" s="53"/>
      <c r="CS22" s="20">
        <v>17</v>
      </c>
      <c r="CT22" s="21" t="str">
        <f t="shared" si="17"/>
        <v>恩 納 村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18"/>
      <c r="DE22" s="20">
        <v>17</v>
      </c>
      <c r="DF22" s="21" t="str">
        <f t="shared" si="18"/>
        <v>恩 納 村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18"/>
      <c r="DQ22" s="20">
        <v>17</v>
      </c>
      <c r="DR22" s="21" t="str">
        <f t="shared" si="19"/>
        <v>恩 納 村</v>
      </c>
      <c r="DS22" s="22">
        <v>17939</v>
      </c>
      <c r="DT22" s="22">
        <v>11860</v>
      </c>
      <c r="DU22" s="22">
        <v>6676</v>
      </c>
      <c r="DV22" s="22">
        <v>363</v>
      </c>
      <c r="DW22" s="22">
        <v>203</v>
      </c>
      <c r="DX22" s="22">
        <v>203</v>
      </c>
      <c r="DY22" s="22">
        <v>17</v>
      </c>
      <c r="DZ22" s="22">
        <v>61</v>
      </c>
      <c r="EA22" s="22">
        <v>39</v>
      </c>
      <c r="EB22" s="18"/>
      <c r="EC22" s="20">
        <v>17</v>
      </c>
      <c r="ED22" s="21" t="str">
        <f t="shared" si="20"/>
        <v>恩 納 村</v>
      </c>
      <c r="EE22" s="22">
        <v>22151927</v>
      </c>
      <c r="EF22" s="22">
        <v>7101353</v>
      </c>
      <c r="EG22" s="22">
        <v>4963188</v>
      </c>
      <c r="EH22" s="22">
        <v>59075</v>
      </c>
      <c r="EI22" s="22">
        <v>41413</v>
      </c>
      <c r="EJ22" s="22">
        <v>40712</v>
      </c>
      <c r="EK22" s="22">
        <v>469</v>
      </c>
      <c r="EL22" s="22">
        <v>2677</v>
      </c>
      <c r="EM22" s="22">
        <v>1757</v>
      </c>
      <c r="EO22" s="20">
        <v>17</v>
      </c>
      <c r="EP22" s="21" t="str">
        <f t="shared" si="21"/>
        <v>恩 納 村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FA22" s="20">
        <v>17</v>
      </c>
      <c r="FB22" s="21" t="str">
        <f t="shared" si="22"/>
        <v>恩 納 村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M22" s="20">
        <v>17</v>
      </c>
      <c r="FN22" s="21" t="str">
        <f t="shared" si="23"/>
        <v>恩 納 村</v>
      </c>
      <c r="FO22" s="22">
        <v>260607</v>
      </c>
      <c r="FP22" s="22">
        <v>1750048</v>
      </c>
      <c r="FQ22" s="22">
        <v>1199911</v>
      </c>
      <c r="FR22" s="22">
        <v>35657</v>
      </c>
      <c r="FS22" s="22">
        <v>24665</v>
      </c>
      <c r="FT22" s="22">
        <v>24643</v>
      </c>
      <c r="FU22" s="22">
        <v>543</v>
      </c>
      <c r="FV22" s="22">
        <v>5362</v>
      </c>
      <c r="FW22" s="22">
        <v>3714</v>
      </c>
      <c r="FY22" s="20">
        <v>17</v>
      </c>
      <c r="FZ22" s="21" t="str">
        <f t="shared" si="24"/>
        <v>恩 納 村</v>
      </c>
      <c r="GA22" s="22">
        <v>14549</v>
      </c>
      <c r="GB22" s="22">
        <v>2818199</v>
      </c>
      <c r="GC22" s="22">
        <v>2812478</v>
      </c>
      <c r="GD22" s="22">
        <v>2536404</v>
      </c>
      <c r="GE22" s="22">
        <v>2531255</v>
      </c>
      <c r="GF22" s="22">
        <v>1111956</v>
      </c>
      <c r="GG22" s="22">
        <v>26</v>
      </c>
      <c r="GH22" s="22">
        <v>590</v>
      </c>
      <c r="GI22" s="22">
        <v>554</v>
      </c>
      <c r="GK22" s="20">
        <v>17</v>
      </c>
      <c r="GL22" s="21" t="str">
        <f t="shared" si="25"/>
        <v>恩 納 村</v>
      </c>
      <c r="GM22" s="22">
        <v>0</v>
      </c>
      <c r="GN22" s="22">
        <v>0</v>
      </c>
      <c r="GO22" s="22">
        <v>0</v>
      </c>
      <c r="GP22" s="22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0</v>
      </c>
      <c r="GW22" s="20">
        <v>17</v>
      </c>
      <c r="GX22" s="21" t="str">
        <f t="shared" si="26"/>
        <v>恩 納 村</v>
      </c>
      <c r="GY22" s="22">
        <v>0</v>
      </c>
      <c r="GZ22" s="22">
        <v>0</v>
      </c>
      <c r="HA22" s="22">
        <v>0</v>
      </c>
      <c r="HB22" s="22">
        <v>0</v>
      </c>
      <c r="HC22" s="22">
        <v>0</v>
      </c>
      <c r="HD22" s="22">
        <v>0</v>
      </c>
      <c r="HE22" s="22">
        <v>0</v>
      </c>
      <c r="HF22" s="22">
        <v>0</v>
      </c>
      <c r="HG22" s="22">
        <v>0</v>
      </c>
      <c r="HI22" s="20">
        <v>17</v>
      </c>
      <c r="HJ22" s="21" t="str">
        <f t="shared" si="27"/>
        <v>恩 納 村</v>
      </c>
      <c r="HK22" s="22">
        <v>0</v>
      </c>
      <c r="HL22" s="22">
        <v>0</v>
      </c>
      <c r="HM22" s="22">
        <v>0</v>
      </c>
      <c r="HN22" s="22">
        <v>0</v>
      </c>
      <c r="HO22" s="22">
        <v>0</v>
      </c>
      <c r="HP22" s="22">
        <v>0</v>
      </c>
      <c r="HQ22" s="22">
        <v>0</v>
      </c>
      <c r="HR22" s="22">
        <v>0</v>
      </c>
      <c r="HS22" s="22">
        <v>0</v>
      </c>
      <c r="HU22" s="19">
        <f t="shared" si="1"/>
        <v>22737830</v>
      </c>
      <c r="HV22" s="8">
        <f t="shared" si="2"/>
        <v>19510940</v>
      </c>
      <c r="HW22" s="8">
        <f t="shared" si="3"/>
        <v>15435804</v>
      </c>
      <c r="HX22" s="8">
        <f t="shared" si="4"/>
        <v>22972104</v>
      </c>
      <c r="HY22" s="8">
        <f t="shared" si="5"/>
        <v>22422804</v>
      </c>
      <c r="HZ22" s="8">
        <f t="shared" si="6"/>
        <v>6818830</v>
      </c>
      <c r="IA22" s="8">
        <f t="shared" si="7"/>
        <v>1576</v>
      </c>
      <c r="IB22" s="8">
        <f t="shared" si="8"/>
        <v>27328</v>
      </c>
      <c r="IC22" s="8">
        <f t="shared" si="9"/>
        <v>21399</v>
      </c>
    </row>
    <row r="23" spans="1:237" s="8" customFormat="1" ht="15" customHeight="1">
      <c r="A23" s="20">
        <v>18</v>
      </c>
      <c r="B23" s="21" t="s">
        <v>88</v>
      </c>
      <c r="C23" s="22">
        <v>2188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5</v>
      </c>
      <c r="J23" s="22">
        <v>0</v>
      </c>
      <c r="K23" s="22">
        <v>0</v>
      </c>
      <c r="L23" s="18"/>
      <c r="M23" s="20">
        <v>18</v>
      </c>
      <c r="N23" s="21" t="str">
        <f t="shared" si="10"/>
        <v>宜野座村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33"/>
      <c r="Y23" s="20">
        <v>18</v>
      </c>
      <c r="Z23" s="21" t="str">
        <f t="shared" si="11"/>
        <v>宜野座村</v>
      </c>
      <c r="AA23" s="22">
        <v>579647</v>
      </c>
      <c r="AB23" s="22">
        <v>5439973</v>
      </c>
      <c r="AC23" s="22">
        <v>4555960</v>
      </c>
      <c r="AD23" s="22">
        <v>217695</v>
      </c>
      <c r="AE23" s="22">
        <v>182037</v>
      </c>
      <c r="AF23" s="22">
        <v>182025</v>
      </c>
      <c r="AG23" s="22">
        <v>1163</v>
      </c>
      <c r="AH23" s="22">
        <v>4330</v>
      </c>
      <c r="AI23" s="22">
        <v>3318</v>
      </c>
      <c r="AJ23" s="53"/>
      <c r="AK23" s="20">
        <v>18</v>
      </c>
      <c r="AL23" s="21" t="str">
        <f t="shared" si="12"/>
        <v>宜野座村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33"/>
      <c r="AW23" s="20">
        <v>18</v>
      </c>
      <c r="AX23" s="21" t="str">
        <f t="shared" si="13"/>
        <v>宜野座村</v>
      </c>
      <c r="AY23" s="22">
        <v>0</v>
      </c>
      <c r="AZ23" s="22">
        <v>316049</v>
      </c>
      <c r="BA23" s="22">
        <v>284383</v>
      </c>
      <c r="BB23" s="22">
        <v>2577851</v>
      </c>
      <c r="BC23" s="22">
        <v>2321594</v>
      </c>
      <c r="BD23" s="22">
        <v>235158</v>
      </c>
      <c r="BE23" s="22">
        <v>0</v>
      </c>
      <c r="BF23" s="22">
        <v>1773</v>
      </c>
      <c r="BG23" s="22">
        <v>1563</v>
      </c>
      <c r="BH23" s="33"/>
      <c r="BI23" s="20">
        <v>18</v>
      </c>
      <c r="BJ23" s="21" t="str">
        <f t="shared" si="14"/>
        <v>宜野座村</v>
      </c>
      <c r="BK23" s="22">
        <v>0</v>
      </c>
      <c r="BL23" s="22">
        <v>354820</v>
      </c>
      <c r="BM23" s="22">
        <v>348918</v>
      </c>
      <c r="BN23" s="22">
        <v>2763754</v>
      </c>
      <c r="BO23" s="22">
        <v>2728739</v>
      </c>
      <c r="BP23" s="22">
        <v>544106</v>
      </c>
      <c r="BQ23" s="22">
        <v>0</v>
      </c>
      <c r="BR23" s="22">
        <v>1420</v>
      </c>
      <c r="BS23" s="22">
        <v>1320</v>
      </c>
      <c r="BT23" s="33"/>
      <c r="BU23" s="20">
        <v>18</v>
      </c>
      <c r="BV23" s="21" t="str">
        <f t="shared" si="15"/>
        <v>宜野座村</v>
      </c>
      <c r="BW23" s="22">
        <v>0</v>
      </c>
      <c r="BX23" s="22">
        <v>119654</v>
      </c>
      <c r="BY23" s="22">
        <v>119484</v>
      </c>
      <c r="BZ23" s="22">
        <v>1002341</v>
      </c>
      <c r="CA23" s="22">
        <v>1001920</v>
      </c>
      <c r="CB23" s="22">
        <v>522283</v>
      </c>
      <c r="CC23" s="22">
        <v>0</v>
      </c>
      <c r="CD23" s="22">
        <v>363</v>
      </c>
      <c r="CE23" s="22">
        <v>357</v>
      </c>
      <c r="CF23" s="33"/>
      <c r="CG23" s="20">
        <v>18</v>
      </c>
      <c r="CH23" s="21" t="str">
        <f t="shared" si="16"/>
        <v>宜野座村</v>
      </c>
      <c r="CI23" s="22">
        <v>89073</v>
      </c>
      <c r="CJ23" s="22">
        <v>790523</v>
      </c>
      <c r="CK23" s="22">
        <v>752785</v>
      </c>
      <c r="CL23" s="22">
        <v>6343946</v>
      </c>
      <c r="CM23" s="22">
        <v>6052253</v>
      </c>
      <c r="CN23" s="22">
        <v>1301547</v>
      </c>
      <c r="CO23" s="22">
        <v>177</v>
      </c>
      <c r="CP23" s="22">
        <v>3556</v>
      </c>
      <c r="CQ23" s="22">
        <v>3240</v>
      </c>
      <c r="CR23" s="53"/>
      <c r="CS23" s="20">
        <v>18</v>
      </c>
      <c r="CT23" s="21" t="str">
        <f t="shared" si="17"/>
        <v>宜野座村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18"/>
      <c r="DE23" s="20">
        <v>18</v>
      </c>
      <c r="DF23" s="21" t="str">
        <f t="shared" si="18"/>
        <v>宜野座村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18"/>
      <c r="DQ23" s="20">
        <v>18</v>
      </c>
      <c r="DR23" s="21" t="str">
        <f t="shared" si="19"/>
        <v>宜野座村</v>
      </c>
      <c r="DS23" s="22">
        <v>20234</v>
      </c>
      <c r="DT23" s="22">
        <v>29529</v>
      </c>
      <c r="DU23" s="22">
        <v>29529</v>
      </c>
      <c r="DV23" s="22">
        <v>974</v>
      </c>
      <c r="DW23" s="22">
        <v>974</v>
      </c>
      <c r="DX23" s="22">
        <v>974</v>
      </c>
      <c r="DY23" s="22">
        <v>22</v>
      </c>
      <c r="DZ23" s="22">
        <v>28</v>
      </c>
      <c r="EA23" s="22">
        <v>28</v>
      </c>
      <c r="EB23" s="18"/>
      <c r="EC23" s="20">
        <v>18</v>
      </c>
      <c r="ED23" s="21" t="str">
        <f t="shared" si="20"/>
        <v>宜野座村</v>
      </c>
      <c r="EE23" s="22">
        <v>482189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43</v>
      </c>
      <c r="EL23" s="22">
        <v>0</v>
      </c>
      <c r="EM23" s="22">
        <v>0</v>
      </c>
      <c r="EO23" s="20">
        <v>18</v>
      </c>
      <c r="EP23" s="21" t="str">
        <f t="shared" si="21"/>
        <v>宜野座村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FA23" s="20">
        <v>18</v>
      </c>
      <c r="FB23" s="21" t="str">
        <f t="shared" si="22"/>
        <v>宜野座村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M23" s="20">
        <v>18</v>
      </c>
      <c r="FN23" s="21" t="str">
        <f t="shared" si="23"/>
        <v>宜野座村</v>
      </c>
      <c r="FO23" s="22">
        <v>1016598</v>
      </c>
      <c r="FP23" s="22">
        <v>2178742</v>
      </c>
      <c r="FQ23" s="22">
        <v>1515912</v>
      </c>
      <c r="FR23" s="22">
        <v>26371</v>
      </c>
      <c r="FS23" s="22">
        <v>18428</v>
      </c>
      <c r="FT23" s="22">
        <v>18428</v>
      </c>
      <c r="FU23" s="22">
        <v>863</v>
      </c>
      <c r="FV23" s="22">
        <v>2513</v>
      </c>
      <c r="FW23" s="22">
        <v>1678</v>
      </c>
      <c r="FY23" s="20">
        <v>18</v>
      </c>
      <c r="FZ23" s="21" t="str">
        <f t="shared" si="24"/>
        <v>宜野座村</v>
      </c>
      <c r="GA23" s="22">
        <v>1607890</v>
      </c>
      <c r="GB23" s="22">
        <v>418171</v>
      </c>
      <c r="GC23" s="22">
        <v>418030</v>
      </c>
      <c r="GD23" s="22">
        <v>383043</v>
      </c>
      <c r="GE23" s="22">
        <v>382914</v>
      </c>
      <c r="GF23" s="22">
        <v>382914</v>
      </c>
      <c r="GG23" s="22">
        <v>126</v>
      </c>
      <c r="GH23" s="22">
        <v>153</v>
      </c>
      <c r="GI23" s="22">
        <v>152</v>
      </c>
      <c r="GK23" s="20">
        <v>18</v>
      </c>
      <c r="GL23" s="21" t="str">
        <f t="shared" si="25"/>
        <v>宜野座村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2">
        <v>0</v>
      </c>
      <c r="GS23" s="22">
        <v>0</v>
      </c>
      <c r="GT23" s="22">
        <v>0</v>
      </c>
      <c r="GU23" s="22">
        <v>0</v>
      </c>
      <c r="GW23" s="20">
        <v>18</v>
      </c>
      <c r="GX23" s="21" t="str">
        <f t="shared" si="26"/>
        <v>宜野座村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v>0</v>
      </c>
      <c r="HG23" s="22">
        <v>0</v>
      </c>
      <c r="HI23" s="20">
        <v>18</v>
      </c>
      <c r="HJ23" s="21" t="str">
        <f t="shared" si="27"/>
        <v>宜野座村</v>
      </c>
      <c r="HK23" s="22">
        <v>0</v>
      </c>
      <c r="HL23" s="22">
        <v>0</v>
      </c>
      <c r="HM23" s="22">
        <v>0</v>
      </c>
      <c r="HN23" s="22">
        <v>0</v>
      </c>
      <c r="HO23" s="22">
        <v>0</v>
      </c>
      <c r="HP23" s="22">
        <v>0</v>
      </c>
      <c r="HQ23" s="22">
        <v>0</v>
      </c>
      <c r="HR23" s="22">
        <v>0</v>
      </c>
      <c r="HS23" s="22">
        <v>0</v>
      </c>
      <c r="HU23" s="19">
        <f t="shared" si="1"/>
        <v>3797819</v>
      </c>
      <c r="HV23" s="8">
        <f t="shared" si="2"/>
        <v>8856938</v>
      </c>
      <c r="HW23" s="8">
        <f t="shared" si="3"/>
        <v>7272216</v>
      </c>
      <c r="HX23" s="8">
        <f t="shared" si="4"/>
        <v>6972029</v>
      </c>
      <c r="HY23" s="8">
        <f t="shared" si="5"/>
        <v>6636606</v>
      </c>
      <c r="HZ23" s="8">
        <f t="shared" si="6"/>
        <v>1885888</v>
      </c>
      <c r="IA23" s="8">
        <f t="shared" si="7"/>
        <v>2399</v>
      </c>
      <c r="IB23" s="8">
        <f t="shared" si="8"/>
        <v>10580</v>
      </c>
      <c r="IC23" s="8">
        <f t="shared" si="9"/>
        <v>8416</v>
      </c>
    </row>
    <row r="24" spans="1:237" s="8" customFormat="1" ht="15" customHeight="1">
      <c r="A24" s="20">
        <v>19</v>
      </c>
      <c r="B24" s="21" t="s">
        <v>89</v>
      </c>
      <c r="C24" s="22">
        <v>47328</v>
      </c>
      <c r="D24" s="22">
        <v>673503</v>
      </c>
      <c r="E24" s="22">
        <v>555385</v>
      </c>
      <c r="F24" s="22">
        <v>32415</v>
      </c>
      <c r="G24" s="22">
        <v>27347</v>
      </c>
      <c r="H24" s="22">
        <v>27347</v>
      </c>
      <c r="I24" s="22">
        <v>296</v>
      </c>
      <c r="J24" s="22">
        <v>1689</v>
      </c>
      <c r="K24" s="22">
        <v>1335</v>
      </c>
      <c r="L24" s="18"/>
      <c r="M24" s="20">
        <v>19</v>
      </c>
      <c r="N24" s="21" t="str">
        <f t="shared" si="10"/>
        <v>金 武 町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33"/>
      <c r="Y24" s="20">
        <v>19</v>
      </c>
      <c r="Z24" s="21" t="str">
        <f t="shared" si="11"/>
        <v>金 武 町</v>
      </c>
      <c r="AA24" s="22">
        <v>821762</v>
      </c>
      <c r="AB24" s="22">
        <v>3681591</v>
      </c>
      <c r="AC24" s="22">
        <v>3044482</v>
      </c>
      <c r="AD24" s="22">
        <v>162582</v>
      </c>
      <c r="AE24" s="22">
        <v>134991</v>
      </c>
      <c r="AF24" s="22">
        <v>134915</v>
      </c>
      <c r="AG24" s="22">
        <v>913</v>
      </c>
      <c r="AH24" s="22">
        <v>5077</v>
      </c>
      <c r="AI24" s="22">
        <v>4044</v>
      </c>
      <c r="AJ24" s="53"/>
      <c r="AK24" s="20">
        <v>19</v>
      </c>
      <c r="AL24" s="21" t="str">
        <f t="shared" si="12"/>
        <v>金 武 町</v>
      </c>
      <c r="AM24" s="22">
        <v>0</v>
      </c>
      <c r="AN24" s="22">
        <v>489</v>
      </c>
      <c r="AO24" s="22">
        <v>489</v>
      </c>
      <c r="AP24" s="22">
        <v>25</v>
      </c>
      <c r="AQ24" s="22">
        <v>25</v>
      </c>
      <c r="AR24" s="22">
        <v>8</v>
      </c>
      <c r="AS24" s="22">
        <v>0</v>
      </c>
      <c r="AT24" s="22">
        <v>1</v>
      </c>
      <c r="AU24" s="22">
        <v>1</v>
      </c>
      <c r="AV24" s="33"/>
      <c r="AW24" s="20">
        <v>19</v>
      </c>
      <c r="AX24" s="21" t="str">
        <f t="shared" si="13"/>
        <v>金 武 町</v>
      </c>
      <c r="AY24" s="22">
        <v>0</v>
      </c>
      <c r="AZ24" s="22">
        <v>668989</v>
      </c>
      <c r="BA24" s="22">
        <v>640196</v>
      </c>
      <c r="BB24" s="22">
        <v>10317757</v>
      </c>
      <c r="BC24" s="22">
        <v>9936198</v>
      </c>
      <c r="BD24" s="22">
        <v>1099749</v>
      </c>
      <c r="BE24" s="22">
        <v>0</v>
      </c>
      <c r="BF24" s="22">
        <v>3154</v>
      </c>
      <c r="BG24" s="22">
        <v>2945</v>
      </c>
      <c r="BH24" s="33"/>
      <c r="BI24" s="20">
        <v>19</v>
      </c>
      <c r="BJ24" s="21" t="str">
        <f t="shared" si="14"/>
        <v>金 武 町</v>
      </c>
      <c r="BK24" s="22">
        <v>0</v>
      </c>
      <c r="BL24" s="22">
        <v>421006</v>
      </c>
      <c r="BM24" s="22">
        <v>419131</v>
      </c>
      <c r="BN24" s="22">
        <v>5920046</v>
      </c>
      <c r="BO24" s="22">
        <v>5905399</v>
      </c>
      <c r="BP24" s="22">
        <v>1225541</v>
      </c>
      <c r="BQ24" s="22">
        <v>0</v>
      </c>
      <c r="BR24" s="22">
        <v>1971</v>
      </c>
      <c r="BS24" s="22">
        <v>1935</v>
      </c>
      <c r="BT24" s="33"/>
      <c r="BU24" s="20">
        <v>19</v>
      </c>
      <c r="BV24" s="21" t="str">
        <f t="shared" si="15"/>
        <v>金 武 町</v>
      </c>
      <c r="BW24" s="22">
        <v>0</v>
      </c>
      <c r="BX24" s="22">
        <v>294930</v>
      </c>
      <c r="BY24" s="22">
        <v>294657</v>
      </c>
      <c r="BZ24" s="22">
        <v>4419963</v>
      </c>
      <c r="CA24" s="22">
        <v>4417039</v>
      </c>
      <c r="CB24" s="22">
        <v>2440634</v>
      </c>
      <c r="CC24" s="22">
        <v>0</v>
      </c>
      <c r="CD24" s="22">
        <v>1147</v>
      </c>
      <c r="CE24" s="22">
        <v>1135</v>
      </c>
      <c r="CF24" s="33"/>
      <c r="CG24" s="20">
        <v>19</v>
      </c>
      <c r="CH24" s="21" t="str">
        <f t="shared" si="16"/>
        <v>金 武 町</v>
      </c>
      <c r="CI24" s="22">
        <v>250427</v>
      </c>
      <c r="CJ24" s="22">
        <v>1384925</v>
      </c>
      <c r="CK24" s="22">
        <v>1353984</v>
      </c>
      <c r="CL24" s="22">
        <v>20657766</v>
      </c>
      <c r="CM24" s="22">
        <v>20258636</v>
      </c>
      <c r="CN24" s="22">
        <v>4765924</v>
      </c>
      <c r="CO24" s="22">
        <v>309</v>
      </c>
      <c r="CP24" s="22">
        <v>6272</v>
      </c>
      <c r="CQ24" s="22">
        <v>6015</v>
      </c>
      <c r="CR24" s="53"/>
      <c r="CS24" s="20">
        <v>19</v>
      </c>
      <c r="CT24" s="21" t="str">
        <f t="shared" si="17"/>
        <v>金 武 町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18"/>
      <c r="DE24" s="20">
        <v>19</v>
      </c>
      <c r="DF24" s="21" t="str">
        <f t="shared" si="18"/>
        <v>金 武 町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18"/>
      <c r="DQ24" s="20">
        <v>19</v>
      </c>
      <c r="DR24" s="21" t="str">
        <f t="shared" si="19"/>
        <v>金 武 町</v>
      </c>
      <c r="DS24" s="22">
        <v>353</v>
      </c>
      <c r="DT24" s="22">
        <v>7714</v>
      </c>
      <c r="DU24" s="22">
        <v>7714</v>
      </c>
      <c r="DV24" s="22">
        <v>410</v>
      </c>
      <c r="DW24" s="22">
        <v>410</v>
      </c>
      <c r="DX24" s="22">
        <v>410</v>
      </c>
      <c r="DY24" s="22">
        <v>7</v>
      </c>
      <c r="DZ24" s="22">
        <v>7</v>
      </c>
      <c r="EA24" s="22">
        <v>7</v>
      </c>
      <c r="EB24" s="18"/>
      <c r="EC24" s="20">
        <v>19</v>
      </c>
      <c r="ED24" s="21" t="str">
        <f t="shared" si="20"/>
        <v>金 武 町</v>
      </c>
      <c r="EE24" s="22">
        <v>1353943</v>
      </c>
      <c r="EF24" s="22">
        <v>732771</v>
      </c>
      <c r="EG24" s="22">
        <v>551365</v>
      </c>
      <c r="EH24" s="22">
        <v>5414</v>
      </c>
      <c r="EI24" s="22">
        <v>4061</v>
      </c>
      <c r="EJ24" s="22">
        <v>4061</v>
      </c>
      <c r="EK24" s="22">
        <v>218</v>
      </c>
      <c r="EL24" s="22">
        <v>696</v>
      </c>
      <c r="EM24" s="22">
        <v>556</v>
      </c>
      <c r="EO24" s="20">
        <v>19</v>
      </c>
      <c r="EP24" s="21" t="str">
        <f t="shared" si="21"/>
        <v>金 武 町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FA24" s="20">
        <v>19</v>
      </c>
      <c r="FB24" s="21" t="str">
        <f t="shared" si="22"/>
        <v>金 武 町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M24" s="20">
        <v>19</v>
      </c>
      <c r="FN24" s="21" t="str">
        <f t="shared" si="23"/>
        <v>金 武 町</v>
      </c>
      <c r="FO24" s="22">
        <v>163279</v>
      </c>
      <c r="FP24" s="22">
        <v>574550</v>
      </c>
      <c r="FQ24" s="22">
        <v>472296</v>
      </c>
      <c r="FR24" s="22">
        <v>10653</v>
      </c>
      <c r="FS24" s="22">
        <v>8543</v>
      </c>
      <c r="FT24" s="22">
        <v>8363</v>
      </c>
      <c r="FU24" s="22">
        <v>238</v>
      </c>
      <c r="FV24" s="22">
        <v>938</v>
      </c>
      <c r="FW24" s="22">
        <v>727</v>
      </c>
      <c r="FY24" s="20">
        <v>19</v>
      </c>
      <c r="FZ24" s="21" t="str">
        <f t="shared" si="24"/>
        <v>金 武 町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  <c r="GH24" s="22">
        <v>0</v>
      </c>
      <c r="GI24" s="22">
        <v>0</v>
      </c>
      <c r="GK24" s="20">
        <v>19</v>
      </c>
      <c r="GL24" s="21" t="str">
        <f t="shared" si="25"/>
        <v>金 武 町</v>
      </c>
      <c r="GM24" s="22">
        <v>0</v>
      </c>
      <c r="GN24" s="22">
        <v>0</v>
      </c>
      <c r="GO24" s="22">
        <v>0</v>
      </c>
      <c r="GP24" s="22">
        <v>0</v>
      </c>
      <c r="GQ24" s="22">
        <v>0</v>
      </c>
      <c r="GR24" s="22">
        <v>0</v>
      </c>
      <c r="GS24" s="22">
        <v>0</v>
      </c>
      <c r="GT24" s="22">
        <v>0</v>
      </c>
      <c r="GU24" s="22">
        <v>0</v>
      </c>
      <c r="GW24" s="20">
        <v>19</v>
      </c>
      <c r="GX24" s="21" t="str">
        <f t="shared" si="26"/>
        <v>金 武 町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0</v>
      </c>
      <c r="HG24" s="22">
        <v>0</v>
      </c>
      <c r="HI24" s="20">
        <v>19</v>
      </c>
      <c r="HJ24" s="21" t="str">
        <f t="shared" si="27"/>
        <v>金 武 町</v>
      </c>
      <c r="HK24" s="22">
        <v>0</v>
      </c>
      <c r="HL24" s="22">
        <v>0</v>
      </c>
      <c r="HM24" s="22">
        <v>0</v>
      </c>
      <c r="HN24" s="22">
        <v>0</v>
      </c>
      <c r="HO24" s="22">
        <v>0</v>
      </c>
      <c r="HP24" s="22">
        <v>0</v>
      </c>
      <c r="HQ24" s="22">
        <v>0</v>
      </c>
      <c r="HR24" s="22">
        <v>0</v>
      </c>
      <c r="HS24" s="22">
        <v>0</v>
      </c>
      <c r="HU24" s="19">
        <f t="shared" si="1"/>
        <v>2637092</v>
      </c>
      <c r="HV24" s="8">
        <f t="shared" si="2"/>
        <v>7055543</v>
      </c>
      <c r="HW24" s="8">
        <f t="shared" si="3"/>
        <v>5985715</v>
      </c>
      <c r="HX24" s="8">
        <f t="shared" si="4"/>
        <v>20869265</v>
      </c>
      <c r="HY24" s="8">
        <f t="shared" si="5"/>
        <v>20434013</v>
      </c>
      <c r="HZ24" s="8">
        <f t="shared" si="6"/>
        <v>4941028</v>
      </c>
      <c r="IA24" s="8">
        <f t="shared" si="7"/>
        <v>1981</v>
      </c>
      <c r="IB24" s="8">
        <f t="shared" si="8"/>
        <v>14680</v>
      </c>
      <c r="IC24" s="8">
        <f t="shared" si="9"/>
        <v>12685</v>
      </c>
    </row>
    <row r="25" spans="1:237" s="8" customFormat="1" ht="15" customHeight="1">
      <c r="A25" s="20">
        <v>20</v>
      </c>
      <c r="B25" s="21" t="s">
        <v>90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8"/>
      <c r="M25" s="20">
        <v>20</v>
      </c>
      <c r="N25" s="21" t="str">
        <f t="shared" si="10"/>
        <v>伊 江 村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33"/>
      <c r="Y25" s="20">
        <v>20</v>
      </c>
      <c r="Z25" s="21" t="str">
        <f t="shared" si="11"/>
        <v>伊 江 村</v>
      </c>
      <c r="AA25" s="22">
        <v>168867</v>
      </c>
      <c r="AB25" s="22">
        <v>10363185</v>
      </c>
      <c r="AC25" s="22">
        <v>8835704</v>
      </c>
      <c r="AD25" s="22">
        <v>441014</v>
      </c>
      <c r="AE25" s="22">
        <v>376207</v>
      </c>
      <c r="AF25" s="22">
        <v>375925</v>
      </c>
      <c r="AG25" s="22">
        <v>296</v>
      </c>
      <c r="AH25" s="22">
        <v>9727</v>
      </c>
      <c r="AI25" s="22">
        <v>7995</v>
      </c>
      <c r="AJ25" s="53"/>
      <c r="AK25" s="20">
        <v>20</v>
      </c>
      <c r="AL25" s="21" t="str">
        <f t="shared" si="12"/>
        <v>伊 江 村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33"/>
      <c r="AW25" s="20">
        <v>20</v>
      </c>
      <c r="AX25" s="21" t="str">
        <f t="shared" si="13"/>
        <v>伊 江 村</v>
      </c>
      <c r="AY25" s="22">
        <v>0</v>
      </c>
      <c r="AZ25" s="22">
        <v>366278</v>
      </c>
      <c r="BA25" s="22">
        <v>348967</v>
      </c>
      <c r="BB25" s="22">
        <v>3899384</v>
      </c>
      <c r="BC25" s="22">
        <v>3719872</v>
      </c>
      <c r="BD25" s="22">
        <v>350738</v>
      </c>
      <c r="BE25" s="22">
        <v>0</v>
      </c>
      <c r="BF25" s="22">
        <v>1953</v>
      </c>
      <c r="BG25" s="22">
        <v>1834</v>
      </c>
      <c r="BH25" s="33"/>
      <c r="BI25" s="20">
        <v>20</v>
      </c>
      <c r="BJ25" s="21" t="str">
        <f t="shared" si="14"/>
        <v>伊 江 村</v>
      </c>
      <c r="BK25" s="22">
        <v>0</v>
      </c>
      <c r="BL25" s="22">
        <v>648206</v>
      </c>
      <c r="BM25" s="22">
        <v>645875</v>
      </c>
      <c r="BN25" s="22">
        <v>6073447</v>
      </c>
      <c r="BO25" s="22">
        <v>6056182</v>
      </c>
      <c r="BP25" s="22">
        <v>1149820</v>
      </c>
      <c r="BQ25" s="22">
        <v>0</v>
      </c>
      <c r="BR25" s="22">
        <v>1647</v>
      </c>
      <c r="BS25" s="22">
        <v>1604</v>
      </c>
      <c r="BT25" s="33"/>
      <c r="BU25" s="20">
        <v>20</v>
      </c>
      <c r="BV25" s="21" t="str">
        <f t="shared" si="15"/>
        <v>伊 江 村</v>
      </c>
      <c r="BW25" s="22">
        <v>0</v>
      </c>
      <c r="BX25" s="22">
        <v>110769</v>
      </c>
      <c r="BY25" s="22">
        <v>110709</v>
      </c>
      <c r="BZ25" s="22">
        <v>844996</v>
      </c>
      <c r="CA25" s="22">
        <v>844666</v>
      </c>
      <c r="CB25" s="22">
        <v>439022</v>
      </c>
      <c r="CC25" s="22">
        <v>0</v>
      </c>
      <c r="CD25" s="22">
        <v>174</v>
      </c>
      <c r="CE25" s="22">
        <v>173</v>
      </c>
      <c r="CF25" s="33"/>
      <c r="CG25" s="20">
        <v>20</v>
      </c>
      <c r="CH25" s="21" t="str">
        <f t="shared" si="16"/>
        <v>伊 江 村</v>
      </c>
      <c r="CI25" s="22">
        <v>62679</v>
      </c>
      <c r="CJ25" s="22">
        <v>1125253</v>
      </c>
      <c r="CK25" s="22">
        <v>1105551</v>
      </c>
      <c r="CL25" s="22">
        <v>10817827</v>
      </c>
      <c r="CM25" s="22">
        <v>10620720</v>
      </c>
      <c r="CN25" s="22">
        <v>1939580</v>
      </c>
      <c r="CO25" s="22">
        <v>116</v>
      </c>
      <c r="CP25" s="22">
        <v>3774</v>
      </c>
      <c r="CQ25" s="22">
        <v>3611</v>
      </c>
      <c r="CR25" s="53"/>
      <c r="CS25" s="20">
        <v>20</v>
      </c>
      <c r="CT25" s="21" t="str">
        <f t="shared" si="17"/>
        <v>伊 江 村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18"/>
      <c r="DE25" s="20">
        <v>20</v>
      </c>
      <c r="DF25" s="21" t="str">
        <f t="shared" si="18"/>
        <v>伊 江 村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18"/>
      <c r="DQ25" s="20">
        <v>20</v>
      </c>
      <c r="DR25" s="21" t="str">
        <f t="shared" si="19"/>
        <v>伊 江 村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18"/>
      <c r="EC25" s="20">
        <v>20</v>
      </c>
      <c r="ED25" s="21" t="str">
        <f t="shared" si="20"/>
        <v>伊 江 村</v>
      </c>
      <c r="EE25" s="22">
        <v>0</v>
      </c>
      <c r="EF25" s="22">
        <v>0</v>
      </c>
      <c r="EG25" s="22">
        <v>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0</v>
      </c>
      <c r="EO25" s="20">
        <v>20</v>
      </c>
      <c r="EP25" s="21" t="str">
        <f t="shared" si="21"/>
        <v>伊 江 村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FA25" s="20">
        <v>20</v>
      </c>
      <c r="FB25" s="21" t="str">
        <f t="shared" si="22"/>
        <v>伊 江 村</v>
      </c>
      <c r="FC25" s="22">
        <v>0</v>
      </c>
      <c r="FD25" s="22">
        <v>0</v>
      </c>
      <c r="FE25" s="22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M25" s="20">
        <v>20</v>
      </c>
      <c r="FN25" s="21" t="str">
        <f t="shared" si="23"/>
        <v>伊 江 村</v>
      </c>
      <c r="FO25" s="22">
        <v>982433</v>
      </c>
      <c r="FP25" s="22">
        <v>3828198</v>
      </c>
      <c r="FQ25" s="22">
        <v>2822894</v>
      </c>
      <c r="FR25" s="22">
        <v>45548</v>
      </c>
      <c r="FS25" s="22">
        <v>33490</v>
      </c>
      <c r="FT25" s="22">
        <v>33490</v>
      </c>
      <c r="FU25" s="22">
        <v>528</v>
      </c>
      <c r="FV25" s="22">
        <v>3202</v>
      </c>
      <c r="FW25" s="22">
        <v>2350</v>
      </c>
      <c r="FY25" s="20">
        <v>20</v>
      </c>
      <c r="FZ25" s="21" t="str">
        <f t="shared" si="24"/>
        <v>伊 江 村</v>
      </c>
      <c r="GA25" s="22">
        <v>0</v>
      </c>
      <c r="GB25" s="22">
        <v>0</v>
      </c>
      <c r="GC25" s="22">
        <v>0</v>
      </c>
      <c r="GD25" s="22">
        <v>0</v>
      </c>
      <c r="GE25" s="22">
        <v>0</v>
      </c>
      <c r="GF25" s="22">
        <v>0</v>
      </c>
      <c r="GG25" s="22">
        <v>0</v>
      </c>
      <c r="GH25" s="22">
        <v>0</v>
      </c>
      <c r="GI25" s="22">
        <v>0</v>
      </c>
      <c r="GK25" s="20">
        <v>20</v>
      </c>
      <c r="GL25" s="21" t="str">
        <f t="shared" si="25"/>
        <v>伊 江 村</v>
      </c>
      <c r="GM25" s="22">
        <v>0</v>
      </c>
      <c r="GN25" s="22">
        <v>0</v>
      </c>
      <c r="GO25" s="22">
        <v>0</v>
      </c>
      <c r="GP25" s="22">
        <v>0</v>
      </c>
      <c r="GQ25" s="22">
        <v>0</v>
      </c>
      <c r="GR25" s="22">
        <v>0</v>
      </c>
      <c r="GS25" s="22">
        <v>0</v>
      </c>
      <c r="GT25" s="22">
        <v>0</v>
      </c>
      <c r="GU25" s="22">
        <v>0</v>
      </c>
      <c r="GW25" s="20">
        <v>20</v>
      </c>
      <c r="GX25" s="21" t="str">
        <f t="shared" si="26"/>
        <v>伊 江 村</v>
      </c>
      <c r="GY25" s="22">
        <v>0</v>
      </c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I25" s="20">
        <v>20</v>
      </c>
      <c r="HJ25" s="21" t="str">
        <f t="shared" si="27"/>
        <v>伊 江 村</v>
      </c>
      <c r="HK25" s="22">
        <v>0</v>
      </c>
      <c r="HL25" s="22">
        <v>0</v>
      </c>
      <c r="HM25" s="22">
        <v>0</v>
      </c>
      <c r="HN25" s="22">
        <v>0</v>
      </c>
      <c r="HO25" s="22">
        <v>0</v>
      </c>
      <c r="HP25" s="22">
        <v>0</v>
      </c>
      <c r="HQ25" s="22">
        <v>0</v>
      </c>
      <c r="HR25" s="22">
        <v>0</v>
      </c>
      <c r="HS25" s="22">
        <v>0</v>
      </c>
      <c r="HU25" s="19">
        <f t="shared" si="1"/>
        <v>1213979</v>
      </c>
      <c r="HV25" s="8">
        <f t="shared" si="2"/>
        <v>15316636</v>
      </c>
      <c r="HW25" s="8">
        <f t="shared" si="3"/>
        <v>12764149</v>
      </c>
      <c r="HX25" s="8">
        <f t="shared" si="4"/>
        <v>11304389</v>
      </c>
      <c r="HY25" s="8">
        <f t="shared" si="5"/>
        <v>11030417</v>
      </c>
      <c r="HZ25" s="8">
        <f t="shared" si="6"/>
        <v>2348995</v>
      </c>
      <c r="IA25" s="8">
        <f t="shared" si="7"/>
        <v>940</v>
      </c>
      <c r="IB25" s="8">
        <f t="shared" si="8"/>
        <v>16703</v>
      </c>
      <c r="IC25" s="8">
        <f t="shared" si="9"/>
        <v>13956</v>
      </c>
    </row>
    <row r="26" spans="1:237" s="8" customFormat="1" ht="15" customHeight="1">
      <c r="A26" s="20">
        <v>21</v>
      </c>
      <c r="B26" s="21" t="s">
        <v>91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8"/>
      <c r="M26" s="20">
        <v>21</v>
      </c>
      <c r="N26" s="21" t="str">
        <f t="shared" si="10"/>
        <v>読 谷 村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33"/>
      <c r="Y26" s="20">
        <v>21</v>
      </c>
      <c r="Z26" s="21" t="str">
        <f t="shared" si="11"/>
        <v>読 谷 村</v>
      </c>
      <c r="AA26" s="22">
        <v>151421</v>
      </c>
      <c r="AB26" s="22">
        <v>5782429</v>
      </c>
      <c r="AC26" s="22">
        <v>4619138</v>
      </c>
      <c r="AD26" s="22">
        <v>261644</v>
      </c>
      <c r="AE26" s="22">
        <v>209405</v>
      </c>
      <c r="AF26" s="22">
        <v>209405</v>
      </c>
      <c r="AG26" s="22">
        <v>413</v>
      </c>
      <c r="AH26" s="22">
        <v>8309</v>
      </c>
      <c r="AI26" s="22">
        <v>6410</v>
      </c>
      <c r="AJ26" s="53"/>
      <c r="AK26" s="20">
        <v>21</v>
      </c>
      <c r="AL26" s="21" t="str">
        <f t="shared" si="12"/>
        <v>読 谷 村</v>
      </c>
      <c r="AM26" s="22">
        <v>4079</v>
      </c>
      <c r="AN26" s="22">
        <v>97307</v>
      </c>
      <c r="AO26" s="22">
        <v>96432</v>
      </c>
      <c r="AP26" s="22">
        <v>887376</v>
      </c>
      <c r="AQ26" s="22">
        <v>885146</v>
      </c>
      <c r="AR26" s="22">
        <v>540662</v>
      </c>
      <c r="AS26" s="22">
        <v>18</v>
      </c>
      <c r="AT26" s="22">
        <v>301</v>
      </c>
      <c r="AU26" s="22">
        <v>292</v>
      </c>
      <c r="AV26" s="33"/>
      <c r="AW26" s="20">
        <v>21</v>
      </c>
      <c r="AX26" s="21" t="str">
        <f t="shared" si="13"/>
        <v>読 谷 村</v>
      </c>
      <c r="AY26" s="22">
        <v>0</v>
      </c>
      <c r="AZ26" s="22">
        <v>2122908</v>
      </c>
      <c r="BA26" s="22">
        <v>2112755</v>
      </c>
      <c r="BB26" s="22">
        <v>50540125</v>
      </c>
      <c r="BC26" s="22">
        <v>50331306</v>
      </c>
      <c r="BD26" s="22">
        <v>5303515</v>
      </c>
      <c r="BE26" s="22">
        <v>0</v>
      </c>
      <c r="BF26" s="22">
        <v>10222</v>
      </c>
      <c r="BG26" s="22">
        <v>10088</v>
      </c>
      <c r="BH26" s="33"/>
      <c r="BI26" s="20">
        <v>21</v>
      </c>
      <c r="BJ26" s="21" t="str">
        <f t="shared" si="14"/>
        <v>読 谷 村</v>
      </c>
      <c r="BK26" s="22">
        <v>0</v>
      </c>
      <c r="BL26" s="22">
        <v>1452762</v>
      </c>
      <c r="BM26" s="22">
        <v>1452160</v>
      </c>
      <c r="BN26" s="22">
        <v>33309659</v>
      </c>
      <c r="BO26" s="22">
        <v>33297257</v>
      </c>
      <c r="BP26" s="22">
        <v>6967526</v>
      </c>
      <c r="BQ26" s="22">
        <v>0</v>
      </c>
      <c r="BR26" s="22">
        <v>7602</v>
      </c>
      <c r="BS26" s="22">
        <v>7582</v>
      </c>
      <c r="BT26" s="33"/>
      <c r="BU26" s="20">
        <v>21</v>
      </c>
      <c r="BV26" s="21" t="str">
        <f t="shared" si="15"/>
        <v>読 谷 村</v>
      </c>
      <c r="BW26" s="22">
        <v>0</v>
      </c>
      <c r="BX26" s="22">
        <v>722204</v>
      </c>
      <c r="BY26" s="22">
        <v>720972</v>
      </c>
      <c r="BZ26" s="22">
        <v>13239146</v>
      </c>
      <c r="CA26" s="22">
        <v>13234323</v>
      </c>
      <c r="CB26" s="22">
        <v>7690849</v>
      </c>
      <c r="CC26" s="22">
        <v>0</v>
      </c>
      <c r="CD26" s="22">
        <v>1440</v>
      </c>
      <c r="CE26" s="22">
        <v>1431</v>
      </c>
      <c r="CF26" s="33"/>
      <c r="CG26" s="20">
        <v>21</v>
      </c>
      <c r="CH26" s="21" t="str">
        <f t="shared" si="16"/>
        <v>読 谷 村</v>
      </c>
      <c r="CI26" s="22">
        <v>275672</v>
      </c>
      <c r="CJ26" s="22">
        <v>4297874</v>
      </c>
      <c r="CK26" s="22">
        <v>4285887</v>
      </c>
      <c r="CL26" s="22">
        <v>97088930</v>
      </c>
      <c r="CM26" s="22">
        <v>96862886</v>
      </c>
      <c r="CN26" s="22">
        <v>19961890</v>
      </c>
      <c r="CO26" s="22">
        <v>532</v>
      </c>
      <c r="CP26" s="22">
        <v>19264</v>
      </c>
      <c r="CQ26" s="22">
        <v>19101</v>
      </c>
      <c r="CR26" s="53"/>
      <c r="CS26" s="20">
        <v>21</v>
      </c>
      <c r="CT26" s="21" t="str">
        <f t="shared" si="17"/>
        <v>読 谷 村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18"/>
      <c r="DE26" s="20">
        <v>21</v>
      </c>
      <c r="DF26" s="21" t="str">
        <f t="shared" si="18"/>
        <v>読 谷 村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18"/>
      <c r="DQ26" s="20">
        <v>21</v>
      </c>
      <c r="DR26" s="21" t="str">
        <f t="shared" si="19"/>
        <v>読 谷 村</v>
      </c>
      <c r="DS26" s="22">
        <v>5928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21</v>
      </c>
      <c r="DZ26" s="22">
        <v>0</v>
      </c>
      <c r="EA26" s="22">
        <v>0</v>
      </c>
      <c r="EB26" s="18"/>
      <c r="EC26" s="20">
        <v>21</v>
      </c>
      <c r="ED26" s="21" t="str">
        <f t="shared" si="20"/>
        <v>読 谷 村</v>
      </c>
      <c r="EE26" s="22">
        <v>286982</v>
      </c>
      <c r="EF26" s="22">
        <v>439887</v>
      </c>
      <c r="EG26" s="22">
        <v>371717</v>
      </c>
      <c r="EH26" s="22">
        <v>9682</v>
      </c>
      <c r="EI26" s="22">
        <v>8182</v>
      </c>
      <c r="EJ26" s="22">
        <v>8182</v>
      </c>
      <c r="EK26" s="22">
        <v>131</v>
      </c>
      <c r="EL26" s="22">
        <v>242</v>
      </c>
      <c r="EM26" s="22">
        <v>184</v>
      </c>
      <c r="EO26" s="20">
        <v>21</v>
      </c>
      <c r="EP26" s="21" t="str">
        <f t="shared" si="21"/>
        <v>読 谷 村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FA26" s="20">
        <v>21</v>
      </c>
      <c r="FB26" s="21" t="str">
        <f t="shared" si="22"/>
        <v>読 谷 村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M26" s="20">
        <v>21</v>
      </c>
      <c r="FN26" s="21" t="str">
        <f t="shared" si="23"/>
        <v>読 谷 村</v>
      </c>
      <c r="FO26" s="22">
        <v>404025</v>
      </c>
      <c r="FP26" s="22">
        <v>1707960</v>
      </c>
      <c r="FQ26" s="22">
        <v>1371640</v>
      </c>
      <c r="FR26" s="22">
        <v>39959</v>
      </c>
      <c r="FS26" s="22">
        <v>31806</v>
      </c>
      <c r="FT26" s="22">
        <v>31806</v>
      </c>
      <c r="FU26" s="22">
        <v>571</v>
      </c>
      <c r="FV26" s="22">
        <v>3446</v>
      </c>
      <c r="FW26" s="22">
        <v>2375</v>
      </c>
      <c r="FY26" s="20">
        <v>21</v>
      </c>
      <c r="FZ26" s="21" t="str">
        <f t="shared" si="24"/>
        <v>読 谷 村</v>
      </c>
      <c r="GA26" s="22">
        <v>24</v>
      </c>
      <c r="GB26" s="22">
        <v>211626</v>
      </c>
      <c r="GC26" s="22">
        <v>211525</v>
      </c>
      <c r="GD26" s="22">
        <v>735847</v>
      </c>
      <c r="GE26" s="22">
        <v>735530</v>
      </c>
      <c r="GF26" s="22">
        <v>426307</v>
      </c>
      <c r="GG26" s="22">
        <v>2</v>
      </c>
      <c r="GH26" s="22">
        <v>267</v>
      </c>
      <c r="GI26" s="22">
        <v>265</v>
      </c>
      <c r="GK26" s="20">
        <v>21</v>
      </c>
      <c r="GL26" s="21" t="str">
        <f t="shared" si="25"/>
        <v>読 谷 村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W26" s="20">
        <v>21</v>
      </c>
      <c r="GX26" s="21" t="str">
        <f t="shared" si="26"/>
        <v>読 谷 村</v>
      </c>
      <c r="GY26" s="22">
        <v>0</v>
      </c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I26" s="20">
        <v>21</v>
      </c>
      <c r="HJ26" s="21" t="str">
        <f t="shared" si="27"/>
        <v>読 谷 村</v>
      </c>
      <c r="HK26" s="22">
        <v>0</v>
      </c>
      <c r="HL26" s="22">
        <v>0</v>
      </c>
      <c r="HM26" s="22">
        <v>0</v>
      </c>
      <c r="HN26" s="22">
        <v>0</v>
      </c>
      <c r="HO26" s="22">
        <v>0</v>
      </c>
      <c r="HP26" s="22">
        <v>0</v>
      </c>
      <c r="HQ26" s="22">
        <v>0</v>
      </c>
      <c r="HR26" s="22">
        <v>0</v>
      </c>
      <c r="HS26" s="22">
        <v>0</v>
      </c>
      <c r="HU26" s="19">
        <f t="shared" si="1"/>
        <v>1128131</v>
      </c>
      <c r="HV26" s="8">
        <f t="shared" si="2"/>
        <v>12537083</v>
      </c>
      <c r="HW26" s="8">
        <f t="shared" si="3"/>
        <v>10956339</v>
      </c>
      <c r="HX26" s="8">
        <f t="shared" si="4"/>
        <v>99023438</v>
      </c>
      <c r="HY26" s="8">
        <f t="shared" si="5"/>
        <v>98732955</v>
      </c>
      <c r="HZ26" s="8">
        <f t="shared" si="6"/>
        <v>21178252</v>
      </c>
      <c r="IA26" s="8">
        <f t="shared" si="7"/>
        <v>1688</v>
      </c>
      <c r="IB26" s="8">
        <f t="shared" si="8"/>
        <v>31829</v>
      </c>
      <c r="IC26" s="8">
        <f t="shared" si="9"/>
        <v>28627</v>
      </c>
    </row>
    <row r="27" spans="1:237" s="8" customFormat="1" ht="15" customHeight="1">
      <c r="A27" s="20">
        <v>22</v>
      </c>
      <c r="B27" s="21" t="s">
        <v>92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8"/>
      <c r="M27" s="20">
        <v>22</v>
      </c>
      <c r="N27" s="21" t="str">
        <f t="shared" si="10"/>
        <v>嘉手納町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33"/>
      <c r="Y27" s="20">
        <v>22</v>
      </c>
      <c r="Z27" s="21" t="str">
        <f t="shared" si="11"/>
        <v>嘉手納町</v>
      </c>
      <c r="AA27" s="22">
        <v>115876</v>
      </c>
      <c r="AB27" s="22">
        <v>28096</v>
      </c>
      <c r="AC27" s="22">
        <v>21628</v>
      </c>
      <c r="AD27" s="22">
        <v>1517</v>
      </c>
      <c r="AE27" s="22">
        <v>1168</v>
      </c>
      <c r="AF27" s="22">
        <v>1168</v>
      </c>
      <c r="AG27" s="22">
        <v>22</v>
      </c>
      <c r="AH27" s="22">
        <v>62</v>
      </c>
      <c r="AI27" s="22">
        <v>50</v>
      </c>
      <c r="AJ27" s="53"/>
      <c r="AK27" s="20">
        <v>22</v>
      </c>
      <c r="AL27" s="21" t="str">
        <f t="shared" si="12"/>
        <v>嘉手納町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33"/>
      <c r="AW27" s="20">
        <v>22</v>
      </c>
      <c r="AX27" s="21" t="str">
        <f t="shared" si="13"/>
        <v>嘉手納町</v>
      </c>
      <c r="AY27" s="22">
        <v>0</v>
      </c>
      <c r="AZ27" s="22">
        <v>699666</v>
      </c>
      <c r="BA27" s="22">
        <v>696154</v>
      </c>
      <c r="BB27" s="22">
        <v>28516115</v>
      </c>
      <c r="BC27" s="22">
        <v>28398314</v>
      </c>
      <c r="BD27" s="22">
        <v>2710840</v>
      </c>
      <c r="BE27" s="22">
        <v>0</v>
      </c>
      <c r="BF27" s="22">
        <v>3261</v>
      </c>
      <c r="BG27" s="22">
        <v>3171</v>
      </c>
      <c r="BH27" s="33"/>
      <c r="BI27" s="20">
        <v>22</v>
      </c>
      <c r="BJ27" s="21" t="str">
        <f t="shared" si="14"/>
        <v>嘉手納町</v>
      </c>
      <c r="BK27" s="22">
        <v>0</v>
      </c>
      <c r="BL27" s="22">
        <v>209352</v>
      </c>
      <c r="BM27" s="22">
        <v>209130</v>
      </c>
      <c r="BN27" s="22">
        <v>7780094</v>
      </c>
      <c r="BO27" s="22">
        <v>7773560</v>
      </c>
      <c r="BP27" s="22">
        <v>1403124</v>
      </c>
      <c r="BQ27" s="22">
        <v>0</v>
      </c>
      <c r="BR27" s="22">
        <v>1647</v>
      </c>
      <c r="BS27" s="22">
        <v>1623</v>
      </c>
      <c r="BT27" s="33"/>
      <c r="BU27" s="20">
        <v>22</v>
      </c>
      <c r="BV27" s="21" t="str">
        <f t="shared" si="15"/>
        <v>嘉手納町</v>
      </c>
      <c r="BW27" s="22">
        <v>0</v>
      </c>
      <c r="BX27" s="22">
        <v>190999</v>
      </c>
      <c r="BY27" s="22">
        <v>190957</v>
      </c>
      <c r="BZ27" s="22">
        <v>7230338</v>
      </c>
      <c r="CA27" s="22">
        <v>7228860</v>
      </c>
      <c r="CB27" s="22">
        <v>3645478</v>
      </c>
      <c r="CC27" s="22">
        <v>0</v>
      </c>
      <c r="CD27" s="22">
        <v>562</v>
      </c>
      <c r="CE27" s="22">
        <v>559</v>
      </c>
      <c r="CF27" s="33"/>
      <c r="CG27" s="20">
        <v>22</v>
      </c>
      <c r="CH27" s="21" t="str">
        <f t="shared" si="16"/>
        <v>嘉手納町</v>
      </c>
      <c r="CI27" s="22">
        <v>155656</v>
      </c>
      <c r="CJ27" s="22">
        <v>1100017</v>
      </c>
      <c r="CK27" s="22">
        <v>1096241</v>
      </c>
      <c r="CL27" s="22">
        <v>43526547</v>
      </c>
      <c r="CM27" s="22">
        <v>43400734</v>
      </c>
      <c r="CN27" s="22">
        <v>7759442</v>
      </c>
      <c r="CO27" s="22">
        <v>731</v>
      </c>
      <c r="CP27" s="22">
        <v>5470</v>
      </c>
      <c r="CQ27" s="22">
        <v>5353</v>
      </c>
      <c r="CR27" s="53"/>
      <c r="CS27" s="20">
        <v>22</v>
      </c>
      <c r="CT27" s="21" t="str">
        <f t="shared" si="17"/>
        <v>嘉手納町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18"/>
      <c r="DE27" s="20">
        <v>22</v>
      </c>
      <c r="DF27" s="21" t="str">
        <f t="shared" si="18"/>
        <v>嘉手納町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18"/>
      <c r="DQ27" s="20">
        <v>22</v>
      </c>
      <c r="DR27" s="21" t="str">
        <f t="shared" si="19"/>
        <v>嘉手納町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18"/>
      <c r="EC27" s="20">
        <v>22</v>
      </c>
      <c r="ED27" s="21" t="str">
        <f t="shared" si="20"/>
        <v>嘉手納町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O27" s="20">
        <v>22</v>
      </c>
      <c r="EP27" s="21" t="str">
        <f t="shared" si="21"/>
        <v>嘉手納町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FA27" s="20">
        <v>22</v>
      </c>
      <c r="FB27" s="21" t="str">
        <f t="shared" si="22"/>
        <v>嘉手納町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M27" s="20">
        <v>22</v>
      </c>
      <c r="FN27" s="21" t="str">
        <f t="shared" si="23"/>
        <v>嘉手納町</v>
      </c>
      <c r="FO27" s="22">
        <v>48019</v>
      </c>
      <c r="FP27" s="22">
        <v>62805</v>
      </c>
      <c r="FQ27" s="22">
        <v>54503</v>
      </c>
      <c r="FR27" s="22">
        <v>3669</v>
      </c>
      <c r="FS27" s="22">
        <v>3196</v>
      </c>
      <c r="FT27" s="22">
        <v>3196</v>
      </c>
      <c r="FU27" s="22">
        <v>76</v>
      </c>
      <c r="FV27" s="22">
        <v>109</v>
      </c>
      <c r="FW27" s="22">
        <v>90</v>
      </c>
      <c r="FY27" s="20">
        <v>22</v>
      </c>
      <c r="FZ27" s="21" t="str">
        <f t="shared" si="24"/>
        <v>嘉手納町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  <c r="GH27" s="22">
        <v>0</v>
      </c>
      <c r="GI27" s="22">
        <v>0</v>
      </c>
      <c r="GK27" s="20">
        <v>22</v>
      </c>
      <c r="GL27" s="21" t="str">
        <f t="shared" si="25"/>
        <v>嘉手納町</v>
      </c>
      <c r="GM27" s="22">
        <v>0</v>
      </c>
      <c r="GN27" s="22">
        <v>0</v>
      </c>
      <c r="GO27" s="22">
        <v>0</v>
      </c>
      <c r="GP27" s="22">
        <v>0</v>
      </c>
      <c r="GQ27" s="22">
        <v>0</v>
      </c>
      <c r="GR27" s="22">
        <v>0</v>
      </c>
      <c r="GS27" s="22">
        <v>0</v>
      </c>
      <c r="GT27" s="22">
        <v>0</v>
      </c>
      <c r="GU27" s="22">
        <v>0</v>
      </c>
      <c r="GW27" s="20">
        <v>22</v>
      </c>
      <c r="GX27" s="21" t="str">
        <f t="shared" si="26"/>
        <v>嘉手納町</v>
      </c>
      <c r="GY27" s="22">
        <v>0</v>
      </c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I27" s="20">
        <v>22</v>
      </c>
      <c r="HJ27" s="21" t="str">
        <f t="shared" si="27"/>
        <v>嘉手納町</v>
      </c>
      <c r="HK27" s="22">
        <v>0</v>
      </c>
      <c r="HL27" s="22">
        <v>0</v>
      </c>
      <c r="HM27" s="22">
        <v>0</v>
      </c>
      <c r="HN27" s="22">
        <v>0</v>
      </c>
      <c r="HO27" s="22">
        <v>0</v>
      </c>
      <c r="HP27" s="22">
        <v>0</v>
      </c>
      <c r="HQ27" s="22">
        <v>0</v>
      </c>
      <c r="HR27" s="22">
        <v>0</v>
      </c>
      <c r="HS27" s="22">
        <v>0</v>
      </c>
      <c r="HU27" s="19">
        <f t="shared" si="1"/>
        <v>319551</v>
      </c>
      <c r="HV27" s="8">
        <f t="shared" si="2"/>
        <v>1190918</v>
      </c>
      <c r="HW27" s="8">
        <f t="shared" si="3"/>
        <v>1172372</v>
      </c>
      <c r="HX27" s="8">
        <f t="shared" si="4"/>
        <v>43531733</v>
      </c>
      <c r="HY27" s="8">
        <f t="shared" si="5"/>
        <v>43405098</v>
      </c>
      <c r="HZ27" s="8">
        <f t="shared" si="6"/>
        <v>7763806</v>
      </c>
      <c r="IA27" s="8">
        <f t="shared" si="7"/>
        <v>829</v>
      </c>
      <c r="IB27" s="8">
        <f t="shared" si="8"/>
        <v>5641</v>
      </c>
      <c r="IC27" s="8">
        <f t="shared" si="9"/>
        <v>5493</v>
      </c>
    </row>
    <row r="28" spans="1:237" s="8" customFormat="1" ht="15" customHeight="1">
      <c r="A28" s="23">
        <v>23</v>
      </c>
      <c r="B28" s="21" t="s">
        <v>93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8"/>
      <c r="M28" s="23">
        <v>23</v>
      </c>
      <c r="N28" s="21" t="str">
        <f t="shared" si="10"/>
        <v>北 谷 町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33"/>
      <c r="Y28" s="23">
        <v>23</v>
      </c>
      <c r="Z28" s="21" t="str">
        <f t="shared" si="11"/>
        <v>北 谷 町</v>
      </c>
      <c r="AA28" s="22">
        <v>0</v>
      </c>
      <c r="AB28" s="22">
        <v>116868</v>
      </c>
      <c r="AC28" s="22">
        <v>99696</v>
      </c>
      <c r="AD28" s="22">
        <v>5913</v>
      </c>
      <c r="AE28" s="22">
        <v>5045</v>
      </c>
      <c r="AF28" s="22">
        <v>5045</v>
      </c>
      <c r="AG28" s="22">
        <v>0</v>
      </c>
      <c r="AH28" s="22">
        <v>168</v>
      </c>
      <c r="AI28" s="22">
        <v>139</v>
      </c>
      <c r="AJ28" s="53"/>
      <c r="AK28" s="23">
        <v>23</v>
      </c>
      <c r="AL28" s="21" t="str">
        <f t="shared" si="12"/>
        <v>北 谷 町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33"/>
      <c r="AW28" s="23">
        <v>23</v>
      </c>
      <c r="AX28" s="21" t="str">
        <f t="shared" si="13"/>
        <v>北 谷 町</v>
      </c>
      <c r="AY28" s="22">
        <v>0</v>
      </c>
      <c r="AZ28" s="22">
        <v>1445827</v>
      </c>
      <c r="BA28" s="22">
        <v>1443068</v>
      </c>
      <c r="BB28" s="22">
        <v>63196059</v>
      </c>
      <c r="BC28" s="22">
        <v>63123267</v>
      </c>
      <c r="BD28" s="22">
        <v>6728957</v>
      </c>
      <c r="BE28" s="22">
        <v>0</v>
      </c>
      <c r="BF28" s="22">
        <v>6584</v>
      </c>
      <c r="BG28" s="22">
        <v>6514</v>
      </c>
      <c r="BH28" s="33"/>
      <c r="BI28" s="23">
        <v>23</v>
      </c>
      <c r="BJ28" s="21" t="str">
        <f t="shared" si="14"/>
        <v>北 谷 町</v>
      </c>
      <c r="BK28" s="22">
        <v>0</v>
      </c>
      <c r="BL28" s="22">
        <v>407612</v>
      </c>
      <c r="BM28" s="22">
        <v>407423</v>
      </c>
      <c r="BN28" s="22">
        <v>16923474</v>
      </c>
      <c r="BO28" s="22">
        <v>16917411</v>
      </c>
      <c r="BP28" s="22">
        <v>3648417</v>
      </c>
      <c r="BQ28" s="22">
        <v>0</v>
      </c>
      <c r="BR28" s="22">
        <v>3420</v>
      </c>
      <c r="BS28" s="22">
        <v>3395</v>
      </c>
      <c r="BT28" s="33"/>
      <c r="BU28" s="23">
        <v>23</v>
      </c>
      <c r="BV28" s="21" t="str">
        <f t="shared" si="15"/>
        <v>北 谷 町</v>
      </c>
      <c r="BW28" s="22">
        <v>0</v>
      </c>
      <c r="BX28" s="22">
        <v>709121</v>
      </c>
      <c r="BY28" s="22">
        <v>709059</v>
      </c>
      <c r="BZ28" s="22">
        <v>40862236</v>
      </c>
      <c r="CA28" s="22">
        <v>40860432</v>
      </c>
      <c r="CB28" s="22">
        <v>21927878</v>
      </c>
      <c r="CC28" s="22">
        <v>0</v>
      </c>
      <c r="CD28" s="22">
        <v>1423</v>
      </c>
      <c r="CE28" s="22">
        <v>1416</v>
      </c>
      <c r="CF28" s="33"/>
      <c r="CG28" s="23">
        <v>23</v>
      </c>
      <c r="CH28" s="21" t="str">
        <f t="shared" si="16"/>
        <v>北 谷 町</v>
      </c>
      <c r="CI28" s="22">
        <v>23324</v>
      </c>
      <c r="CJ28" s="22">
        <v>2562560</v>
      </c>
      <c r="CK28" s="22">
        <v>2559550</v>
      </c>
      <c r="CL28" s="22">
        <v>120981769</v>
      </c>
      <c r="CM28" s="22">
        <v>120901110</v>
      </c>
      <c r="CN28" s="22">
        <v>32305252</v>
      </c>
      <c r="CO28" s="22">
        <v>32</v>
      </c>
      <c r="CP28" s="22">
        <v>11427</v>
      </c>
      <c r="CQ28" s="22">
        <v>11325</v>
      </c>
      <c r="CR28" s="53"/>
      <c r="CS28" s="23">
        <v>23</v>
      </c>
      <c r="CT28" s="21" t="str">
        <f t="shared" si="17"/>
        <v>北 谷 町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18"/>
      <c r="DE28" s="23">
        <v>23</v>
      </c>
      <c r="DF28" s="21" t="str">
        <f t="shared" si="18"/>
        <v>北 谷 町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18"/>
      <c r="DQ28" s="23">
        <v>23</v>
      </c>
      <c r="DR28" s="21" t="str">
        <f t="shared" si="19"/>
        <v>北 谷 町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18"/>
      <c r="EC28" s="23">
        <v>23</v>
      </c>
      <c r="ED28" s="21" t="str">
        <f t="shared" si="20"/>
        <v>北 谷 町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O28" s="23">
        <v>23</v>
      </c>
      <c r="EP28" s="21" t="str">
        <f t="shared" si="21"/>
        <v>北 谷 町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FA28" s="23">
        <v>23</v>
      </c>
      <c r="FB28" s="21" t="str">
        <f t="shared" si="22"/>
        <v>北 谷 町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M28" s="23">
        <v>23</v>
      </c>
      <c r="FN28" s="21" t="str">
        <f t="shared" si="23"/>
        <v>北 谷 町</v>
      </c>
      <c r="FO28" s="22">
        <v>1442</v>
      </c>
      <c r="FP28" s="22">
        <v>424175</v>
      </c>
      <c r="FQ28" s="22">
        <v>355690</v>
      </c>
      <c r="FR28" s="22">
        <v>16967</v>
      </c>
      <c r="FS28" s="22">
        <v>14228</v>
      </c>
      <c r="FT28" s="22">
        <v>12883</v>
      </c>
      <c r="FU28" s="22">
        <v>4</v>
      </c>
      <c r="FV28" s="22">
        <v>803</v>
      </c>
      <c r="FW28" s="22">
        <v>608</v>
      </c>
      <c r="FY28" s="23">
        <v>23</v>
      </c>
      <c r="FZ28" s="21" t="str">
        <f t="shared" si="24"/>
        <v>北 谷 町</v>
      </c>
      <c r="GA28" s="22">
        <v>0</v>
      </c>
      <c r="GB28" s="22">
        <v>0</v>
      </c>
      <c r="GC28" s="22">
        <v>0</v>
      </c>
      <c r="GD28" s="22">
        <v>0</v>
      </c>
      <c r="GE28" s="22">
        <v>0</v>
      </c>
      <c r="GF28" s="22">
        <v>0</v>
      </c>
      <c r="GG28" s="22">
        <v>0</v>
      </c>
      <c r="GH28" s="22">
        <v>0</v>
      </c>
      <c r="GI28" s="22">
        <v>0</v>
      </c>
      <c r="GK28" s="23">
        <v>23</v>
      </c>
      <c r="GL28" s="21" t="str">
        <f t="shared" si="25"/>
        <v>北 谷 町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W28" s="23">
        <v>23</v>
      </c>
      <c r="GX28" s="21" t="str">
        <f t="shared" si="26"/>
        <v>北 谷 町</v>
      </c>
      <c r="GY28" s="22">
        <v>0</v>
      </c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I28" s="23">
        <v>23</v>
      </c>
      <c r="HJ28" s="21" t="str">
        <f t="shared" si="27"/>
        <v>北 谷 町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22">
        <v>0</v>
      </c>
      <c r="HR28" s="22">
        <v>0</v>
      </c>
      <c r="HS28" s="22">
        <v>0</v>
      </c>
      <c r="HU28" s="19">
        <f t="shared" si="1"/>
        <v>24766</v>
      </c>
      <c r="HV28" s="8">
        <f t="shared" si="2"/>
        <v>3103603</v>
      </c>
      <c r="HW28" s="8">
        <f t="shared" si="3"/>
        <v>3014936</v>
      </c>
      <c r="HX28" s="8">
        <f t="shared" si="4"/>
        <v>121004649</v>
      </c>
      <c r="HY28" s="8">
        <f t="shared" si="5"/>
        <v>120920383</v>
      </c>
      <c r="HZ28" s="8">
        <f t="shared" si="6"/>
        <v>32323180</v>
      </c>
      <c r="IA28" s="8">
        <f t="shared" si="7"/>
        <v>36</v>
      </c>
      <c r="IB28" s="8">
        <f t="shared" si="8"/>
        <v>12398</v>
      </c>
      <c r="IC28" s="8">
        <f t="shared" si="9"/>
        <v>12072</v>
      </c>
    </row>
    <row r="29" spans="1:237" s="8" customFormat="1" ht="15" customHeight="1">
      <c r="A29" s="20">
        <v>24</v>
      </c>
      <c r="B29" s="21" t="s">
        <v>94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8"/>
      <c r="M29" s="20">
        <v>24</v>
      </c>
      <c r="N29" s="21" t="str">
        <f t="shared" si="10"/>
        <v>北中城村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33"/>
      <c r="Y29" s="20">
        <v>24</v>
      </c>
      <c r="Z29" s="21" t="str">
        <f t="shared" si="11"/>
        <v>北中城村</v>
      </c>
      <c r="AA29" s="22">
        <v>91500</v>
      </c>
      <c r="AB29" s="22">
        <v>1757869</v>
      </c>
      <c r="AC29" s="22">
        <v>1335299</v>
      </c>
      <c r="AD29" s="22">
        <v>67822</v>
      </c>
      <c r="AE29" s="22">
        <v>52151</v>
      </c>
      <c r="AF29" s="22">
        <v>52148</v>
      </c>
      <c r="AG29" s="22">
        <v>163</v>
      </c>
      <c r="AH29" s="22">
        <v>2705</v>
      </c>
      <c r="AI29" s="22">
        <v>1948</v>
      </c>
      <c r="AJ29" s="53"/>
      <c r="AK29" s="20">
        <v>24</v>
      </c>
      <c r="AL29" s="21" t="str">
        <f t="shared" si="12"/>
        <v>北中城村</v>
      </c>
      <c r="AM29" s="22">
        <v>13682</v>
      </c>
      <c r="AN29" s="22">
        <v>166625</v>
      </c>
      <c r="AO29" s="22">
        <v>166152</v>
      </c>
      <c r="AP29" s="22">
        <v>1840586</v>
      </c>
      <c r="AQ29" s="22">
        <v>1835692</v>
      </c>
      <c r="AR29" s="22">
        <v>398473</v>
      </c>
      <c r="AS29" s="22">
        <v>40</v>
      </c>
      <c r="AT29" s="22">
        <v>440</v>
      </c>
      <c r="AU29" s="22">
        <v>436</v>
      </c>
      <c r="AV29" s="33"/>
      <c r="AW29" s="20">
        <v>24</v>
      </c>
      <c r="AX29" s="21" t="str">
        <f t="shared" si="13"/>
        <v>北中城村</v>
      </c>
      <c r="AY29" s="22">
        <v>0</v>
      </c>
      <c r="AZ29" s="22">
        <v>926226</v>
      </c>
      <c r="BA29" s="22">
        <v>922727</v>
      </c>
      <c r="BB29" s="22">
        <v>25056652</v>
      </c>
      <c r="BC29" s="22">
        <v>24985098</v>
      </c>
      <c r="BD29" s="22">
        <v>2970487</v>
      </c>
      <c r="BE29" s="22">
        <v>0</v>
      </c>
      <c r="BF29" s="22">
        <v>4566</v>
      </c>
      <c r="BG29" s="22">
        <v>4497</v>
      </c>
      <c r="BH29" s="33"/>
      <c r="BI29" s="20">
        <v>24</v>
      </c>
      <c r="BJ29" s="21" t="str">
        <f t="shared" si="14"/>
        <v>北中城村</v>
      </c>
      <c r="BK29" s="22">
        <v>0</v>
      </c>
      <c r="BL29" s="22">
        <v>643287</v>
      </c>
      <c r="BM29" s="22">
        <v>642939</v>
      </c>
      <c r="BN29" s="22">
        <v>15935065</v>
      </c>
      <c r="BO29" s="22">
        <v>15927398</v>
      </c>
      <c r="BP29" s="22">
        <v>3850475</v>
      </c>
      <c r="BQ29" s="22">
        <v>0</v>
      </c>
      <c r="BR29" s="22">
        <v>3323</v>
      </c>
      <c r="BS29" s="22">
        <v>3294</v>
      </c>
      <c r="BT29" s="33"/>
      <c r="BU29" s="20">
        <v>24</v>
      </c>
      <c r="BV29" s="21" t="str">
        <f t="shared" si="15"/>
        <v>北中城村</v>
      </c>
      <c r="BW29" s="22">
        <v>0</v>
      </c>
      <c r="BX29" s="22">
        <v>275142</v>
      </c>
      <c r="BY29" s="22">
        <v>275142</v>
      </c>
      <c r="BZ29" s="22">
        <v>6184903</v>
      </c>
      <c r="CA29" s="22">
        <v>6184903</v>
      </c>
      <c r="CB29" s="22">
        <v>3861362</v>
      </c>
      <c r="CC29" s="22">
        <v>0</v>
      </c>
      <c r="CD29" s="22">
        <v>515</v>
      </c>
      <c r="CE29" s="22">
        <v>515</v>
      </c>
      <c r="CF29" s="33"/>
      <c r="CG29" s="20">
        <v>24</v>
      </c>
      <c r="CH29" s="21" t="str">
        <f t="shared" si="16"/>
        <v>北中城村</v>
      </c>
      <c r="CI29" s="22">
        <v>262926</v>
      </c>
      <c r="CJ29" s="22">
        <v>1844655</v>
      </c>
      <c r="CK29" s="22">
        <v>1840808</v>
      </c>
      <c r="CL29" s="22">
        <v>47176620</v>
      </c>
      <c r="CM29" s="22">
        <v>47097399</v>
      </c>
      <c r="CN29" s="22">
        <v>10682324</v>
      </c>
      <c r="CO29" s="22">
        <v>385</v>
      </c>
      <c r="CP29" s="22">
        <v>8404</v>
      </c>
      <c r="CQ29" s="22">
        <v>8306</v>
      </c>
      <c r="CR29" s="53"/>
      <c r="CS29" s="20">
        <v>24</v>
      </c>
      <c r="CT29" s="21" t="str">
        <f t="shared" si="17"/>
        <v>北中城村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18"/>
      <c r="DE29" s="20">
        <v>24</v>
      </c>
      <c r="DF29" s="21" t="str">
        <f t="shared" si="18"/>
        <v>北中城村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18"/>
      <c r="DQ29" s="20">
        <v>24</v>
      </c>
      <c r="DR29" s="21" t="str">
        <f t="shared" si="19"/>
        <v>北中城村</v>
      </c>
      <c r="DS29" s="22">
        <v>29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1</v>
      </c>
      <c r="DZ29" s="22">
        <v>0</v>
      </c>
      <c r="EA29" s="22">
        <v>0</v>
      </c>
      <c r="EB29" s="18"/>
      <c r="EC29" s="20">
        <v>24</v>
      </c>
      <c r="ED29" s="21" t="str">
        <f t="shared" si="20"/>
        <v>北中城村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O29" s="20">
        <v>24</v>
      </c>
      <c r="EP29" s="21" t="str">
        <f t="shared" si="21"/>
        <v>北中城村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FA29" s="20">
        <v>24</v>
      </c>
      <c r="FB29" s="21" t="str">
        <f t="shared" si="22"/>
        <v>北中城村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M29" s="20">
        <v>24</v>
      </c>
      <c r="FN29" s="21" t="str">
        <f t="shared" si="23"/>
        <v>北中城村</v>
      </c>
      <c r="FO29" s="22">
        <v>224930</v>
      </c>
      <c r="FP29" s="22">
        <v>1910589</v>
      </c>
      <c r="FQ29" s="22">
        <v>1418025</v>
      </c>
      <c r="FR29" s="22">
        <v>30134</v>
      </c>
      <c r="FS29" s="22">
        <v>22579</v>
      </c>
      <c r="FT29" s="22">
        <v>22579</v>
      </c>
      <c r="FU29" s="22">
        <v>458</v>
      </c>
      <c r="FV29" s="22">
        <v>3906</v>
      </c>
      <c r="FW29" s="22">
        <v>2842</v>
      </c>
      <c r="FY29" s="20">
        <v>24</v>
      </c>
      <c r="FZ29" s="21" t="str">
        <f t="shared" si="24"/>
        <v>北中城村</v>
      </c>
      <c r="GA29" s="22">
        <v>1001</v>
      </c>
      <c r="GB29" s="22">
        <v>212367</v>
      </c>
      <c r="GC29" s="22">
        <v>212126</v>
      </c>
      <c r="GD29" s="22">
        <v>942914</v>
      </c>
      <c r="GE29" s="22">
        <v>941843</v>
      </c>
      <c r="GF29" s="22">
        <v>383181</v>
      </c>
      <c r="GG29" s="22">
        <v>1</v>
      </c>
      <c r="GH29" s="22">
        <v>334</v>
      </c>
      <c r="GI29" s="22">
        <v>332</v>
      </c>
      <c r="GK29" s="20">
        <v>24</v>
      </c>
      <c r="GL29" s="21" t="str">
        <f t="shared" si="25"/>
        <v>北中城村</v>
      </c>
      <c r="GM29" s="22">
        <v>0</v>
      </c>
      <c r="GN29" s="22">
        <v>0</v>
      </c>
      <c r="GO29" s="22">
        <v>0</v>
      </c>
      <c r="GP29" s="22">
        <v>0</v>
      </c>
      <c r="GQ29" s="22">
        <v>0</v>
      </c>
      <c r="GR29" s="22">
        <v>0</v>
      </c>
      <c r="GS29" s="22">
        <v>0</v>
      </c>
      <c r="GT29" s="22">
        <v>0</v>
      </c>
      <c r="GU29" s="22">
        <v>0</v>
      </c>
      <c r="GW29" s="20">
        <v>24</v>
      </c>
      <c r="GX29" s="21" t="str">
        <f t="shared" si="26"/>
        <v>北中城村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v>0</v>
      </c>
      <c r="HG29" s="22">
        <v>0</v>
      </c>
      <c r="HI29" s="20">
        <v>24</v>
      </c>
      <c r="HJ29" s="21" t="str">
        <f t="shared" si="27"/>
        <v>北中城村</v>
      </c>
      <c r="HK29" s="22">
        <v>0</v>
      </c>
      <c r="HL29" s="22">
        <v>0</v>
      </c>
      <c r="HM29" s="22">
        <v>0</v>
      </c>
      <c r="HN29" s="22">
        <v>0</v>
      </c>
      <c r="HO29" s="22">
        <v>0</v>
      </c>
      <c r="HP29" s="22">
        <v>0</v>
      </c>
      <c r="HQ29" s="22">
        <v>0</v>
      </c>
      <c r="HR29" s="22">
        <v>0</v>
      </c>
      <c r="HS29" s="22">
        <v>0</v>
      </c>
      <c r="HU29" s="19">
        <f t="shared" si="1"/>
        <v>594068</v>
      </c>
      <c r="HV29" s="8">
        <f t="shared" si="2"/>
        <v>5892105</v>
      </c>
      <c r="HW29" s="8">
        <f t="shared" si="3"/>
        <v>4972410</v>
      </c>
      <c r="HX29" s="8">
        <f t="shared" si="4"/>
        <v>50058076</v>
      </c>
      <c r="HY29" s="8">
        <f t="shared" si="5"/>
        <v>49949664</v>
      </c>
      <c r="HZ29" s="8">
        <f t="shared" si="6"/>
        <v>11538705</v>
      </c>
      <c r="IA29" s="8">
        <f t="shared" si="7"/>
        <v>1048</v>
      </c>
      <c r="IB29" s="8">
        <f t="shared" si="8"/>
        <v>15789</v>
      </c>
      <c r="IC29" s="8">
        <f t="shared" si="9"/>
        <v>13864</v>
      </c>
    </row>
    <row r="30" spans="1:237" s="8" customFormat="1" ht="15" customHeight="1">
      <c r="A30" s="20">
        <v>25</v>
      </c>
      <c r="B30" s="21" t="s">
        <v>95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18"/>
      <c r="M30" s="20">
        <v>25</v>
      </c>
      <c r="N30" s="21" t="str">
        <f t="shared" si="10"/>
        <v>中 城 村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33"/>
      <c r="Y30" s="20">
        <v>25</v>
      </c>
      <c r="Z30" s="21" t="str">
        <f t="shared" si="11"/>
        <v>中 城 村</v>
      </c>
      <c r="AA30" s="22">
        <v>210308</v>
      </c>
      <c r="AB30" s="22">
        <v>5526986</v>
      </c>
      <c r="AC30" s="22">
        <v>4021778</v>
      </c>
      <c r="AD30" s="22">
        <v>237024</v>
      </c>
      <c r="AE30" s="22">
        <v>176175</v>
      </c>
      <c r="AF30" s="22">
        <v>172787</v>
      </c>
      <c r="AG30" s="22">
        <v>344</v>
      </c>
      <c r="AH30" s="22">
        <v>7653</v>
      </c>
      <c r="AI30" s="22">
        <v>5538</v>
      </c>
      <c r="AJ30" s="53"/>
      <c r="AK30" s="20">
        <v>25</v>
      </c>
      <c r="AL30" s="21" t="str">
        <f t="shared" si="12"/>
        <v>中 城 村</v>
      </c>
      <c r="AM30" s="22">
        <v>178</v>
      </c>
      <c r="AN30" s="22">
        <v>209325</v>
      </c>
      <c r="AO30" s="22">
        <v>135204</v>
      </c>
      <c r="AP30" s="22">
        <v>2013618</v>
      </c>
      <c r="AQ30" s="22">
        <v>1292605</v>
      </c>
      <c r="AR30" s="22">
        <v>43730</v>
      </c>
      <c r="AS30" s="22">
        <v>1</v>
      </c>
      <c r="AT30" s="22">
        <v>377</v>
      </c>
      <c r="AU30" s="22">
        <v>202</v>
      </c>
      <c r="AV30" s="33"/>
      <c r="AW30" s="20">
        <v>25</v>
      </c>
      <c r="AX30" s="21" t="str">
        <f t="shared" si="13"/>
        <v>中 城 村</v>
      </c>
      <c r="AY30" s="22">
        <v>0</v>
      </c>
      <c r="AZ30" s="22">
        <v>871249</v>
      </c>
      <c r="BA30" s="22">
        <v>866257</v>
      </c>
      <c r="BB30" s="22">
        <v>24906065</v>
      </c>
      <c r="BC30" s="22">
        <v>24785605</v>
      </c>
      <c r="BD30" s="22">
        <v>2554565</v>
      </c>
      <c r="BE30" s="22">
        <v>0</v>
      </c>
      <c r="BF30" s="22">
        <v>4755</v>
      </c>
      <c r="BG30" s="22">
        <v>4673</v>
      </c>
      <c r="BH30" s="33"/>
      <c r="BI30" s="20">
        <v>25</v>
      </c>
      <c r="BJ30" s="21" t="str">
        <f t="shared" si="14"/>
        <v>中 城 村</v>
      </c>
      <c r="BK30" s="22">
        <v>0</v>
      </c>
      <c r="BL30" s="22">
        <v>639262</v>
      </c>
      <c r="BM30" s="22">
        <v>638572</v>
      </c>
      <c r="BN30" s="22">
        <v>16571366</v>
      </c>
      <c r="BO30" s="22">
        <v>16553891</v>
      </c>
      <c r="BP30" s="22">
        <v>3525279</v>
      </c>
      <c r="BQ30" s="22">
        <v>0</v>
      </c>
      <c r="BR30" s="22">
        <v>3512</v>
      </c>
      <c r="BS30" s="22">
        <v>3472</v>
      </c>
      <c r="BT30" s="33"/>
      <c r="BU30" s="20">
        <v>25</v>
      </c>
      <c r="BV30" s="21" t="str">
        <f t="shared" si="15"/>
        <v>中 城 村</v>
      </c>
      <c r="BW30" s="22">
        <v>0</v>
      </c>
      <c r="BX30" s="22">
        <v>466486</v>
      </c>
      <c r="BY30" s="22">
        <v>466117</v>
      </c>
      <c r="BZ30" s="22">
        <v>10116623</v>
      </c>
      <c r="CA30" s="22">
        <v>10106587</v>
      </c>
      <c r="CB30" s="22">
        <v>5785141</v>
      </c>
      <c r="CC30" s="22">
        <v>0</v>
      </c>
      <c r="CD30" s="22">
        <v>765</v>
      </c>
      <c r="CE30" s="22">
        <v>763</v>
      </c>
      <c r="CF30" s="33"/>
      <c r="CG30" s="20">
        <v>25</v>
      </c>
      <c r="CH30" s="21" t="str">
        <f t="shared" si="16"/>
        <v>中 城 村</v>
      </c>
      <c r="CI30" s="22">
        <v>135564</v>
      </c>
      <c r="CJ30" s="22">
        <v>1976997</v>
      </c>
      <c r="CK30" s="22">
        <v>1970946</v>
      </c>
      <c r="CL30" s="22">
        <v>51594054</v>
      </c>
      <c r="CM30" s="22">
        <v>51446083</v>
      </c>
      <c r="CN30" s="22">
        <v>11864985</v>
      </c>
      <c r="CO30" s="22">
        <v>168</v>
      </c>
      <c r="CP30" s="22">
        <v>9032</v>
      </c>
      <c r="CQ30" s="22">
        <v>8908</v>
      </c>
      <c r="CR30" s="53"/>
      <c r="CS30" s="20">
        <v>25</v>
      </c>
      <c r="CT30" s="21" t="str">
        <f t="shared" si="17"/>
        <v>中 城 村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18"/>
      <c r="DE30" s="20">
        <v>25</v>
      </c>
      <c r="DF30" s="21" t="str">
        <f t="shared" si="18"/>
        <v>中 城 村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18"/>
      <c r="DQ30" s="20">
        <v>25</v>
      </c>
      <c r="DR30" s="21" t="str">
        <f t="shared" si="19"/>
        <v>中 城 村</v>
      </c>
      <c r="DS30" s="22">
        <v>5263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10</v>
      </c>
      <c r="DZ30" s="22">
        <v>0</v>
      </c>
      <c r="EA30" s="22">
        <v>0</v>
      </c>
      <c r="EB30" s="18"/>
      <c r="EC30" s="20">
        <v>25</v>
      </c>
      <c r="ED30" s="21" t="str">
        <f t="shared" si="20"/>
        <v>中 城 村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O30" s="20">
        <v>25</v>
      </c>
      <c r="EP30" s="21" t="str">
        <f t="shared" si="21"/>
        <v>中 城 村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  <c r="EX30" s="22">
        <v>0</v>
      </c>
      <c r="EY30" s="22">
        <v>0</v>
      </c>
      <c r="FA30" s="20">
        <v>25</v>
      </c>
      <c r="FB30" s="21" t="str">
        <f t="shared" si="22"/>
        <v>中 城 村</v>
      </c>
      <c r="FC30" s="22">
        <v>0</v>
      </c>
      <c r="FD30" s="22">
        <v>0</v>
      </c>
      <c r="FE30" s="22">
        <v>0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0</v>
      </c>
      <c r="FM30" s="20">
        <v>25</v>
      </c>
      <c r="FN30" s="21" t="str">
        <f t="shared" si="23"/>
        <v>中 城 村</v>
      </c>
      <c r="FO30" s="22">
        <v>368247</v>
      </c>
      <c r="FP30" s="22">
        <v>2218662</v>
      </c>
      <c r="FQ30" s="22">
        <v>1440119</v>
      </c>
      <c r="FR30" s="22">
        <v>38896</v>
      </c>
      <c r="FS30" s="22">
        <v>25011</v>
      </c>
      <c r="FT30" s="22">
        <v>25011</v>
      </c>
      <c r="FU30" s="22">
        <v>708</v>
      </c>
      <c r="FV30" s="22">
        <v>3961</v>
      </c>
      <c r="FW30" s="22">
        <v>2436</v>
      </c>
      <c r="FY30" s="20">
        <v>25</v>
      </c>
      <c r="FZ30" s="21" t="str">
        <f t="shared" si="24"/>
        <v>中 城 村</v>
      </c>
      <c r="GA30" s="22">
        <v>152</v>
      </c>
      <c r="GB30" s="22">
        <v>695120</v>
      </c>
      <c r="GC30" s="22">
        <v>694681</v>
      </c>
      <c r="GD30" s="22">
        <v>1888644</v>
      </c>
      <c r="GE30" s="22">
        <v>1887452</v>
      </c>
      <c r="GF30" s="22">
        <v>1148057</v>
      </c>
      <c r="GG30" s="22">
        <v>1</v>
      </c>
      <c r="GH30" s="22">
        <v>716</v>
      </c>
      <c r="GI30" s="22">
        <v>712</v>
      </c>
      <c r="GK30" s="20">
        <v>25</v>
      </c>
      <c r="GL30" s="21" t="str">
        <f t="shared" si="25"/>
        <v>中 城 村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W30" s="20">
        <v>25</v>
      </c>
      <c r="GX30" s="21" t="str">
        <f t="shared" si="26"/>
        <v>中 城 村</v>
      </c>
      <c r="GY30" s="22">
        <v>0</v>
      </c>
      <c r="GZ30" s="22">
        <v>0</v>
      </c>
      <c r="HA30" s="22">
        <v>0</v>
      </c>
      <c r="HB30" s="22">
        <v>0</v>
      </c>
      <c r="HC30" s="22">
        <v>0</v>
      </c>
      <c r="HD30" s="22">
        <v>0</v>
      </c>
      <c r="HE30" s="22">
        <v>0</v>
      </c>
      <c r="HF30" s="22">
        <v>0</v>
      </c>
      <c r="HG30" s="22">
        <v>0</v>
      </c>
      <c r="HI30" s="20">
        <v>25</v>
      </c>
      <c r="HJ30" s="21" t="str">
        <f t="shared" si="27"/>
        <v>中 城 村</v>
      </c>
      <c r="HK30" s="22">
        <v>0</v>
      </c>
      <c r="HL30" s="22">
        <v>0</v>
      </c>
      <c r="HM30" s="22">
        <v>0</v>
      </c>
      <c r="HN30" s="22">
        <v>0</v>
      </c>
      <c r="HO30" s="22">
        <v>0</v>
      </c>
      <c r="HP30" s="22">
        <v>0</v>
      </c>
      <c r="HQ30" s="22">
        <v>0</v>
      </c>
      <c r="HR30" s="22">
        <v>0</v>
      </c>
      <c r="HS30" s="22">
        <v>0</v>
      </c>
      <c r="HU30" s="19">
        <f t="shared" si="1"/>
        <v>719712</v>
      </c>
      <c r="HV30" s="8">
        <f t="shared" si="2"/>
        <v>10627090</v>
      </c>
      <c r="HW30" s="8">
        <f t="shared" si="3"/>
        <v>8262728</v>
      </c>
      <c r="HX30" s="8">
        <f t="shared" si="4"/>
        <v>55772236</v>
      </c>
      <c r="HY30" s="8">
        <f t="shared" si="5"/>
        <v>54827326</v>
      </c>
      <c r="HZ30" s="8">
        <f t="shared" si="6"/>
        <v>13254570</v>
      </c>
      <c r="IA30" s="8">
        <f t="shared" si="7"/>
        <v>1232</v>
      </c>
      <c r="IB30" s="8">
        <f t="shared" si="8"/>
        <v>21739</v>
      </c>
      <c r="IC30" s="8">
        <f t="shared" si="9"/>
        <v>17796</v>
      </c>
    </row>
    <row r="31" spans="1:237" s="8" customFormat="1" ht="15" customHeight="1">
      <c r="A31" s="20">
        <v>26</v>
      </c>
      <c r="B31" s="21" t="s">
        <v>96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8"/>
      <c r="M31" s="20">
        <v>26</v>
      </c>
      <c r="N31" s="21" t="str">
        <f t="shared" si="10"/>
        <v>西 原 町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33"/>
      <c r="Y31" s="20">
        <v>26</v>
      </c>
      <c r="Z31" s="21" t="str">
        <f t="shared" si="11"/>
        <v>西 原 町</v>
      </c>
      <c r="AA31" s="22">
        <v>49274</v>
      </c>
      <c r="AB31" s="22">
        <v>3467380</v>
      </c>
      <c r="AC31" s="22">
        <v>2383124</v>
      </c>
      <c r="AD31" s="22">
        <v>137989</v>
      </c>
      <c r="AE31" s="22">
        <v>94950</v>
      </c>
      <c r="AF31" s="22">
        <v>94950</v>
      </c>
      <c r="AG31" s="22">
        <v>164</v>
      </c>
      <c r="AH31" s="22">
        <v>4176</v>
      </c>
      <c r="AI31" s="22">
        <v>2781</v>
      </c>
      <c r="AJ31" s="53"/>
      <c r="AK31" s="20">
        <v>26</v>
      </c>
      <c r="AL31" s="21" t="str">
        <f t="shared" si="12"/>
        <v>西 原 町</v>
      </c>
      <c r="AM31" s="22">
        <v>17235</v>
      </c>
      <c r="AN31" s="22">
        <v>534496</v>
      </c>
      <c r="AO31" s="22">
        <v>517967</v>
      </c>
      <c r="AP31" s="22">
        <v>2981811</v>
      </c>
      <c r="AQ31" s="22">
        <v>2882351</v>
      </c>
      <c r="AR31" s="22">
        <v>723839</v>
      </c>
      <c r="AS31" s="22">
        <v>55</v>
      </c>
      <c r="AT31" s="22">
        <v>1165</v>
      </c>
      <c r="AU31" s="22">
        <v>1039</v>
      </c>
      <c r="AV31" s="33"/>
      <c r="AW31" s="20">
        <v>26</v>
      </c>
      <c r="AX31" s="21" t="str">
        <f t="shared" si="13"/>
        <v>西 原 町</v>
      </c>
      <c r="AY31" s="22">
        <v>0</v>
      </c>
      <c r="AZ31" s="22">
        <v>1449015</v>
      </c>
      <c r="BA31" s="22">
        <v>1446493</v>
      </c>
      <c r="BB31" s="22">
        <v>57630752</v>
      </c>
      <c r="BC31" s="22">
        <v>57539895</v>
      </c>
      <c r="BD31" s="22">
        <v>6587115</v>
      </c>
      <c r="BE31" s="22">
        <v>0</v>
      </c>
      <c r="BF31" s="22">
        <v>7825</v>
      </c>
      <c r="BG31" s="22">
        <v>7711</v>
      </c>
      <c r="BH31" s="33"/>
      <c r="BI31" s="20">
        <v>26</v>
      </c>
      <c r="BJ31" s="21" t="str">
        <f t="shared" si="14"/>
        <v>西 原 町</v>
      </c>
      <c r="BK31" s="22">
        <v>0</v>
      </c>
      <c r="BL31" s="22">
        <v>577248</v>
      </c>
      <c r="BM31" s="22">
        <v>576958</v>
      </c>
      <c r="BN31" s="22">
        <v>21704026</v>
      </c>
      <c r="BO31" s="22">
        <v>21693799</v>
      </c>
      <c r="BP31" s="22">
        <v>4925127</v>
      </c>
      <c r="BQ31" s="22">
        <v>0</v>
      </c>
      <c r="BR31" s="22">
        <v>4397</v>
      </c>
      <c r="BS31" s="22">
        <v>4350</v>
      </c>
      <c r="BT31" s="33"/>
      <c r="BU31" s="20">
        <v>26</v>
      </c>
      <c r="BV31" s="21" t="str">
        <f t="shared" si="15"/>
        <v>西 原 町</v>
      </c>
      <c r="BW31" s="22">
        <v>0</v>
      </c>
      <c r="BX31" s="22">
        <v>1808496</v>
      </c>
      <c r="BY31" s="22">
        <v>1808493</v>
      </c>
      <c r="BZ31" s="22">
        <v>41497516</v>
      </c>
      <c r="CA31" s="22">
        <v>41497339</v>
      </c>
      <c r="CB31" s="22">
        <v>26239888</v>
      </c>
      <c r="CC31" s="22">
        <v>0</v>
      </c>
      <c r="CD31" s="22">
        <v>1322</v>
      </c>
      <c r="CE31" s="22">
        <v>1320</v>
      </c>
      <c r="CF31" s="33"/>
      <c r="CG31" s="20">
        <v>26</v>
      </c>
      <c r="CH31" s="21" t="str">
        <f t="shared" si="16"/>
        <v>西 原 町</v>
      </c>
      <c r="CI31" s="22">
        <v>376920</v>
      </c>
      <c r="CJ31" s="22">
        <v>3834759</v>
      </c>
      <c r="CK31" s="22">
        <v>3831944</v>
      </c>
      <c r="CL31" s="22">
        <v>120832294</v>
      </c>
      <c r="CM31" s="22">
        <v>120731033</v>
      </c>
      <c r="CN31" s="22">
        <v>37752130</v>
      </c>
      <c r="CO31" s="22">
        <v>449</v>
      </c>
      <c r="CP31" s="22">
        <v>13544</v>
      </c>
      <c r="CQ31" s="22">
        <v>13381</v>
      </c>
      <c r="CR31" s="53"/>
      <c r="CS31" s="20">
        <v>26</v>
      </c>
      <c r="CT31" s="21" t="str">
        <f t="shared" si="17"/>
        <v>西 原 町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18"/>
      <c r="DE31" s="20">
        <v>26</v>
      </c>
      <c r="DF31" s="21" t="str">
        <f t="shared" si="18"/>
        <v>西 原 町</v>
      </c>
      <c r="DG31" s="22">
        <v>0</v>
      </c>
      <c r="DH31" s="22">
        <v>0</v>
      </c>
      <c r="DI31" s="22">
        <v>0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18"/>
      <c r="DQ31" s="20">
        <v>26</v>
      </c>
      <c r="DR31" s="21" t="str">
        <f t="shared" si="19"/>
        <v>西 原 町</v>
      </c>
      <c r="DS31" s="22">
        <v>2157</v>
      </c>
      <c r="DT31" s="22">
        <v>5387</v>
      </c>
      <c r="DU31" s="22">
        <v>5270</v>
      </c>
      <c r="DV31" s="22">
        <v>1040</v>
      </c>
      <c r="DW31" s="22">
        <v>972</v>
      </c>
      <c r="DX31" s="22">
        <v>540</v>
      </c>
      <c r="DY31" s="22">
        <v>34</v>
      </c>
      <c r="DZ31" s="22">
        <v>7</v>
      </c>
      <c r="EA31" s="22">
        <v>5</v>
      </c>
      <c r="EB31" s="18"/>
      <c r="EC31" s="20">
        <v>26</v>
      </c>
      <c r="ED31" s="21" t="str">
        <f t="shared" si="20"/>
        <v>西 原 町</v>
      </c>
      <c r="EE31" s="22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0</v>
      </c>
      <c r="EK31" s="22">
        <v>0</v>
      </c>
      <c r="EL31" s="22">
        <v>0</v>
      </c>
      <c r="EM31" s="22">
        <v>0</v>
      </c>
      <c r="EO31" s="20">
        <v>26</v>
      </c>
      <c r="EP31" s="21" t="str">
        <f t="shared" si="21"/>
        <v>西 原 町</v>
      </c>
      <c r="EQ31" s="22">
        <v>0</v>
      </c>
      <c r="ER31" s="22">
        <v>0</v>
      </c>
      <c r="ES31" s="22">
        <v>0</v>
      </c>
      <c r="ET31" s="22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0</v>
      </c>
      <c r="FA31" s="20">
        <v>26</v>
      </c>
      <c r="FB31" s="21" t="str">
        <f t="shared" si="22"/>
        <v>西 原 町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M31" s="20">
        <v>26</v>
      </c>
      <c r="FN31" s="21" t="str">
        <f t="shared" si="23"/>
        <v>西 原 町</v>
      </c>
      <c r="FO31" s="22">
        <v>562702</v>
      </c>
      <c r="FP31" s="22">
        <v>1395880</v>
      </c>
      <c r="FQ31" s="22">
        <v>996282</v>
      </c>
      <c r="FR31" s="22">
        <v>351587</v>
      </c>
      <c r="FS31" s="22">
        <v>272974</v>
      </c>
      <c r="FT31" s="22">
        <v>153543</v>
      </c>
      <c r="FU31" s="22">
        <v>249</v>
      </c>
      <c r="FV31" s="22">
        <v>2167</v>
      </c>
      <c r="FW31" s="22">
        <v>1294</v>
      </c>
      <c r="FY31" s="20">
        <v>26</v>
      </c>
      <c r="FZ31" s="21" t="str">
        <f t="shared" si="24"/>
        <v>西 原 町</v>
      </c>
      <c r="GA31" s="22">
        <v>7026</v>
      </c>
      <c r="GB31" s="22">
        <v>344026</v>
      </c>
      <c r="GC31" s="22">
        <v>343002</v>
      </c>
      <c r="GD31" s="22">
        <v>705254</v>
      </c>
      <c r="GE31" s="22">
        <v>703155</v>
      </c>
      <c r="GF31" s="22">
        <v>361043</v>
      </c>
      <c r="GG31" s="22">
        <v>12</v>
      </c>
      <c r="GH31" s="22">
        <v>115</v>
      </c>
      <c r="GI31" s="22">
        <v>109</v>
      </c>
      <c r="GK31" s="20">
        <v>26</v>
      </c>
      <c r="GL31" s="21" t="str">
        <f t="shared" si="25"/>
        <v>西 原 町</v>
      </c>
      <c r="GM31" s="22">
        <v>0</v>
      </c>
      <c r="GN31" s="22">
        <v>0</v>
      </c>
      <c r="GO31" s="22">
        <v>0</v>
      </c>
      <c r="GP31" s="22">
        <v>0</v>
      </c>
      <c r="GQ31" s="22">
        <v>0</v>
      </c>
      <c r="GR31" s="22">
        <v>0</v>
      </c>
      <c r="GS31" s="22">
        <v>0</v>
      </c>
      <c r="GT31" s="22">
        <v>0</v>
      </c>
      <c r="GU31" s="22">
        <v>0</v>
      </c>
      <c r="GW31" s="20">
        <v>26</v>
      </c>
      <c r="GX31" s="21" t="str">
        <f t="shared" si="26"/>
        <v>西 原 町</v>
      </c>
      <c r="GY31" s="22">
        <v>0</v>
      </c>
      <c r="GZ31" s="22">
        <v>0</v>
      </c>
      <c r="HA31" s="22">
        <v>0</v>
      </c>
      <c r="HB31" s="22">
        <v>0</v>
      </c>
      <c r="HC31" s="22">
        <v>0</v>
      </c>
      <c r="HD31" s="22">
        <v>0</v>
      </c>
      <c r="HE31" s="22">
        <v>0</v>
      </c>
      <c r="HF31" s="22">
        <v>0</v>
      </c>
      <c r="HG31" s="22">
        <v>0</v>
      </c>
      <c r="HI31" s="20">
        <v>26</v>
      </c>
      <c r="HJ31" s="21" t="str">
        <f t="shared" si="27"/>
        <v>西 原 町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22">
        <v>0</v>
      </c>
      <c r="HR31" s="22">
        <v>0</v>
      </c>
      <c r="HS31" s="22">
        <v>0</v>
      </c>
      <c r="HU31" s="19">
        <f t="shared" si="1"/>
        <v>1015314</v>
      </c>
      <c r="HV31" s="8">
        <f t="shared" si="2"/>
        <v>9581928</v>
      </c>
      <c r="HW31" s="8">
        <f t="shared" si="3"/>
        <v>8077589</v>
      </c>
      <c r="HX31" s="8">
        <f t="shared" si="4"/>
        <v>125009975</v>
      </c>
      <c r="HY31" s="8">
        <f t="shared" si="5"/>
        <v>124685435</v>
      </c>
      <c r="HZ31" s="8">
        <f t="shared" si="6"/>
        <v>39086045</v>
      </c>
      <c r="IA31" s="8">
        <f t="shared" si="7"/>
        <v>963</v>
      </c>
      <c r="IB31" s="8">
        <f t="shared" si="8"/>
        <v>21174</v>
      </c>
      <c r="IC31" s="8">
        <f t="shared" si="9"/>
        <v>18609</v>
      </c>
    </row>
    <row r="32" spans="1:237" s="8" customFormat="1" ht="15" customHeight="1">
      <c r="A32" s="20">
        <v>27</v>
      </c>
      <c r="B32" s="21" t="s">
        <v>97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8"/>
      <c r="M32" s="20">
        <v>27</v>
      </c>
      <c r="N32" s="21" t="str">
        <f t="shared" si="10"/>
        <v>与那原町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33"/>
      <c r="Y32" s="20">
        <v>27</v>
      </c>
      <c r="Z32" s="21" t="str">
        <f t="shared" si="11"/>
        <v>与那原町</v>
      </c>
      <c r="AA32" s="22">
        <v>22743</v>
      </c>
      <c r="AB32" s="22">
        <v>691628</v>
      </c>
      <c r="AC32" s="22">
        <v>409849</v>
      </c>
      <c r="AD32" s="22">
        <v>30376</v>
      </c>
      <c r="AE32" s="22">
        <v>17208</v>
      </c>
      <c r="AF32" s="22">
        <v>17208</v>
      </c>
      <c r="AG32" s="22">
        <v>87</v>
      </c>
      <c r="AH32" s="22">
        <v>893</v>
      </c>
      <c r="AI32" s="22">
        <v>538</v>
      </c>
      <c r="AJ32" s="53"/>
      <c r="AK32" s="20">
        <v>27</v>
      </c>
      <c r="AL32" s="21" t="str">
        <f t="shared" si="12"/>
        <v>与那原町</v>
      </c>
      <c r="AM32" s="22">
        <v>6084</v>
      </c>
      <c r="AN32" s="22">
        <v>136655</v>
      </c>
      <c r="AO32" s="22">
        <v>120270</v>
      </c>
      <c r="AP32" s="22">
        <v>248010</v>
      </c>
      <c r="AQ32" s="22">
        <v>221135</v>
      </c>
      <c r="AR32" s="22">
        <v>72452</v>
      </c>
      <c r="AS32" s="22">
        <v>25</v>
      </c>
      <c r="AT32" s="22">
        <v>342</v>
      </c>
      <c r="AU32" s="22">
        <v>270</v>
      </c>
      <c r="AV32" s="33"/>
      <c r="AW32" s="20">
        <v>27</v>
      </c>
      <c r="AX32" s="21" t="str">
        <f t="shared" si="13"/>
        <v>与那原町</v>
      </c>
      <c r="AY32" s="22">
        <v>0</v>
      </c>
      <c r="AZ32" s="22">
        <v>670094</v>
      </c>
      <c r="BA32" s="22">
        <v>668744</v>
      </c>
      <c r="BB32" s="22">
        <v>26477972</v>
      </c>
      <c r="BC32" s="22">
        <v>26425257</v>
      </c>
      <c r="BD32" s="22">
        <v>3369961</v>
      </c>
      <c r="BE32" s="22">
        <v>0</v>
      </c>
      <c r="BF32" s="22">
        <v>4396</v>
      </c>
      <c r="BG32" s="22">
        <v>4312</v>
      </c>
      <c r="BH32" s="33"/>
      <c r="BI32" s="20">
        <v>27</v>
      </c>
      <c r="BJ32" s="21" t="str">
        <f t="shared" si="14"/>
        <v>与那原町</v>
      </c>
      <c r="BK32" s="22">
        <v>0</v>
      </c>
      <c r="BL32" s="22">
        <v>213617</v>
      </c>
      <c r="BM32" s="22">
        <v>213484</v>
      </c>
      <c r="BN32" s="22">
        <v>7796828</v>
      </c>
      <c r="BO32" s="22">
        <v>7792834</v>
      </c>
      <c r="BP32" s="22">
        <v>1949130</v>
      </c>
      <c r="BQ32" s="22">
        <v>0</v>
      </c>
      <c r="BR32" s="22">
        <v>1617</v>
      </c>
      <c r="BS32" s="22">
        <v>1611</v>
      </c>
      <c r="BT32" s="33"/>
      <c r="BU32" s="20">
        <v>27</v>
      </c>
      <c r="BV32" s="21" t="str">
        <f t="shared" si="15"/>
        <v>与那原町</v>
      </c>
      <c r="BW32" s="22">
        <v>0</v>
      </c>
      <c r="BX32" s="22">
        <v>237573</v>
      </c>
      <c r="BY32" s="22">
        <v>237563</v>
      </c>
      <c r="BZ32" s="22">
        <v>8733585</v>
      </c>
      <c r="CA32" s="22">
        <v>8733151</v>
      </c>
      <c r="CB32" s="22">
        <v>5444883</v>
      </c>
      <c r="CC32" s="22">
        <v>0</v>
      </c>
      <c r="CD32" s="22">
        <v>559</v>
      </c>
      <c r="CE32" s="22">
        <v>556</v>
      </c>
      <c r="CF32" s="33"/>
      <c r="CG32" s="20">
        <v>27</v>
      </c>
      <c r="CH32" s="21" t="str">
        <f t="shared" si="16"/>
        <v>与那原町</v>
      </c>
      <c r="CI32" s="22">
        <v>176914</v>
      </c>
      <c r="CJ32" s="22">
        <v>1121284</v>
      </c>
      <c r="CK32" s="22">
        <v>1119791</v>
      </c>
      <c r="CL32" s="22">
        <v>43008385</v>
      </c>
      <c r="CM32" s="22">
        <v>42951242</v>
      </c>
      <c r="CN32" s="22">
        <v>10763974</v>
      </c>
      <c r="CO32" s="22">
        <v>391</v>
      </c>
      <c r="CP32" s="22">
        <v>6572</v>
      </c>
      <c r="CQ32" s="22">
        <v>6479</v>
      </c>
      <c r="CR32" s="53"/>
      <c r="CS32" s="20">
        <v>27</v>
      </c>
      <c r="CT32" s="21" t="str">
        <f t="shared" si="17"/>
        <v>与那原町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18"/>
      <c r="DE32" s="20">
        <v>27</v>
      </c>
      <c r="DF32" s="21" t="str">
        <f t="shared" si="18"/>
        <v>与那原町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18"/>
      <c r="DQ32" s="20">
        <v>27</v>
      </c>
      <c r="DR32" s="21" t="str">
        <f t="shared" si="19"/>
        <v>与那原町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18"/>
      <c r="EC32" s="20">
        <v>27</v>
      </c>
      <c r="ED32" s="21" t="str">
        <f t="shared" si="20"/>
        <v>与那原町</v>
      </c>
      <c r="EE32" s="22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0</v>
      </c>
      <c r="EK32" s="22">
        <v>0</v>
      </c>
      <c r="EL32" s="22">
        <v>0</v>
      </c>
      <c r="EM32" s="22">
        <v>0</v>
      </c>
      <c r="EO32" s="20">
        <v>27</v>
      </c>
      <c r="EP32" s="21" t="str">
        <f t="shared" si="21"/>
        <v>与那原町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FA32" s="20">
        <v>27</v>
      </c>
      <c r="FB32" s="21" t="str">
        <f t="shared" si="22"/>
        <v>与那原町</v>
      </c>
      <c r="FC32" s="22">
        <v>0</v>
      </c>
      <c r="FD32" s="22">
        <v>0</v>
      </c>
      <c r="FE32" s="22">
        <v>0</v>
      </c>
      <c r="FF32" s="22">
        <v>0</v>
      </c>
      <c r="FG32" s="22">
        <v>0</v>
      </c>
      <c r="FH32" s="22">
        <v>0</v>
      </c>
      <c r="FI32" s="22">
        <v>0</v>
      </c>
      <c r="FJ32" s="22">
        <v>0</v>
      </c>
      <c r="FK32" s="22">
        <v>0</v>
      </c>
      <c r="FM32" s="20">
        <v>27</v>
      </c>
      <c r="FN32" s="21" t="str">
        <f t="shared" si="23"/>
        <v>与那原町</v>
      </c>
      <c r="FO32" s="22">
        <v>99603</v>
      </c>
      <c r="FP32" s="22">
        <v>768547</v>
      </c>
      <c r="FQ32" s="22">
        <v>473707</v>
      </c>
      <c r="FR32" s="22">
        <v>16037</v>
      </c>
      <c r="FS32" s="22">
        <v>9884</v>
      </c>
      <c r="FT32" s="22">
        <v>9852</v>
      </c>
      <c r="FU32" s="22">
        <v>186</v>
      </c>
      <c r="FV32" s="22">
        <v>1202</v>
      </c>
      <c r="FW32" s="22">
        <v>687</v>
      </c>
      <c r="FY32" s="20">
        <v>27</v>
      </c>
      <c r="FZ32" s="21" t="str">
        <f t="shared" si="24"/>
        <v>与那原町</v>
      </c>
      <c r="GA32" s="22">
        <v>0</v>
      </c>
      <c r="GB32" s="22">
        <v>14232</v>
      </c>
      <c r="GC32" s="22">
        <v>14232</v>
      </c>
      <c r="GD32" s="22">
        <v>29176</v>
      </c>
      <c r="GE32" s="22">
        <v>29176</v>
      </c>
      <c r="GF32" s="22">
        <v>14962</v>
      </c>
      <c r="GG32" s="22">
        <v>0</v>
      </c>
      <c r="GH32" s="22">
        <v>17</v>
      </c>
      <c r="GI32" s="22">
        <v>17</v>
      </c>
      <c r="GK32" s="20">
        <v>27</v>
      </c>
      <c r="GL32" s="21" t="str">
        <f t="shared" si="25"/>
        <v>与那原町</v>
      </c>
      <c r="GM32" s="22">
        <v>0</v>
      </c>
      <c r="GN32" s="22">
        <v>0</v>
      </c>
      <c r="GO32" s="22">
        <v>0</v>
      </c>
      <c r="GP32" s="22">
        <v>0</v>
      </c>
      <c r="GQ32" s="22">
        <v>0</v>
      </c>
      <c r="GR32" s="22">
        <v>0</v>
      </c>
      <c r="GS32" s="22">
        <v>0</v>
      </c>
      <c r="GT32" s="22">
        <v>0</v>
      </c>
      <c r="GU32" s="22">
        <v>0</v>
      </c>
      <c r="GW32" s="20">
        <v>27</v>
      </c>
      <c r="GX32" s="21" t="str">
        <f t="shared" si="26"/>
        <v>与那原町</v>
      </c>
      <c r="GY32" s="22">
        <v>0</v>
      </c>
      <c r="GZ32" s="22">
        <v>0</v>
      </c>
      <c r="HA32" s="22">
        <v>0</v>
      </c>
      <c r="HB32" s="22">
        <v>0</v>
      </c>
      <c r="HC32" s="22">
        <v>0</v>
      </c>
      <c r="HD32" s="22">
        <v>0</v>
      </c>
      <c r="HE32" s="22">
        <v>0</v>
      </c>
      <c r="HF32" s="22">
        <v>0</v>
      </c>
      <c r="HG32" s="22">
        <v>0</v>
      </c>
      <c r="HI32" s="20">
        <v>27</v>
      </c>
      <c r="HJ32" s="21" t="str">
        <f t="shared" si="27"/>
        <v>与那原町</v>
      </c>
      <c r="HK32" s="22">
        <v>0</v>
      </c>
      <c r="HL32" s="22">
        <v>0</v>
      </c>
      <c r="HM32" s="22">
        <v>0</v>
      </c>
      <c r="HN32" s="22">
        <v>0</v>
      </c>
      <c r="HO32" s="22">
        <v>0</v>
      </c>
      <c r="HP32" s="22">
        <v>0</v>
      </c>
      <c r="HQ32" s="22">
        <v>0</v>
      </c>
      <c r="HR32" s="22">
        <v>0</v>
      </c>
      <c r="HS32" s="22">
        <v>0</v>
      </c>
      <c r="HU32" s="19">
        <f t="shared" si="1"/>
        <v>305344</v>
      </c>
      <c r="HV32" s="8">
        <f t="shared" si="2"/>
        <v>2732346</v>
      </c>
      <c r="HW32" s="8">
        <f t="shared" si="3"/>
        <v>2137849</v>
      </c>
      <c r="HX32" s="8">
        <f t="shared" si="4"/>
        <v>43331984</v>
      </c>
      <c r="HY32" s="8">
        <f t="shared" si="5"/>
        <v>43228645</v>
      </c>
      <c r="HZ32" s="8">
        <f t="shared" si="6"/>
        <v>10878448</v>
      </c>
      <c r="IA32" s="8">
        <f t="shared" si="7"/>
        <v>689</v>
      </c>
      <c r="IB32" s="8">
        <f t="shared" si="8"/>
        <v>9026</v>
      </c>
      <c r="IC32" s="8">
        <f t="shared" si="9"/>
        <v>7991</v>
      </c>
    </row>
    <row r="33" spans="1:237" s="8" customFormat="1" ht="15" customHeight="1">
      <c r="A33" s="20">
        <v>28</v>
      </c>
      <c r="B33" s="21" t="s">
        <v>98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8"/>
      <c r="M33" s="20">
        <v>28</v>
      </c>
      <c r="N33" s="21" t="str">
        <f t="shared" si="10"/>
        <v>南風原町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33"/>
      <c r="Y33" s="20">
        <v>28</v>
      </c>
      <c r="Z33" s="21" t="str">
        <f t="shared" si="11"/>
        <v>南風原町</v>
      </c>
      <c r="AA33" s="22">
        <v>44044</v>
      </c>
      <c r="AB33" s="22">
        <v>2337787</v>
      </c>
      <c r="AC33" s="22">
        <v>1906611</v>
      </c>
      <c r="AD33" s="22">
        <v>165983</v>
      </c>
      <c r="AE33" s="22">
        <v>135369</v>
      </c>
      <c r="AF33" s="22">
        <v>132737</v>
      </c>
      <c r="AG33" s="22">
        <v>138</v>
      </c>
      <c r="AH33" s="22">
        <v>2724</v>
      </c>
      <c r="AI33" s="22">
        <v>2089</v>
      </c>
      <c r="AJ33" s="53"/>
      <c r="AK33" s="20">
        <v>28</v>
      </c>
      <c r="AL33" s="21" t="str">
        <f t="shared" si="12"/>
        <v>南風原町</v>
      </c>
      <c r="AM33" s="22">
        <v>27690</v>
      </c>
      <c r="AN33" s="22">
        <v>578560</v>
      </c>
      <c r="AO33" s="22">
        <v>559316</v>
      </c>
      <c r="AP33" s="22">
        <v>1481419</v>
      </c>
      <c r="AQ33" s="22">
        <v>1432216</v>
      </c>
      <c r="AR33" s="22">
        <v>459207</v>
      </c>
      <c r="AS33" s="22">
        <v>40</v>
      </c>
      <c r="AT33" s="22">
        <v>1133</v>
      </c>
      <c r="AU33" s="22">
        <v>1005</v>
      </c>
      <c r="AV33" s="33"/>
      <c r="AW33" s="20">
        <v>28</v>
      </c>
      <c r="AX33" s="21" t="str">
        <f t="shared" si="13"/>
        <v>南風原町</v>
      </c>
      <c r="AY33" s="22">
        <v>0</v>
      </c>
      <c r="AZ33" s="22">
        <v>1428323</v>
      </c>
      <c r="BA33" s="22">
        <v>1427056</v>
      </c>
      <c r="BB33" s="22">
        <v>64308566</v>
      </c>
      <c r="BC33" s="22">
        <v>64256441</v>
      </c>
      <c r="BD33" s="22">
        <v>7879497</v>
      </c>
      <c r="BE33" s="22">
        <v>0</v>
      </c>
      <c r="BF33" s="22">
        <v>7757</v>
      </c>
      <c r="BG33" s="22">
        <v>7683</v>
      </c>
      <c r="BH33" s="33"/>
      <c r="BI33" s="20">
        <v>28</v>
      </c>
      <c r="BJ33" s="21" t="str">
        <f t="shared" si="14"/>
        <v>南風原町</v>
      </c>
      <c r="BK33" s="22">
        <v>0</v>
      </c>
      <c r="BL33" s="22">
        <v>601136</v>
      </c>
      <c r="BM33" s="22">
        <v>600913</v>
      </c>
      <c r="BN33" s="22">
        <v>25025212</v>
      </c>
      <c r="BO33" s="22">
        <v>25016784</v>
      </c>
      <c r="BP33" s="22">
        <v>5940630</v>
      </c>
      <c r="BQ33" s="22">
        <v>0</v>
      </c>
      <c r="BR33" s="22">
        <v>4409</v>
      </c>
      <c r="BS33" s="22">
        <v>4384</v>
      </c>
      <c r="BT33" s="33"/>
      <c r="BU33" s="20">
        <v>28</v>
      </c>
      <c r="BV33" s="21" t="str">
        <f t="shared" si="15"/>
        <v>南風原町</v>
      </c>
      <c r="BW33" s="22">
        <v>0</v>
      </c>
      <c r="BX33" s="22">
        <v>770676</v>
      </c>
      <c r="BY33" s="22">
        <v>770578</v>
      </c>
      <c r="BZ33" s="22">
        <v>36736094</v>
      </c>
      <c r="CA33" s="22">
        <v>36734860</v>
      </c>
      <c r="CB33" s="22">
        <v>22219992</v>
      </c>
      <c r="CC33" s="22">
        <v>0</v>
      </c>
      <c r="CD33" s="22">
        <v>1521</v>
      </c>
      <c r="CE33" s="22">
        <v>1515</v>
      </c>
      <c r="CF33" s="33"/>
      <c r="CG33" s="20">
        <v>28</v>
      </c>
      <c r="CH33" s="21" t="str">
        <f t="shared" si="16"/>
        <v>南風原町</v>
      </c>
      <c r="CI33" s="22">
        <v>363993</v>
      </c>
      <c r="CJ33" s="22">
        <v>2800135</v>
      </c>
      <c r="CK33" s="22">
        <v>2798547</v>
      </c>
      <c r="CL33" s="22">
        <v>126069872</v>
      </c>
      <c r="CM33" s="22">
        <v>126008085</v>
      </c>
      <c r="CN33" s="22">
        <v>36040119</v>
      </c>
      <c r="CO33" s="22">
        <v>483</v>
      </c>
      <c r="CP33" s="22">
        <v>13687</v>
      </c>
      <c r="CQ33" s="22">
        <v>13582</v>
      </c>
      <c r="CR33" s="53"/>
      <c r="CS33" s="20">
        <v>28</v>
      </c>
      <c r="CT33" s="21" t="str">
        <f t="shared" si="17"/>
        <v>南風原町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18"/>
      <c r="DE33" s="20">
        <v>28</v>
      </c>
      <c r="DF33" s="21" t="str">
        <f t="shared" si="18"/>
        <v>南風原町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18"/>
      <c r="DQ33" s="20">
        <v>28</v>
      </c>
      <c r="DR33" s="21" t="str">
        <f t="shared" si="19"/>
        <v>南風原町</v>
      </c>
      <c r="DS33" s="22">
        <v>25360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16</v>
      </c>
      <c r="DZ33" s="22">
        <v>0</v>
      </c>
      <c r="EA33" s="22">
        <v>0</v>
      </c>
      <c r="EB33" s="18"/>
      <c r="EC33" s="20">
        <v>28</v>
      </c>
      <c r="ED33" s="21" t="str">
        <f t="shared" si="20"/>
        <v>南風原町</v>
      </c>
      <c r="EE33" s="22">
        <v>0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0</v>
      </c>
      <c r="EM33" s="22">
        <v>0</v>
      </c>
      <c r="EO33" s="20">
        <v>28</v>
      </c>
      <c r="EP33" s="21" t="str">
        <f t="shared" si="21"/>
        <v>南風原町</v>
      </c>
      <c r="EQ33" s="22">
        <v>0</v>
      </c>
      <c r="ER33" s="22">
        <v>0</v>
      </c>
      <c r="ES33" s="22">
        <v>0</v>
      </c>
      <c r="ET33" s="22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FA33" s="20">
        <v>28</v>
      </c>
      <c r="FB33" s="21" t="str">
        <f t="shared" si="22"/>
        <v>南風原町</v>
      </c>
      <c r="FC33" s="22">
        <v>0</v>
      </c>
      <c r="FD33" s="22">
        <v>0</v>
      </c>
      <c r="FE33" s="22">
        <v>0</v>
      </c>
      <c r="FF33" s="22">
        <v>0</v>
      </c>
      <c r="FG33" s="22">
        <v>0</v>
      </c>
      <c r="FH33" s="22">
        <v>0</v>
      </c>
      <c r="FI33" s="22">
        <v>0</v>
      </c>
      <c r="FJ33" s="22">
        <v>0</v>
      </c>
      <c r="FK33" s="22">
        <v>0</v>
      </c>
      <c r="FM33" s="20">
        <v>28</v>
      </c>
      <c r="FN33" s="21" t="str">
        <f t="shared" si="23"/>
        <v>南風原町</v>
      </c>
      <c r="FO33" s="22">
        <v>153406</v>
      </c>
      <c r="FP33" s="22">
        <v>674818</v>
      </c>
      <c r="FQ33" s="22">
        <v>415816</v>
      </c>
      <c r="FR33" s="22">
        <v>45193</v>
      </c>
      <c r="FS33" s="22">
        <v>29829</v>
      </c>
      <c r="FT33" s="22">
        <v>20835</v>
      </c>
      <c r="FU33" s="22">
        <v>227</v>
      </c>
      <c r="FV33" s="22">
        <v>940</v>
      </c>
      <c r="FW33" s="22">
        <v>603</v>
      </c>
      <c r="FY33" s="20">
        <v>28</v>
      </c>
      <c r="FZ33" s="21" t="str">
        <f t="shared" si="24"/>
        <v>南風原町</v>
      </c>
      <c r="GA33" s="22">
        <v>0</v>
      </c>
      <c r="GB33" s="22">
        <v>0</v>
      </c>
      <c r="GC33" s="22">
        <v>0</v>
      </c>
      <c r="GD33" s="22">
        <v>0</v>
      </c>
      <c r="GE33" s="22">
        <v>0</v>
      </c>
      <c r="GF33" s="22">
        <v>0</v>
      </c>
      <c r="GG33" s="22">
        <v>0</v>
      </c>
      <c r="GH33" s="22">
        <v>0</v>
      </c>
      <c r="GI33" s="22">
        <v>0</v>
      </c>
      <c r="GK33" s="20">
        <v>28</v>
      </c>
      <c r="GL33" s="21" t="str">
        <f t="shared" si="25"/>
        <v>南風原町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2">
        <v>0</v>
      </c>
      <c r="GS33" s="22">
        <v>0</v>
      </c>
      <c r="GT33" s="22">
        <v>0</v>
      </c>
      <c r="GU33" s="22">
        <v>0</v>
      </c>
      <c r="GW33" s="20">
        <v>28</v>
      </c>
      <c r="GX33" s="21" t="str">
        <f t="shared" si="26"/>
        <v>南風原町</v>
      </c>
      <c r="GY33" s="22">
        <v>0</v>
      </c>
      <c r="GZ33" s="22">
        <v>0</v>
      </c>
      <c r="HA33" s="22">
        <v>0</v>
      </c>
      <c r="HB33" s="22">
        <v>0</v>
      </c>
      <c r="HC33" s="22">
        <v>0</v>
      </c>
      <c r="HD33" s="22">
        <v>0</v>
      </c>
      <c r="HE33" s="22">
        <v>0</v>
      </c>
      <c r="HF33" s="22">
        <v>0</v>
      </c>
      <c r="HG33" s="22">
        <v>0</v>
      </c>
      <c r="HI33" s="20">
        <v>28</v>
      </c>
      <c r="HJ33" s="21" t="str">
        <f t="shared" si="27"/>
        <v>南風原町</v>
      </c>
      <c r="HK33" s="22">
        <v>0</v>
      </c>
      <c r="HL33" s="22">
        <v>0</v>
      </c>
      <c r="HM33" s="22">
        <v>0</v>
      </c>
      <c r="HN33" s="22">
        <v>0</v>
      </c>
      <c r="HO33" s="22">
        <v>0</v>
      </c>
      <c r="HP33" s="22">
        <v>0</v>
      </c>
      <c r="HQ33" s="22">
        <v>0</v>
      </c>
      <c r="HR33" s="22">
        <v>0</v>
      </c>
      <c r="HS33" s="22">
        <v>0</v>
      </c>
      <c r="HU33" s="19">
        <f t="shared" si="1"/>
        <v>614493</v>
      </c>
      <c r="HV33" s="8">
        <f t="shared" si="2"/>
        <v>6391300</v>
      </c>
      <c r="HW33" s="8">
        <f t="shared" si="3"/>
        <v>5680290</v>
      </c>
      <c r="HX33" s="8">
        <f t="shared" si="4"/>
        <v>127762467</v>
      </c>
      <c r="HY33" s="8">
        <f t="shared" si="5"/>
        <v>127605499</v>
      </c>
      <c r="HZ33" s="8">
        <f t="shared" si="6"/>
        <v>36652898</v>
      </c>
      <c r="IA33" s="8">
        <f t="shared" si="7"/>
        <v>904</v>
      </c>
      <c r="IB33" s="8">
        <f t="shared" si="8"/>
        <v>18484</v>
      </c>
      <c r="IC33" s="8">
        <f t="shared" si="9"/>
        <v>17279</v>
      </c>
    </row>
    <row r="34" spans="1:237" s="8" customFormat="1" ht="15" customHeight="1">
      <c r="A34" s="20">
        <v>29</v>
      </c>
      <c r="B34" s="21" t="s">
        <v>99</v>
      </c>
      <c r="C34" s="22">
        <v>6892</v>
      </c>
      <c r="D34" s="22">
        <v>101014</v>
      </c>
      <c r="E34" s="22">
        <v>76837</v>
      </c>
      <c r="F34" s="22">
        <v>3433</v>
      </c>
      <c r="G34" s="22">
        <v>2625</v>
      </c>
      <c r="H34" s="22">
        <v>2625</v>
      </c>
      <c r="I34" s="22">
        <v>7</v>
      </c>
      <c r="J34" s="22">
        <v>385</v>
      </c>
      <c r="K34" s="22">
        <v>287</v>
      </c>
      <c r="L34" s="18"/>
      <c r="M34" s="20">
        <v>29</v>
      </c>
      <c r="N34" s="21" t="str">
        <f t="shared" si="10"/>
        <v>渡嘉敷村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33"/>
      <c r="Y34" s="20">
        <v>29</v>
      </c>
      <c r="Z34" s="21" t="str">
        <f t="shared" si="11"/>
        <v>渡嘉敷村</v>
      </c>
      <c r="AA34" s="22">
        <v>17953</v>
      </c>
      <c r="AB34" s="22">
        <v>407620</v>
      </c>
      <c r="AC34" s="22">
        <v>236505</v>
      </c>
      <c r="AD34" s="22">
        <v>12971</v>
      </c>
      <c r="AE34" s="22">
        <v>7977</v>
      </c>
      <c r="AF34" s="22">
        <v>7977</v>
      </c>
      <c r="AG34" s="22">
        <v>95</v>
      </c>
      <c r="AH34" s="22">
        <v>1331</v>
      </c>
      <c r="AI34" s="22">
        <v>663</v>
      </c>
      <c r="AJ34" s="53"/>
      <c r="AK34" s="20">
        <v>29</v>
      </c>
      <c r="AL34" s="21" t="str">
        <f t="shared" si="12"/>
        <v>渡嘉敷村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33"/>
      <c r="AW34" s="20">
        <v>29</v>
      </c>
      <c r="AX34" s="21" t="str">
        <f t="shared" si="13"/>
        <v>渡嘉敷村</v>
      </c>
      <c r="AY34" s="22">
        <v>0</v>
      </c>
      <c r="AZ34" s="22">
        <v>45450</v>
      </c>
      <c r="BA34" s="22">
        <v>30344</v>
      </c>
      <c r="BB34" s="22">
        <v>365590</v>
      </c>
      <c r="BC34" s="22">
        <v>243083</v>
      </c>
      <c r="BD34" s="22">
        <v>15481</v>
      </c>
      <c r="BE34" s="22">
        <v>0</v>
      </c>
      <c r="BF34" s="22">
        <v>232</v>
      </c>
      <c r="BG34" s="22">
        <v>153</v>
      </c>
      <c r="BH34" s="33"/>
      <c r="BI34" s="20">
        <v>29</v>
      </c>
      <c r="BJ34" s="21" t="str">
        <f t="shared" si="14"/>
        <v>渡嘉敷村</v>
      </c>
      <c r="BK34" s="22">
        <v>0</v>
      </c>
      <c r="BL34" s="22">
        <v>26129</v>
      </c>
      <c r="BM34" s="22">
        <v>21643</v>
      </c>
      <c r="BN34" s="22">
        <v>209009</v>
      </c>
      <c r="BO34" s="22">
        <v>172898</v>
      </c>
      <c r="BP34" s="22">
        <v>22073</v>
      </c>
      <c r="BQ34" s="22">
        <v>0</v>
      </c>
      <c r="BR34" s="22">
        <v>208</v>
      </c>
      <c r="BS34" s="22">
        <v>148</v>
      </c>
      <c r="BT34" s="33"/>
      <c r="BU34" s="20">
        <v>29</v>
      </c>
      <c r="BV34" s="21" t="str">
        <f t="shared" si="15"/>
        <v>渡嘉敷村</v>
      </c>
      <c r="BW34" s="22">
        <v>0</v>
      </c>
      <c r="BX34" s="22">
        <v>66850</v>
      </c>
      <c r="BY34" s="22">
        <v>57925</v>
      </c>
      <c r="BZ34" s="22">
        <v>420212</v>
      </c>
      <c r="CA34" s="22">
        <v>415146</v>
      </c>
      <c r="CB34" s="22">
        <v>147278</v>
      </c>
      <c r="CC34" s="22">
        <v>0</v>
      </c>
      <c r="CD34" s="22">
        <v>318</v>
      </c>
      <c r="CE34" s="22">
        <v>258</v>
      </c>
      <c r="CF34" s="33"/>
      <c r="CG34" s="20">
        <v>29</v>
      </c>
      <c r="CH34" s="21" t="str">
        <f t="shared" si="16"/>
        <v>渡嘉敷村</v>
      </c>
      <c r="CI34" s="22">
        <v>5013</v>
      </c>
      <c r="CJ34" s="22">
        <v>138429</v>
      </c>
      <c r="CK34" s="22">
        <v>109912</v>
      </c>
      <c r="CL34" s="22">
        <v>994811</v>
      </c>
      <c r="CM34" s="22">
        <v>831127</v>
      </c>
      <c r="CN34" s="22">
        <v>184832</v>
      </c>
      <c r="CO34" s="22">
        <v>28</v>
      </c>
      <c r="CP34" s="22">
        <v>758</v>
      </c>
      <c r="CQ34" s="22">
        <v>559</v>
      </c>
      <c r="CR34" s="53"/>
      <c r="CS34" s="20">
        <v>29</v>
      </c>
      <c r="CT34" s="21" t="str">
        <f t="shared" si="17"/>
        <v>渡嘉敷村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18"/>
      <c r="DE34" s="20">
        <v>29</v>
      </c>
      <c r="DF34" s="21" t="str">
        <f t="shared" si="18"/>
        <v>渡嘉敷村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18"/>
      <c r="DQ34" s="20">
        <v>29</v>
      </c>
      <c r="DR34" s="21" t="str">
        <f t="shared" si="19"/>
        <v>渡嘉敷村</v>
      </c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18"/>
      <c r="EC34" s="20">
        <v>29</v>
      </c>
      <c r="ED34" s="21" t="str">
        <f t="shared" si="20"/>
        <v>渡嘉敷村</v>
      </c>
      <c r="EE34" s="22">
        <v>4694502</v>
      </c>
      <c r="EF34" s="22">
        <v>611213</v>
      </c>
      <c r="EG34" s="22">
        <v>472448</v>
      </c>
      <c r="EH34" s="22">
        <v>5806</v>
      </c>
      <c r="EI34" s="22">
        <v>4491</v>
      </c>
      <c r="EJ34" s="22">
        <v>4491</v>
      </c>
      <c r="EK34" s="22">
        <v>122</v>
      </c>
      <c r="EL34" s="22">
        <v>396</v>
      </c>
      <c r="EM34" s="22">
        <v>294</v>
      </c>
      <c r="EO34" s="20">
        <v>29</v>
      </c>
      <c r="EP34" s="21" t="str">
        <f t="shared" si="21"/>
        <v>渡嘉敷村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FA34" s="20">
        <v>29</v>
      </c>
      <c r="FB34" s="21" t="str">
        <f t="shared" si="22"/>
        <v>渡嘉敷村</v>
      </c>
      <c r="FC34" s="22">
        <v>0</v>
      </c>
      <c r="FD34" s="22">
        <v>0</v>
      </c>
      <c r="FE34" s="22">
        <v>0</v>
      </c>
      <c r="FF34" s="22">
        <v>0</v>
      </c>
      <c r="FG34" s="22">
        <v>0</v>
      </c>
      <c r="FH34" s="22">
        <v>0</v>
      </c>
      <c r="FI34" s="22">
        <v>0</v>
      </c>
      <c r="FJ34" s="22">
        <v>0</v>
      </c>
      <c r="FK34" s="22">
        <v>0</v>
      </c>
      <c r="FM34" s="20">
        <v>29</v>
      </c>
      <c r="FN34" s="21" t="str">
        <f t="shared" si="23"/>
        <v>渡嘉敷村</v>
      </c>
      <c r="FO34" s="22">
        <v>3777325</v>
      </c>
      <c r="FP34" s="22">
        <v>1846957</v>
      </c>
      <c r="FQ34" s="22">
        <v>1387859</v>
      </c>
      <c r="FR34" s="22">
        <v>17663</v>
      </c>
      <c r="FS34" s="22">
        <v>13264</v>
      </c>
      <c r="FT34" s="22">
        <v>13264</v>
      </c>
      <c r="FU34" s="22">
        <v>314</v>
      </c>
      <c r="FV34" s="22">
        <v>2025</v>
      </c>
      <c r="FW34" s="22">
        <v>1265</v>
      </c>
      <c r="FY34" s="20">
        <v>29</v>
      </c>
      <c r="FZ34" s="21" t="str">
        <f t="shared" si="24"/>
        <v>渡嘉敷村</v>
      </c>
      <c r="GA34" s="22">
        <v>0</v>
      </c>
      <c r="GB34" s="22">
        <v>0</v>
      </c>
      <c r="GC34" s="22">
        <v>0</v>
      </c>
      <c r="GD34" s="22">
        <v>0</v>
      </c>
      <c r="GE34" s="22">
        <v>0</v>
      </c>
      <c r="GF34" s="22">
        <v>0</v>
      </c>
      <c r="GG34" s="22">
        <v>0</v>
      </c>
      <c r="GH34" s="22">
        <v>0</v>
      </c>
      <c r="GI34" s="22">
        <v>0</v>
      </c>
      <c r="GK34" s="20">
        <v>29</v>
      </c>
      <c r="GL34" s="21" t="str">
        <f t="shared" si="25"/>
        <v>渡嘉敷村</v>
      </c>
      <c r="GM34" s="22">
        <v>0</v>
      </c>
      <c r="GN34" s="22">
        <v>0</v>
      </c>
      <c r="GO34" s="22">
        <v>0</v>
      </c>
      <c r="GP34" s="22">
        <v>0</v>
      </c>
      <c r="GQ34" s="22">
        <v>0</v>
      </c>
      <c r="GR34" s="22">
        <v>0</v>
      </c>
      <c r="GS34" s="22">
        <v>0</v>
      </c>
      <c r="GT34" s="22">
        <v>0</v>
      </c>
      <c r="GU34" s="22">
        <v>0</v>
      </c>
      <c r="GW34" s="20">
        <v>29</v>
      </c>
      <c r="GX34" s="21" t="str">
        <f t="shared" si="26"/>
        <v>渡嘉敷村</v>
      </c>
      <c r="GY34" s="22">
        <v>0</v>
      </c>
      <c r="GZ34" s="22">
        <v>0</v>
      </c>
      <c r="HA34" s="22">
        <v>0</v>
      </c>
      <c r="HB34" s="22">
        <v>0</v>
      </c>
      <c r="HC34" s="22">
        <v>0</v>
      </c>
      <c r="HD34" s="22">
        <v>0</v>
      </c>
      <c r="HE34" s="22">
        <v>0</v>
      </c>
      <c r="HF34" s="22">
        <v>0</v>
      </c>
      <c r="HG34" s="22">
        <v>0</v>
      </c>
      <c r="HI34" s="20">
        <v>29</v>
      </c>
      <c r="HJ34" s="21" t="str">
        <f t="shared" si="27"/>
        <v>渡嘉敷村</v>
      </c>
      <c r="HK34" s="22">
        <v>0</v>
      </c>
      <c r="HL34" s="22">
        <v>0</v>
      </c>
      <c r="HM34" s="22">
        <v>0</v>
      </c>
      <c r="HN34" s="22">
        <v>0</v>
      </c>
      <c r="HO34" s="22">
        <v>0</v>
      </c>
      <c r="HP34" s="22">
        <v>0</v>
      </c>
      <c r="HQ34" s="22">
        <v>0</v>
      </c>
      <c r="HR34" s="22">
        <v>0</v>
      </c>
      <c r="HS34" s="22">
        <v>0</v>
      </c>
      <c r="HU34" s="19">
        <f t="shared" si="1"/>
        <v>8501685</v>
      </c>
      <c r="HV34" s="8">
        <f t="shared" si="2"/>
        <v>3105233</v>
      </c>
      <c r="HW34" s="8">
        <f t="shared" si="3"/>
        <v>2283561</v>
      </c>
      <c r="HX34" s="8">
        <f t="shared" si="4"/>
        <v>1034684</v>
      </c>
      <c r="HY34" s="8">
        <f t="shared" si="5"/>
        <v>859484</v>
      </c>
      <c r="HZ34" s="8">
        <f t="shared" si="6"/>
        <v>213189</v>
      </c>
      <c r="IA34" s="8">
        <f t="shared" si="7"/>
        <v>566</v>
      </c>
      <c r="IB34" s="8">
        <f t="shared" si="8"/>
        <v>4895</v>
      </c>
      <c r="IC34" s="8">
        <f t="shared" si="9"/>
        <v>3068</v>
      </c>
    </row>
    <row r="35" spans="1:237" s="8" customFormat="1" ht="15" customHeight="1">
      <c r="A35" s="24">
        <v>30</v>
      </c>
      <c r="B35" s="25" t="s">
        <v>100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8"/>
      <c r="M35" s="20">
        <v>30</v>
      </c>
      <c r="N35" s="21" t="str">
        <f t="shared" si="10"/>
        <v>座間味村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33"/>
      <c r="Y35" s="20">
        <v>30</v>
      </c>
      <c r="Z35" s="21" t="str">
        <f t="shared" si="11"/>
        <v>座間味村</v>
      </c>
      <c r="AA35" s="22">
        <v>67717</v>
      </c>
      <c r="AB35" s="22">
        <v>1061316</v>
      </c>
      <c r="AC35" s="22">
        <v>680593</v>
      </c>
      <c r="AD35" s="22">
        <v>41751</v>
      </c>
      <c r="AE35" s="22">
        <v>26781</v>
      </c>
      <c r="AF35" s="22">
        <v>24257</v>
      </c>
      <c r="AG35" s="26">
        <v>404</v>
      </c>
      <c r="AH35" s="26">
        <v>4637</v>
      </c>
      <c r="AI35" s="26">
        <v>2666</v>
      </c>
      <c r="AJ35" s="53"/>
      <c r="AK35" s="20">
        <v>30</v>
      </c>
      <c r="AL35" s="21" t="str">
        <f t="shared" si="12"/>
        <v>座間味村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6">
        <v>0</v>
      </c>
      <c r="AT35" s="26">
        <v>0</v>
      </c>
      <c r="AU35" s="26">
        <v>0</v>
      </c>
      <c r="AV35" s="33"/>
      <c r="AW35" s="20">
        <v>30</v>
      </c>
      <c r="AX35" s="21" t="str">
        <f t="shared" si="13"/>
        <v>座間味村</v>
      </c>
      <c r="AY35" s="22">
        <v>0</v>
      </c>
      <c r="AZ35" s="22">
        <v>79723</v>
      </c>
      <c r="BA35" s="22">
        <v>48914</v>
      </c>
      <c r="BB35" s="22">
        <v>559736</v>
      </c>
      <c r="BC35" s="22">
        <v>372049</v>
      </c>
      <c r="BD35" s="22">
        <v>31858</v>
      </c>
      <c r="BE35" s="26">
        <v>0</v>
      </c>
      <c r="BF35" s="26">
        <v>423</v>
      </c>
      <c r="BG35" s="26">
        <v>252</v>
      </c>
      <c r="BH35" s="33"/>
      <c r="BI35" s="20">
        <v>30</v>
      </c>
      <c r="BJ35" s="21" t="str">
        <f t="shared" si="14"/>
        <v>座間味村</v>
      </c>
      <c r="BK35" s="22">
        <v>0</v>
      </c>
      <c r="BL35" s="22">
        <v>71461</v>
      </c>
      <c r="BM35" s="22">
        <v>59865</v>
      </c>
      <c r="BN35" s="22">
        <v>481724</v>
      </c>
      <c r="BO35" s="22">
        <v>419843</v>
      </c>
      <c r="BP35" s="22">
        <v>73814</v>
      </c>
      <c r="BQ35" s="26">
        <v>0</v>
      </c>
      <c r="BR35" s="26">
        <v>364</v>
      </c>
      <c r="BS35" s="26">
        <v>246</v>
      </c>
      <c r="BT35" s="33"/>
      <c r="BU35" s="20">
        <v>30</v>
      </c>
      <c r="BV35" s="21" t="str">
        <f t="shared" si="15"/>
        <v>座間味村</v>
      </c>
      <c r="BW35" s="22">
        <v>0</v>
      </c>
      <c r="BX35" s="22">
        <v>1563</v>
      </c>
      <c r="BY35" s="22">
        <v>1563</v>
      </c>
      <c r="BZ35" s="22">
        <v>14002</v>
      </c>
      <c r="CA35" s="22">
        <v>14002</v>
      </c>
      <c r="CB35" s="22">
        <v>7564</v>
      </c>
      <c r="CC35" s="26">
        <v>0</v>
      </c>
      <c r="CD35" s="26">
        <v>5</v>
      </c>
      <c r="CE35" s="26">
        <v>5</v>
      </c>
      <c r="CF35" s="33"/>
      <c r="CG35" s="20">
        <v>30</v>
      </c>
      <c r="CH35" s="21" t="str">
        <f t="shared" si="16"/>
        <v>座間味村</v>
      </c>
      <c r="CI35" s="22">
        <v>11965</v>
      </c>
      <c r="CJ35" s="22">
        <v>152747</v>
      </c>
      <c r="CK35" s="22">
        <v>110342</v>
      </c>
      <c r="CL35" s="22">
        <v>1055462</v>
      </c>
      <c r="CM35" s="22">
        <v>805894</v>
      </c>
      <c r="CN35" s="22">
        <v>113236</v>
      </c>
      <c r="CO35" s="26">
        <v>76</v>
      </c>
      <c r="CP35" s="26">
        <v>792</v>
      </c>
      <c r="CQ35" s="26">
        <v>503</v>
      </c>
      <c r="CR35" s="53"/>
      <c r="CS35" s="20">
        <v>30</v>
      </c>
      <c r="CT35" s="21" t="str">
        <f t="shared" si="17"/>
        <v>座間味村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6">
        <v>0</v>
      </c>
      <c r="DB35" s="26">
        <v>0</v>
      </c>
      <c r="DC35" s="26">
        <v>0</v>
      </c>
      <c r="DD35" s="18"/>
      <c r="DE35" s="20">
        <v>30</v>
      </c>
      <c r="DF35" s="21" t="str">
        <f t="shared" si="18"/>
        <v>座間味村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6">
        <v>0</v>
      </c>
      <c r="DN35" s="26">
        <v>0</v>
      </c>
      <c r="DO35" s="26">
        <v>0</v>
      </c>
      <c r="DP35" s="18"/>
      <c r="DQ35" s="20">
        <v>30</v>
      </c>
      <c r="DR35" s="21" t="str">
        <f t="shared" si="19"/>
        <v>座間味村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6">
        <v>0</v>
      </c>
      <c r="DZ35" s="26">
        <v>0</v>
      </c>
      <c r="EA35" s="26">
        <v>0</v>
      </c>
      <c r="EB35" s="18"/>
      <c r="EC35" s="20">
        <v>30</v>
      </c>
      <c r="ED35" s="21" t="str">
        <f t="shared" si="20"/>
        <v>座間味村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6">
        <v>0</v>
      </c>
      <c r="EL35" s="26">
        <v>0</v>
      </c>
      <c r="EM35" s="26">
        <v>0</v>
      </c>
      <c r="EO35" s="20">
        <v>30</v>
      </c>
      <c r="EP35" s="21" t="str">
        <f t="shared" si="21"/>
        <v>座間味村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6">
        <v>0</v>
      </c>
      <c r="EX35" s="26">
        <v>0</v>
      </c>
      <c r="EY35" s="26">
        <v>0</v>
      </c>
      <c r="FA35" s="20">
        <v>30</v>
      </c>
      <c r="FB35" s="21" t="str">
        <f t="shared" si="22"/>
        <v>座間味村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6">
        <v>0</v>
      </c>
      <c r="FJ35" s="26">
        <v>0</v>
      </c>
      <c r="FK35" s="26">
        <v>0</v>
      </c>
      <c r="FM35" s="20">
        <v>30</v>
      </c>
      <c r="FN35" s="21" t="str">
        <f t="shared" si="23"/>
        <v>座間味村</v>
      </c>
      <c r="FO35" s="22">
        <v>8355992</v>
      </c>
      <c r="FP35" s="22">
        <v>1255786</v>
      </c>
      <c r="FQ35" s="22">
        <v>864011</v>
      </c>
      <c r="FR35" s="22">
        <v>12597</v>
      </c>
      <c r="FS35" s="22">
        <v>8671</v>
      </c>
      <c r="FT35" s="22">
        <v>8437</v>
      </c>
      <c r="FU35" s="26">
        <v>573</v>
      </c>
      <c r="FV35" s="26">
        <v>1163</v>
      </c>
      <c r="FW35" s="26">
        <v>746</v>
      </c>
      <c r="FY35" s="20">
        <v>30</v>
      </c>
      <c r="FZ35" s="21" t="str">
        <f t="shared" si="24"/>
        <v>座間味村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6">
        <v>0</v>
      </c>
      <c r="GH35" s="26">
        <v>0</v>
      </c>
      <c r="GI35" s="26">
        <v>0</v>
      </c>
      <c r="GK35" s="20">
        <v>30</v>
      </c>
      <c r="GL35" s="21" t="str">
        <f t="shared" si="25"/>
        <v>座間味村</v>
      </c>
      <c r="GM35" s="22">
        <v>0</v>
      </c>
      <c r="GN35" s="22">
        <v>0</v>
      </c>
      <c r="GO35" s="22">
        <v>0</v>
      </c>
      <c r="GP35" s="22">
        <v>0</v>
      </c>
      <c r="GQ35" s="22">
        <v>0</v>
      </c>
      <c r="GR35" s="22">
        <v>0</v>
      </c>
      <c r="GS35" s="26">
        <v>0</v>
      </c>
      <c r="GT35" s="26">
        <v>0</v>
      </c>
      <c r="GU35" s="26">
        <v>0</v>
      </c>
      <c r="GW35" s="20">
        <v>30</v>
      </c>
      <c r="GX35" s="21" t="str">
        <f t="shared" si="26"/>
        <v>座間味村</v>
      </c>
      <c r="GY35" s="22">
        <v>0</v>
      </c>
      <c r="GZ35" s="22">
        <v>0</v>
      </c>
      <c r="HA35" s="22">
        <v>0</v>
      </c>
      <c r="HB35" s="22">
        <v>0</v>
      </c>
      <c r="HC35" s="22">
        <v>0</v>
      </c>
      <c r="HD35" s="22">
        <v>0</v>
      </c>
      <c r="HE35" s="26">
        <v>0</v>
      </c>
      <c r="HF35" s="26">
        <v>0</v>
      </c>
      <c r="HG35" s="26">
        <v>0</v>
      </c>
      <c r="HI35" s="20">
        <v>30</v>
      </c>
      <c r="HJ35" s="21" t="str">
        <f t="shared" si="27"/>
        <v>座間味村</v>
      </c>
      <c r="HK35" s="22">
        <v>0</v>
      </c>
      <c r="HL35" s="22">
        <v>0</v>
      </c>
      <c r="HM35" s="22">
        <v>0</v>
      </c>
      <c r="HN35" s="22">
        <v>0</v>
      </c>
      <c r="HO35" s="22">
        <v>0</v>
      </c>
      <c r="HP35" s="22">
        <v>0</v>
      </c>
      <c r="HQ35" s="26">
        <v>0</v>
      </c>
      <c r="HR35" s="26">
        <v>0</v>
      </c>
      <c r="HS35" s="26">
        <v>0</v>
      </c>
      <c r="HU35" s="19">
        <f t="shared" si="1"/>
        <v>8435674</v>
      </c>
      <c r="HV35" s="8">
        <f t="shared" si="2"/>
        <v>2469849</v>
      </c>
      <c r="HW35" s="8">
        <f t="shared" si="3"/>
        <v>1654946</v>
      </c>
      <c r="HX35" s="8">
        <f t="shared" si="4"/>
        <v>1109810</v>
      </c>
      <c r="HY35" s="8">
        <f t="shared" si="5"/>
        <v>841346</v>
      </c>
      <c r="HZ35" s="8">
        <f t="shared" si="6"/>
        <v>145930</v>
      </c>
      <c r="IA35" s="8">
        <f t="shared" si="7"/>
        <v>1053</v>
      </c>
      <c r="IB35" s="8">
        <f t="shared" si="8"/>
        <v>6592</v>
      </c>
      <c r="IC35" s="8">
        <f t="shared" si="9"/>
        <v>3915</v>
      </c>
    </row>
    <row r="36" spans="1:237" s="8" customFormat="1" ht="15" customHeight="1">
      <c r="A36" s="24">
        <v>31</v>
      </c>
      <c r="B36" s="25" t="s">
        <v>101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8"/>
      <c r="M36" s="20">
        <v>31</v>
      </c>
      <c r="N36" s="21" t="str">
        <f>B36</f>
        <v>粟 国 村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33"/>
      <c r="Y36" s="20">
        <v>31</v>
      </c>
      <c r="Z36" s="21" t="str">
        <f>N36</f>
        <v>粟 国 村</v>
      </c>
      <c r="AA36" s="22">
        <v>16105</v>
      </c>
      <c r="AB36" s="22">
        <v>3062446</v>
      </c>
      <c r="AC36" s="22">
        <v>1230310</v>
      </c>
      <c r="AD36" s="22">
        <v>94823</v>
      </c>
      <c r="AE36" s="22">
        <v>39152</v>
      </c>
      <c r="AF36" s="22">
        <v>39140</v>
      </c>
      <c r="AG36" s="26">
        <v>121</v>
      </c>
      <c r="AH36" s="26">
        <v>7718</v>
      </c>
      <c r="AI36" s="26">
        <v>2596</v>
      </c>
      <c r="AJ36" s="53"/>
      <c r="AK36" s="20">
        <v>31</v>
      </c>
      <c r="AL36" s="21" t="str">
        <f>Z36</f>
        <v>粟 国 村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6">
        <v>0</v>
      </c>
      <c r="AT36" s="26">
        <v>0</v>
      </c>
      <c r="AU36" s="26">
        <v>0</v>
      </c>
      <c r="AV36" s="33"/>
      <c r="AW36" s="20">
        <v>31</v>
      </c>
      <c r="AX36" s="21" t="str">
        <f>AL36</f>
        <v>粟 国 村</v>
      </c>
      <c r="AY36" s="22">
        <v>0</v>
      </c>
      <c r="AZ36" s="22">
        <v>184083</v>
      </c>
      <c r="BA36" s="22">
        <v>55392</v>
      </c>
      <c r="BB36" s="22">
        <v>260264</v>
      </c>
      <c r="BC36" s="22">
        <v>78821</v>
      </c>
      <c r="BD36" s="22">
        <v>10527</v>
      </c>
      <c r="BE36" s="26">
        <v>0</v>
      </c>
      <c r="BF36" s="26">
        <v>955</v>
      </c>
      <c r="BG36" s="26">
        <v>282</v>
      </c>
      <c r="BH36" s="33"/>
      <c r="BI36" s="20">
        <v>31</v>
      </c>
      <c r="BJ36" s="21" t="str">
        <f>AX36</f>
        <v>粟 国 村</v>
      </c>
      <c r="BK36" s="22">
        <v>0</v>
      </c>
      <c r="BL36" s="22">
        <v>180618</v>
      </c>
      <c r="BM36" s="22">
        <v>93872</v>
      </c>
      <c r="BN36" s="22">
        <v>254128</v>
      </c>
      <c r="BO36" s="22">
        <v>132863</v>
      </c>
      <c r="BP36" s="22">
        <v>35484</v>
      </c>
      <c r="BQ36" s="26">
        <v>0</v>
      </c>
      <c r="BR36" s="26">
        <v>818</v>
      </c>
      <c r="BS36" s="26">
        <v>263</v>
      </c>
      <c r="BT36" s="33"/>
      <c r="BU36" s="20">
        <v>31</v>
      </c>
      <c r="BV36" s="21" t="str">
        <f>BJ36</f>
        <v>粟 国 村</v>
      </c>
      <c r="BW36" s="22">
        <v>0</v>
      </c>
      <c r="BX36" s="22">
        <v>4057</v>
      </c>
      <c r="BY36" s="22">
        <v>3286</v>
      </c>
      <c r="BZ36" s="22">
        <v>5442</v>
      </c>
      <c r="CA36" s="22">
        <v>4755</v>
      </c>
      <c r="CB36" s="22">
        <v>2853</v>
      </c>
      <c r="CC36" s="26">
        <v>0</v>
      </c>
      <c r="CD36" s="26">
        <v>8</v>
      </c>
      <c r="CE36" s="26">
        <v>5</v>
      </c>
      <c r="CF36" s="33"/>
      <c r="CG36" s="20">
        <v>31</v>
      </c>
      <c r="CH36" s="21" t="str">
        <f>BV36</f>
        <v>粟 国 村</v>
      </c>
      <c r="CI36" s="22">
        <v>792</v>
      </c>
      <c r="CJ36" s="22">
        <v>368758</v>
      </c>
      <c r="CK36" s="22">
        <v>152550</v>
      </c>
      <c r="CL36" s="22">
        <v>519834</v>
      </c>
      <c r="CM36" s="22">
        <v>216439</v>
      </c>
      <c r="CN36" s="22">
        <v>48864</v>
      </c>
      <c r="CO36" s="26">
        <v>0</v>
      </c>
      <c r="CP36" s="26">
        <v>1781</v>
      </c>
      <c r="CQ36" s="26">
        <v>550</v>
      </c>
      <c r="CR36" s="53"/>
      <c r="CS36" s="20">
        <v>31</v>
      </c>
      <c r="CT36" s="21" t="str">
        <f>CH36</f>
        <v>粟 国 村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6">
        <v>0</v>
      </c>
      <c r="DB36" s="26">
        <v>0</v>
      </c>
      <c r="DC36" s="26">
        <v>0</v>
      </c>
      <c r="DD36" s="18"/>
      <c r="DE36" s="20">
        <v>31</v>
      </c>
      <c r="DF36" s="21" t="str">
        <f>CT36</f>
        <v>粟 国 村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6">
        <v>0</v>
      </c>
      <c r="DN36" s="26">
        <v>0</v>
      </c>
      <c r="DO36" s="26">
        <v>0</v>
      </c>
      <c r="DP36" s="18"/>
      <c r="DQ36" s="20">
        <v>31</v>
      </c>
      <c r="DR36" s="21" t="str">
        <f>DF36</f>
        <v>粟 国 村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6">
        <v>0</v>
      </c>
      <c r="DZ36" s="26">
        <v>0</v>
      </c>
      <c r="EA36" s="26">
        <v>0</v>
      </c>
      <c r="EB36" s="18"/>
      <c r="EC36" s="20">
        <v>31</v>
      </c>
      <c r="ED36" s="21" t="str">
        <f>DR36</f>
        <v>粟 国 村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6">
        <v>0</v>
      </c>
      <c r="EL36" s="26">
        <v>0</v>
      </c>
      <c r="EM36" s="26">
        <v>0</v>
      </c>
      <c r="EO36" s="20">
        <v>31</v>
      </c>
      <c r="EP36" s="21" t="str">
        <f>ED36</f>
        <v>粟 国 村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6">
        <v>0</v>
      </c>
      <c r="EX36" s="26">
        <v>0</v>
      </c>
      <c r="EY36" s="26">
        <v>0</v>
      </c>
      <c r="FA36" s="20">
        <v>31</v>
      </c>
      <c r="FB36" s="21" t="str">
        <f>EP36</f>
        <v>粟 国 村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  <c r="FI36" s="26">
        <v>0</v>
      </c>
      <c r="FJ36" s="26">
        <v>0</v>
      </c>
      <c r="FK36" s="26">
        <v>0</v>
      </c>
      <c r="FM36" s="20">
        <v>31</v>
      </c>
      <c r="FN36" s="21" t="str">
        <f>FB36</f>
        <v>粟 国 村</v>
      </c>
      <c r="FO36" s="22">
        <v>14055</v>
      </c>
      <c r="FP36" s="22">
        <v>2414249</v>
      </c>
      <c r="FQ36" s="22">
        <v>955637</v>
      </c>
      <c r="FR36" s="22">
        <v>7242</v>
      </c>
      <c r="FS36" s="22">
        <v>2866</v>
      </c>
      <c r="FT36" s="22">
        <v>2733</v>
      </c>
      <c r="FU36" s="26">
        <v>123</v>
      </c>
      <c r="FV36" s="26">
        <v>8615</v>
      </c>
      <c r="FW36" s="26">
        <v>2987</v>
      </c>
      <c r="FY36" s="20">
        <v>31</v>
      </c>
      <c r="FZ36" s="21" t="str">
        <f>FN36</f>
        <v>粟 国 村</v>
      </c>
      <c r="GA36" s="22">
        <v>0</v>
      </c>
      <c r="GB36" s="22">
        <v>0</v>
      </c>
      <c r="GC36" s="22">
        <v>0</v>
      </c>
      <c r="GD36" s="22">
        <v>0</v>
      </c>
      <c r="GE36" s="22">
        <v>0</v>
      </c>
      <c r="GF36" s="22">
        <v>0</v>
      </c>
      <c r="GG36" s="26">
        <v>0</v>
      </c>
      <c r="GH36" s="26">
        <v>0</v>
      </c>
      <c r="GI36" s="26">
        <v>0</v>
      </c>
      <c r="GK36" s="20">
        <v>31</v>
      </c>
      <c r="GL36" s="21" t="str">
        <f>FZ36</f>
        <v>粟 国 村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2">
        <v>0</v>
      </c>
      <c r="GS36" s="26">
        <v>0</v>
      </c>
      <c r="GT36" s="26">
        <v>0</v>
      </c>
      <c r="GU36" s="26">
        <v>0</v>
      </c>
      <c r="GW36" s="20">
        <v>31</v>
      </c>
      <c r="GX36" s="21" t="str">
        <f>GL36</f>
        <v>粟 国 村</v>
      </c>
      <c r="GY36" s="22">
        <v>0</v>
      </c>
      <c r="GZ36" s="22">
        <v>0</v>
      </c>
      <c r="HA36" s="22">
        <v>0</v>
      </c>
      <c r="HB36" s="22">
        <v>0</v>
      </c>
      <c r="HC36" s="22">
        <v>0</v>
      </c>
      <c r="HD36" s="22">
        <v>0</v>
      </c>
      <c r="HE36" s="26">
        <v>0</v>
      </c>
      <c r="HF36" s="26">
        <v>0</v>
      </c>
      <c r="HG36" s="26">
        <v>0</v>
      </c>
      <c r="HI36" s="20">
        <v>31</v>
      </c>
      <c r="HJ36" s="21" t="str">
        <f>GX36</f>
        <v>粟 国 村</v>
      </c>
      <c r="HK36" s="22">
        <v>0</v>
      </c>
      <c r="HL36" s="22">
        <v>0</v>
      </c>
      <c r="HM36" s="22">
        <v>0</v>
      </c>
      <c r="HN36" s="22">
        <v>0</v>
      </c>
      <c r="HO36" s="22">
        <v>0</v>
      </c>
      <c r="HP36" s="22">
        <v>0</v>
      </c>
      <c r="HQ36" s="26">
        <v>0</v>
      </c>
      <c r="HR36" s="26">
        <v>0</v>
      </c>
      <c r="HS36" s="26">
        <v>0</v>
      </c>
      <c r="HU36" s="19">
        <f t="shared" si="1"/>
        <v>30952</v>
      </c>
      <c r="HV36" s="8">
        <f t="shared" si="2"/>
        <v>5845453</v>
      </c>
      <c r="HW36" s="8">
        <f t="shared" si="3"/>
        <v>2338497</v>
      </c>
      <c r="HX36" s="8">
        <f t="shared" si="4"/>
        <v>621899</v>
      </c>
      <c r="HY36" s="8">
        <f t="shared" si="5"/>
        <v>258457</v>
      </c>
      <c r="HZ36" s="8">
        <f t="shared" si="6"/>
        <v>90737</v>
      </c>
      <c r="IA36" s="8">
        <f t="shared" si="7"/>
        <v>244</v>
      </c>
      <c r="IB36" s="8">
        <f t="shared" si="8"/>
        <v>18114</v>
      </c>
      <c r="IC36" s="8">
        <f t="shared" si="9"/>
        <v>6133</v>
      </c>
    </row>
    <row r="37" spans="1:237" s="8" customFormat="1" ht="15" customHeight="1">
      <c r="A37" s="24">
        <v>30</v>
      </c>
      <c r="B37" s="25" t="s">
        <v>102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8"/>
      <c r="M37" s="20">
        <v>32</v>
      </c>
      <c r="N37" s="21" t="str">
        <f>B37</f>
        <v>渡名喜村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33"/>
      <c r="Y37" s="20">
        <v>32</v>
      </c>
      <c r="Z37" s="21" t="str">
        <f>N37</f>
        <v>渡名喜村</v>
      </c>
      <c r="AA37" s="22">
        <v>27278</v>
      </c>
      <c r="AB37" s="22">
        <v>216686</v>
      </c>
      <c r="AC37" s="22">
        <v>48547</v>
      </c>
      <c r="AD37" s="22">
        <v>6528</v>
      </c>
      <c r="AE37" s="22">
        <v>1456</v>
      </c>
      <c r="AF37" s="22">
        <v>1451</v>
      </c>
      <c r="AG37" s="22">
        <v>11</v>
      </c>
      <c r="AH37" s="22">
        <v>1407</v>
      </c>
      <c r="AI37" s="22">
        <v>262</v>
      </c>
      <c r="AJ37" s="53"/>
      <c r="AK37" s="20">
        <v>32</v>
      </c>
      <c r="AL37" s="21" t="str">
        <f>Z37</f>
        <v>渡名喜村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33"/>
      <c r="AW37" s="20">
        <v>32</v>
      </c>
      <c r="AX37" s="21" t="str">
        <f>AL37</f>
        <v>渡名喜村</v>
      </c>
      <c r="AY37" s="22">
        <v>0</v>
      </c>
      <c r="AZ37" s="22">
        <v>50842</v>
      </c>
      <c r="BA37" s="22">
        <v>9144</v>
      </c>
      <c r="BB37" s="22">
        <v>66701</v>
      </c>
      <c r="BC37" s="22">
        <v>12040</v>
      </c>
      <c r="BD37" s="22">
        <v>1368</v>
      </c>
      <c r="BE37" s="22">
        <v>0</v>
      </c>
      <c r="BF37" s="22">
        <v>256</v>
      </c>
      <c r="BG37" s="22">
        <v>46</v>
      </c>
      <c r="BH37" s="33"/>
      <c r="BI37" s="20">
        <v>32</v>
      </c>
      <c r="BJ37" s="21" t="str">
        <f>AX37</f>
        <v>渡名喜村</v>
      </c>
      <c r="BK37" s="22">
        <v>0</v>
      </c>
      <c r="BL37" s="22">
        <v>40198</v>
      </c>
      <c r="BM37" s="22">
        <v>11149</v>
      </c>
      <c r="BN37" s="22">
        <v>52922</v>
      </c>
      <c r="BO37" s="22">
        <v>14630</v>
      </c>
      <c r="BP37" s="22">
        <v>3298</v>
      </c>
      <c r="BQ37" s="22">
        <v>0</v>
      </c>
      <c r="BR37" s="22">
        <v>215</v>
      </c>
      <c r="BS37" s="22">
        <v>44</v>
      </c>
      <c r="BT37" s="33"/>
      <c r="BU37" s="20">
        <v>32</v>
      </c>
      <c r="BV37" s="21" t="str">
        <f>BJ37</f>
        <v>渡名喜村</v>
      </c>
      <c r="BW37" s="22">
        <v>0</v>
      </c>
      <c r="BX37" s="22">
        <v>26066</v>
      </c>
      <c r="BY37" s="22">
        <v>18907</v>
      </c>
      <c r="BZ37" s="22">
        <v>34057</v>
      </c>
      <c r="CA37" s="22">
        <v>24712</v>
      </c>
      <c r="CB37" s="22">
        <v>14826</v>
      </c>
      <c r="CC37" s="22">
        <v>0</v>
      </c>
      <c r="CD37" s="22">
        <v>120</v>
      </c>
      <c r="CE37" s="22">
        <v>62</v>
      </c>
      <c r="CF37" s="33"/>
      <c r="CG37" s="20">
        <v>32</v>
      </c>
      <c r="CH37" s="21" t="str">
        <f>BV37</f>
        <v>渡名喜村</v>
      </c>
      <c r="CI37" s="22">
        <v>7725</v>
      </c>
      <c r="CJ37" s="22">
        <v>117106</v>
      </c>
      <c r="CK37" s="22">
        <v>39200</v>
      </c>
      <c r="CL37" s="22">
        <v>153680</v>
      </c>
      <c r="CM37" s="22">
        <v>51382</v>
      </c>
      <c r="CN37" s="22">
        <v>19492</v>
      </c>
      <c r="CO37" s="26">
        <v>20</v>
      </c>
      <c r="CP37" s="26">
        <v>591</v>
      </c>
      <c r="CQ37" s="26">
        <v>152</v>
      </c>
      <c r="CR37" s="53"/>
      <c r="CS37" s="20">
        <v>32</v>
      </c>
      <c r="CT37" s="21" t="str">
        <f>CH37</f>
        <v>渡名喜村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18"/>
      <c r="DE37" s="20">
        <v>32</v>
      </c>
      <c r="DF37" s="21" t="str">
        <f>CT37</f>
        <v>渡名喜村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18"/>
      <c r="DQ37" s="20">
        <v>32</v>
      </c>
      <c r="DR37" s="21" t="str">
        <f>DF37</f>
        <v>渡名喜村</v>
      </c>
      <c r="DS37" s="22">
        <v>196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3</v>
      </c>
      <c r="DZ37" s="22">
        <v>0</v>
      </c>
      <c r="EA37" s="22">
        <v>0</v>
      </c>
      <c r="EB37" s="18"/>
      <c r="EC37" s="20">
        <v>32</v>
      </c>
      <c r="ED37" s="21" t="str">
        <f>DR37</f>
        <v>渡名喜村</v>
      </c>
      <c r="EE37" s="22">
        <v>218661</v>
      </c>
      <c r="EF37" s="22">
        <v>200119</v>
      </c>
      <c r="EG37" s="22">
        <v>41632</v>
      </c>
      <c r="EH37" s="22">
        <v>1234</v>
      </c>
      <c r="EI37" s="22">
        <v>256</v>
      </c>
      <c r="EJ37" s="22">
        <v>256</v>
      </c>
      <c r="EK37" s="22">
        <v>6</v>
      </c>
      <c r="EL37" s="22">
        <v>182</v>
      </c>
      <c r="EM37" s="22">
        <v>38</v>
      </c>
      <c r="EO37" s="20">
        <v>32</v>
      </c>
      <c r="EP37" s="21" t="str">
        <f>ED37</f>
        <v>渡名喜村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FA37" s="20">
        <v>32</v>
      </c>
      <c r="FB37" s="21" t="str">
        <f>EP37</f>
        <v>渡名喜村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M37" s="20">
        <v>32</v>
      </c>
      <c r="FN37" s="21" t="str">
        <f>FB37</f>
        <v>渡名喜村</v>
      </c>
      <c r="FO37" s="22">
        <v>654629</v>
      </c>
      <c r="FP37" s="22">
        <v>1674030</v>
      </c>
      <c r="FQ37" s="22">
        <v>444917</v>
      </c>
      <c r="FR37" s="22">
        <v>9852</v>
      </c>
      <c r="FS37" s="22">
        <v>2547</v>
      </c>
      <c r="FT37" s="22">
        <v>2547</v>
      </c>
      <c r="FU37" s="22">
        <v>174</v>
      </c>
      <c r="FV37" s="22">
        <v>3868</v>
      </c>
      <c r="FW37" s="22">
        <v>847</v>
      </c>
      <c r="FY37" s="20">
        <v>32</v>
      </c>
      <c r="FZ37" s="21" t="str">
        <f>FN37</f>
        <v>渡名喜村</v>
      </c>
      <c r="GA37" s="22">
        <v>0</v>
      </c>
      <c r="GB37" s="22">
        <v>0</v>
      </c>
      <c r="GC37" s="22">
        <v>0</v>
      </c>
      <c r="GD37" s="22">
        <v>0</v>
      </c>
      <c r="GE37" s="22">
        <v>0</v>
      </c>
      <c r="GF37" s="22">
        <v>0</v>
      </c>
      <c r="GG37" s="22">
        <v>0</v>
      </c>
      <c r="GH37" s="22">
        <v>0</v>
      </c>
      <c r="GI37" s="22">
        <v>0</v>
      </c>
      <c r="GK37" s="20">
        <v>32</v>
      </c>
      <c r="GL37" s="21" t="str">
        <f>FZ37</f>
        <v>渡名喜村</v>
      </c>
      <c r="GM37" s="22">
        <v>0</v>
      </c>
      <c r="GN37" s="22">
        <v>0</v>
      </c>
      <c r="GO37" s="22">
        <v>0</v>
      </c>
      <c r="GP37" s="22">
        <v>0</v>
      </c>
      <c r="GQ37" s="22">
        <v>0</v>
      </c>
      <c r="GR37" s="22">
        <v>0</v>
      </c>
      <c r="GS37" s="22">
        <v>0</v>
      </c>
      <c r="GT37" s="22">
        <v>0</v>
      </c>
      <c r="GU37" s="22">
        <v>0</v>
      </c>
      <c r="GW37" s="20">
        <v>32</v>
      </c>
      <c r="GX37" s="21" t="str">
        <f>GL37</f>
        <v>渡名喜村</v>
      </c>
      <c r="GY37" s="22">
        <v>0</v>
      </c>
      <c r="GZ37" s="22">
        <v>0</v>
      </c>
      <c r="HA37" s="22">
        <v>0</v>
      </c>
      <c r="HB37" s="22">
        <v>0</v>
      </c>
      <c r="HC37" s="22">
        <v>0</v>
      </c>
      <c r="HD37" s="22">
        <v>0</v>
      </c>
      <c r="HE37" s="22">
        <v>0</v>
      </c>
      <c r="HF37" s="22">
        <v>0</v>
      </c>
      <c r="HG37" s="22">
        <v>0</v>
      </c>
      <c r="HI37" s="20">
        <v>32</v>
      </c>
      <c r="HJ37" s="21" t="str">
        <f>GX37</f>
        <v>渡名喜村</v>
      </c>
      <c r="HK37" s="22">
        <v>0</v>
      </c>
      <c r="HL37" s="22">
        <v>0</v>
      </c>
      <c r="HM37" s="22">
        <v>0</v>
      </c>
      <c r="HN37" s="22">
        <v>0</v>
      </c>
      <c r="HO37" s="22">
        <v>0</v>
      </c>
      <c r="HP37" s="22">
        <v>0</v>
      </c>
      <c r="HQ37" s="22">
        <v>0</v>
      </c>
      <c r="HR37" s="22">
        <v>0</v>
      </c>
      <c r="HS37" s="22">
        <v>0</v>
      </c>
      <c r="HU37" s="19">
        <f t="shared" si="1"/>
        <v>908489</v>
      </c>
      <c r="HV37" s="8">
        <f t="shared" si="2"/>
        <v>2207941</v>
      </c>
      <c r="HW37" s="8">
        <f t="shared" si="3"/>
        <v>574296</v>
      </c>
      <c r="HX37" s="8">
        <f t="shared" si="4"/>
        <v>171294</v>
      </c>
      <c r="HY37" s="8">
        <f t="shared" si="5"/>
        <v>55641</v>
      </c>
      <c r="HZ37" s="8">
        <f t="shared" si="6"/>
        <v>23746</v>
      </c>
      <c r="IA37" s="8">
        <f t="shared" si="7"/>
        <v>214</v>
      </c>
      <c r="IB37" s="8">
        <f t="shared" si="8"/>
        <v>6048</v>
      </c>
      <c r="IC37" s="8">
        <f t="shared" si="9"/>
        <v>1299</v>
      </c>
    </row>
    <row r="38" spans="1:237" s="8" customFormat="1" ht="15" customHeight="1">
      <c r="A38" s="27">
        <v>33</v>
      </c>
      <c r="B38" s="28" t="s">
        <v>103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8"/>
      <c r="M38" s="20">
        <v>33</v>
      </c>
      <c r="N38" s="28" t="str">
        <f aca="true" t="shared" si="39" ref="N38:N46">B38</f>
        <v>南大東村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33"/>
      <c r="Y38" s="20">
        <v>33</v>
      </c>
      <c r="Z38" s="28" t="str">
        <f aca="true" t="shared" si="40" ref="Z38:Z46">N38</f>
        <v>南大東村</v>
      </c>
      <c r="AA38" s="22">
        <v>533861</v>
      </c>
      <c r="AB38" s="22">
        <v>17539511</v>
      </c>
      <c r="AC38" s="22">
        <v>17407074</v>
      </c>
      <c r="AD38" s="22">
        <v>576204</v>
      </c>
      <c r="AE38" s="22">
        <v>572137</v>
      </c>
      <c r="AF38" s="22">
        <v>572137</v>
      </c>
      <c r="AG38" s="29">
        <v>481</v>
      </c>
      <c r="AH38" s="29">
        <v>2071</v>
      </c>
      <c r="AI38" s="29">
        <v>1982</v>
      </c>
      <c r="AJ38" s="53"/>
      <c r="AK38" s="20">
        <v>33</v>
      </c>
      <c r="AL38" s="28" t="str">
        <f aca="true" t="shared" si="41" ref="AL38:AL46">Z38</f>
        <v>南大東村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33"/>
      <c r="AW38" s="20">
        <v>33</v>
      </c>
      <c r="AX38" s="28" t="str">
        <f aca="true" t="shared" si="42" ref="AX38:AX46">AL38</f>
        <v>南大東村</v>
      </c>
      <c r="AY38" s="29">
        <v>0</v>
      </c>
      <c r="AZ38" s="29">
        <v>78194</v>
      </c>
      <c r="BA38" s="29">
        <v>58771</v>
      </c>
      <c r="BB38" s="29">
        <v>193609</v>
      </c>
      <c r="BC38" s="29">
        <v>136432</v>
      </c>
      <c r="BD38" s="29">
        <v>12186</v>
      </c>
      <c r="BE38" s="29">
        <v>0</v>
      </c>
      <c r="BF38" s="29">
        <v>403</v>
      </c>
      <c r="BG38" s="29">
        <v>294</v>
      </c>
      <c r="BH38" s="33"/>
      <c r="BI38" s="20">
        <v>33</v>
      </c>
      <c r="BJ38" s="28" t="str">
        <f aca="true" t="shared" si="43" ref="BJ38:BJ46">AX38</f>
        <v>南大東村</v>
      </c>
      <c r="BK38" s="29">
        <v>0</v>
      </c>
      <c r="BL38" s="29">
        <v>159346</v>
      </c>
      <c r="BM38" s="29">
        <v>142604</v>
      </c>
      <c r="BN38" s="29">
        <v>333465</v>
      </c>
      <c r="BO38" s="29">
        <v>291886</v>
      </c>
      <c r="BP38" s="29">
        <v>53615</v>
      </c>
      <c r="BQ38" s="29">
        <v>0</v>
      </c>
      <c r="BR38" s="29">
        <v>341</v>
      </c>
      <c r="BS38" s="29">
        <v>259</v>
      </c>
      <c r="BT38" s="33"/>
      <c r="BU38" s="20">
        <v>33</v>
      </c>
      <c r="BV38" s="28" t="str">
        <f aca="true" t="shared" si="44" ref="BV38:BV46">BJ38</f>
        <v>南大東村</v>
      </c>
      <c r="BW38" s="29">
        <v>0</v>
      </c>
      <c r="BX38" s="29">
        <v>123515</v>
      </c>
      <c r="BY38" s="29">
        <v>122574</v>
      </c>
      <c r="BZ38" s="29">
        <v>296946</v>
      </c>
      <c r="CA38" s="29">
        <v>293941</v>
      </c>
      <c r="CB38" s="29">
        <v>136633</v>
      </c>
      <c r="CC38" s="29">
        <v>0</v>
      </c>
      <c r="CD38" s="29">
        <v>217</v>
      </c>
      <c r="CE38" s="29">
        <v>207</v>
      </c>
      <c r="CF38" s="33"/>
      <c r="CG38" s="20">
        <v>33</v>
      </c>
      <c r="CH38" s="28" t="str">
        <f aca="true" t="shared" si="45" ref="CH38:CH46">BV38</f>
        <v>南大東村</v>
      </c>
      <c r="CI38" s="22">
        <v>100574</v>
      </c>
      <c r="CJ38" s="22">
        <v>361055</v>
      </c>
      <c r="CK38" s="22">
        <v>323949</v>
      </c>
      <c r="CL38" s="22">
        <v>824020</v>
      </c>
      <c r="CM38" s="22">
        <v>722259</v>
      </c>
      <c r="CN38" s="22">
        <v>202434</v>
      </c>
      <c r="CO38" s="29">
        <v>114</v>
      </c>
      <c r="CP38" s="29">
        <v>961</v>
      </c>
      <c r="CQ38" s="29">
        <v>760</v>
      </c>
      <c r="CR38" s="53"/>
      <c r="CS38" s="20">
        <v>33</v>
      </c>
      <c r="CT38" s="28" t="str">
        <f aca="true" t="shared" si="46" ref="CT38:CT46">CH38</f>
        <v>南大東村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9">
        <v>0</v>
      </c>
      <c r="DB38" s="29">
        <v>0</v>
      </c>
      <c r="DC38" s="29">
        <v>0</v>
      </c>
      <c r="DD38" s="18"/>
      <c r="DE38" s="20">
        <v>33</v>
      </c>
      <c r="DF38" s="28" t="str">
        <f aca="true" t="shared" si="47" ref="DF38:DF46">CT38</f>
        <v>南大東村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9">
        <v>0</v>
      </c>
      <c r="DN38" s="29">
        <v>0</v>
      </c>
      <c r="DO38" s="29">
        <v>0</v>
      </c>
      <c r="DP38" s="18"/>
      <c r="DQ38" s="20">
        <v>33</v>
      </c>
      <c r="DR38" s="28" t="str">
        <f aca="true" t="shared" si="48" ref="DR38:DR46">DF38</f>
        <v>南大東村</v>
      </c>
      <c r="DS38" s="22">
        <v>1498613</v>
      </c>
      <c r="DT38" s="22">
        <v>19836</v>
      </c>
      <c r="DU38" s="22">
        <v>11864</v>
      </c>
      <c r="DV38" s="22">
        <v>158</v>
      </c>
      <c r="DW38" s="22">
        <v>94</v>
      </c>
      <c r="DX38" s="22">
        <v>94</v>
      </c>
      <c r="DY38" s="29">
        <v>107</v>
      </c>
      <c r="DZ38" s="29">
        <v>14</v>
      </c>
      <c r="EA38" s="29">
        <v>12</v>
      </c>
      <c r="EB38" s="18"/>
      <c r="EC38" s="20">
        <v>33</v>
      </c>
      <c r="ED38" s="28" t="str">
        <f aca="true" t="shared" si="49" ref="ED38:ED46">DR38</f>
        <v>南大東村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9">
        <v>0</v>
      </c>
      <c r="EL38" s="29">
        <v>0</v>
      </c>
      <c r="EM38" s="29">
        <v>0</v>
      </c>
      <c r="EO38" s="20">
        <v>33</v>
      </c>
      <c r="EP38" s="28" t="str">
        <f aca="true" t="shared" si="50" ref="EP38:EP46">ED38</f>
        <v>南大東村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9">
        <v>0</v>
      </c>
      <c r="EX38" s="29">
        <v>0</v>
      </c>
      <c r="EY38" s="29">
        <v>0</v>
      </c>
      <c r="FA38" s="20">
        <v>33</v>
      </c>
      <c r="FB38" s="28" t="str">
        <f aca="true" t="shared" si="51" ref="FB38:FB46">EP38</f>
        <v>南大東村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9">
        <v>0</v>
      </c>
      <c r="FJ38" s="29">
        <v>0</v>
      </c>
      <c r="FK38" s="29">
        <v>0</v>
      </c>
      <c r="FM38" s="20">
        <v>33</v>
      </c>
      <c r="FN38" s="28" t="str">
        <f aca="true" t="shared" si="52" ref="FN38:FN46">FB38</f>
        <v>南大東村</v>
      </c>
      <c r="FO38" s="22">
        <v>725086</v>
      </c>
      <c r="FP38" s="22">
        <v>430801</v>
      </c>
      <c r="FQ38" s="22">
        <v>283084</v>
      </c>
      <c r="FR38" s="22">
        <v>3500</v>
      </c>
      <c r="FS38" s="22">
        <v>2322</v>
      </c>
      <c r="FT38" s="22">
        <v>2306</v>
      </c>
      <c r="FU38" s="29">
        <v>96</v>
      </c>
      <c r="FV38" s="29">
        <v>631</v>
      </c>
      <c r="FW38" s="29">
        <v>223</v>
      </c>
      <c r="FY38" s="20">
        <v>33</v>
      </c>
      <c r="FZ38" s="28" t="str">
        <f aca="true" t="shared" si="53" ref="FZ38:FZ46">FN38</f>
        <v>南大東村</v>
      </c>
      <c r="GA38" s="22">
        <v>0</v>
      </c>
      <c r="GB38" s="22">
        <v>58211</v>
      </c>
      <c r="GC38" s="22">
        <v>58211</v>
      </c>
      <c r="GD38" s="22">
        <v>5691</v>
      </c>
      <c r="GE38" s="22">
        <v>5691</v>
      </c>
      <c r="GF38" s="22">
        <v>3616</v>
      </c>
      <c r="GG38" s="29">
        <v>0</v>
      </c>
      <c r="GH38" s="29">
        <v>16</v>
      </c>
      <c r="GI38" s="29">
        <v>16</v>
      </c>
      <c r="GK38" s="20">
        <v>33</v>
      </c>
      <c r="GL38" s="28" t="str">
        <f aca="true" t="shared" si="54" ref="GL38:GL46">FZ38</f>
        <v>南大東村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2">
        <v>0</v>
      </c>
      <c r="GS38" s="29">
        <v>0</v>
      </c>
      <c r="GT38" s="29">
        <v>0</v>
      </c>
      <c r="GU38" s="29">
        <v>0</v>
      </c>
      <c r="GW38" s="20">
        <v>33</v>
      </c>
      <c r="GX38" s="28" t="str">
        <f aca="true" t="shared" si="55" ref="GX38:GX46">GL38</f>
        <v>南大東村</v>
      </c>
      <c r="GY38" s="22">
        <v>0</v>
      </c>
      <c r="GZ38" s="22">
        <v>0</v>
      </c>
      <c r="HA38" s="22">
        <v>0</v>
      </c>
      <c r="HB38" s="22">
        <v>0</v>
      </c>
      <c r="HC38" s="22">
        <v>0</v>
      </c>
      <c r="HD38" s="22">
        <v>0</v>
      </c>
      <c r="HE38" s="29">
        <v>0</v>
      </c>
      <c r="HF38" s="29">
        <v>0</v>
      </c>
      <c r="HG38" s="29">
        <v>0</v>
      </c>
      <c r="HI38" s="20">
        <v>33</v>
      </c>
      <c r="HJ38" s="28" t="str">
        <f aca="true" t="shared" si="56" ref="HJ38:HJ46">GX38</f>
        <v>南大東村</v>
      </c>
      <c r="HK38" s="22">
        <v>0</v>
      </c>
      <c r="HL38" s="22">
        <v>0</v>
      </c>
      <c r="HM38" s="22">
        <v>0</v>
      </c>
      <c r="HN38" s="22">
        <v>0</v>
      </c>
      <c r="HO38" s="22">
        <v>0</v>
      </c>
      <c r="HP38" s="22">
        <v>0</v>
      </c>
      <c r="HQ38" s="29">
        <v>0</v>
      </c>
      <c r="HR38" s="29">
        <v>0</v>
      </c>
      <c r="HS38" s="29">
        <v>0</v>
      </c>
      <c r="HU38" s="19">
        <f t="shared" si="1"/>
        <v>2858134</v>
      </c>
      <c r="HV38" s="8">
        <f t="shared" si="2"/>
        <v>18409414</v>
      </c>
      <c r="HW38" s="8">
        <f t="shared" si="3"/>
        <v>18084182</v>
      </c>
      <c r="HX38" s="8">
        <f t="shared" si="4"/>
        <v>1409573</v>
      </c>
      <c r="HY38" s="8">
        <f t="shared" si="5"/>
        <v>1302503</v>
      </c>
      <c r="HZ38" s="8">
        <f t="shared" si="6"/>
        <v>780587</v>
      </c>
      <c r="IA38" s="8">
        <f t="shared" si="7"/>
        <v>798</v>
      </c>
      <c r="IB38" s="8">
        <f t="shared" si="8"/>
        <v>3693</v>
      </c>
      <c r="IC38" s="8">
        <f t="shared" si="9"/>
        <v>2993</v>
      </c>
    </row>
    <row r="39" spans="1:237" s="8" customFormat="1" ht="15" customHeight="1">
      <c r="A39" s="20">
        <v>34</v>
      </c>
      <c r="B39" s="21" t="s">
        <v>104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8"/>
      <c r="M39" s="20">
        <v>34</v>
      </c>
      <c r="N39" s="21" t="str">
        <f t="shared" si="39"/>
        <v>北大東村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33"/>
      <c r="Y39" s="20">
        <v>34</v>
      </c>
      <c r="Z39" s="21" t="str">
        <f t="shared" si="40"/>
        <v>北大東村</v>
      </c>
      <c r="AA39" s="22">
        <v>400781</v>
      </c>
      <c r="AB39" s="22">
        <v>5775535</v>
      </c>
      <c r="AC39" s="22">
        <v>5671471</v>
      </c>
      <c r="AD39" s="22">
        <v>106740</v>
      </c>
      <c r="AE39" s="22">
        <v>104745</v>
      </c>
      <c r="AF39" s="22">
        <v>104665</v>
      </c>
      <c r="AG39" s="22">
        <v>197</v>
      </c>
      <c r="AH39" s="22">
        <v>612</v>
      </c>
      <c r="AI39" s="22">
        <v>585</v>
      </c>
      <c r="AJ39" s="53"/>
      <c r="AK39" s="20">
        <v>34</v>
      </c>
      <c r="AL39" s="21" t="str">
        <f t="shared" si="41"/>
        <v>北大東村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9">
        <v>0</v>
      </c>
      <c r="AT39" s="29">
        <v>0</v>
      </c>
      <c r="AU39" s="29">
        <v>0</v>
      </c>
      <c r="AV39" s="33"/>
      <c r="AW39" s="20">
        <v>34</v>
      </c>
      <c r="AX39" s="21" t="str">
        <f t="shared" si="42"/>
        <v>北大東村</v>
      </c>
      <c r="AY39" s="29">
        <v>0</v>
      </c>
      <c r="AZ39" s="29">
        <v>32035</v>
      </c>
      <c r="BA39" s="29">
        <v>24331</v>
      </c>
      <c r="BB39" s="29">
        <v>22455</v>
      </c>
      <c r="BC39" s="29">
        <v>16734</v>
      </c>
      <c r="BD39" s="29">
        <v>1809</v>
      </c>
      <c r="BE39" s="29">
        <v>0</v>
      </c>
      <c r="BF39" s="29">
        <v>168</v>
      </c>
      <c r="BG39" s="29">
        <v>127</v>
      </c>
      <c r="BH39" s="33"/>
      <c r="BI39" s="20">
        <v>34</v>
      </c>
      <c r="BJ39" s="21" t="str">
        <f t="shared" si="43"/>
        <v>北大東村</v>
      </c>
      <c r="BK39" s="29">
        <v>0</v>
      </c>
      <c r="BL39" s="29">
        <v>98631</v>
      </c>
      <c r="BM39" s="29">
        <v>81959</v>
      </c>
      <c r="BN39" s="29">
        <v>68480</v>
      </c>
      <c r="BO39" s="29">
        <v>56995</v>
      </c>
      <c r="BP39" s="29">
        <v>12321</v>
      </c>
      <c r="BQ39" s="29">
        <v>0</v>
      </c>
      <c r="BR39" s="29">
        <v>153</v>
      </c>
      <c r="BS39" s="29">
        <v>116</v>
      </c>
      <c r="BT39" s="33"/>
      <c r="BU39" s="20">
        <v>34</v>
      </c>
      <c r="BV39" s="21" t="str">
        <f t="shared" si="44"/>
        <v>北大東村</v>
      </c>
      <c r="BW39" s="29">
        <v>0</v>
      </c>
      <c r="BX39" s="29">
        <v>35149</v>
      </c>
      <c r="BY39" s="29">
        <v>34134</v>
      </c>
      <c r="BZ39" s="29">
        <v>27726</v>
      </c>
      <c r="CA39" s="29">
        <v>26871</v>
      </c>
      <c r="CB39" s="29">
        <v>15920</v>
      </c>
      <c r="CC39" s="29">
        <v>0</v>
      </c>
      <c r="CD39" s="29">
        <v>33</v>
      </c>
      <c r="CE39" s="29">
        <v>30</v>
      </c>
      <c r="CF39" s="33"/>
      <c r="CG39" s="20">
        <v>34</v>
      </c>
      <c r="CH39" s="21" t="str">
        <f t="shared" si="45"/>
        <v>北大東村</v>
      </c>
      <c r="CI39" s="22">
        <v>81275</v>
      </c>
      <c r="CJ39" s="22">
        <v>165815</v>
      </c>
      <c r="CK39" s="22">
        <v>140424</v>
      </c>
      <c r="CL39" s="22">
        <v>118661</v>
      </c>
      <c r="CM39" s="22">
        <v>100600</v>
      </c>
      <c r="CN39" s="22">
        <v>30050</v>
      </c>
      <c r="CO39" s="22">
        <v>76</v>
      </c>
      <c r="CP39" s="22">
        <v>354</v>
      </c>
      <c r="CQ39" s="22">
        <v>273</v>
      </c>
      <c r="CR39" s="53"/>
      <c r="CS39" s="20">
        <v>34</v>
      </c>
      <c r="CT39" s="21" t="str">
        <f t="shared" si="46"/>
        <v>北大東村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18"/>
      <c r="DE39" s="20">
        <v>34</v>
      </c>
      <c r="DF39" s="21" t="str">
        <f t="shared" si="47"/>
        <v>北大東村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18"/>
      <c r="DQ39" s="20">
        <v>34</v>
      </c>
      <c r="DR39" s="21" t="str">
        <f t="shared" si="48"/>
        <v>北大東村</v>
      </c>
      <c r="DS39" s="22">
        <v>182113</v>
      </c>
      <c r="DT39" s="22">
        <v>27811</v>
      </c>
      <c r="DU39" s="22">
        <v>26044</v>
      </c>
      <c r="DV39" s="22">
        <v>249</v>
      </c>
      <c r="DW39" s="22">
        <v>233</v>
      </c>
      <c r="DX39" s="22">
        <v>233</v>
      </c>
      <c r="DY39" s="22">
        <v>22</v>
      </c>
      <c r="DZ39" s="22">
        <v>12</v>
      </c>
      <c r="EA39" s="22">
        <v>11</v>
      </c>
      <c r="EB39" s="18"/>
      <c r="EC39" s="20">
        <v>34</v>
      </c>
      <c r="ED39" s="21" t="str">
        <f t="shared" si="49"/>
        <v>北大東村</v>
      </c>
      <c r="EE39" s="22">
        <v>161741</v>
      </c>
      <c r="EF39" s="22">
        <v>0</v>
      </c>
      <c r="EG39" s="22">
        <v>0</v>
      </c>
      <c r="EH39" s="22">
        <v>0</v>
      </c>
      <c r="EI39" s="22">
        <v>0</v>
      </c>
      <c r="EJ39" s="22">
        <v>0</v>
      </c>
      <c r="EK39" s="22">
        <v>28</v>
      </c>
      <c r="EL39" s="22">
        <v>0</v>
      </c>
      <c r="EM39" s="22">
        <v>0</v>
      </c>
      <c r="EO39" s="20">
        <v>34</v>
      </c>
      <c r="EP39" s="21" t="str">
        <f t="shared" si="50"/>
        <v>北大東村</v>
      </c>
      <c r="EQ39" s="22">
        <v>0</v>
      </c>
      <c r="ER39" s="22">
        <v>0</v>
      </c>
      <c r="ES39" s="22">
        <v>0</v>
      </c>
      <c r="ET39" s="22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FA39" s="20">
        <v>34</v>
      </c>
      <c r="FB39" s="21" t="str">
        <f t="shared" si="51"/>
        <v>北大東村</v>
      </c>
      <c r="FC39" s="22">
        <v>0</v>
      </c>
      <c r="FD39" s="22">
        <v>0</v>
      </c>
      <c r="FE39" s="22">
        <v>0</v>
      </c>
      <c r="FF39" s="22">
        <v>0</v>
      </c>
      <c r="FG39" s="22">
        <v>0</v>
      </c>
      <c r="FH39" s="22">
        <v>0</v>
      </c>
      <c r="FI39" s="22">
        <v>0</v>
      </c>
      <c r="FJ39" s="22">
        <v>0</v>
      </c>
      <c r="FK39" s="22">
        <v>0</v>
      </c>
      <c r="FM39" s="20">
        <v>34</v>
      </c>
      <c r="FN39" s="21" t="str">
        <f t="shared" si="52"/>
        <v>北大東村</v>
      </c>
      <c r="FO39" s="22">
        <v>307720</v>
      </c>
      <c r="FP39" s="22">
        <v>1184890</v>
      </c>
      <c r="FQ39" s="22">
        <v>1171248</v>
      </c>
      <c r="FR39" s="22">
        <v>10772</v>
      </c>
      <c r="FS39" s="22">
        <v>10648</v>
      </c>
      <c r="FT39" s="22">
        <v>10605</v>
      </c>
      <c r="FU39" s="22">
        <v>53</v>
      </c>
      <c r="FV39" s="22">
        <v>20</v>
      </c>
      <c r="FW39" s="22">
        <v>17</v>
      </c>
      <c r="FY39" s="20">
        <v>34</v>
      </c>
      <c r="FZ39" s="21" t="str">
        <f t="shared" si="53"/>
        <v>北大東村</v>
      </c>
      <c r="GA39" s="22">
        <v>0</v>
      </c>
      <c r="GB39" s="22">
        <v>0</v>
      </c>
      <c r="GC39" s="22">
        <v>0</v>
      </c>
      <c r="GD39" s="22">
        <v>0</v>
      </c>
      <c r="GE39" s="22">
        <v>0</v>
      </c>
      <c r="GF39" s="22">
        <v>0</v>
      </c>
      <c r="GG39" s="22">
        <v>0</v>
      </c>
      <c r="GH39" s="22">
        <v>0</v>
      </c>
      <c r="GI39" s="22">
        <v>0</v>
      </c>
      <c r="GK39" s="20">
        <v>34</v>
      </c>
      <c r="GL39" s="21" t="str">
        <f t="shared" si="54"/>
        <v>北大東村</v>
      </c>
      <c r="GM39" s="22">
        <v>0</v>
      </c>
      <c r="GN39" s="22">
        <v>0</v>
      </c>
      <c r="GO39" s="22">
        <v>0</v>
      </c>
      <c r="GP39" s="22">
        <v>0</v>
      </c>
      <c r="GQ39" s="22">
        <v>0</v>
      </c>
      <c r="GR39" s="22">
        <v>0</v>
      </c>
      <c r="GS39" s="22">
        <v>0</v>
      </c>
      <c r="GT39" s="22">
        <v>0</v>
      </c>
      <c r="GU39" s="22">
        <v>0</v>
      </c>
      <c r="GW39" s="20">
        <v>34</v>
      </c>
      <c r="GX39" s="21" t="str">
        <f t="shared" si="55"/>
        <v>北大東村</v>
      </c>
      <c r="GY39" s="22">
        <v>0</v>
      </c>
      <c r="GZ39" s="22">
        <v>0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0</v>
      </c>
      <c r="HI39" s="20">
        <v>34</v>
      </c>
      <c r="HJ39" s="21" t="str">
        <f t="shared" si="56"/>
        <v>北大東村</v>
      </c>
      <c r="HK39" s="22">
        <v>0</v>
      </c>
      <c r="HL39" s="22">
        <v>0</v>
      </c>
      <c r="HM39" s="22">
        <v>0</v>
      </c>
      <c r="HN39" s="22">
        <v>0</v>
      </c>
      <c r="HO39" s="22">
        <v>0</v>
      </c>
      <c r="HP39" s="22">
        <v>0</v>
      </c>
      <c r="HQ39" s="22">
        <v>0</v>
      </c>
      <c r="HR39" s="22">
        <v>0</v>
      </c>
      <c r="HS39" s="22">
        <v>0</v>
      </c>
      <c r="HU39" s="19">
        <f t="shared" si="1"/>
        <v>1133630</v>
      </c>
      <c r="HV39" s="8">
        <f t="shared" si="2"/>
        <v>7154051</v>
      </c>
      <c r="HW39" s="8">
        <f t="shared" si="3"/>
        <v>7009187</v>
      </c>
      <c r="HX39" s="8">
        <f t="shared" si="4"/>
        <v>236422</v>
      </c>
      <c r="HY39" s="8">
        <f t="shared" si="5"/>
        <v>216226</v>
      </c>
      <c r="HZ39" s="8">
        <f t="shared" si="6"/>
        <v>145553</v>
      </c>
      <c r="IA39" s="8">
        <f t="shared" si="7"/>
        <v>376</v>
      </c>
      <c r="IB39" s="8">
        <f t="shared" si="8"/>
        <v>998</v>
      </c>
      <c r="IC39" s="8">
        <f t="shared" si="9"/>
        <v>886</v>
      </c>
    </row>
    <row r="40" spans="1:237" s="8" customFormat="1" ht="15" customHeight="1">
      <c r="A40" s="20">
        <v>35</v>
      </c>
      <c r="B40" s="21" t="s">
        <v>105</v>
      </c>
      <c r="C40" s="22">
        <v>29956</v>
      </c>
      <c r="D40" s="22">
        <v>1202094</v>
      </c>
      <c r="E40" s="22">
        <v>712927</v>
      </c>
      <c r="F40" s="22">
        <v>41987</v>
      </c>
      <c r="G40" s="22">
        <v>24967</v>
      </c>
      <c r="H40" s="22">
        <v>24955</v>
      </c>
      <c r="I40" s="22">
        <v>146</v>
      </c>
      <c r="J40" s="22">
        <v>1577</v>
      </c>
      <c r="K40" s="22">
        <v>862</v>
      </c>
      <c r="L40" s="18"/>
      <c r="M40" s="20">
        <v>35</v>
      </c>
      <c r="N40" s="21" t="str">
        <f t="shared" si="39"/>
        <v>伊平屋村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33"/>
      <c r="Y40" s="20">
        <v>35</v>
      </c>
      <c r="Z40" s="21" t="str">
        <f t="shared" si="40"/>
        <v>伊平屋村</v>
      </c>
      <c r="AA40" s="22">
        <v>208998</v>
      </c>
      <c r="AB40" s="22">
        <v>2594396</v>
      </c>
      <c r="AC40" s="22">
        <v>1518677</v>
      </c>
      <c r="AD40" s="22">
        <v>82769</v>
      </c>
      <c r="AE40" s="22">
        <v>49235</v>
      </c>
      <c r="AF40" s="22">
        <v>49005</v>
      </c>
      <c r="AG40" s="22">
        <v>603</v>
      </c>
      <c r="AH40" s="22">
        <v>2844</v>
      </c>
      <c r="AI40" s="22">
        <v>1439</v>
      </c>
      <c r="AJ40" s="53"/>
      <c r="AK40" s="20">
        <v>35</v>
      </c>
      <c r="AL40" s="21" t="str">
        <f t="shared" si="41"/>
        <v>伊平屋村</v>
      </c>
      <c r="AM40" s="22">
        <v>5053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1</v>
      </c>
      <c r="AT40" s="22">
        <v>0</v>
      </c>
      <c r="AU40" s="22">
        <v>0</v>
      </c>
      <c r="AV40" s="33"/>
      <c r="AW40" s="20">
        <v>35</v>
      </c>
      <c r="AX40" s="21" t="str">
        <f t="shared" si="42"/>
        <v>伊平屋村</v>
      </c>
      <c r="AY40" s="22">
        <v>0</v>
      </c>
      <c r="AZ40" s="22">
        <v>91879</v>
      </c>
      <c r="BA40" s="22">
        <v>44287</v>
      </c>
      <c r="BB40" s="22">
        <v>130609</v>
      </c>
      <c r="BC40" s="22">
        <v>64695</v>
      </c>
      <c r="BD40" s="22">
        <v>6368</v>
      </c>
      <c r="BE40" s="29">
        <v>0</v>
      </c>
      <c r="BF40" s="29">
        <v>476</v>
      </c>
      <c r="BG40" s="29">
        <v>229</v>
      </c>
      <c r="BH40" s="33"/>
      <c r="BI40" s="20">
        <v>35</v>
      </c>
      <c r="BJ40" s="21" t="str">
        <f t="shared" si="43"/>
        <v>伊平屋村</v>
      </c>
      <c r="BK40" s="22">
        <v>0</v>
      </c>
      <c r="BL40" s="22">
        <v>108072</v>
      </c>
      <c r="BM40" s="22">
        <v>65457</v>
      </c>
      <c r="BN40" s="22">
        <v>159526</v>
      </c>
      <c r="BO40" s="22">
        <v>98177</v>
      </c>
      <c r="BP40" s="22">
        <v>19448</v>
      </c>
      <c r="BQ40" s="29">
        <v>0</v>
      </c>
      <c r="BR40" s="29">
        <v>451</v>
      </c>
      <c r="BS40" s="29">
        <v>222</v>
      </c>
      <c r="BT40" s="33"/>
      <c r="BU40" s="20">
        <v>35</v>
      </c>
      <c r="BV40" s="21" t="str">
        <f t="shared" si="44"/>
        <v>伊平屋村</v>
      </c>
      <c r="BW40" s="22">
        <v>0</v>
      </c>
      <c r="BX40" s="22">
        <v>116069</v>
      </c>
      <c r="BY40" s="22">
        <v>97120</v>
      </c>
      <c r="BZ40" s="22">
        <v>171196</v>
      </c>
      <c r="CA40" s="22">
        <v>147842</v>
      </c>
      <c r="CB40" s="22">
        <v>76699</v>
      </c>
      <c r="CC40" s="29">
        <v>0</v>
      </c>
      <c r="CD40" s="29">
        <v>359</v>
      </c>
      <c r="CE40" s="29">
        <v>256</v>
      </c>
      <c r="CF40" s="33"/>
      <c r="CG40" s="20">
        <v>35</v>
      </c>
      <c r="CH40" s="21" t="str">
        <f t="shared" si="45"/>
        <v>伊平屋村</v>
      </c>
      <c r="CI40" s="22">
        <v>77713</v>
      </c>
      <c r="CJ40" s="22">
        <v>316020</v>
      </c>
      <c r="CK40" s="22">
        <v>206864</v>
      </c>
      <c r="CL40" s="22">
        <v>461331</v>
      </c>
      <c r="CM40" s="22">
        <v>310714</v>
      </c>
      <c r="CN40" s="22">
        <v>102515</v>
      </c>
      <c r="CO40" s="22">
        <v>98</v>
      </c>
      <c r="CP40" s="22">
        <v>1286</v>
      </c>
      <c r="CQ40" s="22">
        <v>707</v>
      </c>
      <c r="CR40" s="53"/>
      <c r="CS40" s="20">
        <v>35</v>
      </c>
      <c r="CT40" s="21" t="str">
        <f t="shared" si="46"/>
        <v>伊平屋村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18"/>
      <c r="DE40" s="20">
        <v>35</v>
      </c>
      <c r="DF40" s="21" t="str">
        <f t="shared" si="47"/>
        <v>伊平屋村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0</v>
      </c>
      <c r="DM40" s="22">
        <v>0</v>
      </c>
      <c r="DN40" s="22">
        <v>0</v>
      </c>
      <c r="DO40" s="22">
        <v>0</v>
      </c>
      <c r="DP40" s="18"/>
      <c r="DQ40" s="20">
        <v>35</v>
      </c>
      <c r="DR40" s="21" t="str">
        <f t="shared" si="48"/>
        <v>伊平屋村</v>
      </c>
      <c r="DS40" s="22">
        <v>163141</v>
      </c>
      <c r="DT40" s="22">
        <v>176</v>
      </c>
      <c r="DU40" s="22">
        <v>176</v>
      </c>
      <c r="DV40" s="22">
        <v>2</v>
      </c>
      <c r="DW40" s="22">
        <v>2</v>
      </c>
      <c r="DX40" s="22">
        <v>2</v>
      </c>
      <c r="DY40" s="22">
        <v>24</v>
      </c>
      <c r="DZ40" s="22">
        <v>1</v>
      </c>
      <c r="EA40" s="22">
        <v>1</v>
      </c>
      <c r="EB40" s="18"/>
      <c r="EC40" s="20">
        <v>35</v>
      </c>
      <c r="ED40" s="21" t="str">
        <f t="shared" si="49"/>
        <v>伊平屋村</v>
      </c>
      <c r="EE40" s="22">
        <v>11183324</v>
      </c>
      <c r="EF40" s="22">
        <v>156547</v>
      </c>
      <c r="EG40" s="22">
        <v>144140</v>
      </c>
      <c r="EH40" s="22">
        <v>1479</v>
      </c>
      <c r="EI40" s="22">
        <v>1371</v>
      </c>
      <c r="EJ40" s="22">
        <v>1371</v>
      </c>
      <c r="EK40" s="22">
        <v>112</v>
      </c>
      <c r="EL40" s="22">
        <v>45</v>
      </c>
      <c r="EM40" s="22">
        <v>30</v>
      </c>
      <c r="EO40" s="20">
        <v>35</v>
      </c>
      <c r="EP40" s="21" t="str">
        <f t="shared" si="50"/>
        <v>伊平屋村</v>
      </c>
      <c r="EQ40" s="22">
        <v>0</v>
      </c>
      <c r="ER40" s="22">
        <v>0</v>
      </c>
      <c r="ES40" s="22">
        <v>0</v>
      </c>
      <c r="ET40" s="22">
        <v>0</v>
      </c>
      <c r="EU40" s="22">
        <v>0</v>
      </c>
      <c r="EV40" s="22">
        <v>0</v>
      </c>
      <c r="EW40" s="22">
        <v>0</v>
      </c>
      <c r="EX40" s="22">
        <v>0</v>
      </c>
      <c r="EY40" s="22">
        <v>0</v>
      </c>
      <c r="FA40" s="20">
        <v>35</v>
      </c>
      <c r="FB40" s="21" t="str">
        <f t="shared" si="51"/>
        <v>伊平屋村</v>
      </c>
      <c r="FC40" s="22">
        <v>0</v>
      </c>
      <c r="FD40" s="22">
        <v>0</v>
      </c>
      <c r="FE40" s="22">
        <v>0</v>
      </c>
      <c r="FF40" s="22">
        <v>0</v>
      </c>
      <c r="FG40" s="22">
        <v>0</v>
      </c>
      <c r="FH40" s="22">
        <v>0</v>
      </c>
      <c r="FI40" s="22">
        <v>0</v>
      </c>
      <c r="FJ40" s="22">
        <v>0</v>
      </c>
      <c r="FK40" s="22">
        <v>0</v>
      </c>
      <c r="FM40" s="20">
        <v>35</v>
      </c>
      <c r="FN40" s="21" t="str">
        <f t="shared" si="52"/>
        <v>伊平屋村</v>
      </c>
      <c r="FO40" s="22">
        <v>972836</v>
      </c>
      <c r="FP40" s="22">
        <v>1059645</v>
      </c>
      <c r="FQ40" s="22">
        <v>544217</v>
      </c>
      <c r="FR40" s="22">
        <v>10168</v>
      </c>
      <c r="FS40" s="22">
        <v>5369</v>
      </c>
      <c r="FT40" s="22">
        <v>5368</v>
      </c>
      <c r="FU40" s="22">
        <v>468</v>
      </c>
      <c r="FV40" s="22">
        <v>2100</v>
      </c>
      <c r="FW40" s="22">
        <v>870</v>
      </c>
      <c r="FY40" s="20">
        <v>35</v>
      </c>
      <c r="FZ40" s="21" t="str">
        <f t="shared" si="53"/>
        <v>伊平屋村</v>
      </c>
      <c r="GA40" s="22">
        <v>0</v>
      </c>
      <c r="GB40" s="22">
        <v>0</v>
      </c>
      <c r="GC40" s="22">
        <v>0</v>
      </c>
      <c r="GD40" s="22">
        <v>0</v>
      </c>
      <c r="GE40" s="22">
        <v>0</v>
      </c>
      <c r="GF40" s="22">
        <v>0</v>
      </c>
      <c r="GG40" s="22">
        <v>0</v>
      </c>
      <c r="GH40" s="22">
        <v>0</v>
      </c>
      <c r="GI40" s="22">
        <v>0</v>
      </c>
      <c r="GK40" s="20">
        <v>35</v>
      </c>
      <c r="GL40" s="21" t="str">
        <f t="shared" si="54"/>
        <v>伊平屋村</v>
      </c>
      <c r="GM40" s="22">
        <v>0</v>
      </c>
      <c r="GN40" s="22">
        <v>0</v>
      </c>
      <c r="GO40" s="22">
        <v>0</v>
      </c>
      <c r="GP40" s="22">
        <v>0</v>
      </c>
      <c r="GQ40" s="22">
        <v>0</v>
      </c>
      <c r="GR40" s="22">
        <v>0</v>
      </c>
      <c r="GS40" s="22">
        <v>0</v>
      </c>
      <c r="GT40" s="22">
        <v>0</v>
      </c>
      <c r="GU40" s="22">
        <v>0</v>
      </c>
      <c r="GW40" s="20">
        <v>35</v>
      </c>
      <c r="GX40" s="21" t="str">
        <f t="shared" si="55"/>
        <v>伊平屋村</v>
      </c>
      <c r="GY40" s="22">
        <v>0</v>
      </c>
      <c r="GZ40" s="22">
        <v>0</v>
      </c>
      <c r="HA40" s="22">
        <v>0</v>
      </c>
      <c r="HB40" s="22">
        <v>0</v>
      </c>
      <c r="HC40" s="22">
        <v>0</v>
      </c>
      <c r="HD40" s="22">
        <v>0</v>
      </c>
      <c r="HE40" s="22">
        <v>0</v>
      </c>
      <c r="HF40" s="22">
        <v>0</v>
      </c>
      <c r="HG40" s="22">
        <v>0</v>
      </c>
      <c r="HI40" s="20">
        <v>35</v>
      </c>
      <c r="HJ40" s="21" t="str">
        <f t="shared" si="56"/>
        <v>伊平屋村</v>
      </c>
      <c r="HK40" s="22">
        <v>0</v>
      </c>
      <c r="HL40" s="22">
        <v>0</v>
      </c>
      <c r="HM40" s="22">
        <v>0</v>
      </c>
      <c r="HN40" s="22">
        <v>0</v>
      </c>
      <c r="HO40" s="22">
        <v>0</v>
      </c>
      <c r="HP40" s="22">
        <v>0</v>
      </c>
      <c r="HQ40" s="22">
        <v>0</v>
      </c>
      <c r="HR40" s="22">
        <v>0</v>
      </c>
      <c r="HS40" s="22">
        <v>0</v>
      </c>
      <c r="HU40" s="19">
        <f t="shared" si="1"/>
        <v>12641021</v>
      </c>
      <c r="HV40" s="8">
        <f t="shared" si="2"/>
        <v>5328878</v>
      </c>
      <c r="HW40" s="8">
        <f t="shared" si="3"/>
        <v>3127001</v>
      </c>
      <c r="HX40" s="8">
        <f t="shared" si="4"/>
        <v>597736</v>
      </c>
      <c r="HY40" s="8">
        <f t="shared" si="5"/>
        <v>391658</v>
      </c>
      <c r="HZ40" s="8">
        <f t="shared" si="6"/>
        <v>183216</v>
      </c>
      <c r="IA40" s="8">
        <f t="shared" si="7"/>
        <v>1452</v>
      </c>
      <c r="IB40" s="8">
        <f t="shared" si="8"/>
        <v>7853</v>
      </c>
      <c r="IC40" s="8">
        <f t="shared" si="9"/>
        <v>3909</v>
      </c>
    </row>
    <row r="41" spans="1:237" s="8" customFormat="1" ht="15" customHeight="1">
      <c r="A41" s="20">
        <v>36</v>
      </c>
      <c r="B41" s="21" t="s">
        <v>106</v>
      </c>
      <c r="C41" s="22">
        <v>47918</v>
      </c>
      <c r="D41" s="22">
        <v>521239</v>
      </c>
      <c r="E41" s="22">
        <v>322175</v>
      </c>
      <c r="F41" s="22">
        <v>18926</v>
      </c>
      <c r="G41" s="22">
        <v>11734</v>
      </c>
      <c r="H41" s="22">
        <v>11683</v>
      </c>
      <c r="I41" s="22">
        <v>173</v>
      </c>
      <c r="J41" s="22">
        <v>793</v>
      </c>
      <c r="K41" s="22">
        <v>416</v>
      </c>
      <c r="L41" s="18"/>
      <c r="M41" s="20">
        <v>36</v>
      </c>
      <c r="N41" s="21" t="str">
        <f t="shared" si="39"/>
        <v>伊是名村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33"/>
      <c r="Y41" s="20">
        <v>36</v>
      </c>
      <c r="Z41" s="21" t="str">
        <f t="shared" si="40"/>
        <v>伊是名村</v>
      </c>
      <c r="AA41" s="22">
        <v>476352</v>
      </c>
      <c r="AB41" s="22">
        <v>5404179</v>
      </c>
      <c r="AC41" s="22">
        <v>3349965</v>
      </c>
      <c r="AD41" s="22">
        <v>191107</v>
      </c>
      <c r="AE41" s="22">
        <v>118195</v>
      </c>
      <c r="AF41" s="22">
        <v>117973</v>
      </c>
      <c r="AG41" s="22">
        <v>901</v>
      </c>
      <c r="AH41" s="22">
        <v>6660</v>
      </c>
      <c r="AI41" s="22">
        <v>3419</v>
      </c>
      <c r="AJ41" s="53"/>
      <c r="AK41" s="20">
        <v>36</v>
      </c>
      <c r="AL41" s="21" t="str">
        <f t="shared" si="41"/>
        <v>伊是名村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33"/>
      <c r="AW41" s="20">
        <v>36</v>
      </c>
      <c r="AX41" s="21" t="str">
        <f t="shared" si="42"/>
        <v>伊是名村</v>
      </c>
      <c r="AY41" s="22">
        <v>0</v>
      </c>
      <c r="AZ41" s="22">
        <v>158616</v>
      </c>
      <c r="BA41" s="22">
        <v>84385</v>
      </c>
      <c r="BB41" s="22">
        <v>337070</v>
      </c>
      <c r="BC41" s="22">
        <v>179301</v>
      </c>
      <c r="BD41" s="22">
        <v>18954</v>
      </c>
      <c r="BE41" s="22">
        <v>0</v>
      </c>
      <c r="BF41" s="22">
        <v>861</v>
      </c>
      <c r="BG41" s="22">
        <v>456</v>
      </c>
      <c r="BH41" s="33"/>
      <c r="BI41" s="20">
        <v>36</v>
      </c>
      <c r="BJ41" s="21" t="str">
        <f t="shared" si="43"/>
        <v>伊是名村</v>
      </c>
      <c r="BK41" s="22">
        <v>0</v>
      </c>
      <c r="BL41" s="22">
        <v>153835</v>
      </c>
      <c r="BM41" s="22">
        <v>103201</v>
      </c>
      <c r="BN41" s="22">
        <v>296314</v>
      </c>
      <c r="BO41" s="22">
        <v>202769</v>
      </c>
      <c r="BP41" s="22">
        <v>42961</v>
      </c>
      <c r="BQ41" s="22">
        <v>0</v>
      </c>
      <c r="BR41" s="22">
        <v>686</v>
      </c>
      <c r="BS41" s="22">
        <v>374</v>
      </c>
      <c r="BT41" s="33"/>
      <c r="BU41" s="20">
        <v>36</v>
      </c>
      <c r="BV41" s="21" t="str">
        <f t="shared" si="44"/>
        <v>伊是名村</v>
      </c>
      <c r="BW41" s="22">
        <v>0</v>
      </c>
      <c r="BX41" s="22">
        <v>96063</v>
      </c>
      <c r="BY41" s="22">
        <v>90364</v>
      </c>
      <c r="BZ41" s="22">
        <v>177527</v>
      </c>
      <c r="CA41" s="22">
        <v>166918</v>
      </c>
      <c r="CB41" s="22">
        <v>92485</v>
      </c>
      <c r="CC41" s="22">
        <v>0</v>
      </c>
      <c r="CD41" s="22">
        <v>281</v>
      </c>
      <c r="CE41" s="22">
        <v>231</v>
      </c>
      <c r="CF41" s="33"/>
      <c r="CG41" s="20">
        <v>36</v>
      </c>
      <c r="CH41" s="21" t="str">
        <f t="shared" si="45"/>
        <v>伊是名村</v>
      </c>
      <c r="CI41" s="22">
        <v>67469</v>
      </c>
      <c r="CJ41" s="22">
        <v>408514</v>
      </c>
      <c r="CK41" s="22">
        <v>277950</v>
      </c>
      <c r="CL41" s="22">
        <v>810911</v>
      </c>
      <c r="CM41" s="22">
        <v>548988</v>
      </c>
      <c r="CN41" s="22">
        <v>154400</v>
      </c>
      <c r="CO41" s="22">
        <v>117</v>
      </c>
      <c r="CP41" s="22">
        <v>1828</v>
      </c>
      <c r="CQ41" s="22">
        <v>1061</v>
      </c>
      <c r="CR41" s="53"/>
      <c r="CS41" s="20">
        <v>36</v>
      </c>
      <c r="CT41" s="21" t="str">
        <f t="shared" si="46"/>
        <v>伊是名村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18"/>
      <c r="DE41" s="20">
        <v>36</v>
      </c>
      <c r="DF41" s="21" t="str">
        <f t="shared" si="47"/>
        <v>伊是名村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18"/>
      <c r="DQ41" s="20">
        <v>36</v>
      </c>
      <c r="DR41" s="21" t="str">
        <f t="shared" si="48"/>
        <v>伊是名村</v>
      </c>
      <c r="DS41" s="22">
        <v>10919</v>
      </c>
      <c r="DT41" s="22">
        <v>33</v>
      </c>
      <c r="DU41" s="22">
        <v>0</v>
      </c>
      <c r="DV41" s="22">
        <v>1</v>
      </c>
      <c r="DW41" s="22">
        <v>0</v>
      </c>
      <c r="DX41" s="22">
        <v>0</v>
      </c>
      <c r="DY41" s="22">
        <v>35</v>
      </c>
      <c r="DZ41" s="22">
        <v>1</v>
      </c>
      <c r="EA41" s="22">
        <v>0</v>
      </c>
      <c r="EB41" s="18"/>
      <c r="EC41" s="20">
        <v>36</v>
      </c>
      <c r="ED41" s="21" t="str">
        <f t="shared" si="49"/>
        <v>伊是名村</v>
      </c>
      <c r="EE41" s="22">
        <v>2542146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181</v>
      </c>
      <c r="EL41" s="22">
        <v>0</v>
      </c>
      <c r="EM41" s="22">
        <v>0</v>
      </c>
      <c r="EO41" s="20">
        <v>36</v>
      </c>
      <c r="EP41" s="21" t="str">
        <f t="shared" si="50"/>
        <v>伊是名村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FA41" s="20">
        <v>36</v>
      </c>
      <c r="FB41" s="21" t="str">
        <f t="shared" si="51"/>
        <v>伊是名村</v>
      </c>
      <c r="FC41" s="22">
        <v>3222</v>
      </c>
      <c r="FD41" s="22">
        <v>84289</v>
      </c>
      <c r="FE41" s="22">
        <v>48112</v>
      </c>
      <c r="FF41" s="22">
        <v>1554</v>
      </c>
      <c r="FG41" s="22">
        <v>886</v>
      </c>
      <c r="FH41" s="22">
        <v>886</v>
      </c>
      <c r="FI41" s="22">
        <v>20</v>
      </c>
      <c r="FJ41" s="22">
        <v>165</v>
      </c>
      <c r="FK41" s="22">
        <v>82</v>
      </c>
      <c r="FM41" s="20">
        <v>36</v>
      </c>
      <c r="FN41" s="21" t="str">
        <f t="shared" si="52"/>
        <v>伊是名村</v>
      </c>
      <c r="FO41" s="22">
        <v>1001262</v>
      </c>
      <c r="FP41" s="22">
        <v>931706</v>
      </c>
      <c r="FQ41" s="22">
        <v>692648</v>
      </c>
      <c r="FR41" s="22">
        <v>10316</v>
      </c>
      <c r="FS41" s="22">
        <v>7904</v>
      </c>
      <c r="FT41" s="22">
        <v>7897</v>
      </c>
      <c r="FU41" s="22">
        <v>735</v>
      </c>
      <c r="FV41" s="22">
        <v>1806</v>
      </c>
      <c r="FW41" s="22">
        <v>1269</v>
      </c>
      <c r="FY41" s="20">
        <v>36</v>
      </c>
      <c r="FZ41" s="21" t="str">
        <f t="shared" si="53"/>
        <v>伊是名村</v>
      </c>
      <c r="GA41" s="22">
        <v>0</v>
      </c>
      <c r="GB41" s="22">
        <v>0</v>
      </c>
      <c r="GC41" s="22">
        <v>0</v>
      </c>
      <c r="GD41" s="22">
        <v>0</v>
      </c>
      <c r="GE41" s="22">
        <v>0</v>
      </c>
      <c r="GF41" s="22">
        <v>0</v>
      </c>
      <c r="GG41" s="22">
        <v>0</v>
      </c>
      <c r="GH41" s="22">
        <v>0</v>
      </c>
      <c r="GI41" s="22">
        <v>0</v>
      </c>
      <c r="GK41" s="20">
        <v>36</v>
      </c>
      <c r="GL41" s="21" t="str">
        <f t="shared" si="54"/>
        <v>伊是名村</v>
      </c>
      <c r="GM41" s="22">
        <v>0</v>
      </c>
      <c r="GN41" s="22">
        <v>0</v>
      </c>
      <c r="GO41" s="22">
        <v>0</v>
      </c>
      <c r="GP41" s="22">
        <v>0</v>
      </c>
      <c r="GQ41" s="22">
        <v>0</v>
      </c>
      <c r="GR41" s="22">
        <v>0</v>
      </c>
      <c r="GS41" s="22">
        <v>0</v>
      </c>
      <c r="GT41" s="22">
        <v>0</v>
      </c>
      <c r="GU41" s="22">
        <v>0</v>
      </c>
      <c r="GW41" s="20">
        <v>36</v>
      </c>
      <c r="GX41" s="21" t="str">
        <f t="shared" si="55"/>
        <v>伊是名村</v>
      </c>
      <c r="GY41" s="22">
        <v>0</v>
      </c>
      <c r="GZ41" s="22">
        <v>0</v>
      </c>
      <c r="HA41" s="22">
        <v>0</v>
      </c>
      <c r="HB41" s="22">
        <v>0</v>
      </c>
      <c r="HC41" s="22">
        <v>0</v>
      </c>
      <c r="HD41" s="22">
        <v>0</v>
      </c>
      <c r="HE41" s="22">
        <v>0</v>
      </c>
      <c r="HF41" s="22">
        <v>0</v>
      </c>
      <c r="HG41" s="22">
        <v>0</v>
      </c>
      <c r="HI41" s="20">
        <v>36</v>
      </c>
      <c r="HJ41" s="21" t="str">
        <f t="shared" si="56"/>
        <v>伊是名村</v>
      </c>
      <c r="HK41" s="22">
        <v>0</v>
      </c>
      <c r="HL41" s="22">
        <v>0</v>
      </c>
      <c r="HM41" s="22">
        <v>0</v>
      </c>
      <c r="HN41" s="22">
        <v>0</v>
      </c>
      <c r="HO41" s="22">
        <v>0</v>
      </c>
      <c r="HP41" s="22">
        <v>0</v>
      </c>
      <c r="HQ41" s="22">
        <v>0</v>
      </c>
      <c r="HR41" s="22">
        <v>0</v>
      </c>
      <c r="HS41" s="22">
        <v>0</v>
      </c>
      <c r="HU41" s="19">
        <f t="shared" si="1"/>
        <v>4149288</v>
      </c>
      <c r="HV41" s="8">
        <f t="shared" si="2"/>
        <v>7349960</v>
      </c>
      <c r="HW41" s="8">
        <f t="shared" si="3"/>
        <v>4690850</v>
      </c>
      <c r="HX41" s="8">
        <f t="shared" si="4"/>
        <v>1032815</v>
      </c>
      <c r="HY41" s="8">
        <f t="shared" si="5"/>
        <v>687707</v>
      </c>
      <c r="HZ41" s="8">
        <f t="shared" si="6"/>
        <v>292839</v>
      </c>
      <c r="IA41" s="8">
        <f t="shared" si="7"/>
        <v>2162</v>
      </c>
      <c r="IB41" s="8">
        <f t="shared" si="8"/>
        <v>11253</v>
      </c>
      <c r="IC41" s="8">
        <f t="shared" si="9"/>
        <v>6247</v>
      </c>
    </row>
    <row r="42" spans="1:237" s="8" customFormat="1" ht="15" customHeight="1">
      <c r="A42" s="20">
        <v>37</v>
      </c>
      <c r="B42" s="21" t="s">
        <v>107</v>
      </c>
      <c r="C42" s="22">
        <v>104988</v>
      </c>
      <c r="D42" s="22">
        <v>500843</v>
      </c>
      <c r="E42" s="22">
        <v>335810</v>
      </c>
      <c r="F42" s="22">
        <v>10651</v>
      </c>
      <c r="G42" s="22">
        <v>7129</v>
      </c>
      <c r="H42" s="22">
        <v>7129</v>
      </c>
      <c r="I42" s="22">
        <v>295</v>
      </c>
      <c r="J42" s="22">
        <v>1387</v>
      </c>
      <c r="K42" s="22">
        <v>824</v>
      </c>
      <c r="L42" s="18"/>
      <c r="M42" s="20">
        <v>37</v>
      </c>
      <c r="N42" s="21" t="str">
        <f t="shared" si="39"/>
        <v>久米島町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33"/>
      <c r="Y42" s="20">
        <v>37</v>
      </c>
      <c r="Z42" s="21" t="str">
        <f t="shared" si="40"/>
        <v>久米島町</v>
      </c>
      <c r="AA42" s="22">
        <v>1768650</v>
      </c>
      <c r="AB42" s="22">
        <v>21226855</v>
      </c>
      <c r="AC42" s="22">
        <v>16506039</v>
      </c>
      <c r="AD42" s="22">
        <v>607190</v>
      </c>
      <c r="AE42" s="22">
        <v>472065</v>
      </c>
      <c r="AF42" s="22">
        <v>472061</v>
      </c>
      <c r="AG42" s="22">
        <v>3240</v>
      </c>
      <c r="AH42" s="22">
        <v>26874</v>
      </c>
      <c r="AI42" s="22">
        <v>18922</v>
      </c>
      <c r="AJ42" s="53"/>
      <c r="AK42" s="20">
        <v>37</v>
      </c>
      <c r="AL42" s="21" t="str">
        <f t="shared" si="41"/>
        <v>久米島町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33"/>
      <c r="AW42" s="20">
        <v>37</v>
      </c>
      <c r="AX42" s="21" t="str">
        <f t="shared" si="42"/>
        <v>久米島町</v>
      </c>
      <c r="AY42" s="22">
        <v>0</v>
      </c>
      <c r="AZ42" s="22">
        <v>577316</v>
      </c>
      <c r="BA42" s="22">
        <v>553914</v>
      </c>
      <c r="BB42" s="22">
        <v>5174115</v>
      </c>
      <c r="BC42" s="22">
        <v>5015510</v>
      </c>
      <c r="BD42" s="22">
        <v>622147</v>
      </c>
      <c r="BE42" s="22">
        <v>0</v>
      </c>
      <c r="BF42" s="22">
        <v>2921</v>
      </c>
      <c r="BG42" s="22">
        <v>2758</v>
      </c>
      <c r="BH42" s="33"/>
      <c r="BI42" s="20">
        <v>37</v>
      </c>
      <c r="BJ42" s="21" t="str">
        <f t="shared" si="43"/>
        <v>久米島町</v>
      </c>
      <c r="BK42" s="22">
        <v>0</v>
      </c>
      <c r="BL42" s="22">
        <v>779364</v>
      </c>
      <c r="BM42" s="22">
        <v>773554</v>
      </c>
      <c r="BN42" s="22">
        <v>6328003</v>
      </c>
      <c r="BO42" s="22">
        <v>6294174</v>
      </c>
      <c r="BP42" s="22">
        <v>1546869</v>
      </c>
      <c r="BQ42" s="22">
        <v>0</v>
      </c>
      <c r="BR42" s="22">
        <v>3072</v>
      </c>
      <c r="BS42" s="22">
        <v>2953</v>
      </c>
      <c r="BT42" s="33"/>
      <c r="BU42" s="20">
        <v>37</v>
      </c>
      <c r="BV42" s="21" t="str">
        <f t="shared" si="44"/>
        <v>久米島町</v>
      </c>
      <c r="BW42" s="22">
        <v>0</v>
      </c>
      <c r="BX42" s="22">
        <v>361192</v>
      </c>
      <c r="BY42" s="22">
        <v>360685</v>
      </c>
      <c r="BZ42" s="22">
        <v>2812598</v>
      </c>
      <c r="CA42" s="22">
        <v>2810597</v>
      </c>
      <c r="CB42" s="22">
        <v>1690529</v>
      </c>
      <c r="CC42" s="22">
        <v>0</v>
      </c>
      <c r="CD42" s="22">
        <v>995</v>
      </c>
      <c r="CE42" s="22">
        <v>984</v>
      </c>
      <c r="CF42" s="33"/>
      <c r="CG42" s="20">
        <v>37</v>
      </c>
      <c r="CH42" s="21" t="str">
        <f t="shared" si="45"/>
        <v>久米島町</v>
      </c>
      <c r="CI42" s="22">
        <v>300790</v>
      </c>
      <c r="CJ42" s="22">
        <v>1717872</v>
      </c>
      <c r="CK42" s="22">
        <v>1688153</v>
      </c>
      <c r="CL42" s="22">
        <v>14314716</v>
      </c>
      <c r="CM42" s="22">
        <v>14120281</v>
      </c>
      <c r="CN42" s="22">
        <v>3859545</v>
      </c>
      <c r="CO42" s="22">
        <v>600</v>
      </c>
      <c r="CP42" s="22">
        <v>6988</v>
      </c>
      <c r="CQ42" s="22">
        <v>6695</v>
      </c>
      <c r="CR42" s="53"/>
      <c r="CS42" s="20">
        <v>37</v>
      </c>
      <c r="CT42" s="21" t="str">
        <f t="shared" si="46"/>
        <v>久米島町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18"/>
      <c r="DE42" s="20">
        <v>37</v>
      </c>
      <c r="DF42" s="21" t="str">
        <f t="shared" si="47"/>
        <v>久米島町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18"/>
      <c r="DQ42" s="20">
        <v>37</v>
      </c>
      <c r="DR42" s="21" t="str">
        <f t="shared" si="48"/>
        <v>久米島町</v>
      </c>
      <c r="DS42" s="22">
        <v>10324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67</v>
      </c>
      <c r="DZ42" s="22">
        <v>0</v>
      </c>
      <c r="EA42" s="22">
        <v>0</v>
      </c>
      <c r="EB42" s="18"/>
      <c r="EC42" s="20">
        <v>37</v>
      </c>
      <c r="ED42" s="21" t="str">
        <f t="shared" si="49"/>
        <v>久米島町</v>
      </c>
      <c r="EE42" s="22">
        <v>14313167</v>
      </c>
      <c r="EF42" s="22">
        <v>1318091</v>
      </c>
      <c r="EG42" s="22">
        <v>980618</v>
      </c>
      <c r="EH42" s="22">
        <v>6575</v>
      </c>
      <c r="EI42" s="22">
        <v>4926</v>
      </c>
      <c r="EJ42" s="22">
        <v>4926</v>
      </c>
      <c r="EK42" s="22">
        <v>800</v>
      </c>
      <c r="EL42" s="22">
        <v>831</v>
      </c>
      <c r="EM42" s="22">
        <v>554</v>
      </c>
      <c r="EO42" s="20">
        <v>37</v>
      </c>
      <c r="EP42" s="21" t="str">
        <f t="shared" si="50"/>
        <v>久米島町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0</v>
      </c>
      <c r="FA42" s="20">
        <v>37</v>
      </c>
      <c r="FB42" s="21" t="str">
        <f t="shared" si="51"/>
        <v>久米島町</v>
      </c>
      <c r="FC42" s="22">
        <v>0</v>
      </c>
      <c r="FD42" s="22">
        <v>0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M42" s="20">
        <v>37</v>
      </c>
      <c r="FN42" s="21" t="str">
        <f t="shared" si="52"/>
        <v>久米島町</v>
      </c>
      <c r="FO42" s="22">
        <v>7741877</v>
      </c>
      <c r="FP42" s="22">
        <v>1015464</v>
      </c>
      <c r="FQ42" s="22">
        <v>718802</v>
      </c>
      <c r="FR42" s="22">
        <v>7772</v>
      </c>
      <c r="FS42" s="22">
        <v>5737</v>
      </c>
      <c r="FT42" s="22">
        <v>5712</v>
      </c>
      <c r="FU42" s="22">
        <v>1447</v>
      </c>
      <c r="FV42" s="22">
        <v>1219</v>
      </c>
      <c r="FW42" s="22">
        <v>706</v>
      </c>
      <c r="FY42" s="20">
        <v>37</v>
      </c>
      <c r="FZ42" s="21" t="str">
        <f t="shared" si="53"/>
        <v>久米島町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K42" s="20">
        <v>37</v>
      </c>
      <c r="GL42" s="21" t="str">
        <f t="shared" si="54"/>
        <v>久米島町</v>
      </c>
      <c r="GM42" s="22">
        <v>0</v>
      </c>
      <c r="GN42" s="22">
        <v>0</v>
      </c>
      <c r="GO42" s="22">
        <v>0</v>
      </c>
      <c r="GP42" s="22">
        <v>0</v>
      </c>
      <c r="GQ42" s="22">
        <v>0</v>
      </c>
      <c r="GR42" s="22">
        <v>0</v>
      </c>
      <c r="GS42" s="22">
        <v>0</v>
      </c>
      <c r="GT42" s="22">
        <v>0</v>
      </c>
      <c r="GU42" s="22">
        <v>0</v>
      </c>
      <c r="GW42" s="20">
        <v>37</v>
      </c>
      <c r="GX42" s="21" t="str">
        <f t="shared" si="55"/>
        <v>久米島町</v>
      </c>
      <c r="GY42" s="22">
        <v>0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I42" s="20">
        <v>37</v>
      </c>
      <c r="HJ42" s="21" t="str">
        <f t="shared" si="56"/>
        <v>久米島町</v>
      </c>
      <c r="HK42" s="22">
        <v>0</v>
      </c>
      <c r="HL42" s="22">
        <v>0</v>
      </c>
      <c r="HM42" s="22">
        <v>0</v>
      </c>
      <c r="HN42" s="22">
        <v>0</v>
      </c>
      <c r="HO42" s="22">
        <v>0</v>
      </c>
      <c r="HP42" s="22">
        <v>0</v>
      </c>
      <c r="HQ42" s="22">
        <v>0</v>
      </c>
      <c r="HR42" s="22">
        <v>0</v>
      </c>
      <c r="HS42" s="22">
        <v>0</v>
      </c>
      <c r="HU42" s="19">
        <f t="shared" si="1"/>
        <v>24239796</v>
      </c>
      <c r="HV42" s="8">
        <f t="shared" si="2"/>
        <v>25779125</v>
      </c>
      <c r="HW42" s="8">
        <f t="shared" si="3"/>
        <v>20229422</v>
      </c>
      <c r="HX42" s="8">
        <f t="shared" si="4"/>
        <v>14946904</v>
      </c>
      <c r="HY42" s="8">
        <f t="shared" si="5"/>
        <v>14610138</v>
      </c>
      <c r="HZ42" s="8">
        <f t="shared" si="6"/>
        <v>4349373</v>
      </c>
      <c r="IA42" s="8">
        <f t="shared" si="7"/>
        <v>6449</v>
      </c>
      <c r="IB42" s="8">
        <f t="shared" si="8"/>
        <v>37299</v>
      </c>
      <c r="IC42" s="8">
        <f t="shared" si="9"/>
        <v>27701</v>
      </c>
    </row>
    <row r="43" spans="1:237" s="8" customFormat="1" ht="15" customHeight="1">
      <c r="A43" s="20">
        <v>38</v>
      </c>
      <c r="B43" s="21" t="s">
        <v>108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8"/>
      <c r="M43" s="20">
        <v>38</v>
      </c>
      <c r="N43" s="21" t="str">
        <f t="shared" si="39"/>
        <v>八重瀬町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33"/>
      <c r="Y43" s="20">
        <v>38</v>
      </c>
      <c r="Z43" s="21" t="str">
        <f t="shared" si="40"/>
        <v>八重瀬町</v>
      </c>
      <c r="AA43" s="22">
        <v>186680</v>
      </c>
      <c r="AB43" s="22">
        <v>12527755</v>
      </c>
      <c r="AC43" s="22">
        <v>9472028</v>
      </c>
      <c r="AD43" s="22">
        <v>690734</v>
      </c>
      <c r="AE43" s="22">
        <v>520882</v>
      </c>
      <c r="AF43" s="22">
        <v>516650</v>
      </c>
      <c r="AG43" s="22">
        <v>676</v>
      </c>
      <c r="AH43" s="22">
        <v>12470</v>
      </c>
      <c r="AI43" s="22">
        <v>9154</v>
      </c>
      <c r="AJ43" s="53"/>
      <c r="AK43" s="20">
        <v>38</v>
      </c>
      <c r="AL43" s="21" t="str">
        <f t="shared" si="41"/>
        <v>八重瀬町</v>
      </c>
      <c r="AM43" s="22">
        <v>208707</v>
      </c>
      <c r="AN43" s="22">
        <v>248055</v>
      </c>
      <c r="AO43" s="22">
        <v>227502</v>
      </c>
      <c r="AP43" s="22">
        <v>425191</v>
      </c>
      <c r="AQ43" s="22">
        <v>391065</v>
      </c>
      <c r="AR43" s="22">
        <v>97269</v>
      </c>
      <c r="AS43" s="22">
        <v>267</v>
      </c>
      <c r="AT43" s="22">
        <v>405</v>
      </c>
      <c r="AU43" s="22">
        <v>338</v>
      </c>
      <c r="AV43" s="33"/>
      <c r="AW43" s="20">
        <v>38</v>
      </c>
      <c r="AX43" s="21" t="str">
        <f t="shared" si="42"/>
        <v>八重瀬町</v>
      </c>
      <c r="AY43" s="22">
        <v>0</v>
      </c>
      <c r="AZ43" s="22">
        <v>1386583</v>
      </c>
      <c r="BA43" s="22">
        <v>1351977</v>
      </c>
      <c r="BB43" s="22">
        <v>33822662</v>
      </c>
      <c r="BC43" s="22">
        <v>33202738</v>
      </c>
      <c r="BD43" s="22">
        <v>4067082</v>
      </c>
      <c r="BE43" s="22">
        <v>0</v>
      </c>
      <c r="BF43" s="22">
        <v>7428</v>
      </c>
      <c r="BG43" s="22">
        <v>7087</v>
      </c>
      <c r="BH43" s="33"/>
      <c r="BI43" s="20">
        <v>38</v>
      </c>
      <c r="BJ43" s="21" t="str">
        <f t="shared" si="43"/>
        <v>八重瀬町</v>
      </c>
      <c r="BK43" s="22">
        <v>0</v>
      </c>
      <c r="BL43" s="22">
        <v>1173583</v>
      </c>
      <c r="BM43" s="22">
        <v>1173128</v>
      </c>
      <c r="BN43" s="22">
        <v>25024596</v>
      </c>
      <c r="BO43" s="22">
        <v>25014711</v>
      </c>
      <c r="BP43" s="22">
        <v>5884313</v>
      </c>
      <c r="BQ43" s="22">
        <v>0</v>
      </c>
      <c r="BR43" s="22">
        <v>5284</v>
      </c>
      <c r="BS43" s="22">
        <v>5267</v>
      </c>
      <c r="BT43" s="33"/>
      <c r="BU43" s="20">
        <v>38</v>
      </c>
      <c r="BV43" s="21" t="str">
        <f t="shared" si="44"/>
        <v>八重瀬町</v>
      </c>
      <c r="BW43" s="22">
        <v>0</v>
      </c>
      <c r="BX43" s="22">
        <v>240934</v>
      </c>
      <c r="BY43" s="22">
        <v>240914</v>
      </c>
      <c r="BZ43" s="22">
        <v>5712824</v>
      </c>
      <c r="CA43" s="22">
        <v>5696354</v>
      </c>
      <c r="CB43" s="22">
        <v>3427874</v>
      </c>
      <c r="CC43" s="22">
        <v>0</v>
      </c>
      <c r="CD43" s="22">
        <v>568</v>
      </c>
      <c r="CE43" s="22">
        <v>563</v>
      </c>
      <c r="CF43" s="33"/>
      <c r="CG43" s="20">
        <v>38</v>
      </c>
      <c r="CH43" s="21" t="str">
        <f t="shared" si="45"/>
        <v>八重瀬町</v>
      </c>
      <c r="CI43" s="22">
        <v>230479</v>
      </c>
      <c r="CJ43" s="22">
        <v>2801100</v>
      </c>
      <c r="CK43" s="22">
        <v>2766019</v>
      </c>
      <c r="CL43" s="22">
        <v>64560082</v>
      </c>
      <c r="CM43" s="22">
        <v>63913803</v>
      </c>
      <c r="CN43" s="22">
        <v>13379269</v>
      </c>
      <c r="CO43" s="22">
        <v>487</v>
      </c>
      <c r="CP43" s="22">
        <v>13280</v>
      </c>
      <c r="CQ43" s="22">
        <v>12917</v>
      </c>
      <c r="CR43" s="53"/>
      <c r="CS43" s="20">
        <v>38</v>
      </c>
      <c r="CT43" s="21" t="str">
        <f t="shared" si="46"/>
        <v>八重瀬町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18"/>
      <c r="DE43" s="20">
        <v>38</v>
      </c>
      <c r="DF43" s="21" t="str">
        <f t="shared" si="47"/>
        <v>八重瀬町</v>
      </c>
      <c r="DG43" s="22">
        <v>0</v>
      </c>
      <c r="DH43" s="22">
        <v>0</v>
      </c>
      <c r="DI43" s="22">
        <v>0</v>
      </c>
      <c r="DJ43" s="22">
        <v>0</v>
      </c>
      <c r="DK43" s="22">
        <v>0</v>
      </c>
      <c r="DL43" s="22">
        <v>0</v>
      </c>
      <c r="DM43" s="22">
        <v>0</v>
      </c>
      <c r="DN43" s="22">
        <v>0</v>
      </c>
      <c r="DO43" s="22">
        <v>0</v>
      </c>
      <c r="DP43" s="18"/>
      <c r="DQ43" s="20">
        <v>38</v>
      </c>
      <c r="DR43" s="21" t="str">
        <f t="shared" si="48"/>
        <v>八重瀬町</v>
      </c>
      <c r="DS43" s="22">
        <v>6061</v>
      </c>
      <c r="DT43" s="22">
        <v>0</v>
      </c>
      <c r="DU43" s="22">
        <v>0</v>
      </c>
      <c r="DV43" s="22">
        <v>0</v>
      </c>
      <c r="DW43" s="22">
        <v>0</v>
      </c>
      <c r="DX43" s="22">
        <v>0</v>
      </c>
      <c r="DY43" s="22">
        <v>44</v>
      </c>
      <c r="DZ43" s="22">
        <v>0</v>
      </c>
      <c r="EA43" s="22">
        <v>0</v>
      </c>
      <c r="EB43" s="18"/>
      <c r="EC43" s="20">
        <v>38</v>
      </c>
      <c r="ED43" s="21" t="str">
        <f t="shared" si="49"/>
        <v>八重瀬町</v>
      </c>
      <c r="EE43" s="22">
        <v>0</v>
      </c>
      <c r="EF43" s="22">
        <v>0</v>
      </c>
      <c r="EG43" s="22">
        <v>0</v>
      </c>
      <c r="EH43" s="22">
        <v>0</v>
      </c>
      <c r="EI43" s="22">
        <v>0</v>
      </c>
      <c r="EJ43" s="22">
        <v>0</v>
      </c>
      <c r="EK43" s="22">
        <v>0</v>
      </c>
      <c r="EL43" s="22">
        <v>0</v>
      </c>
      <c r="EM43" s="22">
        <v>0</v>
      </c>
      <c r="EO43" s="20">
        <v>38</v>
      </c>
      <c r="EP43" s="21" t="str">
        <f t="shared" si="50"/>
        <v>八重瀬町</v>
      </c>
      <c r="EQ43" s="22">
        <v>0</v>
      </c>
      <c r="ER43" s="22">
        <v>0</v>
      </c>
      <c r="ES43" s="22">
        <v>0</v>
      </c>
      <c r="ET43" s="22">
        <v>0</v>
      </c>
      <c r="EU43" s="22">
        <v>0</v>
      </c>
      <c r="EV43" s="22">
        <v>0</v>
      </c>
      <c r="EW43" s="22">
        <v>0</v>
      </c>
      <c r="EX43" s="22">
        <v>0</v>
      </c>
      <c r="EY43" s="22">
        <v>0</v>
      </c>
      <c r="FA43" s="20">
        <v>38</v>
      </c>
      <c r="FB43" s="21" t="str">
        <f t="shared" si="51"/>
        <v>八重瀬町</v>
      </c>
      <c r="FC43" s="22">
        <v>0</v>
      </c>
      <c r="FD43" s="22">
        <v>0</v>
      </c>
      <c r="FE43" s="22">
        <v>0</v>
      </c>
      <c r="FF43" s="22">
        <v>0</v>
      </c>
      <c r="FG43" s="22">
        <v>0</v>
      </c>
      <c r="FH43" s="22">
        <v>0</v>
      </c>
      <c r="FI43" s="22">
        <v>0</v>
      </c>
      <c r="FJ43" s="22">
        <v>0</v>
      </c>
      <c r="FK43" s="22">
        <v>0</v>
      </c>
      <c r="FM43" s="20">
        <v>38</v>
      </c>
      <c r="FN43" s="21" t="str">
        <f t="shared" si="52"/>
        <v>八重瀬町</v>
      </c>
      <c r="FO43" s="22">
        <v>287913</v>
      </c>
      <c r="FP43" s="22">
        <v>2733004</v>
      </c>
      <c r="FQ43" s="22">
        <v>1795016</v>
      </c>
      <c r="FR43" s="22">
        <v>54270</v>
      </c>
      <c r="FS43" s="22">
        <v>35382</v>
      </c>
      <c r="FT43" s="22">
        <v>35360</v>
      </c>
      <c r="FU43" s="22">
        <v>347</v>
      </c>
      <c r="FV43" s="22">
        <v>3448</v>
      </c>
      <c r="FW43" s="22">
        <v>2153</v>
      </c>
      <c r="FY43" s="20">
        <v>38</v>
      </c>
      <c r="FZ43" s="21" t="str">
        <f t="shared" si="53"/>
        <v>八重瀬町</v>
      </c>
      <c r="GA43" s="22">
        <v>867</v>
      </c>
      <c r="GB43" s="22">
        <v>1353380</v>
      </c>
      <c r="GC43" s="22">
        <v>1351914</v>
      </c>
      <c r="GD43" s="22">
        <v>2004055</v>
      </c>
      <c r="GE43" s="22">
        <v>2001872</v>
      </c>
      <c r="GF43" s="22">
        <v>1170252</v>
      </c>
      <c r="GG43" s="22">
        <v>5</v>
      </c>
      <c r="GH43" s="22">
        <v>728</v>
      </c>
      <c r="GI43" s="22">
        <v>698</v>
      </c>
      <c r="GK43" s="20">
        <v>38</v>
      </c>
      <c r="GL43" s="21" t="str">
        <f t="shared" si="54"/>
        <v>八重瀬町</v>
      </c>
      <c r="GM43" s="22">
        <v>0</v>
      </c>
      <c r="GN43" s="22">
        <v>0</v>
      </c>
      <c r="GO43" s="22">
        <v>0</v>
      </c>
      <c r="GP43" s="22">
        <v>0</v>
      </c>
      <c r="GQ43" s="22">
        <v>0</v>
      </c>
      <c r="GR43" s="22">
        <v>0</v>
      </c>
      <c r="GS43" s="22">
        <v>0</v>
      </c>
      <c r="GT43" s="22">
        <v>0</v>
      </c>
      <c r="GU43" s="22">
        <v>0</v>
      </c>
      <c r="GW43" s="20">
        <v>38</v>
      </c>
      <c r="GX43" s="21" t="str">
        <f t="shared" si="55"/>
        <v>八重瀬町</v>
      </c>
      <c r="GY43" s="22">
        <v>0</v>
      </c>
      <c r="GZ43" s="22">
        <v>0</v>
      </c>
      <c r="HA43" s="22">
        <v>0</v>
      </c>
      <c r="HB43" s="22">
        <v>0</v>
      </c>
      <c r="HC43" s="22">
        <v>0</v>
      </c>
      <c r="HD43" s="22">
        <v>0</v>
      </c>
      <c r="HE43" s="22">
        <v>0</v>
      </c>
      <c r="HF43" s="22">
        <v>0</v>
      </c>
      <c r="HG43" s="22">
        <v>0</v>
      </c>
      <c r="HI43" s="20">
        <v>38</v>
      </c>
      <c r="HJ43" s="21" t="str">
        <f t="shared" si="56"/>
        <v>八重瀬町</v>
      </c>
      <c r="HK43" s="22">
        <v>0</v>
      </c>
      <c r="HL43" s="22">
        <v>0</v>
      </c>
      <c r="HM43" s="22">
        <v>0</v>
      </c>
      <c r="HN43" s="22">
        <v>0</v>
      </c>
      <c r="HO43" s="22">
        <v>0</v>
      </c>
      <c r="HP43" s="22">
        <v>0</v>
      </c>
      <c r="HQ43" s="22">
        <v>0</v>
      </c>
      <c r="HR43" s="22">
        <v>0</v>
      </c>
      <c r="HS43" s="22">
        <v>0</v>
      </c>
      <c r="HU43" s="19">
        <f t="shared" si="1"/>
        <v>920707</v>
      </c>
      <c r="HV43" s="8">
        <f t="shared" si="2"/>
        <v>19663294</v>
      </c>
      <c r="HW43" s="8">
        <f t="shared" si="3"/>
        <v>15612479</v>
      </c>
      <c r="HX43" s="8">
        <f t="shared" si="4"/>
        <v>67734332</v>
      </c>
      <c r="HY43" s="8">
        <f t="shared" si="5"/>
        <v>66863004</v>
      </c>
      <c r="HZ43" s="8">
        <f t="shared" si="6"/>
        <v>15198800</v>
      </c>
      <c r="IA43" s="8">
        <f t="shared" si="7"/>
        <v>1826</v>
      </c>
      <c r="IB43" s="8">
        <f t="shared" si="8"/>
        <v>30331</v>
      </c>
      <c r="IC43" s="8">
        <f t="shared" si="9"/>
        <v>25260</v>
      </c>
    </row>
    <row r="44" spans="1:237" s="8" customFormat="1" ht="15" customHeight="1">
      <c r="A44" s="20">
        <v>39</v>
      </c>
      <c r="B44" s="21" t="s">
        <v>109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8"/>
      <c r="M44" s="20">
        <v>39</v>
      </c>
      <c r="N44" s="21" t="str">
        <f t="shared" si="39"/>
        <v>多良間村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33"/>
      <c r="Y44" s="20">
        <v>39</v>
      </c>
      <c r="Z44" s="21" t="str">
        <f t="shared" si="40"/>
        <v>多良間村</v>
      </c>
      <c r="AA44" s="22">
        <v>67822</v>
      </c>
      <c r="AB44" s="22">
        <v>10409194</v>
      </c>
      <c r="AC44" s="22">
        <v>9715876</v>
      </c>
      <c r="AD44" s="22">
        <v>334867</v>
      </c>
      <c r="AE44" s="22">
        <v>312115</v>
      </c>
      <c r="AF44" s="22">
        <v>311557</v>
      </c>
      <c r="AG44" s="22">
        <v>76</v>
      </c>
      <c r="AH44" s="22">
        <v>4211</v>
      </c>
      <c r="AI44" s="22">
        <v>3794</v>
      </c>
      <c r="AJ44" s="53"/>
      <c r="AK44" s="20">
        <v>39</v>
      </c>
      <c r="AL44" s="21" t="str">
        <f t="shared" si="41"/>
        <v>多良間村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33"/>
      <c r="AW44" s="20">
        <v>39</v>
      </c>
      <c r="AX44" s="21" t="str">
        <f t="shared" si="42"/>
        <v>多良間村</v>
      </c>
      <c r="AY44" s="22">
        <v>0</v>
      </c>
      <c r="AZ44" s="22">
        <v>82640</v>
      </c>
      <c r="BA44" s="22">
        <v>73878</v>
      </c>
      <c r="BB44" s="22">
        <v>408525</v>
      </c>
      <c r="BC44" s="22">
        <v>366886</v>
      </c>
      <c r="BD44" s="22">
        <v>32235</v>
      </c>
      <c r="BE44" s="22">
        <v>0</v>
      </c>
      <c r="BF44" s="22">
        <v>433</v>
      </c>
      <c r="BG44" s="22">
        <v>385</v>
      </c>
      <c r="BH44" s="33"/>
      <c r="BI44" s="20">
        <v>39</v>
      </c>
      <c r="BJ44" s="21" t="str">
        <f t="shared" si="43"/>
        <v>多良間村</v>
      </c>
      <c r="BK44" s="22">
        <v>0</v>
      </c>
      <c r="BL44" s="22">
        <v>129958</v>
      </c>
      <c r="BM44" s="22">
        <v>124117</v>
      </c>
      <c r="BN44" s="22">
        <v>639807</v>
      </c>
      <c r="BO44" s="22">
        <v>611818</v>
      </c>
      <c r="BP44" s="22">
        <v>106648</v>
      </c>
      <c r="BQ44" s="22">
        <v>0</v>
      </c>
      <c r="BR44" s="22">
        <v>497</v>
      </c>
      <c r="BS44" s="22">
        <v>452</v>
      </c>
      <c r="BT44" s="33"/>
      <c r="BU44" s="20">
        <v>39</v>
      </c>
      <c r="BV44" s="21" t="str">
        <f t="shared" si="44"/>
        <v>多良間村</v>
      </c>
      <c r="BW44" s="22">
        <v>0</v>
      </c>
      <c r="BX44" s="22">
        <v>71025</v>
      </c>
      <c r="BY44" s="22">
        <v>68632</v>
      </c>
      <c r="BZ44" s="22">
        <v>280474</v>
      </c>
      <c r="CA44" s="22">
        <v>279354</v>
      </c>
      <c r="CB44" s="22">
        <v>129313</v>
      </c>
      <c r="CC44" s="22">
        <v>0</v>
      </c>
      <c r="CD44" s="22">
        <v>109</v>
      </c>
      <c r="CE44" s="22">
        <v>103</v>
      </c>
      <c r="CF44" s="33"/>
      <c r="CG44" s="20">
        <v>39</v>
      </c>
      <c r="CH44" s="21" t="str">
        <f t="shared" si="45"/>
        <v>多良間村</v>
      </c>
      <c r="CI44" s="22">
        <v>21507</v>
      </c>
      <c r="CJ44" s="22">
        <v>283623</v>
      </c>
      <c r="CK44" s="22">
        <v>266627</v>
      </c>
      <c r="CL44" s="22">
        <v>1328806</v>
      </c>
      <c r="CM44" s="22">
        <v>1258058</v>
      </c>
      <c r="CN44" s="22">
        <v>268196</v>
      </c>
      <c r="CO44" s="22">
        <v>24</v>
      </c>
      <c r="CP44" s="22">
        <v>1039</v>
      </c>
      <c r="CQ44" s="22">
        <v>940</v>
      </c>
      <c r="CR44" s="53"/>
      <c r="CS44" s="20">
        <v>39</v>
      </c>
      <c r="CT44" s="21" t="str">
        <f t="shared" si="46"/>
        <v>多良間村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18"/>
      <c r="DE44" s="20">
        <v>39</v>
      </c>
      <c r="DF44" s="21" t="str">
        <f t="shared" si="47"/>
        <v>多良間村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18"/>
      <c r="DQ44" s="20">
        <v>39</v>
      </c>
      <c r="DR44" s="21" t="str">
        <f t="shared" si="48"/>
        <v>多良間村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18"/>
      <c r="EC44" s="20">
        <v>39</v>
      </c>
      <c r="ED44" s="21" t="str">
        <f t="shared" si="49"/>
        <v>多良間村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0</v>
      </c>
      <c r="EO44" s="20">
        <v>39</v>
      </c>
      <c r="EP44" s="21" t="str">
        <f t="shared" si="50"/>
        <v>多良間村</v>
      </c>
      <c r="EQ44" s="22">
        <v>0</v>
      </c>
      <c r="ER44" s="22">
        <v>0</v>
      </c>
      <c r="ES44" s="22">
        <v>0</v>
      </c>
      <c r="ET44" s="22">
        <v>0</v>
      </c>
      <c r="EU44" s="22">
        <v>0</v>
      </c>
      <c r="EV44" s="22">
        <v>0</v>
      </c>
      <c r="EW44" s="22">
        <v>0</v>
      </c>
      <c r="EX44" s="22">
        <v>0</v>
      </c>
      <c r="EY44" s="22">
        <v>0</v>
      </c>
      <c r="FA44" s="20">
        <v>39</v>
      </c>
      <c r="FB44" s="21" t="str">
        <f t="shared" si="51"/>
        <v>多良間村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M44" s="20">
        <v>39</v>
      </c>
      <c r="FN44" s="21" t="str">
        <f t="shared" si="52"/>
        <v>多良間村</v>
      </c>
      <c r="FO44" s="22">
        <v>1214292</v>
      </c>
      <c r="FP44" s="22">
        <v>574191</v>
      </c>
      <c r="FQ44" s="22">
        <v>494557</v>
      </c>
      <c r="FR44" s="22">
        <v>4594</v>
      </c>
      <c r="FS44" s="22">
        <v>3957</v>
      </c>
      <c r="FT44" s="22">
        <v>2326</v>
      </c>
      <c r="FU44" s="22">
        <v>30</v>
      </c>
      <c r="FV44" s="22">
        <v>228</v>
      </c>
      <c r="FW44" s="22">
        <v>188</v>
      </c>
      <c r="FY44" s="20">
        <v>39</v>
      </c>
      <c r="FZ44" s="21" t="str">
        <f t="shared" si="53"/>
        <v>多良間村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  <c r="GH44" s="22">
        <v>0</v>
      </c>
      <c r="GI44" s="22">
        <v>0</v>
      </c>
      <c r="GK44" s="20">
        <v>39</v>
      </c>
      <c r="GL44" s="21" t="str">
        <f t="shared" si="54"/>
        <v>多良間村</v>
      </c>
      <c r="GM44" s="22">
        <v>0</v>
      </c>
      <c r="GN44" s="22">
        <v>0</v>
      </c>
      <c r="GO44" s="22">
        <v>0</v>
      </c>
      <c r="GP44" s="22">
        <v>0</v>
      </c>
      <c r="GQ44" s="22">
        <v>0</v>
      </c>
      <c r="GR44" s="22">
        <v>0</v>
      </c>
      <c r="GS44" s="22">
        <v>0</v>
      </c>
      <c r="GT44" s="22">
        <v>0</v>
      </c>
      <c r="GU44" s="22">
        <v>0</v>
      </c>
      <c r="GW44" s="20">
        <v>39</v>
      </c>
      <c r="GX44" s="21" t="str">
        <f t="shared" si="55"/>
        <v>多良間村</v>
      </c>
      <c r="GY44" s="22">
        <v>0</v>
      </c>
      <c r="GZ44" s="22">
        <v>0</v>
      </c>
      <c r="HA44" s="22">
        <v>0</v>
      </c>
      <c r="HB44" s="22">
        <v>0</v>
      </c>
      <c r="HC44" s="22">
        <v>0</v>
      </c>
      <c r="HD44" s="22">
        <v>0</v>
      </c>
      <c r="HE44" s="22">
        <v>0</v>
      </c>
      <c r="HF44" s="22">
        <v>0</v>
      </c>
      <c r="HG44" s="22">
        <v>0</v>
      </c>
      <c r="HI44" s="20">
        <v>39</v>
      </c>
      <c r="HJ44" s="21" t="str">
        <f t="shared" si="56"/>
        <v>多良間村</v>
      </c>
      <c r="HK44" s="22">
        <v>0</v>
      </c>
      <c r="HL44" s="22">
        <v>0</v>
      </c>
      <c r="HM44" s="22">
        <v>0</v>
      </c>
      <c r="HN44" s="22">
        <v>0</v>
      </c>
      <c r="HO44" s="22">
        <v>0</v>
      </c>
      <c r="HP44" s="22">
        <v>0</v>
      </c>
      <c r="HQ44" s="22">
        <v>0</v>
      </c>
      <c r="HR44" s="22">
        <v>0</v>
      </c>
      <c r="HS44" s="22">
        <v>0</v>
      </c>
      <c r="HU44" s="19">
        <f t="shared" si="1"/>
        <v>1303621</v>
      </c>
      <c r="HV44" s="8">
        <f t="shared" si="2"/>
        <v>11267008</v>
      </c>
      <c r="HW44" s="8">
        <f t="shared" si="3"/>
        <v>10477060</v>
      </c>
      <c r="HX44" s="8">
        <f t="shared" si="4"/>
        <v>1668267</v>
      </c>
      <c r="HY44" s="8">
        <f t="shared" si="5"/>
        <v>1574130</v>
      </c>
      <c r="HZ44" s="8">
        <f t="shared" si="6"/>
        <v>582079</v>
      </c>
      <c r="IA44" s="8">
        <f t="shared" si="7"/>
        <v>130</v>
      </c>
      <c r="IB44" s="8">
        <f t="shared" si="8"/>
        <v>5478</v>
      </c>
      <c r="IC44" s="8">
        <f t="shared" si="9"/>
        <v>4922</v>
      </c>
    </row>
    <row r="45" spans="1:237" s="8" customFormat="1" ht="15" customHeight="1">
      <c r="A45" s="20">
        <v>40</v>
      </c>
      <c r="B45" s="21" t="s">
        <v>110</v>
      </c>
      <c r="C45" s="22">
        <v>86585</v>
      </c>
      <c r="D45" s="22">
        <v>1275323</v>
      </c>
      <c r="E45" s="22">
        <v>1062461</v>
      </c>
      <c r="F45" s="22">
        <v>36047</v>
      </c>
      <c r="G45" s="22">
        <v>30069</v>
      </c>
      <c r="H45" s="22">
        <v>30069</v>
      </c>
      <c r="I45" s="22">
        <v>111</v>
      </c>
      <c r="J45" s="22">
        <v>1121</v>
      </c>
      <c r="K45" s="22">
        <v>916</v>
      </c>
      <c r="L45" s="18"/>
      <c r="M45" s="20">
        <v>40</v>
      </c>
      <c r="N45" s="21" t="str">
        <f t="shared" si="39"/>
        <v>竹 富 町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33"/>
      <c r="Y45" s="20">
        <v>40</v>
      </c>
      <c r="Z45" s="21" t="str">
        <f t="shared" si="40"/>
        <v>竹 富 町</v>
      </c>
      <c r="AA45" s="22">
        <v>293569</v>
      </c>
      <c r="AB45" s="22">
        <v>16749095</v>
      </c>
      <c r="AC45" s="22">
        <v>15486279</v>
      </c>
      <c r="AD45" s="22">
        <v>553862</v>
      </c>
      <c r="AE45" s="22">
        <v>512331</v>
      </c>
      <c r="AF45" s="22">
        <v>512326</v>
      </c>
      <c r="AG45" s="22">
        <v>391</v>
      </c>
      <c r="AH45" s="22">
        <v>7213</v>
      </c>
      <c r="AI45" s="22">
        <v>6236</v>
      </c>
      <c r="AJ45" s="53"/>
      <c r="AK45" s="20">
        <v>40</v>
      </c>
      <c r="AL45" s="21" t="str">
        <f t="shared" si="41"/>
        <v>竹 富 町</v>
      </c>
      <c r="AM45" s="22">
        <v>0</v>
      </c>
      <c r="AN45" s="22">
        <v>1583</v>
      </c>
      <c r="AO45" s="22">
        <v>1583</v>
      </c>
      <c r="AP45" s="22">
        <v>38</v>
      </c>
      <c r="AQ45" s="22">
        <v>38</v>
      </c>
      <c r="AR45" s="22">
        <v>38</v>
      </c>
      <c r="AS45" s="22">
        <v>0</v>
      </c>
      <c r="AT45" s="22">
        <v>1</v>
      </c>
      <c r="AU45" s="22">
        <v>1</v>
      </c>
      <c r="AV45" s="33"/>
      <c r="AW45" s="20">
        <v>40</v>
      </c>
      <c r="AX45" s="21" t="str">
        <f t="shared" si="42"/>
        <v>竹 富 町</v>
      </c>
      <c r="AY45" s="22">
        <v>0</v>
      </c>
      <c r="AZ45" s="22">
        <v>273529</v>
      </c>
      <c r="BA45" s="22">
        <v>222870</v>
      </c>
      <c r="BB45" s="22">
        <v>1037593</v>
      </c>
      <c r="BC45" s="22">
        <v>876205</v>
      </c>
      <c r="BD45" s="22">
        <v>70560</v>
      </c>
      <c r="BE45" s="22">
        <v>0</v>
      </c>
      <c r="BF45" s="22">
        <v>1419</v>
      </c>
      <c r="BG45" s="22">
        <v>1148</v>
      </c>
      <c r="BH45" s="33"/>
      <c r="BI45" s="20">
        <v>40</v>
      </c>
      <c r="BJ45" s="21" t="str">
        <f t="shared" si="43"/>
        <v>竹 富 町</v>
      </c>
      <c r="BK45" s="22">
        <v>0</v>
      </c>
      <c r="BL45" s="22">
        <v>647831</v>
      </c>
      <c r="BM45" s="22">
        <v>590593</v>
      </c>
      <c r="BN45" s="22">
        <v>2511591</v>
      </c>
      <c r="BO45" s="22">
        <v>2362540</v>
      </c>
      <c r="BP45" s="22">
        <v>365092</v>
      </c>
      <c r="BQ45" s="22">
        <v>0</v>
      </c>
      <c r="BR45" s="22">
        <v>1570</v>
      </c>
      <c r="BS45" s="22">
        <v>1266</v>
      </c>
      <c r="BT45" s="33"/>
      <c r="BU45" s="20">
        <v>40</v>
      </c>
      <c r="BV45" s="21" t="str">
        <f t="shared" si="44"/>
        <v>竹 富 町</v>
      </c>
      <c r="BW45" s="22">
        <v>0</v>
      </c>
      <c r="BX45" s="22">
        <v>498209</v>
      </c>
      <c r="BY45" s="22">
        <v>484474</v>
      </c>
      <c r="BZ45" s="22">
        <v>1857129</v>
      </c>
      <c r="CA45" s="22">
        <v>1838745</v>
      </c>
      <c r="CB45" s="22">
        <v>771856</v>
      </c>
      <c r="CC45" s="22">
        <v>0</v>
      </c>
      <c r="CD45" s="22">
        <v>1017</v>
      </c>
      <c r="CE45" s="22">
        <v>937</v>
      </c>
      <c r="CF45" s="33"/>
      <c r="CG45" s="20">
        <v>40</v>
      </c>
      <c r="CH45" s="21" t="str">
        <f t="shared" si="45"/>
        <v>竹 富 町</v>
      </c>
      <c r="CI45" s="22">
        <v>157545</v>
      </c>
      <c r="CJ45" s="22">
        <v>1419569</v>
      </c>
      <c r="CK45" s="22">
        <v>1297937</v>
      </c>
      <c r="CL45" s="22">
        <v>5406313</v>
      </c>
      <c r="CM45" s="22">
        <v>5077490</v>
      </c>
      <c r="CN45" s="22">
        <v>1207508</v>
      </c>
      <c r="CO45" s="22">
        <v>258</v>
      </c>
      <c r="CP45" s="22">
        <v>4006</v>
      </c>
      <c r="CQ45" s="22">
        <v>3351</v>
      </c>
      <c r="CR45" s="53"/>
      <c r="CS45" s="20">
        <v>40</v>
      </c>
      <c r="CT45" s="21" t="str">
        <f t="shared" si="46"/>
        <v>竹 富 町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18"/>
      <c r="DE45" s="20">
        <v>40</v>
      </c>
      <c r="DF45" s="21" t="str">
        <f t="shared" si="47"/>
        <v>竹 富 町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18"/>
      <c r="DQ45" s="20">
        <v>40</v>
      </c>
      <c r="DR45" s="21" t="str">
        <f t="shared" si="48"/>
        <v>竹 富 町</v>
      </c>
      <c r="DS45" s="22">
        <v>32014</v>
      </c>
      <c r="DT45" s="22">
        <v>50106</v>
      </c>
      <c r="DU45" s="22">
        <v>43359</v>
      </c>
      <c r="DV45" s="22">
        <v>574</v>
      </c>
      <c r="DW45" s="22">
        <v>485</v>
      </c>
      <c r="DX45" s="22">
        <v>485</v>
      </c>
      <c r="DY45" s="22">
        <v>15</v>
      </c>
      <c r="DZ45" s="22">
        <v>56</v>
      </c>
      <c r="EA45" s="22">
        <v>23</v>
      </c>
      <c r="EB45" s="18"/>
      <c r="EC45" s="20">
        <v>40</v>
      </c>
      <c r="ED45" s="21" t="str">
        <f t="shared" si="49"/>
        <v>竹 富 町</v>
      </c>
      <c r="EE45" s="22">
        <v>246072730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109</v>
      </c>
      <c r="EL45" s="22">
        <v>0</v>
      </c>
      <c r="EM45" s="22">
        <v>0</v>
      </c>
      <c r="EO45" s="20">
        <v>40</v>
      </c>
      <c r="EP45" s="21" t="str">
        <f t="shared" si="50"/>
        <v>竹 富 町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FA45" s="20">
        <v>40</v>
      </c>
      <c r="FB45" s="21" t="str">
        <f t="shared" si="51"/>
        <v>竹 富 町</v>
      </c>
      <c r="FC45" s="22">
        <v>5462595</v>
      </c>
      <c r="FD45" s="22">
        <v>11564568</v>
      </c>
      <c r="FE45" s="22">
        <v>10149136</v>
      </c>
      <c r="FF45" s="22">
        <v>154379</v>
      </c>
      <c r="FG45" s="22">
        <v>135498</v>
      </c>
      <c r="FH45" s="22">
        <v>135498</v>
      </c>
      <c r="FI45" s="22">
        <v>556</v>
      </c>
      <c r="FJ45" s="22">
        <v>3800</v>
      </c>
      <c r="FK45" s="22">
        <v>2956</v>
      </c>
      <c r="FM45" s="20">
        <v>40</v>
      </c>
      <c r="FN45" s="21" t="str">
        <f t="shared" si="52"/>
        <v>竹 富 町</v>
      </c>
      <c r="FO45" s="22">
        <v>14938789</v>
      </c>
      <c r="FP45" s="22">
        <v>20375755</v>
      </c>
      <c r="FQ45" s="22">
        <v>16399014</v>
      </c>
      <c r="FR45" s="22">
        <v>227311</v>
      </c>
      <c r="FS45" s="22">
        <v>183000</v>
      </c>
      <c r="FT45" s="22">
        <v>183000</v>
      </c>
      <c r="FU45" s="22">
        <v>1173</v>
      </c>
      <c r="FV45" s="22">
        <v>9815</v>
      </c>
      <c r="FW45" s="22">
        <v>6156</v>
      </c>
      <c r="FY45" s="20">
        <v>40</v>
      </c>
      <c r="FZ45" s="21" t="str">
        <f t="shared" si="53"/>
        <v>竹 富 町</v>
      </c>
      <c r="GA45" s="22">
        <v>0</v>
      </c>
      <c r="GB45" s="22">
        <v>0</v>
      </c>
      <c r="GC45" s="22">
        <v>0</v>
      </c>
      <c r="GD45" s="22">
        <v>0</v>
      </c>
      <c r="GE45" s="22">
        <v>0</v>
      </c>
      <c r="GF45" s="22">
        <v>0</v>
      </c>
      <c r="GG45" s="22">
        <v>0</v>
      </c>
      <c r="GH45" s="22">
        <v>0</v>
      </c>
      <c r="GI45" s="22">
        <v>0</v>
      </c>
      <c r="GK45" s="20">
        <v>40</v>
      </c>
      <c r="GL45" s="21" t="str">
        <f t="shared" si="54"/>
        <v>竹 富 町</v>
      </c>
      <c r="GM45" s="22">
        <v>0</v>
      </c>
      <c r="GN45" s="22">
        <v>119388</v>
      </c>
      <c r="GO45" s="22">
        <v>119388</v>
      </c>
      <c r="GP45" s="22">
        <v>4139</v>
      </c>
      <c r="GQ45" s="22">
        <v>4139</v>
      </c>
      <c r="GR45" s="22">
        <v>2818</v>
      </c>
      <c r="GS45" s="22">
        <v>0</v>
      </c>
      <c r="GT45" s="22">
        <v>2</v>
      </c>
      <c r="GU45" s="22">
        <v>2</v>
      </c>
      <c r="GW45" s="20">
        <v>40</v>
      </c>
      <c r="GX45" s="21" t="str">
        <f t="shared" si="55"/>
        <v>竹 富 町</v>
      </c>
      <c r="GY45" s="22">
        <v>0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I45" s="20">
        <v>40</v>
      </c>
      <c r="HJ45" s="21" t="str">
        <f t="shared" si="56"/>
        <v>竹 富 町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22">
        <v>0</v>
      </c>
      <c r="HS45" s="22">
        <v>0</v>
      </c>
      <c r="HU45" s="19">
        <f t="shared" si="1"/>
        <v>267043827</v>
      </c>
      <c r="HV45" s="8">
        <f t="shared" si="2"/>
        <v>51555387</v>
      </c>
      <c r="HW45" s="8">
        <f t="shared" si="3"/>
        <v>44559157</v>
      </c>
      <c r="HX45" s="8">
        <f t="shared" si="4"/>
        <v>6382663</v>
      </c>
      <c r="HY45" s="8">
        <f t="shared" si="5"/>
        <v>5943050</v>
      </c>
      <c r="HZ45" s="8">
        <f t="shared" si="6"/>
        <v>2071742</v>
      </c>
      <c r="IA45" s="8">
        <f t="shared" si="7"/>
        <v>2613</v>
      </c>
      <c r="IB45" s="8">
        <f t="shared" si="8"/>
        <v>26014</v>
      </c>
      <c r="IC45" s="8">
        <f t="shared" si="9"/>
        <v>19641</v>
      </c>
    </row>
    <row r="46" spans="1:237" s="8" customFormat="1" ht="15" customHeight="1">
      <c r="A46" s="24">
        <v>41</v>
      </c>
      <c r="B46" s="25" t="s">
        <v>111</v>
      </c>
      <c r="C46" s="26">
        <v>3109</v>
      </c>
      <c r="D46" s="26">
        <v>1033902</v>
      </c>
      <c r="E46" s="26">
        <v>794890</v>
      </c>
      <c r="F46" s="26">
        <v>32083</v>
      </c>
      <c r="G46" s="26">
        <v>24674</v>
      </c>
      <c r="H46" s="26">
        <v>23431</v>
      </c>
      <c r="I46" s="26">
        <v>4</v>
      </c>
      <c r="J46" s="26">
        <v>504</v>
      </c>
      <c r="K46" s="26">
        <v>366</v>
      </c>
      <c r="L46" s="18"/>
      <c r="M46" s="24">
        <v>41</v>
      </c>
      <c r="N46" s="25" t="str">
        <f t="shared" si="39"/>
        <v>与那国町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33"/>
      <c r="Y46" s="24">
        <v>41</v>
      </c>
      <c r="Z46" s="25" t="str">
        <f t="shared" si="40"/>
        <v>与那国町</v>
      </c>
      <c r="AA46" s="26">
        <v>335939</v>
      </c>
      <c r="AB46" s="26">
        <v>5547167</v>
      </c>
      <c r="AC46" s="26">
        <v>4318660</v>
      </c>
      <c r="AD46" s="26">
        <v>163112</v>
      </c>
      <c r="AE46" s="26">
        <v>127068</v>
      </c>
      <c r="AF46" s="26">
        <v>120208</v>
      </c>
      <c r="AG46" s="26">
        <v>125</v>
      </c>
      <c r="AH46" s="26">
        <v>2175</v>
      </c>
      <c r="AI46" s="26">
        <v>1557</v>
      </c>
      <c r="AJ46" s="53"/>
      <c r="AK46" s="24">
        <v>41</v>
      </c>
      <c r="AL46" s="25" t="str">
        <f t="shared" si="41"/>
        <v>与那国町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33"/>
      <c r="AW46" s="24">
        <v>41</v>
      </c>
      <c r="AX46" s="25" t="str">
        <f t="shared" si="42"/>
        <v>与那国町</v>
      </c>
      <c r="AY46" s="26">
        <v>0</v>
      </c>
      <c r="AZ46" s="26">
        <v>84664</v>
      </c>
      <c r="BA46" s="26">
        <v>63574</v>
      </c>
      <c r="BB46" s="26">
        <v>523499</v>
      </c>
      <c r="BC46" s="26">
        <v>405368</v>
      </c>
      <c r="BD46" s="26">
        <v>35008</v>
      </c>
      <c r="BE46" s="26">
        <v>0</v>
      </c>
      <c r="BF46" s="26">
        <v>452</v>
      </c>
      <c r="BG46" s="26">
        <v>333</v>
      </c>
      <c r="BH46" s="33"/>
      <c r="BI46" s="24">
        <v>41</v>
      </c>
      <c r="BJ46" s="25" t="str">
        <f t="shared" si="43"/>
        <v>与那国町</v>
      </c>
      <c r="BK46" s="26">
        <v>0</v>
      </c>
      <c r="BL46" s="26">
        <v>114387</v>
      </c>
      <c r="BM46" s="26">
        <v>102248</v>
      </c>
      <c r="BN46" s="26">
        <v>719610</v>
      </c>
      <c r="BO46" s="26">
        <v>665201</v>
      </c>
      <c r="BP46" s="26">
        <v>112673</v>
      </c>
      <c r="BQ46" s="26">
        <v>0</v>
      </c>
      <c r="BR46" s="26">
        <v>443</v>
      </c>
      <c r="BS46" s="26">
        <v>337</v>
      </c>
      <c r="BT46" s="33"/>
      <c r="BU46" s="24">
        <v>41</v>
      </c>
      <c r="BV46" s="25" t="str">
        <f t="shared" si="44"/>
        <v>与那国町</v>
      </c>
      <c r="BW46" s="26">
        <v>0</v>
      </c>
      <c r="BX46" s="26">
        <v>104027</v>
      </c>
      <c r="BY46" s="26">
        <v>102162</v>
      </c>
      <c r="BZ46" s="26">
        <v>624864</v>
      </c>
      <c r="CA46" s="26">
        <v>618951</v>
      </c>
      <c r="CB46" s="26">
        <v>262455</v>
      </c>
      <c r="CC46" s="26">
        <v>0</v>
      </c>
      <c r="CD46" s="26">
        <v>285</v>
      </c>
      <c r="CE46" s="26">
        <v>267</v>
      </c>
      <c r="CF46" s="33"/>
      <c r="CG46" s="24">
        <v>41</v>
      </c>
      <c r="CH46" s="25" t="str">
        <f t="shared" si="45"/>
        <v>与那国町</v>
      </c>
      <c r="CI46" s="26">
        <v>183101</v>
      </c>
      <c r="CJ46" s="26">
        <v>303078</v>
      </c>
      <c r="CK46" s="26">
        <v>267984</v>
      </c>
      <c r="CL46" s="26">
        <v>1867973</v>
      </c>
      <c r="CM46" s="26">
        <v>1689520</v>
      </c>
      <c r="CN46" s="26">
        <v>410136</v>
      </c>
      <c r="CO46" s="26">
        <v>383</v>
      </c>
      <c r="CP46" s="26">
        <v>1180</v>
      </c>
      <c r="CQ46" s="26">
        <v>937</v>
      </c>
      <c r="CR46" s="53"/>
      <c r="CS46" s="24">
        <v>41</v>
      </c>
      <c r="CT46" s="25" t="str">
        <f t="shared" si="46"/>
        <v>与那国町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18"/>
      <c r="DE46" s="24">
        <v>41</v>
      </c>
      <c r="DF46" s="25" t="str">
        <f t="shared" si="47"/>
        <v>与那国町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18"/>
      <c r="DQ46" s="24">
        <v>41</v>
      </c>
      <c r="DR46" s="25" t="str">
        <f t="shared" si="48"/>
        <v>与那国町</v>
      </c>
      <c r="DS46" s="26">
        <v>89146</v>
      </c>
      <c r="DT46" s="26">
        <v>189676</v>
      </c>
      <c r="DU46" s="26">
        <v>108458</v>
      </c>
      <c r="DV46" s="26">
        <v>1215</v>
      </c>
      <c r="DW46" s="26">
        <v>705</v>
      </c>
      <c r="DX46" s="26">
        <v>705</v>
      </c>
      <c r="DY46" s="26">
        <v>22</v>
      </c>
      <c r="DZ46" s="26">
        <v>86</v>
      </c>
      <c r="EA46" s="26">
        <v>50</v>
      </c>
      <c r="EB46" s="18"/>
      <c r="EC46" s="24">
        <v>41</v>
      </c>
      <c r="ED46" s="25" t="str">
        <f t="shared" si="49"/>
        <v>与那国町</v>
      </c>
      <c r="EE46" s="26">
        <v>8245241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45</v>
      </c>
      <c r="EL46" s="26">
        <v>0</v>
      </c>
      <c r="EM46" s="26">
        <v>0</v>
      </c>
      <c r="EO46" s="24">
        <v>41</v>
      </c>
      <c r="EP46" s="25" t="str">
        <f t="shared" si="50"/>
        <v>与那国町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FA46" s="24">
        <v>41</v>
      </c>
      <c r="FB46" s="25" t="str">
        <f t="shared" si="51"/>
        <v>与那国町</v>
      </c>
      <c r="FC46" s="26">
        <v>2874483</v>
      </c>
      <c r="FD46" s="26">
        <v>2324509</v>
      </c>
      <c r="FE46" s="26">
        <v>1889924</v>
      </c>
      <c r="FF46" s="26">
        <v>26240</v>
      </c>
      <c r="FG46" s="26">
        <v>20930</v>
      </c>
      <c r="FH46" s="26">
        <v>20288</v>
      </c>
      <c r="FI46" s="26">
        <v>47</v>
      </c>
      <c r="FJ46" s="26">
        <v>635</v>
      </c>
      <c r="FK46" s="26">
        <v>463</v>
      </c>
      <c r="FM46" s="24">
        <v>41</v>
      </c>
      <c r="FN46" s="25" t="str">
        <f t="shared" si="52"/>
        <v>与那国町</v>
      </c>
      <c r="FO46" s="26">
        <v>2222921</v>
      </c>
      <c r="FP46" s="26">
        <v>1897830</v>
      </c>
      <c r="FQ46" s="26">
        <v>1180384</v>
      </c>
      <c r="FR46" s="26">
        <v>17817</v>
      </c>
      <c r="FS46" s="26">
        <v>11161</v>
      </c>
      <c r="FT46" s="26">
        <v>10478</v>
      </c>
      <c r="FU46" s="26">
        <v>163</v>
      </c>
      <c r="FV46" s="26">
        <v>926</v>
      </c>
      <c r="FW46" s="26">
        <v>542</v>
      </c>
      <c r="FY46" s="24">
        <v>41</v>
      </c>
      <c r="FZ46" s="25" t="str">
        <f t="shared" si="53"/>
        <v>与那国町</v>
      </c>
      <c r="GA46" s="26">
        <v>0</v>
      </c>
      <c r="GB46" s="26">
        <v>0</v>
      </c>
      <c r="GC46" s="26">
        <v>0</v>
      </c>
      <c r="GD46" s="26">
        <v>0</v>
      </c>
      <c r="GE46" s="26">
        <v>0</v>
      </c>
      <c r="GF46" s="26">
        <v>0</v>
      </c>
      <c r="GG46" s="26">
        <v>0</v>
      </c>
      <c r="GH46" s="26">
        <v>0</v>
      </c>
      <c r="GI46" s="26">
        <v>0</v>
      </c>
      <c r="GK46" s="24">
        <v>41</v>
      </c>
      <c r="GL46" s="25" t="str">
        <f t="shared" si="54"/>
        <v>与那国町</v>
      </c>
      <c r="GM46" s="26">
        <v>0</v>
      </c>
      <c r="GN46" s="26">
        <v>0</v>
      </c>
      <c r="GO46" s="26">
        <v>0</v>
      </c>
      <c r="GP46" s="26">
        <v>0</v>
      </c>
      <c r="GQ46" s="26">
        <v>0</v>
      </c>
      <c r="GR46" s="26">
        <v>0</v>
      </c>
      <c r="GS46" s="26">
        <v>0</v>
      </c>
      <c r="GT46" s="26">
        <v>0</v>
      </c>
      <c r="GU46" s="26">
        <v>0</v>
      </c>
      <c r="GW46" s="20">
        <v>41</v>
      </c>
      <c r="GX46" s="21" t="str">
        <f t="shared" si="55"/>
        <v>与那国町</v>
      </c>
      <c r="GY46" s="22">
        <v>0</v>
      </c>
      <c r="GZ46" s="22">
        <v>0</v>
      </c>
      <c r="HA46" s="22">
        <v>0</v>
      </c>
      <c r="HB46" s="22">
        <v>0</v>
      </c>
      <c r="HC46" s="22">
        <v>0</v>
      </c>
      <c r="HD46" s="22">
        <v>0</v>
      </c>
      <c r="HE46" s="22">
        <v>0</v>
      </c>
      <c r="HF46" s="22">
        <v>0</v>
      </c>
      <c r="HG46" s="22">
        <v>0</v>
      </c>
      <c r="HI46" s="24">
        <v>41</v>
      </c>
      <c r="HJ46" s="25" t="str">
        <f t="shared" si="56"/>
        <v>与那国町</v>
      </c>
      <c r="HK46" s="26">
        <v>0</v>
      </c>
      <c r="HL46" s="26">
        <v>0</v>
      </c>
      <c r="HM46" s="26">
        <v>0</v>
      </c>
      <c r="HN46" s="26">
        <v>0</v>
      </c>
      <c r="HO46" s="26">
        <v>0</v>
      </c>
      <c r="HP46" s="26">
        <v>0</v>
      </c>
      <c r="HQ46" s="26">
        <v>0</v>
      </c>
      <c r="HR46" s="26">
        <v>0</v>
      </c>
      <c r="HS46" s="26">
        <v>0</v>
      </c>
      <c r="HU46" s="19">
        <f t="shared" si="1"/>
        <v>13953940</v>
      </c>
      <c r="HV46" s="8">
        <f t="shared" si="2"/>
        <v>11296162</v>
      </c>
      <c r="HW46" s="8">
        <f t="shared" si="3"/>
        <v>8560300</v>
      </c>
      <c r="HX46" s="8">
        <f t="shared" si="4"/>
        <v>2108440</v>
      </c>
      <c r="HY46" s="8">
        <f t="shared" si="5"/>
        <v>1874058</v>
      </c>
      <c r="HZ46" s="8">
        <f t="shared" si="6"/>
        <v>585246</v>
      </c>
      <c r="IA46" s="8">
        <f t="shared" si="7"/>
        <v>789</v>
      </c>
      <c r="IB46" s="8">
        <f t="shared" si="8"/>
        <v>5506</v>
      </c>
      <c r="IC46" s="8">
        <f t="shared" si="9"/>
        <v>3915</v>
      </c>
    </row>
    <row r="47" spans="1:237" s="8" customFormat="1" ht="15" customHeight="1">
      <c r="A47" s="38"/>
      <c r="B47" s="39" t="s">
        <v>56</v>
      </c>
      <c r="C47" s="40">
        <f>SUM(C17:C46)</f>
        <v>394855</v>
      </c>
      <c r="D47" s="40">
        <f aca="true" t="shared" si="57" ref="D47:K47">SUM(D17:D46)</f>
        <v>6941903</v>
      </c>
      <c r="E47" s="40">
        <f t="shared" si="57"/>
        <v>4756235</v>
      </c>
      <c r="F47" s="40">
        <f t="shared" si="57"/>
        <v>248695</v>
      </c>
      <c r="G47" s="40">
        <f t="shared" si="57"/>
        <v>171625</v>
      </c>
      <c r="H47" s="40">
        <f t="shared" si="57"/>
        <v>170307</v>
      </c>
      <c r="I47" s="40">
        <f t="shared" si="57"/>
        <v>1458</v>
      </c>
      <c r="J47" s="40">
        <f t="shared" si="57"/>
        <v>11984</v>
      </c>
      <c r="K47" s="40">
        <f t="shared" si="57"/>
        <v>7036</v>
      </c>
      <c r="L47" s="19"/>
      <c r="M47" s="38"/>
      <c r="N47" s="39" t="s">
        <v>56</v>
      </c>
      <c r="O47" s="40">
        <f aca="true" t="shared" si="58" ref="O47:W47">SUM(O17:O46)</f>
        <v>0</v>
      </c>
      <c r="P47" s="40">
        <f t="shared" si="58"/>
        <v>0</v>
      </c>
      <c r="Q47" s="40">
        <f t="shared" si="58"/>
        <v>0</v>
      </c>
      <c r="R47" s="40">
        <f t="shared" si="58"/>
        <v>0</v>
      </c>
      <c r="S47" s="40">
        <f t="shared" si="58"/>
        <v>0</v>
      </c>
      <c r="T47" s="40">
        <f t="shared" si="58"/>
        <v>0</v>
      </c>
      <c r="U47" s="40">
        <f t="shared" si="58"/>
        <v>0</v>
      </c>
      <c r="V47" s="40">
        <f t="shared" si="58"/>
        <v>0</v>
      </c>
      <c r="W47" s="40">
        <f t="shared" si="58"/>
        <v>0</v>
      </c>
      <c r="X47" s="36"/>
      <c r="Y47" s="38"/>
      <c r="Z47" s="39" t="s">
        <v>56</v>
      </c>
      <c r="AA47" s="40">
        <f aca="true" t="shared" si="59" ref="AA47:AI47">SUM(AA17:AA46)</f>
        <v>8550768</v>
      </c>
      <c r="AB47" s="40">
        <f t="shared" si="59"/>
        <v>194665588</v>
      </c>
      <c r="AC47" s="40">
        <f t="shared" si="59"/>
        <v>156867823</v>
      </c>
      <c r="AD47" s="40">
        <f t="shared" si="59"/>
        <v>7294659</v>
      </c>
      <c r="AE47" s="40">
        <f t="shared" si="59"/>
        <v>5841490</v>
      </c>
      <c r="AF47" s="40">
        <f t="shared" si="59"/>
        <v>5811888</v>
      </c>
      <c r="AG47" s="40">
        <f t="shared" si="59"/>
        <v>15667</v>
      </c>
      <c r="AH47" s="40">
        <f t="shared" si="59"/>
        <v>191784</v>
      </c>
      <c r="AI47" s="40">
        <f t="shared" si="59"/>
        <v>129287</v>
      </c>
      <c r="AJ47" s="54"/>
      <c r="AK47" s="38"/>
      <c r="AL47" s="39" t="s">
        <v>56</v>
      </c>
      <c r="AM47" s="40">
        <f aca="true" t="shared" si="60" ref="AM47:AU47">SUM(AM17:AM46)</f>
        <v>284753</v>
      </c>
      <c r="AN47" s="40">
        <f t="shared" si="60"/>
        <v>2166972</v>
      </c>
      <c r="AO47" s="40">
        <f t="shared" si="60"/>
        <v>1889585</v>
      </c>
      <c r="AP47" s="40">
        <f t="shared" si="60"/>
        <v>9911191</v>
      </c>
      <c r="AQ47" s="40">
        <f t="shared" si="60"/>
        <v>8957482</v>
      </c>
      <c r="AR47" s="40">
        <f>SUM(AR17:AR46)</f>
        <v>2344537</v>
      </c>
      <c r="AS47" s="40">
        <f t="shared" si="60"/>
        <v>473</v>
      </c>
      <c r="AT47" s="40">
        <f t="shared" si="60"/>
        <v>5133</v>
      </c>
      <c r="AU47" s="40">
        <f t="shared" si="60"/>
        <v>3861</v>
      </c>
      <c r="AV47" s="36"/>
      <c r="AW47" s="38"/>
      <c r="AX47" s="39" t="s">
        <v>56</v>
      </c>
      <c r="AY47" s="40">
        <f aca="true" t="shared" si="61" ref="AY47:BG47">SUM(AY17:AY46)</f>
        <v>0</v>
      </c>
      <c r="AZ47" s="40">
        <f t="shared" si="61"/>
        <v>17206512</v>
      </c>
      <c r="BA47" s="40">
        <f t="shared" si="61"/>
        <v>15930510</v>
      </c>
      <c r="BB47" s="40">
        <f t="shared" si="61"/>
        <v>427154597</v>
      </c>
      <c r="BC47" s="40">
        <f t="shared" si="61"/>
        <v>419970371</v>
      </c>
      <c r="BD47" s="40">
        <f t="shared" si="61"/>
        <v>47208229</v>
      </c>
      <c r="BE47" s="40">
        <f t="shared" si="61"/>
        <v>0</v>
      </c>
      <c r="BF47" s="40">
        <f t="shared" si="61"/>
        <v>90177</v>
      </c>
      <c r="BG47" s="40">
        <f t="shared" si="61"/>
        <v>81981</v>
      </c>
      <c r="BH47" s="36"/>
      <c r="BI47" s="38"/>
      <c r="BJ47" s="39" t="s">
        <v>56</v>
      </c>
      <c r="BK47" s="40">
        <f aca="true" t="shared" si="62" ref="BK47:BS47">SUM(BK17:BK46)</f>
        <v>0</v>
      </c>
      <c r="BL47" s="40">
        <f t="shared" si="62"/>
        <v>12954683</v>
      </c>
      <c r="BM47" s="40">
        <f t="shared" si="62"/>
        <v>12371311</v>
      </c>
      <c r="BN47" s="40">
        <f t="shared" si="62"/>
        <v>218318562</v>
      </c>
      <c r="BO47" s="40">
        <f t="shared" si="62"/>
        <v>216514180</v>
      </c>
      <c r="BP47" s="40">
        <f t="shared" si="62"/>
        <v>47512295</v>
      </c>
      <c r="BQ47" s="40">
        <f t="shared" si="62"/>
        <v>0</v>
      </c>
      <c r="BR47" s="40">
        <f t="shared" si="62"/>
        <v>62779</v>
      </c>
      <c r="BS47" s="40">
        <f t="shared" si="62"/>
        <v>57911</v>
      </c>
      <c r="BT47" s="36"/>
      <c r="BU47" s="38"/>
      <c r="BV47" s="39" t="s">
        <v>56</v>
      </c>
      <c r="BW47" s="40">
        <f aca="true" t="shared" si="63" ref="BW47:CE47">SUM(BW17:BW46)</f>
        <v>0</v>
      </c>
      <c r="BX47" s="40">
        <f t="shared" si="63"/>
        <v>9273127</v>
      </c>
      <c r="BY47" s="40">
        <f t="shared" si="63"/>
        <v>9190923</v>
      </c>
      <c r="BZ47" s="40">
        <f t="shared" si="63"/>
        <v>198883648</v>
      </c>
      <c r="CA47" s="40">
        <f t="shared" si="63"/>
        <v>198712271</v>
      </c>
      <c r="CB47" s="40">
        <f t="shared" si="63"/>
        <v>114964520</v>
      </c>
      <c r="CC47" s="40">
        <f t="shared" si="63"/>
        <v>0</v>
      </c>
      <c r="CD47" s="40">
        <f t="shared" si="63"/>
        <v>19180</v>
      </c>
      <c r="CE47" s="40">
        <f t="shared" si="63"/>
        <v>18504</v>
      </c>
      <c r="CF47" s="36"/>
      <c r="CG47" s="38"/>
      <c r="CH47" s="39" t="s">
        <v>56</v>
      </c>
      <c r="CI47" s="40">
        <f aca="true" t="shared" si="64" ref="CI47:CQ47">SUM(CI17:CI46)</f>
        <v>4040865</v>
      </c>
      <c r="CJ47" s="40">
        <f t="shared" si="64"/>
        <v>39434322</v>
      </c>
      <c r="CK47" s="40">
        <f t="shared" si="64"/>
        <v>37492744</v>
      </c>
      <c r="CL47" s="40">
        <f t="shared" si="64"/>
        <v>844356807</v>
      </c>
      <c r="CM47" s="40">
        <f t="shared" si="64"/>
        <v>835196822</v>
      </c>
      <c r="CN47" s="40">
        <f t="shared" si="64"/>
        <v>209685044</v>
      </c>
      <c r="CO47" s="40">
        <f t="shared" si="64"/>
        <v>7241</v>
      </c>
      <c r="CP47" s="40">
        <f t="shared" si="64"/>
        <v>172136</v>
      </c>
      <c r="CQ47" s="40">
        <f t="shared" si="64"/>
        <v>158396</v>
      </c>
      <c r="CR47" s="54"/>
      <c r="CS47" s="38"/>
      <c r="CT47" s="39" t="s">
        <v>56</v>
      </c>
      <c r="CU47" s="40">
        <f aca="true" t="shared" si="65" ref="CU47:DC47">SUM(CU17:CU46)</f>
        <v>0</v>
      </c>
      <c r="CV47" s="40">
        <f t="shared" si="65"/>
        <v>0</v>
      </c>
      <c r="CW47" s="40">
        <f t="shared" si="65"/>
        <v>0</v>
      </c>
      <c r="CX47" s="40">
        <f t="shared" si="65"/>
        <v>0</v>
      </c>
      <c r="CY47" s="40">
        <f t="shared" si="65"/>
        <v>0</v>
      </c>
      <c r="CZ47" s="40">
        <f t="shared" si="65"/>
        <v>0</v>
      </c>
      <c r="DA47" s="40">
        <f t="shared" si="65"/>
        <v>0</v>
      </c>
      <c r="DB47" s="40">
        <f t="shared" si="65"/>
        <v>0</v>
      </c>
      <c r="DC47" s="40">
        <f t="shared" si="65"/>
        <v>0</v>
      </c>
      <c r="DD47" s="19"/>
      <c r="DE47" s="38"/>
      <c r="DF47" s="39" t="s">
        <v>56</v>
      </c>
      <c r="DG47" s="40">
        <f aca="true" t="shared" si="66" ref="DG47:DO47">SUM(DG17:DG46)</f>
        <v>0</v>
      </c>
      <c r="DH47" s="40">
        <f t="shared" si="66"/>
        <v>0</v>
      </c>
      <c r="DI47" s="40">
        <f t="shared" si="66"/>
        <v>0</v>
      </c>
      <c r="DJ47" s="40">
        <f t="shared" si="66"/>
        <v>0</v>
      </c>
      <c r="DK47" s="40">
        <f t="shared" si="66"/>
        <v>0</v>
      </c>
      <c r="DL47" s="40">
        <f t="shared" si="66"/>
        <v>0</v>
      </c>
      <c r="DM47" s="40">
        <f t="shared" si="66"/>
        <v>0</v>
      </c>
      <c r="DN47" s="40">
        <f t="shared" si="66"/>
        <v>0</v>
      </c>
      <c r="DO47" s="40">
        <f t="shared" si="66"/>
        <v>0</v>
      </c>
      <c r="DP47" s="19"/>
      <c r="DQ47" s="38"/>
      <c r="DR47" s="39" t="s">
        <v>56</v>
      </c>
      <c r="DS47" s="40">
        <f aca="true" t="shared" si="67" ref="DS47:EA47">SUM(DS17:DS46)</f>
        <v>2127630</v>
      </c>
      <c r="DT47" s="40">
        <f t="shared" si="67"/>
        <v>388727</v>
      </c>
      <c r="DU47" s="40">
        <f t="shared" si="67"/>
        <v>266139</v>
      </c>
      <c r="DV47" s="40">
        <f t="shared" si="67"/>
        <v>8722</v>
      </c>
      <c r="DW47" s="40">
        <f t="shared" si="67"/>
        <v>7405</v>
      </c>
      <c r="DX47" s="40">
        <f t="shared" si="67"/>
        <v>6973</v>
      </c>
      <c r="DY47" s="40">
        <f t="shared" si="67"/>
        <v>774</v>
      </c>
      <c r="DZ47" s="40">
        <f t="shared" si="67"/>
        <v>369</v>
      </c>
      <c r="EA47" s="40">
        <f t="shared" si="67"/>
        <v>217</v>
      </c>
      <c r="EB47" s="19"/>
      <c r="EC47" s="38"/>
      <c r="ED47" s="39" t="s">
        <v>56</v>
      </c>
      <c r="EE47" s="40">
        <f>SUM(EE17:EE46)</f>
        <v>455542381</v>
      </c>
      <c r="EF47" s="40">
        <f>SUM(EF17:EF46)</f>
        <v>50965464</v>
      </c>
      <c r="EG47" s="40">
        <f>SUM(EG17:EG46)</f>
        <v>39981488</v>
      </c>
      <c r="EH47" s="40">
        <f>SUM(EH17:EH46)</f>
        <v>531199</v>
      </c>
      <c r="EI47" s="40">
        <f>SUM(EI17:EI46)</f>
        <v>423273</v>
      </c>
      <c r="EJ47" s="40">
        <f>SUM(EJ17:EJ46)</f>
        <v>413848</v>
      </c>
      <c r="EK47" s="40">
        <f>SUM(EK17:EK46)</f>
        <v>4239</v>
      </c>
      <c r="EL47" s="40">
        <f>SUM(EL17:EL46)</f>
        <v>12513</v>
      </c>
      <c r="EM47" s="40">
        <f>SUM(EM17:EM46)</f>
        <v>7253</v>
      </c>
      <c r="EO47" s="38"/>
      <c r="EP47" s="39" t="s">
        <v>56</v>
      </c>
      <c r="EQ47" s="40">
        <f>SUM(EQ17:EQ46)</f>
        <v>0</v>
      </c>
      <c r="ER47" s="40">
        <f>SUM(ER17:ER46)</f>
        <v>0</v>
      </c>
      <c r="ES47" s="40">
        <f>SUM(ES17:ES46)</f>
        <v>0</v>
      </c>
      <c r="ET47" s="40">
        <f>SUM(ET17:ET46)</f>
        <v>0</v>
      </c>
      <c r="EU47" s="40">
        <f>SUM(EU17:EU46)</f>
        <v>0</v>
      </c>
      <c r="EV47" s="40">
        <f>SUM(EV17:EV46)</f>
        <v>0</v>
      </c>
      <c r="EW47" s="40">
        <f>SUM(EW17:EW46)</f>
        <v>0</v>
      </c>
      <c r="EX47" s="40">
        <f>SUM(EX17:EX46)</f>
        <v>0</v>
      </c>
      <c r="EY47" s="40">
        <f>SUM(EY17:EY46)</f>
        <v>0</v>
      </c>
      <c r="FA47" s="38"/>
      <c r="FB47" s="39" t="s">
        <v>56</v>
      </c>
      <c r="FC47" s="40">
        <f>SUM(FC17:FC46)</f>
        <v>8354650</v>
      </c>
      <c r="FD47" s="40">
        <f>SUM(FD17:FD46)</f>
        <v>16547925</v>
      </c>
      <c r="FE47" s="40">
        <f>SUM(FE17:FE46)</f>
        <v>14617126</v>
      </c>
      <c r="FF47" s="40">
        <f>SUM(FF17:FF46)</f>
        <v>203972</v>
      </c>
      <c r="FG47" s="40">
        <f>SUM(FG17:FG46)</f>
        <v>178724</v>
      </c>
      <c r="FH47" s="40">
        <f>SUM(FH17:FH46)</f>
        <v>178082</v>
      </c>
      <c r="FI47" s="40">
        <f>SUM(FI17:FI46)</f>
        <v>645</v>
      </c>
      <c r="FJ47" s="40">
        <f>SUM(FJ17:FJ46)</f>
        <v>4743</v>
      </c>
      <c r="FK47" s="40">
        <f>SUM(FK17:FK46)</f>
        <v>3637</v>
      </c>
      <c r="FM47" s="38"/>
      <c r="FN47" s="39" t="s">
        <v>56</v>
      </c>
      <c r="FO47" s="40">
        <f>SUM(FO17:FO46)</f>
        <v>69405292</v>
      </c>
      <c r="FP47" s="40">
        <f>SUM(FP17:FP46)</f>
        <v>120799651</v>
      </c>
      <c r="FQ47" s="40">
        <f>SUM(FQ17:FQ46)</f>
        <v>83030620</v>
      </c>
      <c r="FR47" s="40">
        <f>SUM(FR17:FR46)</f>
        <v>1560245</v>
      </c>
      <c r="FS47" s="40">
        <f>SUM(FS17:FS46)</f>
        <v>1123400</v>
      </c>
      <c r="FT47" s="40">
        <f>SUM(FT17:FT46)</f>
        <v>990109</v>
      </c>
      <c r="FU47" s="40">
        <f>SUM(FU17:FU46)</f>
        <v>15237</v>
      </c>
      <c r="FV47" s="40">
        <f>SUM(FV17:FV46)</f>
        <v>108664</v>
      </c>
      <c r="FW47" s="40">
        <f>SUM(FW17:FW46)</f>
        <v>59454</v>
      </c>
      <c r="FY47" s="38"/>
      <c r="FZ47" s="39" t="s">
        <v>56</v>
      </c>
      <c r="GA47" s="40">
        <f>SUM(GA17:GA46)</f>
        <v>1632969</v>
      </c>
      <c r="GB47" s="40">
        <f>SUM(GB17:GB46)</f>
        <v>8201154</v>
      </c>
      <c r="GC47" s="40">
        <f>SUM(GC17:GC46)</f>
        <v>8184096</v>
      </c>
      <c r="GD47" s="40">
        <f>SUM(GD17:GD46)</f>
        <v>12069290</v>
      </c>
      <c r="GE47" s="40">
        <f>SUM(GE17:GE46)</f>
        <v>12050049</v>
      </c>
      <c r="GF47" s="40">
        <f>SUM(GF17:GF46)</f>
        <v>6487147</v>
      </c>
      <c r="GG47" s="40">
        <f>SUM(GG17:GG46)</f>
        <v>177</v>
      </c>
      <c r="GH47" s="40">
        <f>SUM(GH17:GH46)</f>
        <v>3747</v>
      </c>
      <c r="GI47" s="40">
        <f>SUM(GI17:GI46)</f>
        <v>3632</v>
      </c>
      <c r="GK47" s="38"/>
      <c r="GL47" s="39" t="s">
        <v>56</v>
      </c>
      <c r="GM47" s="40">
        <f>SUM(GM17:GM46)</f>
        <v>0</v>
      </c>
      <c r="GN47" s="40">
        <f>SUM(GN17:GN46)</f>
        <v>119388</v>
      </c>
      <c r="GO47" s="40">
        <f>SUM(GO17:GO46)</f>
        <v>119388</v>
      </c>
      <c r="GP47" s="40">
        <f>SUM(GP17:GP46)</f>
        <v>4139</v>
      </c>
      <c r="GQ47" s="40">
        <f>SUM(GQ17:GQ46)</f>
        <v>4139</v>
      </c>
      <c r="GR47" s="40">
        <f>SUM(GR17:GR46)</f>
        <v>2818</v>
      </c>
      <c r="GS47" s="40">
        <f>SUM(GS17:GS46)</f>
        <v>0</v>
      </c>
      <c r="GT47" s="40">
        <f>SUM(GT17:GT46)</f>
        <v>2</v>
      </c>
      <c r="GU47" s="40">
        <f>SUM(GU17:GU46)</f>
        <v>2</v>
      </c>
      <c r="GW47" s="38"/>
      <c r="GX47" s="39" t="s">
        <v>56</v>
      </c>
      <c r="GY47" s="30">
        <f>SUM(GY17:GY46)</f>
        <v>0</v>
      </c>
      <c r="GZ47" s="30">
        <f>SUM(GZ17:GZ46)</f>
        <v>0</v>
      </c>
      <c r="HA47" s="30">
        <f>SUM(HA17:HA46)</f>
        <v>0</v>
      </c>
      <c r="HB47" s="30">
        <f>SUM(HB17:HB46)</f>
        <v>0</v>
      </c>
      <c r="HC47" s="30">
        <f>SUM(HC17:HC46)</f>
        <v>0</v>
      </c>
      <c r="HD47" s="30">
        <f>SUM(HD17:HD46)</f>
        <v>0</v>
      </c>
      <c r="HE47" s="30">
        <f>SUM(HE17:HE46)</f>
        <v>0</v>
      </c>
      <c r="HF47" s="30">
        <f>SUM(HF17:HF46)</f>
        <v>0</v>
      </c>
      <c r="HG47" s="30">
        <f>SUM(HG17:HG46)</f>
        <v>0</v>
      </c>
      <c r="HI47" s="38"/>
      <c r="HJ47" s="39" t="s">
        <v>56</v>
      </c>
      <c r="HK47" s="40">
        <f>SUM(HK17:HK46)</f>
        <v>0</v>
      </c>
      <c r="HL47" s="40">
        <f>SUM(HL17:HL46)</f>
        <v>0</v>
      </c>
      <c r="HM47" s="40">
        <f>SUM(HM17:HM46)</f>
        <v>0</v>
      </c>
      <c r="HN47" s="40">
        <f>SUM(HN17:HN46)</f>
        <v>0</v>
      </c>
      <c r="HO47" s="40">
        <f>SUM(HO17:HO46)</f>
        <v>0</v>
      </c>
      <c r="HP47" s="40">
        <f>SUM(HP17:HP46)</f>
        <v>0</v>
      </c>
      <c r="HQ47" s="40">
        <f>SUM(HQ17:HQ46)</f>
        <v>0</v>
      </c>
      <c r="HR47" s="40">
        <f>SUM(HR17:HR46)</f>
        <v>0</v>
      </c>
      <c r="HS47" s="40">
        <f>SUM(HS17:HS46)</f>
        <v>0</v>
      </c>
      <c r="HU47" s="19">
        <f t="shared" si="1"/>
        <v>550334163</v>
      </c>
      <c r="HV47" s="8">
        <f t="shared" si="2"/>
        <v>440231094</v>
      </c>
      <c r="HW47" s="8">
        <f t="shared" si="3"/>
        <v>347205244</v>
      </c>
      <c r="HX47" s="8">
        <f t="shared" si="4"/>
        <v>876188919</v>
      </c>
      <c r="HY47" s="8">
        <f t="shared" si="5"/>
        <v>863954409</v>
      </c>
      <c r="HZ47" s="8">
        <f t="shared" si="6"/>
        <v>226090753</v>
      </c>
      <c r="IA47" s="8">
        <f t="shared" si="7"/>
        <v>45911</v>
      </c>
      <c r="IB47" s="8">
        <f t="shared" si="8"/>
        <v>511075</v>
      </c>
      <c r="IC47" s="8">
        <f t="shared" si="9"/>
        <v>372775</v>
      </c>
    </row>
    <row r="48" spans="1:237" s="45" customFormat="1" ht="15" customHeight="1">
      <c r="A48" s="41"/>
      <c r="B48" s="42" t="s">
        <v>57</v>
      </c>
      <c r="C48" s="43">
        <f>SUM(C47,C16)</f>
        <v>765134</v>
      </c>
      <c r="D48" s="43">
        <f aca="true" t="shared" si="68" ref="D48:K48">SUM(D47,D16)</f>
        <v>15318204</v>
      </c>
      <c r="E48" s="43">
        <f t="shared" si="68"/>
        <v>11735377</v>
      </c>
      <c r="F48" s="43">
        <f t="shared" si="68"/>
        <v>597837</v>
      </c>
      <c r="G48" s="43">
        <f t="shared" si="68"/>
        <v>460994</v>
      </c>
      <c r="H48" s="43">
        <f t="shared" si="68"/>
        <v>459673</v>
      </c>
      <c r="I48" s="43">
        <f t="shared" si="68"/>
        <v>2575</v>
      </c>
      <c r="J48" s="43">
        <f t="shared" si="68"/>
        <v>19523</v>
      </c>
      <c r="K48" s="43">
        <f t="shared" si="68"/>
        <v>12900</v>
      </c>
      <c r="L48" s="19"/>
      <c r="M48" s="41"/>
      <c r="N48" s="42" t="s">
        <v>57</v>
      </c>
      <c r="O48" s="43">
        <f aca="true" t="shared" si="69" ref="O48:W48">SUM(O47,O16)</f>
        <v>5878</v>
      </c>
      <c r="P48" s="43">
        <f t="shared" si="69"/>
        <v>285505</v>
      </c>
      <c r="Q48" s="43">
        <f t="shared" si="69"/>
        <v>284930</v>
      </c>
      <c r="R48" s="43">
        <f t="shared" si="69"/>
        <v>2473872</v>
      </c>
      <c r="S48" s="43">
        <f t="shared" si="69"/>
        <v>2468983</v>
      </c>
      <c r="T48" s="43">
        <f t="shared" si="69"/>
        <v>651174</v>
      </c>
      <c r="U48" s="43">
        <f t="shared" si="69"/>
        <v>31</v>
      </c>
      <c r="V48" s="43">
        <f t="shared" si="69"/>
        <v>610</v>
      </c>
      <c r="W48" s="43">
        <f t="shared" si="69"/>
        <v>604</v>
      </c>
      <c r="X48" s="36"/>
      <c r="Y48" s="41"/>
      <c r="Z48" s="42" t="s">
        <v>57</v>
      </c>
      <c r="AA48" s="43">
        <f aca="true" t="shared" si="70" ref="AA48:AI48">SUM(AA47,AA16)</f>
        <v>19854602</v>
      </c>
      <c r="AB48" s="43">
        <f t="shared" si="70"/>
        <v>463359275</v>
      </c>
      <c r="AC48" s="43">
        <f t="shared" si="70"/>
        <v>376385241</v>
      </c>
      <c r="AD48" s="43">
        <f t="shared" si="70"/>
        <v>16627098</v>
      </c>
      <c r="AE48" s="43">
        <f t="shared" si="70"/>
        <v>13514670</v>
      </c>
      <c r="AF48" s="43">
        <f t="shared" si="70"/>
        <v>13477792</v>
      </c>
      <c r="AG48" s="43">
        <f t="shared" si="70"/>
        <v>31758</v>
      </c>
      <c r="AH48" s="43">
        <f t="shared" si="70"/>
        <v>395479</v>
      </c>
      <c r="AI48" s="43">
        <f t="shared" si="70"/>
        <v>277462</v>
      </c>
      <c r="AJ48" s="54"/>
      <c r="AK48" s="41"/>
      <c r="AL48" s="42" t="s">
        <v>57</v>
      </c>
      <c r="AM48" s="43">
        <f aca="true" t="shared" si="71" ref="AM48:AU48">SUM(AM47,AM16)</f>
        <v>991564</v>
      </c>
      <c r="AN48" s="43">
        <f t="shared" si="71"/>
        <v>5272555</v>
      </c>
      <c r="AO48" s="43">
        <f t="shared" si="71"/>
        <v>4910185</v>
      </c>
      <c r="AP48" s="43">
        <f t="shared" si="71"/>
        <v>52976386</v>
      </c>
      <c r="AQ48" s="43">
        <f t="shared" si="71"/>
        <v>51410223</v>
      </c>
      <c r="AR48" s="43">
        <f t="shared" si="71"/>
        <v>9315633</v>
      </c>
      <c r="AS48" s="43">
        <f t="shared" si="71"/>
        <v>2280</v>
      </c>
      <c r="AT48" s="43">
        <f t="shared" si="71"/>
        <v>11526</v>
      </c>
      <c r="AU48" s="43">
        <f t="shared" si="71"/>
        <v>9825</v>
      </c>
      <c r="AV48" s="36"/>
      <c r="AW48" s="41"/>
      <c r="AX48" s="42" t="s">
        <v>57</v>
      </c>
      <c r="AY48" s="43">
        <f aca="true" t="shared" si="72" ref="AY48:BG48">SUM(AY47,AY16)</f>
        <v>0</v>
      </c>
      <c r="AZ48" s="43">
        <f t="shared" si="72"/>
        <v>63081428</v>
      </c>
      <c r="BA48" s="43">
        <f t="shared" si="72"/>
        <v>60299660</v>
      </c>
      <c r="BB48" s="43">
        <f t="shared" si="72"/>
        <v>2372875620</v>
      </c>
      <c r="BC48" s="43">
        <f t="shared" si="72"/>
        <v>2353176084</v>
      </c>
      <c r="BD48" s="43">
        <f t="shared" si="72"/>
        <v>280689396</v>
      </c>
      <c r="BE48" s="43">
        <f t="shared" si="72"/>
        <v>0</v>
      </c>
      <c r="BF48" s="43">
        <f t="shared" si="72"/>
        <v>324790</v>
      </c>
      <c r="BG48" s="43">
        <f t="shared" si="72"/>
        <v>304545</v>
      </c>
      <c r="BH48" s="36"/>
      <c r="BI48" s="41"/>
      <c r="BJ48" s="42" t="s">
        <v>57</v>
      </c>
      <c r="BK48" s="43">
        <f aca="true" t="shared" si="73" ref="BK48:BS48">SUM(BK47,BK16)</f>
        <v>0</v>
      </c>
      <c r="BL48" s="43">
        <f t="shared" si="73"/>
        <v>32713582</v>
      </c>
      <c r="BM48" s="43">
        <f t="shared" si="73"/>
        <v>31674327</v>
      </c>
      <c r="BN48" s="43">
        <f t="shared" si="73"/>
        <v>715872753</v>
      </c>
      <c r="BO48" s="43">
        <f t="shared" si="73"/>
        <v>712055808</v>
      </c>
      <c r="BP48" s="43">
        <f t="shared" si="73"/>
        <v>161333055</v>
      </c>
      <c r="BQ48" s="43">
        <f t="shared" si="73"/>
        <v>0</v>
      </c>
      <c r="BR48" s="43">
        <f t="shared" si="73"/>
        <v>182328</v>
      </c>
      <c r="BS48" s="43">
        <f t="shared" si="73"/>
        <v>172239</v>
      </c>
      <c r="BT48" s="36"/>
      <c r="BU48" s="41"/>
      <c r="BV48" s="42" t="s">
        <v>57</v>
      </c>
      <c r="BW48" s="43">
        <f aca="true" t="shared" si="74" ref="BW48:CE48">SUM(BW47,BW16)</f>
        <v>0</v>
      </c>
      <c r="BX48" s="43">
        <f t="shared" si="74"/>
        <v>38583587</v>
      </c>
      <c r="BY48" s="43">
        <f t="shared" si="74"/>
        <v>38469300</v>
      </c>
      <c r="BZ48" s="43">
        <f t="shared" si="74"/>
        <v>1274703235</v>
      </c>
      <c r="CA48" s="43">
        <f t="shared" si="74"/>
        <v>1274049456</v>
      </c>
      <c r="CB48" s="43">
        <f t="shared" si="74"/>
        <v>751965312</v>
      </c>
      <c r="CC48" s="43">
        <f t="shared" si="74"/>
        <v>0</v>
      </c>
      <c r="CD48" s="43">
        <f t="shared" si="74"/>
        <v>79521</v>
      </c>
      <c r="CE48" s="43">
        <f t="shared" si="74"/>
        <v>78338</v>
      </c>
      <c r="CF48" s="36"/>
      <c r="CG48" s="41"/>
      <c r="CH48" s="42" t="s">
        <v>57</v>
      </c>
      <c r="CI48" s="43">
        <f aca="true" t="shared" si="75" ref="CI48:CQ48">SUM(CI47,CI16)</f>
        <v>16399136</v>
      </c>
      <c r="CJ48" s="43">
        <f t="shared" si="75"/>
        <v>134378597</v>
      </c>
      <c r="CK48" s="43">
        <f t="shared" si="75"/>
        <v>130443287</v>
      </c>
      <c r="CL48" s="43">
        <f t="shared" si="75"/>
        <v>4363451608</v>
      </c>
      <c r="CM48" s="43">
        <f t="shared" si="75"/>
        <v>4339281348</v>
      </c>
      <c r="CN48" s="43">
        <f t="shared" si="75"/>
        <v>1193987763</v>
      </c>
      <c r="CO48" s="43">
        <f t="shared" si="75"/>
        <v>27536</v>
      </c>
      <c r="CP48" s="43">
        <f t="shared" si="75"/>
        <v>586639</v>
      </c>
      <c r="CQ48" s="43">
        <f t="shared" si="75"/>
        <v>555122</v>
      </c>
      <c r="CR48" s="54"/>
      <c r="CS48" s="41"/>
      <c r="CT48" s="42" t="s">
        <v>57</v>
      </c>
      <c r="CU48" s="43">
        <f aca="true" t="shared" si="76" ref="CU48:DC48">SUM(CU47,CU16)</f>
        <v>0</v>
      </c>
      <c r="CV48" s="43">
        <f t="shared" si="76"/>
        <v>0</v>
      </c>
      <c r="CW48" s="43">
        <f t="shared" si="76"/>
        <v>0</v>
      </c>
      <c r="CX48" s="43">
        <f t="shared" si="76"/>
        <v>0</v>
      </c>
      <c r="CY48" s="43">
        <f t="shared" si="76"/>
        <v>0</v>
      </c>
      <c r="CZ48" s="43">
        <f t="shared" si="76"/>
        <v>0</v>
      </c>
      <c r="DA48" s="43">
        <f t="shared" si="76"/>
        <v>0</v>
      </c>
      <c r="DB48" s="43">
        <f t="shared" si="76"/>
        <v>0</v>
      </c>
      <c r="DC48" s="43">
        <f t="shared" si="76"/>
        <v>0</v>
      </c>
      <c r="DD48" s="19"/>
      <c r="DE48" s="41"/>
      <c r="DF48" s="42" t="s">
        <v>57</v>
      </c>
      <c r="DG48" s="43">
        <f aca="true" t="shared" si="77" ref="DG48:DO48">SUM(DG47,DG16)</f>
        <v>0</v>
      </c>
      <c r="DH48" s="43">
        <f t="shared" si="77"/>
        <v>0</v>
      </c>
      <c r="DI48" s="43">
        <f t="shared" si="77"/>
        <v>0</v>
      </c>
      <c r="DJ48" s="43">
        <f t="shared" si="77"/>
        <v>0</v>
      </c>
      <c r="DK48" s="43">
        <f t="shared" si="77"/>
        <v>0</v>
      </c>
      <c r="DL48" s="43">
        <f t="shared" si="77"/>
        <v>0</v>
      </c>
      <c r="DM48" s="43">
        <f t="shared" si="77"/>
        <v>0</v>
      </c>
      <c r="DN48" s="43">
        <f t="shared" si="77"/>
        <v>0</v>
      </c>
      <c r="DO48" s="43">
        <f t="shared" si="77"/>
        <v>0</v>
      </c>
      <c r="DP48" s="19"/>
      <c r="DQ48" s="41"/>
      <c r="DR48" s="42" t="s">
        <v>57</v>
      </c>
      <c r="DS48" s="43">
        <f aca="true" t="shared" si="78" ref="DS48:EA48">SUM(DS47,DS16)</f>
        <v>3459637</v>
      </c>
      <c r="DT48" s="43">
        <f t="shared" si="78"/>
        <v>795116</v>
      </c>
      <c r="DU48" s="43">
        <f t="shared" si="78"/>
        <v>641806</v>
      </c>
      <c r="DV48" s="43">
        <f t="shared" si="78"/>
        <v>242177</v>
      </c>
      <c r="DW48" s="43">
        <f t="shared" si="78"/>
        <v>239939</v>
      </c>
      <c r="DX48" s="43">
        <f t="shared" si="78"/>
        <v>152341</v>
      </c>
      <c r="DY48" s="43">
        <f t="shared" si="78"/>
        <v>2050</v>
      </c>
      <c r="DZ48" s="43">
        <f t="shared" si="78"/>
        <v>818</v>
      </c>
      <c r="EA48" s="43">
        <f t="shared" si="78"/>
        <v>572</v>
      </c>
      <c r="EB48" s="19"/>
      <c r="EC48" s="41"/>
      <c r="ED48" s="42" t="s">
        <v>57</v>
      </c>
      <c r="EE48" s="43">
        <f aca="true" t="shared" si="79" ref="EE48:EM48">SUM(EE47,EE16)</f>
        <v>545205801</v>
      </c>
      <c r="EF48" s="43">
        <f t="shared" si="79"/>
        <v>80734780</v>
      </c>
      <c r="EG48" s="43">
        <f t="shared" si="79"/>
        <v>61091147</v>
      </c>
      <c r="EH48" s="43">
        <f t="shared" si="79"/>
        <v>689935</v>
      </c>
      <c r="EI48" s="43">
        <f t="shared" si="79"/>
        <v>541831</v>
      </c>
      <c r="EJ48" s="43">
        <f t="shared" si="79"/>
        <v>532402</v>
      </c>
      <c r="EK48" s="43">
        <f t="shared" si="79"/>
        <v>5573</v>
      </c>
      <c r="EL48" s="43">
        <f t="shared" si="79"/>
        <v>18837</v>
      </c>
      <c r="EM48" s="43">
        <f t="shared" si="79"/>
        <v>10953</v>
      </c>
      <c r="EN48" s="8"/>
      <c r="EO48" s="41"/>
      <c r="EP48" s="42" t="s">
        <v>57</v>
      </c>
      <c r="EQ48" s="43">
        <f aca="true" t="shared" si="80" ref="EQ48:EY48">SUM(EQ47,EQ16)</f>
        <v>100594</v>
      </c>
      <c r="ER48" s="43">
        <f t="shared" si="80"/>
        <v>58354</v>
      </c>
      <c r="ES48" s="43">
        <f t="shared" si="80"/>
        <v>47610</v>
      </c>
      <c r="ET48" s="43">
        <f t="shared" si="80"/>
        <v>385319</v>
      </c>
      <c r="EU48" s="43">
        <f t="shared" si="80"/>
        <v>383200</v>
      </c>
      <c r="EV48" s="43">
        <f t="shared" si="80"/>
        <v>178244</v>
      </c>
      <c r="EW48" s="43">
        <f t="shared" si="80"/>
        <v>124</v>
      </c>
      <c r="EX48" s="43">
        <f t="shared" si="80"/>
        <v>128</v>
      </c>
      <c r="EY48" s="43">
        <f t="shared" si="80"/>
        <v>96</v>
      </c>
      <c r="EZ48" s="8"/>
      <c r="FA48" s="41"/>
      <c r="FB48" s="42" t="s">
        <v>57</v>
      </c>
      <c r="FC48" s="43">
        <f aca="true" t="shared" si="81" ref="FC48:FK48">SUM(FC47,FC16)</f>
        <v>34215201</v>
      </c>
      <c r="FD48" s="43">
        <f t="shared" si="81"/>
        <v>19853447</v>
      </c>
      <c r="FE48" s="43">
        <f t="shared" si="81"/>
        <v>17748302</v>
      </c>
      <c r="FF48" s="43">
        <f t="shared" si="81"/>
        <v>270763</v>
      </c>
      <c r="FG48" s="43">
        <f t="shared" si="81"/>
        <v>243139</v>
      </c>
      <c r="FH48" s="43">
        <f t="shared" si="81"/>
        <v>242497</v>
      </c>
      <c r="FI48" s="43">
        <f t="shared" si="81"/>
        <v>1242</v>
      </c>
      <c r="FJ48" s="43">
        <f t="shared" si="81"/>
        <v>5419</v>
      </c>
      <c r="FK48" s="43">
        <f t="shared" si="81"/>
        <v>4214</v>
      </c>
      <c r="FL48" s="8"/>
      <c r="FM48" s="41"/>
      <c r="FN48" s="42" t="s">
        <v>57</v>
      </c>
      <c r="FO48" s="43">
        <f aca="true" t="shared" si="82" ref="FO48:FW48">SUM(FO47,FO16)</f>
        <v>158011908</v>
      </c>
      <c r="FP48" s="43">
        <f t="shared" si="82"/>
        <v>205975136</v>
      </c>
      <c r="FQ48" s="43">
        <f t="shared" si="82"/>
        <v>150196961</v>
      </c>
      <c r="FR48" s="43">
        <f t="shared" si="82"/>
        <v>9978143</v>
      </c>
      <c r="FS48" s="43">
        <f t="shared" si="82"/>
        <v>9143246</v>
      </c>
      <c r="FT48" s="43">
        <f t="shared" si="82"/>
        <v>5162108</v>
      </c>
      <c r="FU48" s="43">
        <f t="shared" si="82"/>
        <v>31314</v>
      </c>
      <c r="FV48" s="43">
        <f t="shared" si="82"/>
        <v>181406</v>
      </c>
      <c r="FW48" s="43">
        <f t="shared" si="82"/>
        <v>108947</v>
      </c>
      <c r="FX48" s="8"/>
      <c r="FY48" s="41"/>
      <c r="FZ48" s="42" t="s">
        <v>57</v>
      </c>
      <c r="GA48" s="43">
        <f aca="true" t="shared" si="83" ref="GA48:GI48">SUM(GA47,GA16)</f>
        <v>5823998</v>
      </c>
      <c r="GB48" s="43">
        <f t="shared" si="83"/>
        <v>15265852</v>
      </c>
      <c r="GC48" s="43">
        <f t="shared" si="83"/>
        <v>15244033</v>
      </c>
      <c r="GD48" s="43">
        <f t="shared" si="83"/>
        <v>29455786</v>
      </c>
      <c r="GE48" s="43">
        <f t="shared" si="83"/>
        <v>29430429</v>
      </c>
      <c r="GF48" s="43">
        <f t="shared" si="83"/>
        <v>16609705</v>
      </c>
      <c r="GG48" s="43">
        <f t="shared" si="83"/>
        <v>439</v>
      </c>
      <c r="GH48" s="43">
        <f t="shared" si="83"/>
        <v>6593</v>
      </c>
      <c r="GI48" s="43">
        <f t="shared" si="83"/>
        <v>6449</v>
      </c>
      <c r="GJ48" s="8"/>
      <c r="GK48" s="41"/>
      <c r="GL48" s="42" t="s">
        <v>57</v>
      </c>
      <c r="GM48" s="43">
        <f aca="true" t="shared" si="84" ref="GM48:GU48">SUM(GM47,GM16)</f>
        <v>4304</v>
      </c>
      <c r="GN48" s="43">
        <f t="shared" si="84"/>
        <v>119388</v>
      </c>
      <c r="GO48" s="43">
        <f t="shared" si="84"/>
        <v>119388</v>
      </c>
      <c r="GP48" s="43">
        <f t="shared" si="84"/>
        <v>4139</v>
      </c>
      <c r="GQ48" s="43">
        <f t="shared" si="84"/>
        <v>4139</v>
      </c>
      <c r="GR48" s="43">
        <f t="shared" si="84"/>
        <v>2818</v>
      </c>
      <c r="GS48" s="43">
        <f t="shared" si="84"/>
        <v>6</v>
      </c>
      <c r="GT48" s="43">
        <f t="shared" si="84"/>
        <v>2</v>
      </c>
      <c r="GU48" s="43">
        <f t="shared" si="84"/>
        <v>2</v>
      </c>
      <c r="GV48" s="8"/>
      <c r="GW48" s="41"/>
      <c r="GX48" s="42" t="s">
        <v>57</v>
      </c>
      <c r="GY48" s="43">
        <f aca="true" t="shared" si="85" ref="GY48:HG48">SUM(GY47,GY16)</f>
        <v>0</v>
      </c>
      <c r="GZ48" s="43">
        <f t="shared" si="85"/>
        <v>31970</v>
      </c>
      <c r="HA48" s="43">
        <f t="shared" si="85"/>
        <v>31970</v>
      </c>
      <c r="HB48" s="43">
        <f t="shared" si="85"/>
        <v>467736</v>
      </c>
      <c r="HC48" s="43">
        <f t="shared" si="85"/>
        <v>467736</v>
      </c>
      <c r="HD48" s="43">
        <f t="shared" si="85"/>
        <v>209746</v>
      </c>
      <c r="HE48" s="43">
        <f t="shared" si="85"/>
        <v>0</v>
      </c>
      <c r="HF48" s="43">
        <f t="shared" si="85"/>
        <v>21</v>
      </c>
      <c r="HG48" s="43">
        <f t="shared" si="85"/>
        <v>21</v>
      </c>
      <c r="HH48" s="8"/>
      <c r="HI48" s="41"/>
      <c r="HJ48" s="42" t="s">
        <v>57</v>
      </c>
      <c r="HK48" s="43">
        <f aca="true" t="shared" si="86" ref="HK48:HS48">SUM(HK47,HK16)</f>
        <v>0</v>
      </c>
      <c r="HL48" s="43">
        <f t="shared" si="86"/>
        <v>0</v>
      </c>
      <c r="HM48" s="43">
        <f t="shared" si="86"/>
        <v>0</v>
      </c>
      <c r="HN48" s="43">
        <f t="shared" si="86"/>
        <v>0</v>
      </c>
      <c r="HO48" s="43">
        <f t="shared" si="86"/>
        <v>0</v>
      </c>
      <c r="HP48" s="43">
        <f t="shared" si="86"/>
        <v>0</v>
      </c>
      <c r="HQ48" s="43">
        <f t="shared" si="86"/>
        <v>0</v>
      </c>
      <c r="HR48" s="43">
        <f t="shared" si="86"/>
        <v>0</v>
      </c>
      <c r="HS48" s="43">
        <f t="shared" si="86"/>
        <v>0</v>
      </c>
      <c r="HT48" s="8"/>
      <c r="HU48" s="44">
        <f t="shared" si="1"/>
        <v>784837757</v>
      </c>
      <c r="HV48" s="45">
        <f t="shared" si="2"/>
        <v>941448179</v>
      </c>
      <c r="HW48" s="45">
        <f t="shared" si="3"/>
        <v>768880237</v>
      </c>
      <c r="HX48" s="45">
        <f t="shared" si="4"/>
        <v>4477620799</v>
      </c>
      <c r="HY48" s="45">
        <f t="shared" si="5"/>
        <v>4447589877</v>
      </c>
      <c r="HZ48" s="45">
        <f t="shared" si="6"/>
        <v>1240981896</v>
      </c>
      <c r="IA48" s="45">
        <f t="shared" si="7"/>
        <v>104928</v>
      </c>
      <c r="IB48" s="45">
        <f t="shared" si="8"/>
        <v>1227001</v>
      </c>
      <c r="IC48" s="45">
        <f t="shared" si="9"/>
        <v>987167</v>
      </c>
    </row>
    <row r="50" ht="14.25">
      <c r="DX50" s="10"/>
    </row>
  </sheetData>
  <mergeCells count="95">
    <mergeCell ref="CG3:CG4"/>
    <mergeCell ref="CH3:CH4"/>
    <mergeCell ref="CS3:CS4"/>
    <mergeCell ref="CT3:CT4"/>
    <mergeCell ref="CI3:CK3"/>
    <mergeCell ref="CL3:CN3"/>
    <mergeCell ref="B3:B4"/>
    <mergeCell ref="A3:A4"/>
    <mergeCell ref="AA3:AC3"/>
    <mergeCell ref="AD3:AF3"/>
    <mergeCell ref="C3:E3"/>
    <mergeCell ref="F3:H3"/>
    <mergeCell ref="Y3:Y4"/>
    <mergeCell ref="Z3:Z4"/>
    <mergeCell ref="I3:K3"/>
    <mergeCell ref="M3:M4"/>
    <mergeCell ref="EE3:EG3"/>
    <mergeCell ref="EH3:EJ3"/>
    <mergeCell ref="DG3:DI3"/>
    <mergeCell ref="DJ3:DL3"/>
    <mergeCell ref="DQ3:DQ4"/>
    <mergeCell ref="DR3:DR4"/>
    <mergeCell ref="EC3:EC4"/>
    <mergeCell ref="ED3:ED4"/>
    <mergeCell ref="DS3:DU3"/>
    <mergeCell ref="DV3:DX3"/>
    <mergeCell ref="DY3:EA3"/>
    <mergeCell ref="EK3:EM3"/>
    <mergeCell ref="AG3:AI3"/>
    <mergeCell ref="CO3:CQ3"/>
    <mergeCell ref="DA3:DC3"/>
    <mergeCell ref="DM3:DO3"/>
    <mergeCell ref="CU3:CW3"/>
    <mergeCell ref="CX3:CZ3"/>
    <mergeCell ref="DE3:DE4"/>
    <mergeCell ref="DF3:DF4"/>
    <mergeCell ref="N3:N4"/>
    <mergeCell ref="O3:Q3"/>
    <mergeCell ref="R3:T3"/>
    <mergeCell ref="U3:W3"/>
    <mergeCell ref="EW3:EY3"/>
    <mergeCell ref="FA3:FA4"/>
    <mergeCell ref="FB3:FB4"/>
    <mergeCell ref="FC3:FE3"/>
    <mergeCell ref="EO3:EO4"/>
    <mergeCell ref="EP3:EP4"/>
    <mergeCell ref="EQ3:ES3"/>
    <mergeCell ref="ET3:EV3"/>
    <mergeCell ref="FF3:FH3"/>
    <mergeCell ref="FI3:FK3"/>
    <mergeCell ref="FM3:FM4"/>
    <mergeCell ref="FN3:FN4"/>
    <mergeCell ref="FO3:FQ3"/>
    <mergeCell ref="FR3:FT3"/>
    <mergeCell ref="FU3:FW3"/>
    <mergeCell ref="FY3:FY4"/>
    <mergeCell ref="FZ3:FZ4"/>
    <mergeCell ref="GA3:GC3"/>
    <mergeCell ref="GD3:GF3"/>
    <mergeCell ref="GG3:GI3"/>
    <mergeCell ref="GK3:GK4"/>
    <mergeCell ref="GL3:GL4"/>
    <mergeCell ref="GM3:GO3"/>
    <mergeCell ref="GP3:GR3"/>
    <mergeCell ref="GS3:GU3"/>
    <mergeCell ref="GW3:GW4"/>
    <mergeCell ref="GX3:GX4"/>
    <mergeCell ref="GY3:HA3"/>
    <mergeCell ref="HK3:HM3"/>
    <mergeCell ref="HN3:HP3"/>
    <mergeCell ref="HQ3:HS3"/>
    <mergeCell ref="HB3:HD3"/>
    <mergeCell ref="HE3:HG3"/>
    <mergeCell ref="HI3:HI4"/>
    <mergeCell ref="HJ3:HJ4"/>
    <mergeCell ref="AS3:AU3"/>
    <mergeCell ref="AW3:AW4"/>
    <mergeCell ref="AX3:AX4"/>
    <mergeCell ref="AY3:BA3"/>
    <mergeCell ref="AK3:AK4"/>
    <mergeCell ref="AL3:AL4"/>
    <mergeCell ref="AM3:AO3"/>
    <mergeCell ref="AP3:AR3"/>
    <mergeCell ref="BB3:BD3"/>
    <mergeCell ref="BE3:BG3"/>
    <mergeCell ref="BI3:BI4"/>
    <mergeCell ref="BJ3:BJ4"/>
    <mergeCell ref="BK3:BM3"/>
    <mergeCell ref="BN3:BP3"/>
    <mergeCell ref="BQ3:BS3"/>
    <mergeCell ref="BU3:BU4"/>
    <mergeCell ref="BV3:BV4"/>
    <mergeCell ref="BW3:BY3"/>
    <mergeCell ref="BZ3:CB3"/>
    <mergeCell ref="CC3:CE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7" man="1"/>
    <brk id="48" max="47" man="1"/>
    <brk id="60" max="47" man="1"/>
    <brk id="72" max="47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S48"/>
  <sheetViews>
    <sheetView showGridLines="0" view="pageBreakPreview" zoomScale="75" zoomScaleNormal="75" zoomScaleSheetLayoutView="75" workbookViewId="0" topLeftCell="A1">
      <selection activeCell="D37" sqref="D37"/>
    </sheetView>
  </sheetViews>
  <sheetFormatPr defaultColWidth="8.796875" defaultRowHeight="15"/>
  <cols>
    <col min="1" max="1" width="3" style="7" customWidth="1"/>
    <col min="2" max="2" width="3.5" style="7" customWidth="1"/>
    <col min="3" max="3" width="14.59765625" style="7" customWidth="1"/>
    <col min="4" max="9" width="15.59765625" style="9" customWidth="1"/>
    <col min="10" max="12" width="15.59765625" style="7" customWidth="1"/>
    <col min="13" max="13" width="3" style="7" customWidth="1"/>
    <col min="14" max="14" width="3.5" style="7" customWidth="1"/>
    <col min="15" max="15" width="14.59765625" style="7" customWidth="1"/>
    <col min="16" max="21" width="15.59765625" style="9" customWidth="1"/>
    <col min="22" max="24" width="15.59765625" style="7" customWidth="1"/>
    <col min="25" max="25" width="2.5" style="7" customWidth="1"/>
    <col min="26" max="26" width="3.5" style="7" customWidth="1"/>
    <col min="27" max="27" width="14.59765625" style="7" customWidth="1"/>
    <col min="28" max="33" width="15.59765625" style="9" customWidth="1"/>
    <col min="34" max="16384" width="15.59765625" style="7" customWidth="1"/>
  </cols>
  <sheetData>
    <row r="1" spans="2:26" ht="18.75">
      <c r="B1" s="47" t="s">
        <v>137</v>
      </c>
      <c r="N1" s="47" t="s">
        <v>137</v>
      </c>
      <c r="Z1" s="47" t="s">
        <v>137</v>
      </c>
    </row>
    <row r="2" spans="2:33" s="31" customFormat="1" ht="17.25">
      <c r="B2" s="32" t="s">
        <v>131</v>
      </c>
      <c r="D2" s="32"/>
      <c r="E2" s="32"/>
      <c r="F2" s="32"/>
      <c r="G2" s="32"/>
      <c r="H2" s="32"/>
      <c r="I2" s="32"/>
      <c r="N2" s="32" t="s">
        <v>132</v>
      </c>
      <c r="P2" s="32"/>
      <c r="Q2" s="32"/>
      <c r="R2" s="32"/>
      <c r="S2" s="32"/>
      <c r="T2" s="32"/>
      <c r="U2" s="32"/>
      <c r="Z2" s="32" t="s">
        <v>133</v>
      </c>
      <c r="AB2" s="32"/>
      <c r="AC2" s="32"/>
      <c r="AD2" s="32"/>
      <c r="AE2" s="32"/>
      <c r="AF2" s="32"/>
      <c r="AG2" s="32"/>
    </row>
    <row r="3" spans="2:36" s="8" customFormat="1" ht="17.25" customHeight="1">
      <c r="B3" s="88" t="s">
        <v>49</v>
      </c>
      <c r="C3" s="86" t="s">
        <v>50</v>
      </c>
      <c r="D3" s="85" t="s">
        <v>52</v>
      </c>
      <c r="E3" s="85"/>
      <c r="F3" s="85"/>
      <c r="G3" s="85" t="s">
        <v>53</v>
      </c>
      <c r="H3" s="85"/>
      <c r="I3" s="85"/>
      <c r="J3" s="85" t="s">
        <v>58</v>
      </c>
      <c r="K3" s="85"/>
      <c r="L3" s="85"/>
      <c r="N3" s="88" t="s">
        <v>49</v>
      </c>
      <c r="O3" s="86" t="s">
        <v>50</v>
      </c>
      <c r="P3" s="85" t="s">
        <v>52</v>
      </c>
      <c r="Q3" s="85"/>
      <c r="R3" s="85"/>
      <c r="S3" s="85" t="s">
        <v>53</v>
      </c>
      <c r="T3" s="85"/>
      <c r="U3" s="85"/>
      <c r="V3" s="85" t="s">
        <v>58</v>
      </c>
      <c r="W3" s="85"/>
      <c r="X3" s="85"/>
      <c r="Z3" s="88" t="s">
        <v>49</v>
      </c>
      <c r="AA3" s="86" t="s">
        <v>50</v>
      </c>
      <c r="AB3" s="85" t="s">
        <v>52</v>
      </c>
      <c r="AC3" s="85"/>
      <c r="AD3" s="85"/>
      <c r="AE3" s="85" t="s">
        <v>53</v>
      </c>
      <c r="AF3" s="85"/>
      <c r="AG3" s="85"/>
      <c r="AH3" s="85" t="s">
        <v>58</v>
      </c>
      <c r="AI3" s="85"/>
      <c r="AJ3" s="85"/>
    </row>
    <row r="4" spans="2:36" s="8" customFormat="1" ht="54" customHeight="1">
      <c r="B4" s="88"/>
      <c r="C4" s="87"/>
      <c r="D4" s="48" t="s">
        <v>1</v>
      </c>
      <c r="E4" s="48" t="s">
        <v>2</v>
      </c>
      <c r="F4" s="48" t="s">
        <v>54</v>
      </c>
      <c r="G4" s="48" t="s">
        <v>65</v>
      </c>
      <c r="H4" s="48" t="s">
        <v>55</v>
      </c>
      <c r="I4" s="48" t="s">
        <v>66</v>
      </c>
      <c r="J4" s="49" t="s">
        <v>70</v>
      </c>
      <c r="K4" s="49" t="s">
        <v>59</v>
      </c>
      <c r="L4" s="49" t="s">
        <v>54</v>
      </c>
      <c r="N4" s="88"/>
      <c r="O4" s="87"/>
      <c r="P4" s="48" t="s">
        <v>1</v>
      </c>
      <c r="Q4" s="48" t="s">
        <v>2</v>
      </c>
      <c r="R4" s="48" t="s">
        <v>54</v>
      </c>
      <c r="S4" s="48" t="s">
        <v>65</v>
      </c>
      <c r="T4" s="48" t="s">
        <v>55</v>
      </c>
      <c r="U4" s="48" t="s">
        <v>66</v>
      </c>
      <c r="V4" s="49" t="s">
        <v>60</v>
      </c>
      <c r="W4" s="49" t="s">
        <v>59</v>
      </c>
      <c r="X4" s="49" t="s">
        <v>54</v>
      </c>
      <c r="Z4" s="88"/>
      <c r="AA4" s="87"/>
      <c r="AB4" s="48" t="s">
        <v>1</v>
      </c>
      <c r="AC4" s="48" t="s">
        <v>2</v>
      </c>
      <c r="AD4" s="48" t="s">
        <v>54</v>
      </c>
      <c r="AE4" s="48" t="s">
        <v>65</v>
      </c>
      <c r="AF4" s="48" t="s">
        <v>55</v>
      </c>
      <c r="AG4" s="48" t="s">
        <v>66</v>
      </c>
      <c r="AH4" s="49" t="s">
        <v>60</v>
      </c>
      <c r="AI4" s="49" t="s">
        <v>59</v>
      </c>
      <c r="AJ4" s="49" t="s">
        <v>54</v>
      </c>
    </row>
    <row r="5" spans="2:45" s="8" customFormat="1" ht="15" customHeight="1">
      <c r="B5" s="15">
        <v>1</v>
      </c>
      <c r="C5" s="16" t="s">
        <v>71</v>
      </c>
      <c r="D5" s="17">
        <v>3733836</v>
      </c>
      <c r="E5" s="17">
        <v>5382688</v>
      </c>
      <c r="F5" s="17">
        <v>5368901</v>
      </c>
      <c r="G5" s="17">
        <v>238743655</v>
      </c>
      <c r="H5" s="17">
        <v>238696424</v>
      </c>
      <c r="I5" s="17">
        <v>94378517</v>
      </c>
      <c r="J5" s="17">
        <v>2527</v>
      </c>
      <c r="K5" s="17">
        <v>10763</v>
      </c>
      <c r="L5" s="17">
        <v>10521</v>
      </c>
      <c r="N5" s="15">
        <v>1</v>
      </c>
      <c r="O5" s="16" t="str">
        <f aca="true" t="shared" si="0" ref="O5:O37">C5</f>
        <v>那 覇 市</v>
      </c>
      <c r="P5" s="17">
        <v>9079096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43646</v>
      </c>
      <c r="W5" s="17">
        <v>0</v>
      </c>
      <c r="X5" s="17">
        <v>0</v>
      </c>
      <c r="Z5" s="15">
        <v>1</v>
      </c>
      <c r="AA5" s="16" t="str">
        <f aca="true" t="shared" si="1" ref="AA5:AA37">O5</f>
        <v>那 覇 市</v>
      </c>
      <c r="AB5" s="17">
        <v>17160259</v>
      </c>
      <c r="AC5" s="17">
        <v>22079741</v>
      </c>
      <c r="AD5" s="17">
        <v>22031205</v>
      </c>
      <c r="AE5" s="17">
        <v>1624317576</v>
      </c>
      <c r="AF5" s="17">
        <v>1623179755</v>
      </c>
      <c r="AG5" s="17">
        <v>510313538</v>
      </c>
      <c r="AH5" s="17">
        <v>57387</v>
      </c>
      <c r="AI5" s="17">
        <v>93088</v>
      </c>
      <c r="AJ5" s="17">
        <v>91777</v>
      </c>
      <c r="AK5" s="8" t="str">
        <f>IF('内訳（地積等１）'!HU5+SUM(D5,P5)='内訳（地積等２）'!AB5,"○","ERRRR")</f>
        <v>○</v>
      </c>
      <c r="AL5" s="8" t="str">
        <f>IF('内訳（地積等１）'!HV5+SUM(E5,Q5)='内訳（地積等２）'!AC5,"○","ERRRR")</f>
        <v>○</v>
      </c>
      <c r="AM5" s="8" t="str">
        <f>IF('内訳（地積等１）'!HW5+SUM(F5,R5)='内訳（地積等２）'!AD5,"○","ERRRR")</f>
        <v>○</v>
      </c>
      <c r="AN5" s="8" t="str">
        <f>IF('内訳（地積等１）'!HX5+SUM(G5,S5)='内訳（地積等２）'!AE5,"○","ERRRR")</f>
        <v>○</v>
      </c>
      <c r="AO5" s="8" t="str">
        <f>IF('内訳（地積等１）'!HY5+SUM(H5,T5)='内訳（地積等２）'!AF5,"○","ERRRR")</f>
        <v>○</v>
      </c>
      <c r="AP5" s="8" t="str">
        <f>IF('内訳（地積等１）'!HZ5+SUM(I5,U5)='内訳（地積等２）'!AG5,"○","ERRRR")</f>
        <v>○</v>
      </c>
      <c r="AQ5" s="8" t="str">
        <f>IF('内訳（地積等１）'!IA5+SUM(J5,V5)='内訳（地積等２）'!AH5,"○","ERRRR")</f>
        <v>○</v>
      </c>
      <c r="AR5" s="8" t="str">
        <f>IF('内訳（地積等１）'!IB5+SUM(K5,W5)='内訳（地積等２）'!AI5,"○","ERRRR")</f>
        <v>○</v>
      </c>
      <c r="AS5" s="8" t="str">
        <f>IF('内訳（地積等１）'!IC5+SUM(L5,X5)='内訳（地積等２）'!AJ5,"○","ERRRR")</f>
        <v>○</v>
      </c>
    </row>
    <row r="6" spans="2:45" s="8" customFormat="1" ht="15" customHeight="1">
      <c r="B6" s="20">
        <v>2</v>
      </c>
      <c r="C6" s="21" t="s">
        <v>72</v>
      </c>
      <c r="D6" s="22">
        <v>1052138</v>
      </c>
      <c r="E6" s="22">
        <v>6354367</v>
      </c>
      <c r="F6" s="22">
        <v>6353682</v>
      </c>
      <c r="G6" s="22">
        <v>132502897</v>
      </c>
      <c r="H6" s="22">
        <v>132490044</v>
      </c>
      <c r="I6" s="22">
        <v>59051849</v>
      </c>
      <c r="J6" s="22">
        <v>806</v>
      </c>
      <c r="K6" s="22">
        <v>10168</v>
      </c>
      <c r="L6" s="22">
        <v>10115</v>
      </c>
      <c r="N6" s="20">
        <v>2</v>
      </c>
      <c r="O6" s="21" t="str">
        <f t="shared" si="0"/>
        <v>宜野湾市</v>
      </c>
      <c r="P6" s="22">
        <v>2211498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16261</v>
      </c>
      <c r="W6" s="22">
        <v>0</v>
      </c>
      <c r="X6" s="22">
        <v>0</v>
      </c>
      <c r="Z6" s="20">
        <v>2</v>
      </c>
      <c r="AA6" s="21" t="str">
        <f t="shared" si="1"/>
        <v>宜野湾市</v>
      </c>
      <c r="AB6" s="22">
        <v>4244647</v>
      </c>
      <c r="AC6" s="22">
        <v>14163034</v>
      </c>
      <c r="AD6" s="22">
        <v>14153596</v>
      </c>
      <c r="AE6" s="22">
        <v>457177645</v>
      </c>
      <c r="AF6" s="22">
        <v>456919862</v>
      </c>
      <c r="AG6" s="22">
        <v>141122532</v>
      </c>
      <c r="AH6" s="22">
        <v>18442</v>
      </c>
      <c r="AI6" s="22">
        <v>43934</v>
      </c>
      <c r="AJ6" s="22">
        <v>43483</v>
      </c>
      <c r="AK6" s="8" t="str">
        <f>IF('内訳（地積等１）'!HU6+SUM(D6,P6)='内訳（地積等２）'!AB6,"○","ERRRR")</f>
        <v>○</v>
      </c>
      <c r="AL6" s="8" t="str">
        <f>IF('内訳（地積等１）'!HV6+SUM(E6,Q6)='内訳（地積等２）'!AC6,"○","ERRRR")</f>
        <v>○</v>
      </c>
      <c r="AM6" s="8" t="str">
        <f>IF('内訳（地積等１）'!HW6+SUM(F6,R6)='内訳（地積等２）'!AD6,"○","ERRRR")</f>
        <v>○</v>
      </c>
      <c r="AN6" s="8" t="str">
        <f>IF('内訳（地積等１）'!HX6+SUM(G6,S6)='内訳（地積等２）'!AE6,"○","ERRRR")</f>
        <v>○</v>
      </c>
      <c r="AO6" s="8" t="str">
        <f>IF('内訳（地積等１）'!HY6+SUM(H6,T6)='内訳（地積等２）'!AF6,"○","ERRRR")</f>
        <v>○</v>
      </c>
      <c r="AP6" s="8" t="str">
        <f>IF('内訳（地積等１）'!HZ6+SUM(I6,U6)='内訳（地積等２）'!AG6,"○","ERRRR")</f>
        <v>○</v>
      </c>
      <c r="AQ6" s="8" t="str">
        <f>IF('内訳（地積等１）'!IA6+SUM(J6,V6)='内訳（地積等２）'!AH6,"○","ERRRR")</f>
        <v>○</v>
      </c>
      <c r="AR6" s="8" t="str">
        <f>IF('内訳（地積等１）'!IB6+SUM(K6,W6)='内訳（地積等２）'!AI6,"○","ERRRR")</f>
        <v>○</v>
      </c>
      <c r="AS6" s="8" t="str">
        <f>IF('内訳（地積等１）'!IC6+SUM(L6,X6)='内訳（地積等２）'!AJ6,"○","ERRRR")</f>
        <v>○</v>
      </c>
    </row>
    <row r="7" spans="2:45" s="8" customFormat="1" ht="15" customHeight="1">
      <c r="B7" s="20">
        <v>3</v>
      </c>
      <c r="C7" s="21" t="s">
        <v>73</v>
      </c>
      <c r="D7" s="22">
        <v>4217187</v>
      </c>
      <c r="E7" s="22">
        <v>2415475</v>
      </c>
      <c r="F7" s="22">
        <v>2377174</v>
      </c>
      <c r="G7" s="22">
        <v>9682094</v>
      </c>
      <c r="H7" s="22">
        <v>9628923</v>
      </c>
      <c r="I7" s="22">
        <v>3650369</v>
      </c>
      <c r="J7" s="22">
        <v>3250</v>
      </c>
      <c r="K7" s="22">
        <v>2701</v>
      </c>
      <c r="L7" s="22">
        <v>2556</v>
      </c>
      <c r="N7" s="20">
        <v>3</v>
      </c>
      <c r="O7" s="21" t="str">
        <f t="shared" si="0"/>
        <v>石 垣 市</v>
      </c>
      <c r="P7" s="22">
        <v>14984567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34145</v>
      </c>
      <c r="W7" s="22">
        <v>0</v>
      </c>
      <c r="X7" s="22">
        <v>0</v>
      </c>
      <c r="Z7" s="20">
        <v>3</v>
      </c>
      <c r="AA7" s="21" t="str">
        <f t="shared" si="1"/>
        <v>石 垣 市</v>
      </c>
      <c r="AB7" s="22">
        <v>116768792</v>
      </c>
      <c r="AC7" s="22">
        <v>106733000</v>
      </c>
      <c r="AD7" s="22">
        <v>98436298</v>
      </c>
      <c r="AE7" s="22">
        <v>141923485</v>
      </c>
      <c r="AF7" s="22">
        <v>140472525</v>
      </c>
      <c r="AG7" s="22">
        <v>39547008</v>
      </c>
      <c r="AH7" s="22">
        <v>46538</v>
      </c>
      <c r="AI7" s="22">
        <v>60555</v>
      </c>
      <c r="AJ7" s="22">
        <v>53555</v>
      </c>
      <c r="AK7" s="8" t="str">
        <f>IF('内訳（地積等１）'!HU7+SUM(D7,P7)='内訳（地積等２）'!AB7,"○","ERRRR")</f>
        <v>○</v>
      </c>
      <c r="AL7" s="8" t="str">
        <f>IF('内訳（地積等１）'!HV7+SUM(E7,Q7)='内訳（地積等２）'!AC7,"○","ERRRR")</f>
        <v>○</v>
      </c>
      <c r="AM7" s="8" t="str">
        <f>IF('内訳（地積等１）'!HW7+SUM(F7,R7)='内訳（地積等２）'!AD7,"○","ERRRR")</f>
        <v>○</v>
      </c>
      <c r="AN7" s="8" t="str">
        <f>IF('内訳（地積等１）'!HX7+SUM(G7,S7)='内訳（地積等２）'!AE7,"○","ERRRR")</f>
        <v>○</v>
      </c>
      <c r="AO7" s="8" t="str">
        <f>IF('内訳（地積等１）'!HY7+SUM(H7,T7)='内訳（地積等２）'!AF7,"○","ERRRR")</f>
        <v>○</v>
      </c>
      <c r="AP7" s="8" t="str">
        <f>IF('内訳（地積等１）'!HZ7+SUM(I7,U7)='内訳（地積等２）'!AG7,"○","ERRRR")</f>
        <v>○</v>
      </c>
      <c r="AQ7" s="8" t="str">
        <f>IF('内訳（地積等１）'!IA7+SUM(J7,V7)='内訳（地積等２）'!AH7,"○","ERRRR")</f>
        <v>○</v>
      </c>
      <c r="AR7" s="8" t="str">
        <f>IF('内訳（地積等１）'!IB7+SUM(K7,W7)='内訳（地積等２）'!AI7,"○","ERRRR")</f>
        <v>○</v>
      </c>
      <c r="AS7" s="8" t="str">
        <f>IF('内訳（地積等１）'!IC7+SUM(L7,X7)='内訳（地積等２）'!AJ7,"○","ERRRR")</f>
        <v>○</v>
      </c>
    </row>
    <row r="8" spans="2:45" s="8" customFormat="1" ht="15" customHeight="1">
      <c r="B8" s="20">
        <v>4</v>
      </c>
      <c r="C8" s="21" t="s">
        <v>74</v>
      </c>
      <c r="D8" s="22">
        <v>678290</v>
      </c>
      <c r="E8" s="22">
        <v>3560058</v>
      </c>
      <c r="F8" s="22">
        <v>3558342</v>
      </c>
      <c r="G8" s="22">
        <v>106271759</v>
      </c>
      <c r="H8" s="22">
        <v>106254005</v>
      </c>
      <c r="I8" s="22">
        <v>47359928</v>
      </c>
      <c r="J8" s="22">
        <v>639</v>
      </c>
      <c r="K8" s="22">
        <v>8390</v>
      </c>
      <c r="L8" s="22">
        <v>8305</v>
      </c>
      <c r="N8" s="20">
        <v>4</v>
      </c>
      <c r="O8" s="21" t="str">
        <f t="shared" si="0"/>
        <v>浦 添 市</v>
      </c>
      <c r="P8" s="22">
        <v>4514646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19921</v>
      </c>
      <c r="W8" s="22">
        <v>0</v>
      </c>
      <c r="X8" s="22">
        <v>0</v>
      </c>
      <c r="Z8" s="20">
        <v>4</v>
      </c>
      <c r="AA8" s="21" t="str">
        <f t="shared" si="1"/>
        <v>浦 添 市</v>
      </c>
      <c r="AB8" s="22">
        <v>6863032</v>
      </c>
      <c r="AC8" s="22">
        <v>12227436</v>
      </c>
      <c r="AD8" s="22">
        <v>12109413</v>
      </c>
      <c r="AE8" s="22">
        <v>539614480</v>
      </c>
      <c r="AF8" s="22">
        <v>538840497</v>
      </c>
      <c r="AG8" s="22">
        <v>168809610</v>
      </c>
      <c r="AH8" s="22">
        <v>22847</v>
      </c>
      <c r="AI8" s="22">
        <v>42627</v>
      </c>
      <c r="AJ8" s="22">
        <v>41645</v>
      </c>
      <c r="AK8" s="8" t="str">
        <f>IF('内訳（地積等１）'!HU8+SUM(D8,P8)='内訳（地積等２）'!AB8,"○","ERRRR")</f>
        <v>○</v>
      </c>
      <c r="AL8" s="8" t="str">
        <f>IF('内訳（地積等１）'!HV8+SUM(E8,Q8)='内訳（地積等２）'!AC8,"○","ERRRR")</f>
        <v>○</v>
      </c>
      <c r="AM8" s="8" t="str">
        <f>IF('内訳（地積等１）'!HW8+SUM(F8,R8)='内訳（地積等２）'!AD8,"○","ERRRR")</f>
        <v>○</v>
      </c>
      <c r="AN8" s="8" t="str">
        <f>IF('内訳（地積等１）'!HX8+SUM(G8,S8)='内訳（地積等２）'!AE8,"○","ERRRR")</f>
        <v>○</v>
      </c>
      <c r="AO8" s="8" t="str">
        <f>IF('内訳（地積等１）'!HY8+SUM(H8,T8)='内訳（地積等２）'!AF8,"○","ERRRR")</f>
        <v>○</v>
      </c>
      <c r="AP8" s="8" t="str">
        <f>IF('内訳（地積等１）'!HZ8+SUM(I8,U8)='内訳（地積等２）'!AG8,"○","ERRRR")</f>
        <v>○</v>
      </c>
      <c r="AQ8" s="8" t="str">
        <f>IF('内訳（地積等１）'!IA8+SUM(J8,V8)='内訳（地積等２）'!AH8,"○","ERRRR")</f>
        <v>○</v>
      </c>
      <c r="AR8" s="8" t="str">
        <f>IF('内訳（地積等１）'!IB8+SUM(K8,W8)='内訳（地積等２）'!AI8,"○","ERRRR")</f>
        <v>○</v>
      </c>
      <c r="AS8" s="8" t="str">
        <f>IF('内訳（地積等１）'!IC8+SUM(L8,X8)='内訳（地積等２）'!AJ8,"○","ERRRR")</f>
        <v>○</v>
      </c>
    </row>
    <row r="9" spans="2:45" s="8" customFormat="1" ht="15" customHeight="1">
      <c r="B9" s="20">
        <v>5</v>
      </c>
      <c r="C9" s="21" t="s">
        <v>75</v>
      </c>
      <c r="D9" s="22">
        <v>5150904</v>
      </c>
      <c r="E9" s="22">
        <v>9980274</v>
      </c>
      <c r="F9" s="22">
        <v>9180015</v>
      </c>
      <c r="G9" s="22">
        <v>28911530</v>
      </c>
      <c r="H9" s="22">
        <v>28858503</v>
      </c>
      <c r="I9" s="22">
        <v>11981637</v>
      </c>
      <c r="J9" s="22">
        <v>2782</v>
      </c>
      <c r="K9" s="22">
        <v>9789</v>
      </c>
      <c r="L9" s="22">
        <v>8110</v>
      </c>
      <c r="N9" s="20">
        <v>5</v>
      </c>
      <c r="O9" s="21" t="str">
        <f t="shared" si="0"/>
        <v>名 護 市</v>
      </c>
      <c r="P9" s="22">
        <v>13808112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42090</v>
      </c>
      <c r="W9" s="22">
        <v>0</v>
      </c>
      <c r="X9" s="22">
        <v>0</v>
      </c>
      <c r="Z9" s="20">
        <v>5</v>
      </c>
      <c r="AA9" s="21" t="str">
        <f t="shared" si="1"/>
        <v>名 護 市</v>
      </c>
      <c r="AB9" s="22">
        <v>111763914</v>
      </c>
      <c r="AC9" s="22">
        <v>89058514</v>
      </c>
      <c r="AD9" s="22">
        <v>68932555</v>
      </c>
      <c r="AE9" s="22">
        <v>164164538</v>
      </c>
      <c r="AF9" s="22">
        <v>160885106</v>
      </c>
      <c r="AG9" s="22">
        <v>45341794</v>
      </c>
      <c r="AH9" s="22">
        <v>51191</v>
      </c>
      <c r="AI9" s="22">
        <v>79919</v>
      </c>
      <c r="AJ9" s="22">
        <v>61978</v>
      </c>
      <c r="AK9" s="8" t="str">
        <f>IF('内訳（地積等１）'!HU9+SUM(D9,P9)='内訳（地積等２）'!AB9,"○","ERRRR")</f>
        <v>○</v>
      </c>
      <c r="AL9" s="8" t="str">
        <f>IF('内訳（地積等１）'!HV9+SUM(E9,Q9)='内訳（地積等２）'!AC9,"○","ERRRR")</f>
        <v>○</v>
      </c>
      <c r="AM9" s="8" t="str">
        <f>IF('内訳（地積等１）'!HW9+SUM(F9,R9)='内訳（地積等２）'!AD9,"○","ERRRR")</f>
        <v>○</v>
      </c>
      <c r="AN9" s="8" t="str">
        <f>IF('内訳（地積等１）'!HX9+SUM(G9,S9)='内訳（地積等２）'!AE9,"○","ERRRR")</f>
        <v>○</v>
      </c>
      <c r="AO9" s="8" t="str">
        <f>IF('内訳（地積等１）'!HY9+SUM(H9,T9)='内訳（地積等２）'!AF9,"○","ERRRR")</f>
        <v>○</v>
      </c>
      <c r="AP9" s="8" t="str">
        <f>IF('内訳（地積等１）'!HZ9+SUM(I9,U9)='内訳（地積等２）'!AG9,"○","ERRRR")</f>
        <v>○</v>
      </c>
      <c r="AQ9" s="8" t="str">
        <f>IF('内訳（地積等１）'!IA9+SUM(J9,V9)='内訳（地積等２）'!AH9,"○","ERRRR")</f>
        <v>○</v>
      </c>
      <c r="AR9" s="8" t="str">
        <f>IF('内訳（地積等１）'!IB9+SUM(K9,W9)='内訳（地積等２）'!AI9,"○","ERRRR")</f>
        <v>○</v>
      </c>
      <c r="AS9" s="8" t="str">
        <f>IF('内訳（地積等１）'!IC9+SUM(L9,X9)='内訳（地積等２）'!AJ9,"○","ERRRR")</f>
        <v>○</v>
      </c>
    </row>
    <row r="10" spans="2:45" s="8" customFormat="1" ht="15" customHeight="1">
      <c r="B10" s="20">
        <v>6</v>
      </c>
      <c r="C10" s="21" t="s">
        <v>76</v>
      </c>
      <c r="D10" s="22">
        <v>1018322</v>
      </c>
      <c r="E10" s="22">
        <v>3517950</v>
      </c>
      <c r="F10" s="22">
        <v>3381517</v>
      </c>
      <c r="G10" s="22">
        <v>12089093</v>
      </c>
      <c r="H10" s="22">
        <v>12033990</v>
      </c>
      <c r="I10" s="22">
        <v>6359841</v>
      </c>
      <c r="J10" s="22">
        <v>1372</v>
      </c>
      <c r="K10" s="22">
        <v>5059</v>
      </c>
      <c r="L10" s="22">
        <v>4627</v>
      </c>
      <c r="N10" s="20">
        <v>6</v>
      </c>
      <c r="O10" s="21" t="str">
        <f t="shared" si="0"/>
        <v>糸 満 市</v>
      </c>
      <c r="P10" s="22">
        <v>9174243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23331</v>
      </c>
      <c r="W10" s="22">
        <v>0</v>
      </c>
      <c r="X10" s="22">
        <v>0</v>
      </c>
      <c r="Z10" s="20">
        <v>6</v>
      </c>
      <c r="AA10" s="21" t="str">
        <f t="shared" si="1"/>
        <v>糸 満 市</v>
      </c>
      <c r="AB10" s="22">
        <v>12562042</v>
      </c>
      <c r="AC10" s="22">
        <v>34067958</v>
      </c>
      <c r="AD10" s="22">
        <v>28838009</v>
      </c>
      <c r="AE10" s="22">
        <v>170430322</v>
      </c>
      <c r="AF10" s="22">
        <v>169301773</v>
      </c>
      <c r="AG10" s="22">
        <v>52899324</v>
      </c>
      <c r="AH10" s="22">
        <v>26879</v>
      </c>
      <c r="AI10" s="22">
        <v>54360</v>
      </c>
      <c r="AJ10" s="22">
        <v>47882</v>
      </c>
      <c r="AK10" s="8" t="str">
        <f>IF('内訳（地積等１）'!HU10+SUM(D10,P10)='内訳（地積等２）'!AB10,"○","ERRRR")</f>
        <v>○</v>
      </c>
      <c r="AL10" s="8" t="str">
        <f>IF('内訳（地積等１）'!HV10+SUM(E10,Q10)='内訳（地積等２）'!AC10,"○","ERRRR")</f>
        <v>○</v>
      </c>
      <c r="AM10" s="8" t="str">
        <f>IF('内訳（地積等１）'!HW10+SUM(F10,R10)='内訳（地積等２）'!AD10,"○","ERRRR")</f>
        <v>○</v>
      </c>
      <c r="AN10" s="8" t="str">
        <f>IF('内訳（地積等１）'!HX10+SUM(G10,S10)='内訳（地積等２）'!AE10,"○","ERRRR")</f>
        <v>○</v>
      </c>
      <c r="AO10" s="8" t="str">
        <f>IF('内訳（地積等１）'!HY10+SUM(H10,T10)='内訳（地積等２）'!AF10,"○","ERRRR")</f>
        <v>○</v>
      </c>
      <c r="AP10" s="8" t="str">
        <f>IF('内訳（地積等１）'!HZ10+SUM(I10,U10)='内訳（地積等２）'!AG10,"○","ERRRR")</f>
        <v>○</v>
      </c>
      <c r="AQ10" s="8" t="str">
        <f>IF('内訳（地積等１）'!IA10+SUM(J10,V10)='内訳（地積等２）'!AH10,"○","ERRRR")</f>
        <v>○</v>
      </c>
      <c r="AR10" s="8" t="str">
        <f>IF('内訳（地積等１）'!IB10+SUM(K10,W10)='内訳（地積等２）'!AI10,"○","ERRRR")</f>
        <v>○</v>
      </c>
      <c r="AS10" s="8" t="str">
        <f>IF('内訳（地積等１）'!IC10+SUM(L10,X10)='内訳（地積等２）'!AJ10,"○","ERRRR")</f>
        <v>○</v>
      </c>
    </row>
    <row r="11" spans="2:45" s="8" customFormat="1" ht="15" customHeight="1">
      <c r="B11" s="20">
        <v>7</v>
      </c>
      <c r="C11" s="21" t="s">
        <v>77</v>
      </c>
      <c r="D11" s="22">
        <v>14795</v>
      </c>
      <c r="E11" s="22">
        <v>13947637</v>
      </c>
      <c r="F11" s="22">
        <v>13943943</v>
      </c>
      <c r="G11" s="22">
        <v>211433233</v>
      </c>
      <c r="H11" s="22">
        <v>211414116</v>
      </c>
      <c r="I11" s="22">
        <v>85248631</v>
      </c>
      <c r="J11" s="22">
        <v>13</v>
      </c>
      <c r="K11" s="22">
        <v>13485</v>
      </c>
      <c r="L11" s="22">
        <v>13416</v>
      </c>
      <c r="N11" s="20">
        <v>7</v>
      </c>
      <c r="O11" s="21" t="str">
        <f t="shared" si="0"/>
        <v>沖 縄 市</v>
      </c>
      <c r="P11" s="22">
        <v>15017570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32179</v>
      </c>
      <c r="W11" s="22">
        <v>0</v>
      </c>
      <c r="X11" s="22">
        <v>0</v>
      </c>
      <c r="Z11" s="20">
        <v>7</v>
      </c>
      <c r="AA11" s="21" t="str">
        <f t="shared" si="1"/>
        <v>沖 縄 市</v>
      </c>
      <c r="AB11" s="22">
        <v>15127900</v>
      </c>
      <c r="AC11" s="22">
        <v>31683361</v>
      </c>
      <c r="AD11" s="22">
        <v>30442858</v>
      </c>
      <c r="AE11" s="22">
        <v>613681396</v>
      </c>
      <c r="AF11" s="22">
        <v>613134422</v>
      </c>
      <c r="AG11" s="22">
        <v>197608418</v>
      </c>
      <c r="AH11" s="22">
        <v>32422</v>
      </c>
      <c r="AI11" s="22">
        <v>67168</v>
      </c>
      <c r="AJ11" s="22">
        <v>64520</v>
      </c>
      <c r="AK11" s="8" t="str">
        <f>IF('内訳（地積等１）'!HU11+SUM(D11,P11)='内訳（地積等２）'!AB11,"○","ERRRR")</f>
        <v>○</v>
      </c>
      <c r="AL11" s="8" t="str">
        <f>IF('内訳（地積等１）'!HV11+SUM(E11,Q11)='内訳（地積等２）'!AC11,"○","ERRRR")</f>
        <v>○</v>
      </c>
      <c r="AM11" s="8" t="str">
        <f>IF('内訳（地積等１）'!HW11+SUM(F11,R11)='内訳（地積等２）'!AD11,"○","ERRRR")</f>
        <v>○</v>
      </c>
      <c r="AN11" s="8" t="str">
        <f>IF('内訳（地積等１）'!HX11+SUM(G11,S11)='内訳（地積等２）'!AE11,"○","ERRRR")</f>
        <v>○</v>
      </c>
      <c r="AO11" s="8" t="str">
        <f>IF('内訳（地積等１）'!HY11+SUM(H11,T11)='内訳（地積等２）'!AF11,"○","ERRRR")</f>
        <v>○</v>
      </c>
      <c r="AP11" s="8" t="str">
        <f>IF('内訳（地積等１）'!HZ11+SUM(I11,U11)='内訳（地積等２）'!AG11,"○","ERRRR")</f>
        <v>○</v>
      </c>
      <c r="AQ11" s="8" t="str">
        <f>IF('内訳（地積等１）'!IA11+SUM(J11,V11)='内訳（地積等２）'!AH11,"○","ERRRR")</f>
        <v>○</v>
      </c>
      <c r="AR11" s="8" t="str">
        <f>IF('内訳（地積等１）'!IB11+SUM(K11,W11)='内訳（地積等２）'!AI11,"○","ERRRR")</f>
        <v>○</v>
      </c>
      <c r="AS11" s="8" t="str">
        <f>IF('内訳（地積等１）'!IC11+SUM(L11,X11)='内訳（地積等２）'!AJ11,"○","ERRRR")</f>
        <v>○</v>
      </c>
    </row>
    <row r="12" spans="2:45" s="8" customFormat="1" ht="15" customHeight="1">
      <c r="B12" s="20">
        <v>8</v>
      </c>
      <c r="C12" s="21" t="s">
        <v>78</v>
      </c>
      <c r="D12" s="22">
        <v>1267776</v>
      </c>
      <c r="E12" s="22">
        <v>1687808</v>
      </c>
      <c r="F12" s="22">
        <v>1687113</v>
      </c>
      <c r="G12" s="22">
        <v>36754925</v>
      </c>
      <c r="H12" s="22">
        <v>36738924</v>
      </c>
      <c r="I12" s="22">
        <v>16810535</v>
      </c>
      <c r="J12" s="22">
        <v>1452</v>
      </c>
      <c r="K12" s="22">
        <v>3765</v>
      </c>
      <c r="L12" s="22">
        <v>3687</v>
      </c>
      <c r="N12" s="20">
        <v>8</v>
      </c>
      <c r="O12" s="21" t="str">
        <f t="shared" si="0"/>
        <v>豊見城市</v>
      </c>
      <c r="P12" s="22">
        <v>5050177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13096</v>
      </c>
      <c r="W12" s="22">
        <v>0</v>
      </c>
      <c r="X12" s="22">
        <v>0</v>
      </c>
      <c r="Z12" s="20">
        <v>8</v>
      </c>
      <c r="AA12" s="21" t="str">
        <f t="shared" si="1"/>
        <v>豊見城市</v>
      </c>
      <c r="AB12" s="22">
        <v>6993326</v>
      </c>
      <c r="AC12" s="22">
        <v>12456674</v>
      </c>
      <c r="AD12" s="22">
        <v>10558202</v>
      </c>
      <c r="AE12" s="22">
        <v>212797802</v>
      </c>
      <c r="AF12" s="22">
        <v>212449580</v>
      </c>
      <c r="AG12" s="22">
        <v>56779941</v>
      </c>
      <c r="AH12" s="22">
        <v>15776</v>
      </c>
      <c r="AI12" s="22">
        <v>31800</v>
      </c>
      <c r="AJ12" s="22">
        <v>28713</v>
      </c>
      <c r="AK12" s="8" t="str">
        <f>IF('内訳（地積等１）'!HU12+SUM(D12,P12)='内訳（地積等２）'!AB12,"○","ERRRR")</f>
        <v>○</v>
      </c>
      <c r="AL12" s="8" t="str">
        <f>IF('内訳（地積等１）'!HV12+SUM(E12,Q12)='内訳（地積等２）'!AC12,"○","ERRRR")</f>
        <v>○</v>
      </c>
      <c r="AM12" s="8" t="str">
        <f>IF('内訳（地積等１）'!HW12+SUM(F12,R12)='内訳（地積等２）'!AD12,"○","ERRRR")</f>
        <v>○</v>
      </c>
      <c r="AN12" s="8" t="str">
        <f>IF('内訳（地積等１）'!HX12+SUM(G12,S12)='内訳（地積等２）'!AE12,"○","ERRRR")</f>
        <v>○</v>
      </c>
      <c r="AO12" s="8" t="str">
        <f>IF('内訳（地積等１）'!HY12+SUM(H12,T12)='内訳（地積等２）'!AF12,"○","ERRRR")</f>
        <v>○</v>
      </c>
      <c r="AP12" s="8" t="str">
        <f>IF('内訳（地積等１）'!HZ12+SUM(I12,U12)='内訳（地積等２）'!AG12,"○","ERRRR")</f>
        <v>○</v>
      </c>
      <c r="AQ12" s="8" t="str">
        <f>IF('内訳（地積等１）'!IA12+SUM(J12,V12)='内訳（地積等２）'!AH12,"○","ERRRR")</f>
        <v>○</v>
      </c>
      <c r="AR12" s="8" t="str">
        <f>IF('内訳（地積等１）'!IB12+SUM(K12,W12)='内訳（地積等２）'!AI12,"○","ERRRR")</f>
        <v>○</v>
      </c>
      <c r="AS12" s="8" t="str">
        <f>IF('内訳（地積等１）'!IC12+SUM(L12,X12)='内訳（地積等２）'!AJ12,"○","ERRRR")</f>
        <v>○</v>
      </c>
    </row>
    <row r="13" spans="2:45" s="8" customFormat="1" ht="15" customHeight="1">
      <c r="B13" s="20">
        <v>9</v>
      </c>
      <c r="C13" s="21" t="s">
        <v>79</v>
      </c>
      <c r="D13" s="22">
        <v>4455940</v>
      </c>
      <c r="E13" s="22">
        <v>8074337</v>
      </c>
      <c r="F13" s="22">
        <v>8003506</v>
      </c>
      <c r="G13" s="22">
        <v>64463927</v>
      </c>
      <c r="H13" s="22">
        <v>64371821</v>
      </c>
      <c r="I13" s="22">
        <v>30785297</v>
      </c>
      <c r="J13" s="22">
        <v>2752</v>
      </c>
      <c r="K13" s="22">
        <v>14181</v>
      </c>
      <c r="L13" s="22">
        <v>13703</v>
      </c>
      <c r="N13" s="20">
        <v>9</v>
      </c>
      <c r="O13" s="21" t="str">
        <f t="shared" si="0"/>
        <v>うるま市</v>
      </c>
      <c r="P13" s="22">
        <v>15349798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53732</v>
      </c>
      <c r="W13" s="22">
        <v>0</v>
      </c>
      <c r="X13" s="22">
        <v>0</v>
      </c>
      <c r="Z13" s="20">
        <v>9</v>
      </c>
      <c r="AA13" s="21" t="str">
        <f t="shared" si="1"/>
        <v>うるま市</v>
      </c>
      <c r="AB13" s="22">
        <v>28029383</v>
      </c>
      <c r="AC13" s="22">
        <v>58050617</v>
      </c>
      <c r="AD13" s="22">
        <v>48097400</v>
      </c>
      <c r="AE13" s="22">
        <v>333391065</v>
      </c>
      <c r="AF13" s="22">
        <v>330472037</v>
      </c>
      <c r="AG13" s="22">
        <v>107876093</v>
      </c>
      <c r="AH13" s="22">
        <v>65928</v>
      </c>
      <c r="AI13" s="22">
        <v>141139</v>
      </c>
      <c r="AJ13" s="22">
        <v>115629</v>
      </c>
      <c r="AK13" s="8" t="str">
        <f>IF('内訳（地積等１）'!HU13+SUM(D13,P13)='内訳（地積等２）'!AB13,"○","ERRRR")</f>
        <v>○</v>
      </c>
      <c r="AL13" s="8" t="str">
        <f>IF('内訳（地積等１）'!HV13+SUM(E13,Q13)='内訳（地積等２）'!AC13,"○","ERRRR")</f>
        <v>○</v>
      </c>
      <c r="AM13" s="8" t="str">
        <f>IF('内訳（地積等１）'!HW13+SUM(F13,R13)='内訳（地積等２）'!AD13,"○","ERRRR")</f>
        <v>○</v>
      </c>
      <c r="AN13" s="8" t="str">
        <f>IF('内訳（地積等１）'!HX13+SUM(G13,S13)='内訳（地積等２）'!AE13,"○","ERRRR")</f>
        <v>○</v>
      </c>
      <c r="AO13" s="8" t="str">
        <f>IF('内訳（地積等１）'!HY13+SUM(H13,T13)='内訳（地積等２）'!AF13,"○","ERRRR")</f>
        <v>○</v>
      </c>
      <c r="AP13" s="8" t="str">
        <f>IF('内訳（地積等１）'!HZ13+SUM(I13,U13)='内訳（地積等２）'!AG13,"○","ERRRR")</f>
        <v>○</v>
      </c>
      <c r="AQ13" s="8" t="str">
        <f>IF('内訳（地積等１）'!IA13+SUM(J13,V13)='内訳（地積等２）'!AH13,"○","ERRRR")</f>
        <v>○</v>
      </c>
      <c r="AR13" s="8" t="str">
        <f>IF('内訳（地積等１）'!IB13+SUM(K13,W13)='内訳（地積等２）'!AI13,"○","ERRRR")</f>
        <v>○</v>
      </c>
      <c r="AS13" s="8" t="str">
        <f>IF('内訳（地積等１）'!IC13+SUM(L13,X13)='内訳（地積等２）'!AJ13,"○","ERRRR")</f>
        <v>○</v>
      </c>
    </row>
    <row r="14" spans="2:45" s="8" customFormat="1" ht="15" customHeight="1">
      <c r="B14" s="20">
        <v>10</v>
      </c>
      <c r="C14" s="21" t="s">
        <v>80</v>
      </c>
      <c r="D14" s="22">
        <v>7240162</v>
      </c>
      <c r="E14" s="22">
        <v>2686570</v>
      </c>
      <c r="F14" s="22">
        <v>2596956</v>
      </c>
      <c r="G14" s="22">
        <v>15115654</v>
      </c>
      <c r="H14" s="22">
        <v>15048339</v>
      </c>
      <c r="I14" s="22">
        <v>8952746</v>
      </c>
      <c r="J14" s="22">
        <v>5229</v>
      </c>
      <c r="K14" s="22">
        <v>4516</v>
      </c>
      <c r="L14" s="22">
        <v>4101</v>
      </c>
      <c r="N14" s="20">
        <v>10</v>
      </c>
      <c r="O14" s="21" t="str">
        <f t="shared" si="0"/>
        <v>宮古島市</v>
      </c>
      <c r="P14" s="22">
        <v>22234565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57990</v>
      </c>
      <c r="W14" s="22">
        <v>0</v>
      </c>
      <c r="X14" s="22">
        <v>0</v>
      </c>
      <c r="Z14" s="20">
        <v>10</v>
      </c>
      <c r="AA14" s="21" t="str">
        <f t="shared" si="1"/>
        <v>宮古島市</v>
      </c>
      <c r="AB14" s="22">
        <v>53971279</v>
      </c>
      <c r="AC14" s="22">
        <v>141401664</v>
      </c>
      <c r="AD14" s="22">
        <v>115199705</v>
      </c>
      <c r="AE14" s="22">
        <v>107259594</v>
      </c>
      <c r="AF14" s="22">
        <v>102619105</v>
      </c>
      <c r="AG14" s="22">
        <v>37732258</v>
      </c>
      <c r="AH14" s="22">
        <v>76127</v>
      </c>
      <c r="AI14" s="22">
        <v>116743</v>
      </c>
      <c r="AJ14" s="22">
        <v>89110</v>
      </c>
      <c r="AK14" s="8" t="str">
        <f>IF('内訳（地積等１）'!HU14+SUM(D14,P14)='内訳（地積等２）'!AB14,"○","ERRRR")</f>
        <v>○</v>
      </c>
      <c r="AL14" s="8" t="str">
        <f>IF('内訳（地積等１）'!HV14+SUM(E14,Q14)='内訳（地積等２）'!AC14,"○","ERRRR")</f>
        <v>○</v>
      </c>
      <c r="AM14" s="8" t="str">
        <f>IF('内訳（地積等１）'!HW14+SUM(F14,R14)='内訳（地積等２）'!AD14,"○","ERRRR")</f>
        <v>○</v>
      </c>
      <c r="AN14" s="8" t="str">
        <f>IF('内訳（地積等１）'!HX14+SUM(G14,S14)='内訳（地積等２）'!AE14,"○","ERRRR")</f>
        <v>○</v>
      </c>
      <c r="AO14" s="8" t="str">
        <f>IF('内訳（地積等１）'!HY14+SUM(H14,T14)='内訳（地積等２）'!AF14,"○","ERRRR")</f>
        <v>○</v>
      </c>
      <c r="AP14" s="8" t="str">
        <f>IF('内訳（地積等１）'!HZ14+SUM(I14,U14)='内訳（地積等２）'!AG14,"○","ERRRR")</f>
        <v>○</v>
      </c>
      <c r="AQ14" s="8" t="str">
        <f>IF('内訳（地積等１）'!IA14+SUM(J14,V14)='内訳（地積等２）'!AH14,"○","ERRRR")</f>
        <v>○</v>
      </c>
      <c r="AR14" s="8" t="str">
        <f>IF('内訳（地積等１）'!IB14+SUM(K14,W14)='内訳（地積等２）'!AI14,"○","ERRRR")</f>
        <v>○</v>
      </c>
      <c r="AS14" s="8" t="str">
        <f>IF('内訳（地積等１）'!IC14+SUM(L14,X14)='内訳（地積等２）'!AJ14,"○","ERRRR")</f>
        <v>○</v>
      </c>
    </row>
    <row r="15" spans="2:45" s="8" customFormat="1" ht="15" customHeight="1">
      <c r="B15" s="24">
        <v>11</v>
      </c>
      <c r="C15" s="25" t="s">
        <v>81</v>
      </c>
      <c r="D15" s="26">
        <v>707439</v>
      </c>
      <c r="E15" s="26">
        <v>2052086</v>
      </c>
      <c r="F15" s="26">
        <v>2025103</v>
      </c>
      <c r="G15" s="26">
        <v>10429233</v>
      </c>
      <c r="H15" s="26">
        <v>10392914</v>
      </c>
      <c r="I15" s="26">
        <v>5200226</v>
      </c>
      <c r="J15" s="26">
        <v>1358</v>
      </c>
      <c r="K15" s="26">
        <v>3716</v>
      </c>
      <c r="L15" s="26">
        <v>3528</v>
      </c>
      <c r="N15" s="24">
        <v>11</v>
      </c>
      <c r="O15" s="25" t="str">
        <f t="shared" si="0"/>
        <v>南城市</v>
      </c>
      <c r="P15" s="26">
        <v>5474331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34585</v>
      </c>
      <c r="W15" s="26">
        <v>0</v>
      </c>
      <c r="X15" s="26">
        <v>0</v>
      </c>
      <c r="Z15" s="24">
        <v>11</v>
      </c>
      <c r="AA15" s="25" t="str">
        <f t="shared" si="1"/>
        <v>南城市</v>
      </c>
      <c r="AB15" s="26">
        <v>7454412</v>
      </c>
      <c r="AC15" s="26">
        <v>38954336</v>
      </c>
      <c r="AD15" s="26">
        <v>31352004</v>
      </c>
      <c r="AE15" s="26">
        <v>103071977</v>
      </c>
      <c r="AF15" s="26">
        <v>101288809</v>
      </c>
      <c r="AG15" s="26">
        <v>26640203</v>
      </c>
      <c r="AH15" s="26">
        <v>38636</v>
      </c>
      <c r="AI15" s="26">
        <v>71126</v>
      </c>
      <c r="AJ15" s="26">
        <v>58769</v>
      </c>
      <c r="AK15" s="8" t="str">
        <f>IF('内訳（地積等１）'!HU15+SUM(D15,P15)='内訳（地積等２）'!AB15,"○","ERRRR")</f>
        <v>○</v>
      </c>
      <c r="AL15" s="8" t="str">
        <f>IF('内訳（地積等１）'!HV15+SUM(E15,Q15)='内訳（地積等２）'!AC15,"○","ERRRR")</f>
        <v>○</v>
      </c>
      <c r="AM15" s="8" t="str">
        <f>IF('内訳（地積等１）'!HW15+SUM(F15,R15)='内訳（地積等２）'!AD15,"○","ERRRR")</f>
        <v>○</v>
      </c>
      <c r="AN15" s="8" t="str">
        <f>IF('内訳（地積等１）'!HX15+SUM(G15,S15)='内訳（地積等２）'!AE15,"○","ERRRR")</f>
        <v>○</v>
      </c>
      <c r="AO15" s="8" t="str">
        <f>IF('内訳（地積等１）'!HY15+SUM(H15,T15)='内訳（地積等２）'!AF15,"○","ERRRR")</f>
        <v>○</v>
      </c>
      <c r="AP15" s="8" t="str">
        <f>IF('内訳（地積等１）'!HZ15+SUM(I15,U15)='内訳（地積等２）'!AG15,"○","ERRRR")</f>
        <v>○</v>
      </c>
      <c r="AQ15" s="8" t="str">
        <f>IF('内訳（地積等１）'!IA15+SUM(J15,V15)='内訳（地積等２）'!AH15,"○","ERRRR")</f>
        <v>○</v>
      </c>
      <c r="AR15" s="8" t="str">
        <f>IF('内訳（地積等１）'!IB15+SUM(K15,W15)='内訳（地積等２）'!AI15,"○","ERRRR")</f>
        <v>○</v>
      </c>
      <c r="AS15" s="8" t="str">
        <f>IF('内訳（地積等１）'!IC15+SUM(L15,X15)='内訳（地積等２）'!AJ15,"○","ERRRR")</f>
        <v>○</v>
      </c>
    </row>
    <row r="16" spans="2:36" s="8" customFormat="1" ht="15" customHeight="1">
      <c r="B16" s="38"/>
      <c r="C16" s="39" t="s">
        <v>134</v>
      </c>
      <c r="D16" s="37">
        <f>SUM(D5:D15)</f>
        <v>29536789</v>
      </c>
      <c r="E16" s="37">
        <f aca="true" t="shared" si="2" ref="E16:L16">SUM(E5:E15)</f>
        <v>59659250</v>
      </c>
      <c r="F16" s="37">
        <f t="shared" si="2"/>
        <v>58476252</v>
      </c>
      <c r="G16" s="37">
        <f t="shared" si="2"/>
        <v>866398000</v>
      </c>
      <c r="H16" s="37">
        <f t="shared" si="2"/>
        <v>865928003</v>
      </c>
      <c r="I16" s="37">
        <f t="shared" si="2"/>
        <v>369779576</v>
      </c>
      <c r="J16" s="37">
        <f t="shared" si="2"/>
        <v>22180</v>
      </c>
      <c r="K16" s="37">
        <f t="shared" si="2"/>
        <v>86533</v>
      </c>
      <c r="L16" s="37">
        <f t="shared" si="2"/>
        <v>82669</v>
      </c>
      <c r="N16" s="38"/>
      <c r="O16" s="39" t="s">
        <v>134</v>
      </c>
      <c r="P16" s="37">
        <f>SUM(P5:P15)</f>
        <v>116898603</v>
      </c>
      <c r="Q16" s="37">
        <f aca="true" t="shared" si="3" ref="Q16:X16">SUM(Q5:Q15)</f>
        <v>0</v>
      </c>
      <c r="R16" s="37">
        <f t="shared" si="3"/>
        <v>0</v>
      </c>
      <c r="S16" s="37">
        <f t="shared" si="3"/>
        <v>0</v>
      </c>
      <c r="T16" s="37">
        <f t="shared" si="3"/>
        <v>0</v>
      </c>
      <c r="U16" s="37">
        <f t="shared" si="3"/>
        <v>0</v>
      </c>
      <c r="V16" s="37">
        <f t="shared" si="3"/>
        <v>370976</v>
      </c>
      <c r="W16" s="37">
        <f t="shared" si="3"/>
        <v>0</v>
      </c>
      <c r="X16" s="37">
        <f t="shared" si="3"/>
        <v>0</v>
      </c>
      <c r="Z16" s="38"/>
      <c r="AA16" s="39" t="s">
        <v>134</v>
      </c>
      <c r="AB16" s="37">
        <f>SUM(AB5:AB15)</f>
        <v>380938986</v>
      </c>
      <c r="AC16" s="37">
        <f aca="true" t="shared" si="4" ref="AC16:AJ16">SUM(AC5:AC15)</f>
        <v>560876335</v>
      </c>
      <c r="AD16" s="37">
        <f t="shared" si="4"/>
        <v>480151245</v>
      </c>
      <c r="AE16" s="37">
        <f t="shared" si="4"/>
        <v>4467829880</v>
      </c>
      <c r="AF16" s="37">
        <f t="shared" si="4"/>
        <v>4449563471</v>
      </c>
      <c r="AG16" s="37">
        <f t="shared" si="4"/>
        <v>1384670719</v>
      </c>
      <c r="AH16" s="37">
        <f t="shared" si="4"/>
        <v>452173</v>
      </c>
      <c r="AI16" s="37">
        <f t="shared" si="4"/>
        <v>802459</v>
      </c>
      <c r="AJ16" s="37">
        <f t="shared" si="4"/>
        <v>697061</v>
      </c>
    </row>
    <row r="17" spans="2:45" s="8" customFormat="1" ht="15" customHeight="1">
      <c r="B17" s="27">
        <v>12</v>
      </c>
      <c r="C17" s="28" t="s">
        <v>82</v>
      </c>
      <c r="D17" s="29">
        <v>2157625</v>
      </c>
      <c r="E17" s="29">
        <v>739734</v>
      </c>
      <c r="F17" s="29">
        <v>480475</v>
      </c>
      <c r="G17" s="29">
        <v>40087</v>
      </c>
      <c r="H17" s="29">
        <v>29951</v>
      </c>
      <c r="I17" s="29">
        <v>24764</v>
      </c>
      <c r="J17" s="29">
        <v>1179</v>
      </c>
      <c r="K17" s="29">
        <v>1457</v>
      </c>
      <c r="L17" s="29">
        <v>850</v>
      </c>
      <c r="N17" s="27">
        <v>12</v>
      </c>
      <c r="O17" s="28" t="str">
        <f t="shared" si="0"/>
        <v>国 頭 村</v>
      </c>
      <c r="P17" s="29">
        <v>5004780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8918</v>
      </c>
      <c r="W17" s="29">
        <v>0</v>
      </c>
      <c r="X17" s="29">
        <v>0</v>
      </c>
      <c r="Z17" s="27">
        <v>12</v>
      </c>
      <c r="AA17" s="28" t="str">
        <f t="shared" si="1"/>
        <v>国 頭 村</v>
      </c>
      <c r="AB17" s="29">
        <v>144560699</v>
      </c>
      <c r="AC17" s="29">
        <v>50259301</v>
      </c>
      <c r="AD17" s="29">
        <v>37580932</v>
      </c>
      <c r="AE17" s="29">
        <v>6265296</v>
      </c>
      <c r="AF17" s="29">
        <v>5302296</v>
      </c>
      <c r="AG17" s="29">
        <v>1591307</v>
      </c>
      <c r="AH17" s="29">
        <v>12920</v>
      </c>
      <c r="AI17" s="29">
        <v>30353</v>
      </c>
      <c r="AJ17" s="29">
        <v>13238</v>
      </c>
      <c r="AK17" s="8" t="str">
        <f>IF('内訳（地積等１）'!HU17+SUM(D17,P17)='内訳（地積等２）'!AB17,"○","ERRRR")</f>
        <v>○</v>
      </c>
      <c r="AL17" s="8" t="str">
        <f>IF('内訳（地積等１）'!HV17+SUM(E17,Q17)='内訳（地積等２）'!AC17,"○","ERRRR")</f>
        <v>○</v>
      </c>
      <c r="AM17" s="8" t="str">
        <f>IF('内訳（地積等１）'!HW17+SUM(F17,R17)='内訳（地積等２）'!AD17,"○","ERRRR")</f>
        <v>○</v>
      </c>
      <c r="AN17" s="8" t="str">
        <f>IF('内訳（地積等１）'!HX17+SUM(G17,S17)='内訳（地積等２）'!AE17,"○","ERRRR")</f>
        <v>○</v>
      </c>
      <c r="AO17" s="8" t="str">
        <f>IF('内訳（地積等１）'!HY17+SUM(H17,T17)='内訳（地積等２）'!AF17,"○","ERRRR")</f>
        <v>○</v>
      </c>
      <c r="AP17" s="8" t="str">
        <f>IF('内訳（地積等１）'!HZ17+SUM(I17,U17)='内訳（地積等２）'!AG17,"○","ERRRR")</f>
        <v>○</v>
      </c>
      <c r="AQ17" s="8" t="str">
        <f>IF('内訳（地積等１）'!IA17+SUM(J17,V17)='内訳（地積等２）'!AH17,"○","ERRRR")</f>
        <v>○</v>
      </c>
      <c r="AR17" s="8" t="str">
        <f>IF('内訳（地積等１）'!IB17+SUM(K17,W17)='内訳（地積等２）'!AI17,"○","ERRRR")</f>
        <v>○</v>
      </c>
      <c r="AS17" s="8" t="str">
        <f>IF('内訳（地積等１）'!IC17+SUM(L17,X17)='内訳（地積等２）'!AJ17,"○","ERRRR")</f>
        <v>○</v>
      </c>
    </row>
    <row r="18" spans="2:45" s="8" customFormat="1" ht="15" customHeight="1">
      <c r="B18" s="20">
        <v>13</v>
      </c>
      <c r="C18" s="21" t="s">
        <v>83</v>
      </c>
      <c r="D18" s="22">
        <v>333191</v>
      </c>
      <c r="E18" s="22">
        <v>84797</v>
      </c>
      <c r="F18" s="22">
        <v>73806</v>
      </c>
      <c r="G18" s="22">
        <v>65051</v>
      </c>
      <c r="H18" s="22">
        <v>61833</v>
      </c>
      <c r="I18" s="22">
        <v>23615</v>
      </c>
      <c r="J18" s="22">
        <v>33</v>
      </c>
      <c r="K18" s="22">
        <v>129</v>
      </c>
      <c r="L18" s="22">
        <v>91</v>
      </c>
      <c r="N18" s="20">
        <v>13</v>
      </c>
      <c r="O18" s="21" t="str">
        <f t="shared" si="0"/>
        <v>大宜味村</v>
      </c>
      <c r="P18" s="22">
        <v>26740739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6776</v>
      </c>
      <c r="W18" s="22">
        <v>0</v>
      </c>
      <c r="X18" s="22">
        <v>0</v>
      </c>
      <c r="Z18" s="20">
        <v>13</v>
      </c>
      <c r="AA18" s="21" t="str">
        <f t="shared" si="1"/>
        <v>大宜味村</v>
      </c>
      <c r="AB18" s="22">
        <v>31814449</v>
      </c>
      <c r="AC18" s="22">
        <v>31625551</v>
      </c>
      <c r="AD18" s="22">
        <v>23071413</v>
      </c>
      <c r="AE18" s="22">
        <v>3384527</v>
      </c>
      <c r="AF18" s="22">
        <v>2572936</v>
      </c>
      <c r="AG18" s="22">
        <v>937010</v>
      </c>
      <c r="AH18" s="22">
        <v>8766</v>
      </c>
      <c r="AI18" s="22">
        <v>24744</v>
      </c>
      <c r="AJ18" s="22">
        <v>13574</v>
      </c>
      <c r="AK18" s="8" t="str">
        <f>IF('内訳（地積等１）'!HU18+SUM(D18,P18)='内訳（地積等２）'!AB18,"○","ERRRR")</f>
        <v>○</v>
      </c>
      <c r="AL18" s="8" t="str">
        <f>IF('内訳（地積等１）'!HV18+SUM(E18,Q18)='内訳（地積等２）'!AC18,"○","ERRRR")</f>
        <v>○</v>
      </c>
      <c r="AM18" s="8" t="str">
        <f>IF('内訳（地積等１）'!HW18+SUM(F18,R18)='内訳（地積等２）'!AD18,"○","ERRRR")</f>
        <v>○</v>
      </c>
      <c r="AN18" s="8" t="str">
        <f>IF('内訳（地積等１）'!HX18+SUM(G18,S18)='内訳（地積等２）'!AE18,"○","ERRRR")</f>
        <v>○</v>
      </c>
      <c r="AO18" s="8" t="str">
        <f>IF('内訳（地積等１）'!HY18+SUM(H18,T18)='内訳（地積等２）'!AF18,"○","ERRRR")</f>
        <v>○</v>
      </c>
      <c r="AP18" s="8" t="str">
        <f>IF('内訳（地積等１）'!HZ18+SUM(I18,U18)='内訳（地積等２）'!AG18,"○","ERRRR")</f>
        <v>○</v>
      </c>
      <c r="AQ18" s="8" t="str">
        <f>IF('内訳（地積等１）'!IA18+SUM(J18,V18)='内訳（地積等２）'!AH18,"○","ERRRR")</f>
        <v>○</v>
      </c>
      <c r="AR18" s="8" t="str">
        <f>IF('内訳（地積等１）'!IB18+SUM(K18,W18)='内訳（地積等２）'!AI18,"○","ERRRR")</f>
        <v>○</v>
      </c>
      <c r="AS18" s="8" t="str">
        <f>IF('内訳（地積等１）'!IC18+SUM(L18,X18)='内訳（地積等２）'!AJ18,"○","ERRRR")</f>
        <v>○</v>
      </c>
    </row>
    <row r="19" spans="2:45" s="8" customFormat="1" ht="15" customHeight="1">
      <c r="B19" s="20">
        <v>14</v>
      </c>
      <c r="C19" s="21" t="s">
        <v>84</v>
      </c>
      <c r="D19" s="22">
        <v>702264</v>
      </c>
      <c r="E19" s="22">
        <v>398393</v>
      </c>
      <c r="F19" s="22">
        <v>351610</v>
      </c>
      <c r="G19" s="22">
        <v>171131</v>
      </c>
      <c r="H19" s="22">
        <v>163505</v>
      </c>
      <c r="I19" s="22">
        <v>118431</v>
      </c>
      <c r="J19" s="22">
        <v>381</v>
      </c>
      <c r="K19" s="22">
        <v>577</v>
      </c>
      <c r="L19" s="22">
        <v>463</v>
      </c>
      <c r="N19" s="20">
        <v>14</v>
      </c>
      <c r="O19" s="21" t="str">
        <f t="shared" si="0"/>
        <v>東    村</v>
      </c>
      <c r="P19" s="22">
        <v>46424408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4652</v>
      </c>
      <c r="W19" s="22">
        <v>0</v>
      </c>
      <c r="X19" s="22">
        <v>0</v>
      </c>
      <c r="Z19" s="20">
        <v>14</v>
      </c>
      <c r="AA19" s="21" t="str">
        <f t="shared" si="1"/>
        <v>東    村</v>
      </c>
      <c r="AB19" s="22">
        <v>61984635</v>
      </c>
      <c r="AC19" s="22">
        <v>19805365</v>
      </c>
      <c r="AD19" s="22">
        <v>15771508</v>
      </c>
      <c r="AE19" s="22">
        <v>1326224</v>
      </c>
      <c r="AF19" s="22">
        <v>1064675</v>
      </c>
      <c r="AG19" s="22">
        <v>579404</v>
      </c>
      <c r="AH19" s="22">
        <v>6192</v>
      </c>
      <c r="AI19" s="22">
        <v>8182</v>
      </c>
      <c r="AJ19" s="22">
        <v>5065</v>
      </c>
      <c r="AK19" s="8" t="str">
        <f>IF('内訳（地積等１）'!HU19+SUM(D19,P19)='内訳（地積等２）'!AB19,"○","ERRRR")</f>
        <v>○</v>
      </c>
      <c r="AL19" s="8" t="str">
        <f>IF('内訳（地積等１）'!HV19+SUM(E19,Q19)='内訳（地積等２）'!AC19,"○","ERRRR")</f>
        <v>○</v>
      </c>
      <c r="AM19" s="8" t="str">
        <f>IF('内訳（地積等１）'!HW19+SUM(F19,R19)='内訳（地積等２）'!AD19,"○","ERRRR")</f>
        <v>○</v>
      </c>
      <c r="AN19" s="8" t="str">
        <f>IF('内訳（地積等１）'!HX19+SUM(G19,S19)='内訳（地積等２）'!AE19,"○","ERRRR")</f>
        <v>○</v>
      </c>
      <c r="AO19" s="8" t="str">
        <f>IF('内訳（地積等１）'!HY19+SUM(H19,T19)='内訳（地積等２）'!AF19,"○","ERRRR")</f>
        <v>○</v>
      </c>
      <c r="AP19" s="8" t="str">
        <f>IF('内訳（地積等１）'!HZ19+SUM(I19,U19)='内訳（地積等２）'!AG19,"○","ERRRR")</f>
        <v>○</v>
      </c>
      <c r="AQ19" s="8" t="str">
        <f>IF('内訳（地積等１）'!IA19+SUM(J19,V19)='内訳（地積等２）'!AH19,"○","ERRRR")</f>
        <v>○</v>
      </c>
      <c r="AR19" s="8" t="str">
        <f>IF('内訳（地積等１）'!IB19+SUM(K19,W19)='内訳（地積等２）'!AI19,"○","ERRRR")</f>
        <v>○</v>
      </c>
      <c r="AS19" s="8" t="str">
        <f>IF('内訳（地積等１）'!IC19+SUM(L19,X19)='内訳（地積等２）'!AJ19,"○","ERRRR")</f>
        <v>○</v>
      </c>
    </row>
    <row r="20" spans="2:45" s="8" customFormat="1" ht="15" customHeight="1">
      <c r="B20" s="20">
        <v>15</v>
      </c>
      <c r="C20" s="21" t="s">
        <v>85</v>
      </c>
      <c r="D20" s="22">
        <v>818316</v>
      </c>
      <c r="E20" s="22">
        <v>855417</v>
      </c>
      <c r="F20" s="22">
        <v>619018</v>
      </c>
      <c r="G20" s="22">
        <v>134349</v>
      </c>
      <c r="H20" s="22">
        <v>117563</v>
      </c>
      <c r="I20" s="22">
        <v>117483</v>
      </c>
      <c r="J20" s="22">
        <v>538</v>
      </c>
      <c r="K20" s="22">
        <v>1567</v>
      </c>
      <c r="L20" s="22">
        <v>1021</v>
      </c>
      <c r="N20" s="20">
        <v>15</v>
      </c>
      <c r="O20" s="21" t="str">
        <f t="shared" si="0"/>
        <v>今帰仁村</v>
      </c>
      <c r="P20" s="22">
        <v>3266004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12470</v>
      </c>
      <c r="W20" s="22">
        <v>0</v>
      </c>
      <c r="X20" s="22">
        <v>0</v>
      </c>
      <c r="Z20" s="20">
        <v>15</v>
      </c>
      <c r="AA20" s="21" t="str">
        <f t="shared" si="1"/>
        <v>今帰仁村</v>
      </c>
      <c r="AB20" s="22">
        <v>10629856</v>
      </c>
      <c r="AC20" s="22">
        <v>26709602</v>
      </c>
      <c r="AD20" s="22">
        <v>19520021</v>
      </c>
      <c r="AE20" s="22">
        <v>15084812</v>
      </c>
      <c r="AF20" s="22">
        <v>14010342</v>
      </c>
      <c r="AG20" s="22">
        <v>4285843</v>
      </c>
      <c r="AH20" s="22">
        <v>14429</v>
      </c>
      <c r="AI20" s="22">
        <v>34059</v>
      </c>
      <c r="AJ20" s="22">
        <v>23523</v>
      </c>
      <c r="AK20" s="8" t="str">
        <f>IF('内訳（地積等１）'!HU20+SUM(D20,P20)='内訳（地積等２）'!AB20,"○","ERRRR")</f>
        <v>○</v>
      </c>
      <c r="AL20" s="8" t="str">
        <f>IF('内訳（地積等１）'!HV20+SUM(E20,Q20)='内訳（地積等２）'!AC20,"○","ERRRR")</f>
        <v>○</v>
      </c>
      <c r="AM20" s="8" t="str">
        <f>IF('内訳（地積等１）'!HW20+SUM(F20,R20)='内訳（地積等２）'!AD20,"○","ERRRR")</f>
        <v>○</v>
      </c>
      <c r="AN20" s="8" t="str">
        <f>IF('内訳（地積等１）'!HX20+SUM(G20,S20)='内訳（地積等２）'!AE20,"○","ERRRR")</f>
        <v>○</v>
      </c>
      <c r="AO20" s="8" t="str">
        <f>IF('内訳（地積等１）'!HY20+SUM(H20,T20)='内訳（地積等２）'!AF20,"○","ERRRR")</f>
        <v>○</v>
      </c>
      <c r="AP20" s="8" t="str">
        <f>IF('内訳（地積等１）'!HZ20+SUM(I20,U20)='内訳（地積等２）'!AG20,"○","ERRRR")</f>
        <v>○</v>
      </c>
      <c r="AQ20" s="8" t="str">
        <f>IF('内訳（地積等１）'!IA20+SUM(J20,V20)='内訳（地積等２）'!AH20,"○","ERRRR")</f>
        <v>○</v>
      </c>
      <c r="AR20" s="8" t="str">
        <f>IF('内訳（地積等１）'!IB20+SUM(K20,W20)='内訳（地積等２）'!AI20,"○","ERRRR")</f>
        <v>○</v>
      </c>
      <c r="AS20" s="8" t="str">
        <f>IF('内訳（地積等１）'!IC20+SUM(L20,X20)='内訳（地積等２）'!AJ20,"○","ERRRR")</f>
        <v>○</v>
      </c>
    </row>
    <row r="21" spans="2:45" s="8" customFormat="1" ht="15" customHeight="1">
      <c r="B21" s="20">
        <v>16</v>
      </c>
      <c r="C21" s="21" t="s">
        <v>86</v>
      </c>
      <c r="D21" s="22">
        <v>614207</v>
      </c>
      <c r="E21" s="22">
        <v>1688727</v>
      </c>
      <c r="F21" s="22">
        <v>1192604</v>
      </c>
      <c r="G21" s="22">
        <v>1352475</v>
      </c>
      <c r="H21" s="22">
        <v>1319161</v>
      </c>
      <c r="I21" s="22">
        <v>664594</v>
      </c>
      <c r="J21" s="22">
        <v>820</v>
      </c>
      <c r="K21" s="22">
        <v>2366</v>
      </c>
      <c r="L21" s="22">
        <v>1493</v>
      </c>
      <c r="N21" s="20">
        <v>16</v>
      </c>
      <c r="O21" s="21" t="str">
        <f t="shared" si="0"/>
        <v>本 部 町</v>
      </c>
      <c r="P21" s="22">
        <v>6762647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14781</v>
      </c>
      <c r="W21" s="22">
        <v>0</v>
      </c>
      <c r="X21" s="22">
        <v>0</v>
      </c>
      <c r="Z21" s="20">
        <v>16</v>
      </c>
      <c r="AA21" s="21" t="str">
        <f t="shared" si="1"/>
        <v>本 部 町</v>
      </c>
      <c r="AB21" s="22">
        <v>12939842</v>
      </c>
      <c r="AC21" s="22">
        <v>41370158</v>
      </c>
      <c r="AD21" s="22">
        <v>29045548</v>
      </c>
      <c r="AE21" s="22">
        <v>25223969</v>
      </c>
      <c r="AF21" s="22">
        <v>23339926</v>
      </c>
      <c r="AG21" s="22">
        <v>6312394</v>
      </c>
      <c r="AH21" s="22">
        <v>21195</v>
      </c>
      <c r="AI21" s="22">
        <v>50388</v>
      </c>
      <c r="AJ21" s="22">
        <v>33217</v>
      </c>
      <c r="AK21" s="8" t="str">
        <f>IF('内訳（地積等１）'!HU21+SUM(D21,P21)='内訳（地積等２）'!AB21,"○","ERRRR")</f>
        <v>○</v>
      </c>
      <c r="AL21" s="8" t="str">
        <f>IF('内訳（地積等１）'!HV21+SUM(E21,Q21)='内訳（地積等２）'!AC21,"○","ERRRR")</f>
        <v>○</v>
      </c>
      <c r="AM21" s="8" t="str">
        <f>IF('内訳（地積等１）'!HW21+SUM(F21,R21)='内訳（地積等２）'!AD21,"○","ERRRR")</f>
        <v>○</v>
      </c>
      <c r="AN21" s="8" t="str">
        <f>IF('内訳（地積等１）'!HX21+SUM(G21,S21)='内訳（地積等２）'!AE21,"○","ERRRR")</f>
        <v>○</v>
      </c>
      <c r="AO21" s="8" t="str">
        <f>IF('内訳（地積等１）'!HY21+SUM(H21,T21)='内訳（地積等２）'!AF21,"○","ERRRR")</f>
        <v>○</v>
      </c>
      <c r="AP21" s="8" t="str">
        <f>IF('内訳（地積等１）'!HZ21+SUM(I21,U21)='内訳（地積等２）'!AG21,"○","ERRRR")</f>
        <v>○</v>
      </c>
      <c r="AQ21" s="8" t="str">
        <f>IF('内訳（地積等１）'!IA21+SUM(J21,V21)='内訳（地積等２）'!AH21,"○","ERRRR")</f>
        <v>○</v>
      </c>
      <c r="AR21" s="8" t="str">
        <f>IF('内訳（地積等１）'!IB21+SUM(K21,W21)='内訳（地積等２）'!AI21,"○","ERRRR")</f>
        <v>○</v>
      </c>
      <c r="AS21" s="8" t="str">
        <f>IF('内訳（地積等１）'!IC21+SUM(L21,X21)='内訳（地積等２）'!AJ21,"○","ERRRR")</f>
        <v>○</v>
      </c>
    </row>
    <row r="22" spans="2:45" s="8" customFormat="1" ht="15" customHeight="1">
      <c r="B22" s="20">
        <v>17</v>
      </c>
      <c r="C22" s="21" t="s">
        <v>87</v>
      </c>
      <c r="D22" s="22">
        <v>812562</v>
      </c>
      <c r="E22" s="22">
        <v>1600125</v>
      </c>
      <c r="F22" s="22">
        <v>1376143</v>
      </c>
      <c r="G22" s="22">
        <v>870578</v>
      </c>
      <c r="H22" s="22">
        <v>761855</v>
      </c>
      <c r="I22" s="22">
        <v>478234</v>
      </c>
      <c r="J22" s="22">
        <v>1147</v>
      </c>
      <c r="K22" s="22">
        <v>4035</v>
      </c>
      <c r="L22" s="22">
        <v>2947</v>
      </c>
      <c r="N22" s="20">
        <v>17</v>
      </c>
      <c r="O22" s="21" t="str">
        <f t="shared" si="0"/>
        <v>恩 納 村</v>
      </c>
      <c r="P22" s="22">
        <v>4274603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11817</v>
      </c>
      <c r="W22" s="22">
        <v>0</v>
      </c>
      <c r="X22" s="22">
        <v>0</v>
      </c>
      <c r="Z22" s="20">
        <v>17</v>
      </c>
      <c r="AA22" s="21" t="str">
        <f t="shared" si="1"/>
        <v>恩 納 村</v>
      </c>
      <c r="AB22" s="22">
        <v>27824995</v>
      </c>
      <c r="AC22" s="22">
        <v>21111065</v>
      </c>
      <c r="AD22" s="22">
        <v>16811947</v>
      </c>
      <c r="AE22" s="22">
        <v>23842682</v>
      </c>
      <c r="AF22" s="22">
        <v>23184659</v>
      </c>
      <c r="AG22" s="22">
        <v>7297064</v>
      </c>
      <c r="AH22" s="22">
        <v>14540</v>
      </c>
      <c r="AI22" s="22">
        <v>31363</v>
      </c>
      <c r="AJ22" s="22">
        <v>24346</v>
      </c>
      <c r="AK22" s="8" t="str">
        <f>IF('内訳（地積等１）'!HU22+SUM(D22,P22)='内訳（地積等２）'!AB22,"○","ERRRR")</f>
        <v>○</v>
      </c>
      <c r="AL22" s="8" t="str">
        <f>IF('内訳（地積等１）'!HV22+SUM(E22,Q22)='内訳（地積等２）'!AC22,"○","ERRRR")</f>
        <v>○</v>
      </c>
      <c r="AM22" s="8" t="str">
        <f>IF('内訳（地積等１）'!HW22+SUM(F22,R22)='内訳（地積等２）'!AD22,"○","ERRRR")</f>
        <v>○</v>
      </c>
      <c r="AN22" s="8" t="str">
        <f>IF('内訳（地積等１）'!HX22+SUM(G22,S22)='内訳（地積等２）'!AE22,"○","ERRRR")</f>
        <v>○</v>
      </c>
      <c r="AO22" s="8" t="str">
        <f>IF('内訳（地積等１）'!HY22+SUM(H22,T22)='内訳（地積等２）'!AF22,"○","ERRRR")</f>
        <v>○</v>
      </c>
      <c r="AP22" s="8" t="str">
        <f>IF('内訳（地積等１）'!HZ22+SUM(I22,U22)='内訳（地積等２）'!AG22,"○","ERRRR")</f>
        <v>○</v>
      </c>
      <c r="AQ22" s="8" t="str">
        <f>IF('内訳（地積等１）'!IA22+SUM(J22,V22)='内訳（地積等２）'!AH22,"○","ERRRR")</f>
        <v>○</v>
      </c>
      <c r="AR22" s="8" t="str">
        <f>IF('内訳（地積等１）'!IB22+SUM(K22,W22)='内訳（地積等２）'!AI22,"○","ERRRR")</f>
        <v>○</v>
      </c>
      <c r="AS22" s="8" t="str">
        <f>IF('内訳（地積等１）'!IC22+SUM(L22,X22)='内訳（地積等２）'!AJ22,"○","ERRRR")</f>
        <v>○</v>
      </c>
    </row>
    <row r="23" spans="2:45" s="8" customFormat="1" ht="15" customHeight="1">
      <c r="B23" s="20">
        <v>18</v>
      </c>
      <c r="C23" s="21" t="s">
        <v>88</v>
      </c>
      <c r="D23" s="22">
        <v>14358910</v>
      </c>
      <c r="E23" s="22">
        <v>936335</v>
      </c>
      <c r="F23" s="22">
        <v>771700</v>
      </c>
      <c r="G23" s="22">
        <v>168319</v>
      </c>
      <c r="H23" s="22">
        <v>148369</v>
      </c>
      <c r="I23" s="22">
        <v>147057</v>
      </c>
      <c r="J23" s="22">
        <v>1088</v>
      </c>
      <c r="K23" s="22">
        <v>1160</v>
      </c>
      <c r="L23" s="22">
        <v>885</v>
      </c>
      <c r="N23" s="20">
        <v>18</v>
      </c>
      <c r="O23" s="21" t="str">
        <f t="shared" si="0"/>
        <v>宜野座村</v>
      </c>
      <c r="P23" s="22">
        <v>3369998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6985</v>
      </c>
      <c r="W23" s="22">
        <v>0</v>
      </c>
      <c r="X23" s="22">
        <v>0</v>
      </c>
      <c r="Z23" s="20">
        <v>18</v>
      </c>
      <c r="AA23" s="21" t="str">
        <f t="shared" si="1"/>
        <v>宜野座村</v>
      </c>
      <c r="AB23" s="22">
        <v>21526727</v>
      </c>
      <c r="AC23" s="22">
        <v>9793273</v>
      </c>
      <c r="AD23" s="22">
        <v>8043916</v>
      </c>
      <c r="AE23" s="22">
        <v>7140348</v>
      </c>
      <c r="AF23" s="22">
        <v>6784975</v>
      </c>
      <c r="AG23" s="22">
        <v>2032945</v>
      </c>
      <c r="AH23" s="22">
        <v>10472</v>
      </c>
      <c r="AI23" s="22">
        <v>11740</v>
      </c>
      <c r="AJ23" s="22">
        <v>9301</v>
      </c>
      <c r="AK23" s="8" t="str">
        <f>IF('内訳（地積等１）'!HU23+SUM(D23,P23)='内訳（地積等２）'!AB23,"○","ERRRR")</f>
        <v>○</v>
      </c>
      <c r="AL23" s="8" t="str">
        <f>IF('内訳（地積等１）'!HV23+SUM(E23,Q23)='内訳（地積等２）'!AC23,"○","ERRRR")</f>
        <v>○</v>
      </c>
      <c r="AM23" s="8" t="str">
        <f>IF('内訳（地積等１）'!HW23+SUM(F23,R23)='内訳（地積等２）'!AD23,"○","ERRRR")</f>
        <v>○</v>
      </c>
      <c r="AN23" s="8" t="str">
        <f>IF('内訳（地積等１）'!HX23+SUM(G23,S23)='内訳（地積等２）'!AE23,"○","ERRRR")</f>
        <v>○</v>
      </c>
      <c r="AO23" s="8" t="str">
        <f>IF('内訳（地積等１）'!HY23+SUM(H23,T23)='内訳（地積等２）'!AF23,"○","ERRRR")</f>
        <v>○</v>
      </c>
      <c r="AP23" s="8" t="str">
        <f>IF('内訳（地積等１）'!HZ23+SUM(I23,U23)='内訳（地積等２）'!AG23,"○","ERRRR")</f>
        <v>○</v>
      </c>
      <c r="AQ23" s="8" t="str">
        <f>IF('内訳（地積等１）'!IA23+SUM(J23,V23)='内訳（地積等２）'!AH23,"○","ERRRR")</f>
        <v>○</v>
      </c>
      <c r="AR23" s="8" t="str">
        <f>IF('内訳（地積等１）'!IB23+SUM(K23,W23)='内訳（地積等２）'!AI23,"○","ERRRR")</f>
        <v>○</v>
      </c>
      <c r="AS23" s="8" t="str">
        <f>IF('内訳（地積等１）'!IC23+SUM(L23,X23)='内訳（地積等２）'!AJ23,"○","ERRRR")</f>
        <v>○</v>
      </c>
    </row>
    <row r="24" spans="2:45" s="8" customFormat="1" ht="15" customHeight="1">
      <c r="B24" s="20">
        <v>19</v>
      </c>
      <c r="C24" s="21" t="s">
        <v>89</v>
      </c>
      <c r="D24" s="22">
        <v>16802419</v>
      </c>
      <c r="E24" s="22">
        <v>7336553</v>
      </c>
      <c r="F24" s="22">
        <v>6762808</v>
      </c>
      <c r="G24" s="22">
        <v>5195489</v>
      </c>
      <c r="H24" s="22">
        <v>5163408</v>
      </c>
      <c r="I24" s="22">
        <v>3413052</v>
      </c>
      <c r="J24" s="22">
        <v>2266</v>
      </c>
      <c r="K24" s="22">
        <v>5683</v>
      </c>
      <c r="L24" s="22">
        <v>5208</v>
      </c>
      <c r="N24" s="20">
        <v>19</v>
      </c>
      <c r="O24" s="21" t="str">
        <f t="shared" si="0"/>
        <v>金 武 町</v>
      </c>
      <c r="P24" s="22">
        <v>2517401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7794</v>
      </c>
      <c r="W24" s="22">
        <v>0</v>
      </c>
      <c r="X24" s="22">
        <v>0</v>
      </c>
      <c r="Z24" s="20">
        <v>19</v>
      </c>
      <c r="AA24" s="21" t="str">
        <f t="shared" si="1"/>
        <v>金 武 町</v>
      </c>
      <c r="AB24" s="22">
        <v>21956912</v>
      </c>
      <c r="AC24" s="22">
        <v>14392096</v>
      </c>
      <c r="AD24" s="22">
        <v>12748523</v>
      </c>
      <c r="AE24" s="22">
        <v>26064754</v>
      </c>
      <c r="AF24" s="22">
        <v>25597421</v>
      </c>
      <c r="AG24" s="22">
        <v>8354080</v>
      </c>
      <c r="AH24" s="22">
        <v>12041</v>
      </c>
      <c r="AI24" s="22">
        <v>20363</v>
      </c>
      <c r="AJ24" s="22">
        <v>17893</v>
      </c>
      <c r="AK24" s="8" t="str">
        <f>IF('内訳（地積等１）'!HU24+SUM(D24,P24)='内訳（地積等２）'!AB24,"○","ERRRR")</f>
        <v>○</v>
      </c>
      <c r="AL24" s="8" t="str">
        <f>IF('内訳（地積等１）'!HV24+SUM(E24,Q24)='内訳（地積等２）'!AC24,"○","ERRRR")</f>
        <v>○</v>
      </c>
      <c r="AM24" s="8" t="str">
        <f>IF('内訳（地積等１）'!HW24+SUM(F24,R24)='内訳（地積等２）'!AD24,"○","ERRRR")</f>
        <v>○</v>
      </c>
      <c r="AN24" s="8" t="str">
        <f>IF('内訳（地積等１）'!HX24+SUM(G24,S24)='内訳（地積等２）'!AE24,"○","ERRRR")</f>
        <v>○</v>
      </c>
      <c r="AO24" s="8" t="str">
        <f>IF('内訳（地積等１）'!HY24+SUM(H24,T24)='内訳（地積等２）'!AF24,"○","ERRRR")</f>
        <v>○</v>
      </c>
      <c r="AP24" s="8" t="str">
        <f>IF('内訳（地積等１）'!HZ24+SUM(I24,U24)='内訳（地積等２）'!AG24,"○","ERRRR")</f>
        <v>○</v>
      </c>
      <c r="AQ24" s="8" t="str">
        <f>IF('内訳（地積等１）'!IA24+SUM(J24,V24)='内訳（地積等２）'!AH24,"○","ERRRR")</f>
        <v>○</v>
      </c>
      <c r="AR24" s="8" t="str">
        <f>IF('内訳（地積等１）'!IB24+SUM(K24,W24)='内訳（地積等２）'!AI24,"○","ERRRR")</f>
        <v>○</v>
      </c>
      <c r="AS24" s="8" t="str">
        <f>IF('内訳（地積等１）'!IC24+SUM(L24,X24)='内訳（地積等２）'!AJ24,"○","ERRRR")</f>
        <v>○</v>
      </c>
    </row>
    <row r="25" spans="2:45" s="8" customFormat="1" ht="15" customHeight="1">
      <c r="B25" s="20">
        <v>20</v>
      </c>
      <c r="C25" s="21" t="s">
        <v>90</v>
      </c>
      <c r="D25" s="22">
        <v>2092591</v>
      </c>
      <c r="E25" s="22">
        <v>349024</v>
      </c>
      <c r="F25" s="22">
        <v>157148</v>
      </c>
      <c r="G25" s="22">
        <v>4622</v>
      </c>
      <c r="H25" s="22">
        <v>2015</v>
      </c>
      <c r="I25" s="22">
        <v>2015</v>
      </c>
      <c r="J25" s="22">
        <v>780</v>
      </c>
      <c r="K25" s="22">
        <v>418</v>
      </c>
      <c r="L25" s="22">
        <v>252</v>
      </c>
      <c r="N25" s="20">
        <v>20</v>
      </c>
      <c r="O25" s="21" t="str">
        <f t="shared" si="0"/>
        <v>伊 江 村</v>
      </c>
      <c r="P25" s="22">
        <v>1605933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9430</v>
      </c>
      <c r="W25" s="22">
        <v>0</v>
      </c>
      <c r="X25" s="22">
        <v>0</v>
      </c>
      <c r="Z25" s="20">
        <v>20</v>
      </c>
      <c r="AA25" s="21" t="str">
        <f t="shared" si="1"/>
        <v>伊 江 村</v>
      </c>
      <c r="AB25" s="22">
        <v>4912503</v>
      </c>
      <c r="AC25" s="22">
        <v>15665660</v>
      </c>
      <c r="AD25" s="22">
        <v>12921297</v>
      </c>
      <c r="AE25" s="22">
        <v>11309011</v>
      </c>
      <c r="AF25" s="22">
        <v>11032432</v>
      </c>
      <c r="AG25" s="22">
        <v>2351010</v>
      </c>
      <c r="AH25" s="22">
        <v>11150</v>
      </c>
      <c r="AI25" s="22">
        <v>17121</v>
      </c>
      <c r="AJ25" s="22">
        <v>14208</v>
      </c>
      <c r="AK25" s="8" t="str">
        <f>IF('内訳（地積等１）'!HU25+SUM(D25,P25)='内訳（地積等２）'!AB25,"○","ERRRR")</f>
        <v>○</v>
      </c>
      <c r="AL25" s="8" t="str">
        <f>IF('内訳（地積等１）'!HV25+SUM(E25,Q25)='内訳（地積等２）'!AC25,"○","ERRRR")</f>
        <v>○</v>
      </c>
      <c r="AM25" s="8" t="str">
        <f>IF('内訳（地積等１）'!HW25+SUM(F25,R25)='内訳（地積等２）'!AD25,"○","ERRRR")</f>
        <v>○</v>
      </c>
      <c r="AN25" s="8" t="str">
        <f>IF('内訳（地積等１）'!HX25+SUM(G25,S25)='内訳（地積等２）'!AE25,"○","ERRRR")</f>
        <v>○</v>
      </c>
      <c r="AO25" s="8" t="str">
        <f>IF('内訳（地積等１）'!HY25+SUM(H25,T25)='内訳（地積等２）'!AF25,"○","ERRRR")</f>
        <v>○</v>
      </c>
      <c r="AP25" s="8" t="str">
        <f>IF('内訳（地積等１）'!HZ25+SUM(I25,U25)='内訳（地積等２）'!AG25,"○","ERRRR")</f>
        <v>○</v>
      </c>
      <c r="AQ25" s="8" t="str">
        <f>IF('内訳（地積等１）'!IA25+SUM(J25,V25)='内訳（地積等２）'!AH25,"○","ERRRR")</f>
        <v>○</v>
      </c>
      <c r="AR25" s="8" t="str">
        <f>IF('内訳（地積等１）'!IB25+SUM(K25,W25)='内訳（地積等２）'!AI25,"○","ERRRR")</f>
        <v>○</v>
      </c>
      <c r="AS25" s="8" t="str">
        <f>IF('内訳（地積等１）'!IC25+SUM(L25,X25)='内訳（地積等２）'!AJ25,"○","ERRRR")</f>
        <v>○</v>
      </c>
    </row>
    <row r="26" spans="2:45" s="8" customFormat="1" ht="15" customHeight="1">
      <c r="B26" s="20">
        <v>21</v>
      </c>
      <c r="C26" s="21" t="s">
        <v>91</v>
      </c>
      <c r="D26" s="22">
        <v>6772351</v>
      </c>
      <c r="E26" s="22">
        <v>10784633</v>
      </c>
      <c r="F26" s="22">
        <v>10598291</v>
      </c>
      <c r="G26" s="22">
        <v>52062586</v>
      </c>
      <c r="H26" s="22">
        <v>51989104</v>
      </c>
      <c r="I26" s="22">
        <v>20189075</v>
      </c>
      <c r="J26" s="22">
        <v>2289</v>
      </c>
      <c r="K26" s="22">
        <v>11724</v>
      </c>
      <c r="L26" s="22">
        <v>11113</v>
      </c>
      <c r="N26" s="20">
        <v>21</v>
      </c>
      <c r="O26" s="21" t="str">
        <f t="shared" si="0"/>
        <v>読 谷 村</v>
      </c>
      <c r="P26" s="22">
        <v>3947802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12661</v>
      </c>
      <c r="W26" s="22">
        <v>0</v>
      </c>
      <c r="X26" s="22">
        <v>0</v>
      </c>
      <c r="Z26" s="20">
        <v>21</v>
      </c>
      <c r="AA26" s="21" t="str">
        <f t="shared" si="1"/>
        <v>読 谷 村</v>
      </c>
      <c r="AB26" s="22">
        <v>11848284</v>
      </c>
      <c r="AC26" s="22">
        <v>23321716</v>
      </c>
      <c r="AD26" s="22">
        <v>21554630</v>
      </c>
      <c r="AE26" s="22">
        <v>151086024</v>
      </c>
      <c r="AF26" s="22">
        <v>150722059</v>
      </c>
      <c r="AG26" s="22">
        <v>41367327</v>
      </c>
      <c r="AH26" s="22">
        <v>16638</v>
      </c>
      <c r="AI26" s="22">
        <v>43553</v>
      </c>
      <c r="AJ26" s="22">
        <v>39740</v>
      </c>
      <c r="AK26" s="8" t="str">
        <f>IF('内訳（地積等１）'!HU26+SUM(D26,P26)='内訳（地積等２）'!AB26,"○","ERRRR")</f>
        <v>○</v>
      </c>
      <c r="AL26" s="8" t="str">
        <f>IF('内訳（地積等１）'!HV26+SUM(E26,Q26)='内訳（地積等２）'!AC26,"○","ERRRR")</f>
        <v>○</v>
      </c>
      <c r="AM26" s="8" t="str">
        <f>IF('内訳（地積等１）'!HW26+SUM(F26,R26)='内訳（地積等２）'!AD26,"○","ERRRR")</f>
        <v>○</v>
      </c>
      <c r="AN26" s="8" t="str">
        <f>IF('内訳（地積等１）'!HX26+SUM(G26,S26)='内訳（地積等２）'!AE26,"○","ERRRR")</f>
        <v>○</v>
      </c>
      <c r="AO26" s="8" t="str">
        <f>IF('内訳（地積等１）'!HY26+SUM(H26,T26)='内訳（地積等２）'!AF26,"○","ERRRR")</f>
        <v>○</v>
      </c>
      <c r="AP26" s="8" t="str">
        <f>IF('内訳（地積等１）'!HZ26+SUM(I26,U26)='内訳（地積等２）'!AG26,"○","ERRRR")</f>
        <v>○</v>
      </c>
      <c r="AQ26" s="8" t="str">
        <f>IF('内訳（地積等１）'!IA26+SUM(J26,V26)='内訳（地積等２）'!AH26,"○","ERRRR")</f>
        <v>○</v>
      </c>
      <c r="AR26" s="8" t="str">
        <f>IF('内訳（地積等１）'!IB26+SUM(K26,W26)='内訳（地積等２）'!AI26,"○","ERRRR")</f>
        <v>○</v>
      </c>
      <c r="AS26" s="8" t="str">
        <f>IF('内訳（地積等１）'!IC26+SUM(L26,X26)='内訳（地積等２）'!AJ26,"○","ERRRR")</f>
        <v>○</v>
      </c>
    </row>
    <row r="27" spans="2:45" s="8" customFormat="1" ht="15" customHeight="1">
      <c r="B27" s="20">
        <v>22</v>
      </c>
      <c r="C27" s="21" t="s">
        <v>92</v>
      </c>
      <c r="D27" s="22">
        <v>2825763</v>
      </c>
      <c r="E27" s="22">
        <v>9485793</v>
      </c>
      <c r="F27" s="22">
        <v>9484862</v>
      </c>
      <c r="G27" s="22">
        <v>128883212</v>
      </c>
      <c r="H27" s="22">
        <v>128878412</v>
      </c>
      <c r="I27" s="22">
        <v>45123080</v>
      </c>
      <c r="J27" s="22">
        <v>644</v>
      </c>
      <c r="K27" s="22">
        <v>7567</v>
      </c>
      <c r="L27" s="22">
        <v>7556</v>
      </c>
      <c r="N27" s="20">
        <v>22</v>
      </c>
      <c r="O27" s="21" t="str">
        <f t="shared" si="0"/>
        <v>嘉手納町</v>
      </c>
      <c r="P27" s="22">
        <v>1217975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4818</v>
      </c>
      <c r="W27" s="22">
        <v>0</v>
      </c>
      <c r="X27" s="22">
        <v>0</v>
      </c>
      <c r="Z27" s="20">
        <v>22</v>
      </c>
      <c r="AA27" s="21" t="str">
        <f t="shared" si="1"/>
        <v>嘉手納町</v>
      </c>
      <c r="AB27" s="22">
        <v>4363289</v>
      </c>
      <c r="AC27" s="22">
        <v>10676711</v>
      </c>
      <c r="AD27" s="22">
        <v>10657234</v>
      </c>
      <c r="AE27" s="22">
        <v>172414945</v>
      </c>
      <c r="AF27" s="22">
        <v>172283510</v>
      </c>
      <c r="AG27" s="22">
        <v>52886886</v>
      </c>
      <c r="AH27" s="22">
        <v>6291</v>
      </c>
      <c r="AI27" s="22">
        <v>13208</v>
      </c>
      <c r="AJ27" s="22">
        <v>13049</v>
      </c>
      <c r="AK27" s="8" t="str">
        <f>IF('内訳（地積等１）'!HU27+SUM(D27,P27)='内訳（地積等２）'!AB27,"○","ERRRR")</f>
        <v>○</v>
      </c>
      <c r="AL27" s="8" t="str">
        <f>IF('内訳（地積等１）'!HV27+SUM(E27,Q27)='内訳（地積等２）'!AC27,"○","ERRRR")</f>
        <v>○</v>
      </c>
      <c r="AM27" s="8" t="str">
        <f>IF('内訳（地積等１）'!HW27+SUM(F27,R27)='内訳（地積等２）'!AD27,"○","ERRRR")</f>
        <v>○</v>
      </c>
      <c r="AN27" s="8" t="str">
        <f>IF('内訳（地積等１）'!HX27+SUM(G27,S27)='内訳（地積等２）'!AE27,"○","ERRRR")</f>
        <v>○</v>
      </c>
      <c r="AO27" s="8" t="str">
        <f>IF('内訳（地積等１）'!HY27+SUM(H27,T27)='内訳（地積等２）'!AF27,"○","ERRRR")</f>
        <v>○</v>
      </c>
      <c r="AP27" s="8" t="str">
        <f>IF('内訳（地積等１）'!HZ27+SUM(I27,U27)='内訳（地積等２）'!AG27,"○","ERRRR")</f>
        <v>○</v>
      </c>
      <c r="AQ27" s="8" t="str">
        <f>IF('内訳（地積等１）'!IA27+SUM(J27,V27)='内訳（地積等２）'!AH27,"○","ERRRR")</f>
        <v>○</v>
      </c>
      <c r="AR27" s="8" t="str">
        <f>IF('内訳（地積等１）'!IB27+SUM(K27,W27)='内訳（地積等２）'!AI27,"○","ERRRR")</f>
        <v>○</v>
      </c>
      <c r="AS27" s="8" t="str">
        <f>IF('内訳（地積等１）'!IC27+SUM(L27,X27)='内訳（地積等２）'!AJ27,"○","ERRRR")</f>
        <v>○</v>
      </c>
    </row>
    <row r="28" spans="2:45" s="8" customFormat="1" ht="15" customHeight="1">
      <c r="B28" s="23">
        <v>23</v>
      </c>
      <c r="C28" s="21" t="s">
        <v>93</v>
      </c>
      <c r="D28" s="22">
        <v>165494</v>
      </c>
      <c r="E28" s="22">
        <v>7410611</v>
      </c>
      <c r="F28" s="22">
        <v>7409324</v>
      </c>
      <c r="G28" s="22">
        <v>130198594</v>
      </c>
      <c r="H28" s="22">
        <v>130178152</v>
      </c>
      <c r="I28" s="22">
        <v>46777193</v>
      </c>
      <c r="J28" s="22">
        <v>257</v>
      </c>
      <c r="K28" s="22">
        <v>8991</v>
      </c>
      <c r="L28" s="22">
        <v>8940</v>
      </c>
      <c r="N28" s="23">
        <v>23</v>
      </c>
      <c r="O28" s="21" t="str">
        <f t="shared" si="0"/>
        <v>北 谷 町</v>
      </c>
      <c r="P28" s="22">
        <v>3075526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7987</v>
      </c>
      <c r="W28" s="22">
        <v>0</v>
      </c>
      <c r="X28" s="22">
        <v>0</v>
      </c>
      <c r="Z28" s="23">
        <v>23</v>
      </c>
      <c r="AA28" s="21" t="str">
        <f t="shared" si="1"/>
        <v>北 谷 町</v>
      </c>
      <c r="AB28" s="22">
        <v>3265786</v>
      </c>
      <c r="AC28" s="22">
        <v>10514214</v>
      </c>
      <c r="AD28" s="22">
        <v>10424260</v>
      </c>
      <c r="AE28" s="22">
        <v>251203243</v>
      </c>
      <c r="AF28" s="22">
        <v>251098535</v>
      </c>
      <c r="AG28" s="22">
        <v>79100373</v>
      </c>
      <c r="AH28" s="22">
        <v>8280</v>
      </c>
      <c r="AI28" s="22">
        <v>21389</v>
      </c>
      <c r="AJ28" s="22">
        <v>21012</v>
      </c>
      <c r="AK28" s="8" t="str">
        <f>IF('内訳（地積等１）'!HU28+SUM(D28,P28)='内訳（地積等２）'!AB28,"○","ERRRR")</f>
        <v>○</v>
      </c>
      <c r="AL28" s="8" t="str">
        <f>IF('内訳（地積等１）'!HV28+SUM(E28,Q28)='内訳（地積等２）'!AC28,"○","ERRRR")</f>
        <v>○</v>
      </c>
      <c r="AM28" s="8" t="str">
        <f>IF('内訳（地積等１）'!HW28+SUM(F28,R28)='内訳（地積等２）'!AD28,"○","ERRRR")</f>
        <v>○</v>
      </c>
      <c r="AN28" s="8" t="str">
        <f>IF('内訳（地積等１）'!HX28+SUM(G28,S28)='内訳（地積等２）'!AE28,"○","ERRRR")</f>
        <v>○</v>
      </c>
      <c r="AO28" s="8" t="str">
        <f>IF('内訳（地積等１）'!HY28+SUM(H28,T28)='内訳（地積等２）'!AF28,"○","ERRRR")</f>
        <v>○</v>
      </c>
      <c r="AP28" s="8" t="str">
        <f>IF('内訳（地積等１）'!HZ28+SUM(I28,U28)='内訳（地積等２）'!AG28,"○","ERRRR")</f>
        <v>○</v>
      </c>
      <c r="AQ28" s="8" t="str">
        <f>IF('内訳（地積等１）'!IA28+SUM(J28,V28)='内訳（地積等２）'!AH28,"○","ERRRR")</f>
        <v>○</v>
      </c>
      <c r="AR28" s="8" t="str">
        <f>IF('内訳（地積等１）'!IB28+SUM(K28,W28)='内訳（地積等２）'!AI28,"○","ERRRR")</f>
        <v>○</v>
      </c>
      <c r="AS28" s="8" t="str">
        <f>IF('内訳（地積等１）'!IC28+SUM(L28,X28)='内訳（地積等２）'!AJ28,"○","ERRRR")</f>
        <v>○</v>
      </c>
    </row>
    <row r="29" spans="2:45" s="8" customFormat="1" ht="15" customHeight="1">
      <c r="B29" s="20">
        <v>24</v>
      </c>
      <c r="C29" s="21" t="s">
        <v>94</v>
      </c>
      <c r="D29" s="22">
        <v>257705</v>
      </c>
      <c r="E29" s="22">
        <v>2298314</v>
      </c>
      <c r="F29" s="22">
        <v>2297366</v>
      </c>
      <c r="G29" s="22">
        <v>37526059</v>
      </c>
      <c r="H29" s="22">
        <v>37518142</v>
      </c>
      <c r="I29" s="22">
        <v>13890850</v>
      </c>
      <c r="J29" s="22">
        <v>425</v>
      </c>
      <c r="K29" s="22">
        <v>3989</v>
      </c>
      <c r="L29" s="22">
        <v>3955</v>
      </c>
      <c r="N29" s="20">
        <v>24</v>
      </c>
      <c r="O29" s="21" t="str">
        <f t="shared" si="0"/>
        <v>北中城村</v>
      </c>
      <c r="P29" s="22">
        <v>1731436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9406</v>
      </c>
      <c r="W29" s="22">
        <v>0</v>
      </c>
      <c r="X29" s="22">
        <v>0</v>
      </c>
      <c r="Z29" s="20">
        <v>24</v>
      </c>
      <c r="AA29" s="21" t="str">
        <f t="shared" si="1"/>
        <v>北中城村</v>
      </c>
      <c r="AB29" s="22">
        <v>2583209</v>
      </c>
      <c r="AC29" s="22">
        <v>8190419</v>
      </c>
      <c r="AD29" s="22">
        <v>7269776</v>
      </c>
      <c r="AE29" s="22">
        <v>87584135</v>
      </c>
      <c r="AF29" s="22">
        <v>87467806</v>
      </c>
      <c r="AG29" s="22">
        <v>25429555</v>
      </c>
      <c r="AH29" s="22">
        <v>10879</v>
      </c>
      <c r="AI29" s="22">
        <v>19778</v>
      </c>
      <c r="AJ29" s="22">
        <v>17819</v>
      </c>
      <c r="AK29" s="8" t="str">
        <f>IF('内訳（地積等１）'!HU29+SUM(D29,P29)='内訳（地積等２）'!AB29,"○","ERRRR")</f>
        <v>○</v>
      </c>
      <c r="AL29" s="8" t="str">
        <f>IF('内訳（地積等１）'!HV29+SUM(E29,Q29)='内訳（地積等２）'!AC29,"○","ERRRR")</f>
        <v>○</v>
      </c>
      <c r="AM29" s="8" t="str">
        <f>IF('内訳（地積等１）'!HW29+SUM(F29,R29)='内訳（地積等２）'!AD29,"○","ERRRR")</f>
        <v>○</v>
      </c>
      <c r="AN29" s="8" t="str">
        <f>IF('内訳（地積等１）'!HX29+SUM(G29,S29)='内訳（地積等２）'!AE29,"○","ERRRR")</f>
        <v>○</v>
      </c>
      <c r="AO29" s="8" t="str">
        <f>IF('内訳（地積等１）'!HY29+SUM(H29,T29)='内訳（地積等２）'!AF29,"○","ERRRR")</f>
        <v>○</v>
      </c>
      <c r="AP29" s="8" t="str">
        <f>IF('内訳（地積等１）'!HZ29+SUM(I29,U29)='内訳（地積等２）'!AG29,"○","ERRRR")</f>
        <v>○</v>
      </c>
      <c r="AQ29" s="8" t="str">
        <f>IF('内訳（地積等１）'!IA29+SUM(J29,V29)='内訳（地積等２）'!AH29,"○","ERRRR")</f>
        <v>○</v>
      </c>
      <c r="AR29" s="8" t="str">
        <f>IF('内訳（地積等１）'!IB29+SUM(K29,W29)='内訳（地積等２）'!AI29,"○","ERRRR")</f>
        <v>○</v>
      </c>
      <c r="AS29" s="8" t="str">
        <f>IF('内訳（地積等１）'!IC29+SUM(L29,X29)='内訳（地積等２）'!AJ29,"○","ERRRR")</f>
        <v>○</v>
      </c>
    </row>
    <row r="30" spans="2:45" s="8" customFormat="1" ht="15" customHeight="1">
      <c r="B30" s="20">
        <v>25</v>
      </c>
      <c r="C30" s="21" t="s">
        <v>95</v>
      </c>
      <c r="D30" s="22">
        <v>124707</v>
      </c>
      <c r="E30" s="22">
        <v>953802</v>
      </c>
      <c r="F30" s="22">
        <v>936285</v>
      </c>
      <c r="G30" s="22">
        <v>7419192</v>
      </c>
      <c r="H30" s="22">
        <v>7411161</v>
      </c>
      <c r="I30" s="22">
        <v>3930950</v>
      </c>
      <c r="J30" s="22">
        <v>217</v>
      </c>
      <c r="K30" s="22">
        <v>1930</v>
      </c>
      <c r="L30" s="22">
        <v>1775</v>
      </c>
      <c r="N30" s="20">
        <v>25</v>
      </c>
      <c r="O30" s="21" t="str">
        <f t="shared" si="0"/>
        <v>中 城 村</v>
      </c>
      <c r="P30" s="22">
        <v>2180439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12147</v>
      </c>
      <c r="W30" s="22">
        <v>0</v>
      </c>
      <c r="X30" s="22">
        <v>0</v>
      </c>
      <c r="Z30" s="20">
        <v>25</v>
      </c>
      <c r="AA30" s="21" t="str">
        <f t="shared" si="1"/>
        <v>中 城 村</v>
      </c>
      <c r="AB30" s="22">
        <v>3024858</v>
      </c>
      <c r="AC30" s="22">
        <v>11580892</v>
      </c>
      <c r="AD30" s="22">
        <v>9199013</v>
      </c>
      <c r="AE30" s="22">
        <v>63191428</v>
      </c>
      <c r="AF30" s="22">
        <v>62238487</v>
      </c>
      <c r="AG30" s="22">
        <v>17185520</v>
      </c>
      <c r="AH30" s="22">
        <v>13596</v>
      </c>
      <c r="AI30" s="22">
        <v>23669</v>
      </c>
      <c r="AJ30" s="22">
        <v>19571</v>
      </c>
      <c r="AK30" s="8" t="str">
        <f>IF('内訳（地積等１）'!HU30+SUM(D30,P30)='内訳（地積等２）'!AB30,"○","ERRRR")</f>
        <v>○</v>
      </c>
      <c r="AL30" s="8" t="str">
        <f>IF('内訳（地積等１）'!HV30+SUM(E30,Q30)='内訳（地積等２）'!AC30,"○","ERRRR")</f>
        <v>○</v>
      </c>
      <c r="AM30" s="8" t="str">
        <f>IF('内訳（地積等１）'!HW30+SUM(F30,R30)='内訳（地積等２）'!AD30,"○","ERRRR")</f>
        <v>○</v>
      </c>
      <c r="AN30" s="8" t="str">
        <f>IF('内訳（地積等１）'!HX30+SUM(G30,S30)='内訳（地積等２）'!AE30,"○","ERRRR")</f>
        <v>○</v>
      </c>
      <c r="AO30" s="8" t="str">
        <f>IF('内訳（地積等１）'!HY30+SUM(H30,T30)='内訳（地積等２）'!AF30,"○","ERRRR")</f>
        <v>○</v>
      </c>
      <c r="AP30" s="8" t="str">
        <f>IF('内訳（地積等１）'!HZ30+SUM(I30,U30)='内訳（地積等２）'!AG30,"○","ERRRR")</f>
        <v>○</v>
      </c>
      <c r="AQ30" s="8" t="str">
        <f>IF('内訳（地積等１）'!IA30+SUM(J30,V30)='内訳（地積等２）'!AH30,"○","ERRRR")</f>
        <v>○</v>
      </c>
      <c r="AR30" s="8" t="str">
        <f>IF('内訳（地積等１）'!IB30+SUM(K30,W30)='内訳（地積等２）'!AI30,"○","ERRRR")</f>
        <v>○</v>
      </c>
      <c r="AS30" s="8" t="str">
        <f>IF('内訳（地積等１）'!IC30+SUM(L30,X30)='内訳（地積等２）'!AJ30,"○","ERRRR")</f>
        <v>○</v>
      </c>
    </row>
    <row r="31" spans="2:45" s="8" customFormat="1" ht="15" customHeight="1">
      <c r="B31" s="20">
        <v>26</v>
      </c>
      <c r="C31" s="21" t="s">
        <v>96</v>
      </c>
      <c r="D31" s="22">
        <v>1042794</v>
      </c>
      <c r="E31" s="22">
        <v>1339454</v>
      </c>
      <c r="F31" s="22">
        <v>1159228</v>
      </c>
      <c r="G31" s="22">
        <v>11409014</v>
      </c>
      <c r="H31" s="22">
        <v>11387599</v>
      </c>
      <c r="I31" s="22">
        <v>6745575</v>
      </c>
      <c r="J31" s="22">
        <v>573</v>
      </c>
      <c r="K31" s="22">
        <v>2809</v>
      </c>
      <c r="L31" s="22">
        <v>2353</v>
      </c>
      <c r="N31" s="20">
        <v>26</v>
      </c>
      <c r="O31" s="21" t="str">
        <f t="shared" si="0"/>
        <v>西 原 町</v>
      </c>
      <c r="P31" s="22">
        <v>1908234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14424</v>
      </c>
      <c r="W31" s="22">
        <v>0</v>
      </c>
      <c r="X31" s="22">
        <v>0</v>
      </c>
      <c r="Z31" s="20">
        <v>26</v>
      </c>
      <c r="AA31" s="21" t="str">
        <f t="shared" si="1"/>
        <v>西 原 町</v>
      </c>
      <c r="AB31" s="22">
        <v>3966342</v>
      </c>
      <c r="AC31" s="22">
        <v>10921382</v>
      </c>
      <c r="AD31" s="22">
        <v>9236817</v>
      </c>
      <c r="AE31" s="22">
        <v>136418989</v>
      </c>
      <c r="AF31" s="22">
        <v>136073034</v>
      </c>
      <c r="AG31" s="22">
        <v>45831620</v>
      </c>
      <c r="AH31" s="22">
        <v>15960</v>
      </c>
      <c r="AI31" s="22">
        <v>23983</v>
      </c>
      <c r="AJ31" s="22">
        <v>20962</v>
      </c>
      <c r="AK31" s="8" t="str">
        <f>IF('内訳（地積等１）'!HU31+SUM(D31,P31)='内訳（地積等２）'!AB31,"○","ERRRR")</f>
        <v>○</v>
      </c>
      <c r="AL31" s="8" t="str">
        <f>IF('内訳（地積等１）'!HV31+SUM(E31,Q31)='内訳（地積等２）'!AC31,"○","ERRRR")</f>
        <v>○</v>
      </c>
      <c r="AM31" s="8" t="str">
        <f>IF('内訳（地積等１）'!HW31+SUM(F31,R31)='内訳（地積等２）'!AD31,"○","ERRRR")</f>
        <v>○</v>
      </c>
      <c r="AN31" s="8" t="str">
        <f>IF('内訳（地積等１）'!HX31+SUM(G31,S31)='内訳（地積等２）'!AE31,"○","ERRRR")</f>
        <v>○</v>
      </c>
      <c r="AO31" s="8" t="str">
        <f>IF('内訳（地積等１）'!HY31+SUM(H31,T31)='内訳（地積等２）'!AF31,"○","ERRRR")</f>
        <v>○</v>
      </c>
      <c r="AP31" s="8" t="str">
        <f>IF('内訳（地積等１）'!HZ31+SUM(I31,U31)='内訳（地積等２）'!AG31,"○","ERRRR")</f>
        <v>○</v>
      </c>
      <c r="AQ31" s="8" t="str">
        <f>IF('内訳（地積等１）'!IA31+SUM(J31,V31)='内訳（地積等２）'!AH31,"○","ERRRR")</f>
        <v>○</v>
      </c>
      <c r="AR31" s="8" t="str">
        <f>IF('内訳（地積等１）'!IB31+SUM(K31,W31)='内訳（地積等２）'!AI31,"○","ERRRR")</f>
        <v>○</v>
      </c>
      <c r="AS31" s="8" t="str">
        <f>IF('内訳（地積等１）'!IC31+SUM(L31,X31)='内訳（地積等２）'!AJ31,"○","ERRRR")</f>
        <v>○</v>
      </c>
    </row>
    <row r="32" spans="2:45" s="8" customFormat="1" ht="15" customHeight="1">
      <c r="B32" s="20">
        <v>27</v>
      </c>
      <c r="C32" s="21" t="s">
        <v>97</v>
      </c>
      <c r="D32" s="22">
        <v>619641</v>
      </c>
      <c r="E32" s="22">
        <v>395234</v>
      </c>
      <c r="F32" s="22">
        <v>390311</v>
      </c>
      <c r="G32" s="22">
        <v>2857235</v>
      </c>
      <c r="H32" s="22">
        <v>2845475</v>
      </c>
      <c r="I32" s="22">
        <v>1689253</v>
      </c>
      <c r="J32" s="22">
        <v>712</v>
      </c>
      <c r="K32" s="22">
        <v>1199</v>
      </c>
      <c r="L32" s="22">
        <v>1118</v>
      </c>
      <c r="N32" s="20">
        <v>27</v>
      </c>
      <c r="O32" s="21" t="str">
        <f t="shared" si="0"/>
        <v>与那原町</v>
      </c>
      <c r="P32" s="22">
        <v>967435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5344</v>
      </c>
      <c r="W32" s="22">
        <v>0</v>
      </c>
      <c r="X32" s="22">
        <v>0</v>
      </c>
      <c r="Z32" s="20">
        <v>27</v>
      </c>
      <c r="AA32" s="21" t="str">
        <f t="shared" si="1"/>
        <v>与那原町</v>
      </c>
      <c r="AB32" s="22">
        <v>1892420</v>
      </c>
      <c r="AC32" s="22">
        <v>3127580</v>
      </c>
      <c r="AD32" s="22">
        <v>2528160</v>
      </c>
      <c r="AE32" s="22">
        <v>46189219</v>
      </c>
      <c r="AF32" s="22">
        <v>46074120</v>
      </c>
      <c r="AG32" s="22">
        <v>12567701</v>
      </c>
      <c r="AH32" s="22">
        <v>6745</v>
      </c>
      <c r="AI32" s="22">
        <v>10225</v>
      </c>
      <c r="AJ32" s="22">
        <v>9109</v>
      </c>
      <c r="AK32" s="8" t="str">
        <f>IF('内訳（地積等１）'!HU32+SUM(D32,P32)='内訳（地積等２）'!AB32,"○","ERRRR")</f>
        <v>○</v>
      </c>
      <c r="AL32" s="8" t="str">
        <f>IF('内訳（地積等１）'!HV32+SUM(E32,Q32)='内訳（地積等２）'!AC32,"○","ERRRR")</f>
        <v>○</v>
      </c>
      <c r="AM32" s="8" t="str">
        <f>IF('内訳（地積等１）'!HW32+SUM(F32,R32)='内訳（地積等２）'!AD32,"○","ERRRR")</f>
        <v>○</v>
      </c>
      <c r="AN32" s="8" t="str">
        <f>IF('内訳（地積等１）'!HX32+SUM(G32,S32)='内訳（地積等２）'!AE32,"○","ERRRR")</f>
        <v>○</v>
      </c>
      <c r="AO32" s="8" t="str">
        <f>IF('内訳（地積等１）'!HY32+SUM(H32,T32)='内訳（地積等２）'!AF32,"○","ERRRR")</f>
        <v>○</v>
      </c>
      <c r="AP32" s="8" t="str">
        <f>IF('内訳（地積等１）'!HZ32+SUM(I32,U32)='内訳（地積等２）'!AG32,"○","ERRRR")</f>
        <v>○</v>
      </c>
      <c r="AQ32" s="8" t="str">
        <f>IF('内訳（地積等１）'!IA32+SUM(J32,V32)='内訳（地積等２）'!AH32,"○","ERRRR")</f>
        <v>○</v>
      </c>
      <c r="AR32" s="8" t="str">
        <f>IF('内訳（地積等１）'!IB32+SUM(K32,W32)='内訳（地積等２）'!AI32,"○","ERRRR")</f>
        <v>○</v>
      </c>
      <c r="AS32" s="8" t="str">
        <f>IF('内訳（地積等１）'!IC32+SUM(L32,X32)='内訳（地積等２）'!AJ32,"○","ERRRR")</f>
        <v>○</v>
      </c>
    </row>
    <row r="33" spans="2:45" s="8" customFormat="1" ht="15" customHeight="1">
      <c r="B33" s="20">
        <v>28</v>
      </c>
      <c r="C33" s="21" t="s">
        <v>98</v>
      </c>
      <c r="D33" s="22">
        <v>228704</v>
      </c>
      <c r="E33" s="22">
        <v>764203</v>
      </c>
      <c r="F33" s="22">
        <v>761509</v>
      </c>
      <c r="G33" s="22">
        <v>18246375</v>
      </c>
      <c r="H33" s="22">
        <v>18233762</v>
      </c>
      <c r="I33" s="22">
        <v>9959485</v>
      </c>
      <c r="J33" s="22">
        <v>570</v>
      </c>
      <c r="K33" s="22">
        <v>2163</v>
      </c>
      <c r="L33" s="22">
        <v>2098</v>
      </c>
      <c r="N33" s="20">
        <v>28</v>
      </c>
      <c r="O33" s="21" t="str">
        <f t="shared" si="0"/>
        <v>南風原町</v>
      </c>
      <c r="P33" s="22">
        <v>2721300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11688</v>
      </c>
      <c r="W33" s="22">
        <v>0</v>
      </c>
      <c r="X33" s="22">
        <v>0</v>
      </c>
      <c r="Z33" s="20">
        <v>28</v>
      </c>
      <c r="AA33" s="21" t="str">
        <f t="shared" si="1"/>
        <v>南風原町</v>
      </c>
      <c r="AB33" s="22">
        <v>3564497</v>
      </c>
      <c r="AC33" s="22">
        <v>7155503</v>
      </c>
      <c r="AD33" s="22">
        <v>6441799</v>
      </c>
      <c r="AE33" s="22">
        <v>146008842</v>
      </c>
      <c r="AF33" s="22">
        <v>145839261</v>
      </c>
      <c r="AG33" s="22">
        <v>46612383</v>
      </c>
      <c r="AH33" s="22">
        <v>13162</v>
      </c>
      <c r="AI33" s="22">
        <v>20647</v>
      </c>
      <c r="AJ33" s="22">
        <v>19377</v>
      </c>
      <c r="AK33" s="8" t="str">
        <f>IF('内訳（地積等１）'!HU33+SUM(D33,P33)='内訳（地積等２）'!AB33,"○","ERRRR")</f>
        <v>○</v>
      </c>
      <c r="AL33" s="8" t="str">
        <f>IF('内訳（地積等１）'!HV33+SUM(E33,Q33)='内訳（地積等２）'!AC33,"○","ERRRR")</f>
        <v>○</v>
      </c>
      <c r="AM33" s="8" t="str">
        <f>IF('内訳（地積等１）'!HW33+SUM(F33,R33)='内訳（地積等２）'!AD33,"○","ERRRR")</f>
        <v>○</v>
      </c>
      <c r="AN33" s="8" t="str">
        <f>IF('内訳（地積等１）'!HX33+SUM(G33,S33)='内訳（地積等２）'!AE33,"○","ERRRR")</f>
        <v>○</v>
      </c>
      <c r="AO33" s="8" t="str">
        <f>IF('内訳（地積等１）'!HY33+SUM(H33,T33)='内訳（地積等２）'!AF33,"○","ERRRR")</f>
        <v>○</v>
      </c>
      <c r="AP33" s="8" t="str">
        <f>IF('内訳（地積等１）'!HZ33+SUM(I33,U33)='内訳（地積等２）'!AG33,"○","ERRRR")</f>
        <v>○</v>
      </c>
      <c r="AQ33" s="8" t="str">
        <f>IF('内訳（地積等１）'!IA33+SUM(J33,V33)='内訳（地積等２）'!AH33,"○","ERRRR")</f>
        <v>○</v>
      </c>
      <c r="AR33" s="8" t="str">
        <f>IF('内訳（地積等１）'!IB33+SUM(K33,W33)='内訳（地積等２）'!AI33,"○","ERRRR")</f>
        <v>○</v>
      </c>
      <c r="AS33" s="8" t="str">
        <f>IF('内訳（地積等１）'!IC33+SUM(L33,X33)='内訳（地積等２）'!AJ33,"○","ERRRR")</f>
        <v>○</v>
      </c>
    </row>
    <row r="34" spans="2:45" s="8" customFormat="1" ht="15" customHeight="1">
      <c r="B34" s="20">
        <v>29</v>
      </c>
      <c r="C34" s="21" t="s">
        <v>99</v>
      </c>
      <c r="D34" s="22">
        <v>11999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23</v>
      </c>
      <c r="K34" s="22">
        <v>0</v>
      </c>
      <c r="L34" s="22">
        <v>0</v>
      </c>
      <c r="N34" s="20">
        <v>29</v>
      </c>
      <c r="O34" s="21" t="str">
        <f t="shared" si="0"/>
        <v>渡嘉敷村</v>
      </c>
      <c r="P34" s="22">
        <v>7581083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311</v>
      </c>
      <c r="W34" s="22">
        <v>0</v>
      </c>
      <c r="X34" s="22">
        <v>0</v>
      </c>
      <c r="Z34" s="20">
        <v>29</v>
      </c>
      <c r="AA34" s="21" t="str">
        <f t="shared" si="1"/>
        <v>渡嘉敷村</v>
      </c>
      <c r="AB34" s="22">
        <v>16094767</v>
      </c>
      <c r="AC34" s="22">
        <v>3105233</v>
      </c>
      <c r="AD34" s="22">
        <v>2283561</v>
      </c>
      <c r="AE34" s="22">
        <v>1034684</v>
      </c>
      <c r="AF34" s="22">
        <v>859484</v>
      </c>
      <c r="AG34" s="22">
        <v>213189</v>
      </c>
      <c r="AH34" s="22">
        <v>900</v>
      </c>
      <c r="AI34" s="22">
        <v>4895</v>
      </c>
      <c r="AJ34" s="22">
        <v>3068</v>
      </c>
      <c r="AK34" s="8" t="str">
        <f>IF('内訳（地積等１）'!HU34+SUM(D34,P34)='内訳（地積等２）'!AB34,"○","ERRRR")</f>
        <v>○</v>
      </c>
      <c r="AL34" s="8" t="str">
        <f>IF('内訳（地積等１）'!HV34+SUM(E34,Q34)='内訳（地積等２）'!AC34,"○","ERRRR")</f>
        <v>○</v>
      </c>
      <c r="AM34" s="8" t="str">
        <f>IF('内訳（地積等１）'!HW34+SUM(F34,R34)='内訳（地積等２）'!AD34,"○","ERRRR")</f>
        <v>○</v>
      </c>
      <c r="AN34" s="8" t="str">
        <f>IF('内訳（地積等１）'!HX34+SUM(G34,S34)='内訳（地積等２）'!AE34,"○","ERRRR")</f>
        <v>○</v>
      </c>
      <c r="AO34" s="8" t="str">
        <f>IF('内訳（地積等１）'!HY34+SUM(H34,T34)='内訳（地積等２）'!AF34,"○","ERRRR")</f>
        <v>○</v>
      </c>
      <c r="AP34" s="8" t="str">
        <f>IF('内訳（地積等１）'!HZ34+SUM(I34,U34)='内訳（地積等２）'!AG34,"○","ERRRR")</f>
        <v>○</v>
      </c>
      <c r="AQ34" s="8" t="str">
        <f>IF('内訳（地積等１）'!IA34+SUM(J34,V34)='内訳（地積等２）'!AH34,"○","ERRRR")</f>
        <v>○</v>
      </c>
      <c r="AR34" s="8" t="str">
        <f>IF('内訳（地積等１）'!IB34+SUM(K34,W34)='内訳（地積等２）'!AI34,"○","ERRRR")</f>
        <v>○</v>
      </c>
      <c r="AS34" s="8" t="str">
        <f>IF('内訳（地積等１）'!IC34+SUM(L34,X34)='内訳（地積等２）'!AJ34,"○","ERRRR")</f>
        <v>○</v>
      </c>
    </row>
    <row r="35" spans="2:45" s="8" customFormat="1" ht="15" customHeight="1">
      <c r="B35" s="20">
        <v>30</v>
      </c>
      <c r="C35" s="25" t="s">
        <v>100</v>
      </c>
      <c r="D35" s="22">
        <v>24762</v>
      </c>
      <c r="E35" s="22">
        <v>9009</v>
      </c>
      <c r="F35" s="22">
        <v>5626</v>
      </c>
      <c r="G35" s="22">
        <v>225</v>
      </c>
      <c r="H35" s="22">
        <v>148</v>
      </c>
      <c r="I35" s="22">
        <v>113</v>
      </c>
      <c r="J35" s="26">
        <v>62</v>
      </c>
      <c r="K35" s="26">
        <v>33</v>
      </c>
      <c r="L35" s="26">
        <v>22</v>
      </c>
      <c r="N35" s="20">
        <v>30</v>
      </c>
      <c r="O35" s="21" t="str">
        <f t="shared" si="0"/>
        <v>座間味村</v>
      </c>
      <c r="P35" s="22">
        <v>5800706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6">
        <v>707</v>
      </c>
      <c r="W35" s="26">
        <v>0</v>
      </c>
      <c r="X35" s="26">
        <v>0</v>
      </c>
      <c r="Z35" s="20">
        <v>30</v>
      </c>
      <c r="AA35" s="21" t="str">
        <f t="shared" si="1"/>
        <v>座間味村</v>
      </c>
      <c r="AB35" s="22">
        <v>14261142</v>
      </c>
      <c r="AC35" s="22">
        <v>2478858</v>
      </c>
      <c r="AD35" s="22">
        <v>1660572</v>
      </c>
      <c r="AE35" s="22">
        <v>1110035</v>
      </c>
      <c r="AF35" s="22">
        <v>841494</v>
      </c>
      <c r="AG35" s="22">
        <v>146043</v>
      </c>
      <c r="AH35" s="26">
        <v>1822</v>
      </c>
      <c r="AI35" s="26">
        <v>6625</v>
      </c>
      <c r="AJ35" s="26">
        <v>3937</v>
      </c>
      <c r="AK35" s="8" t="str">
        <f>IF('内訳（地積等１）'!HU35+SUM(D35,P35)='内訳（地積等２）'!AB35,"○","ERRRR")</f>
        <v>○</v>
      </c>
      <c r="AL35" s="8" t="str">
        <f>IF('内訳（地積等１）'!HV35+SUM(E35,Q35)='内訳（地積等２）'!AC35,"○","ERRRR")</f>
        <v>○</v>
      </c>
      <c r="AM35" s="8" t="str">
        <f>IF('内訳（地積等１）'!HW35+SUM(F35,R35)='内訳（地積等２）'!AD35,"○","ERRRR")</f>
        <v>○</v>
      </c>
      <c r="AN35" s="8" t="str">
        <f>IF('内訳（地積等１）'!HX35+SUM(G35,S35)='内訳（地積等２）'!AE35,"○","ERRRR")</f>
        <v>○</v>
      </c>
      <c r="AO35" s="8" t="str">
        <f>IF('内訳（地積等１）'!HY35+SUM(H35,T35)='内訳（地積等２）'!AF35,"○","ERRRR")</f>
        <v>○</v>
      </c>
      <c r="AP35" s="8" t="str">
        <f>IF('内訳（地積等１）'!HZ35+SUM(I35,U35)='内訳（地積等２）'!AG35,"○","ERRRR")</f>
        <v>○</v>
      </c>
      <c r="AQ35" s="8" t="str">
        <f>IF('内訳（地積等１）'!IA35+SUM(J35,V35)='内訳（地積等２）'!AH35,"○","ERRRR")</f>
        <v>○</v>
      </c>
      <c r="AR35" s="8" t="str">
        <f>IF('内訳（地積等１）'!IB35+SUM(K35,W35)='内訳（地積等２）'!AI35,"○","ERRRR")</f>
        <v>○</v>
      </c>
      <c r="AS35" s="8" t="str">
        <f>IF('内訳（地積等１）'!IC35+SUM(L35,X35)='内訳（地積等２）'!AJ35,"○","ERRRR")</f>
        <v>○</v>
      </c>
    </row>
    <row r="36" spans="2:45" s="8" customFormat="1" ht="15" customHeight="1">
      <c r="B36" s="20">
        <v>31</v>
      </c>
      <c r="C36" s="25" t="s">
        <v>101</v>
      </c>
      <c r="D36" s="22">
        <v>0</v>
      </c>
      <c r="E36" s="22">
        <v>2149</v>
      </c>
      <c r="F36" s="22">
        <v>371</v>
      </c>
      <c r="G36" s="22">
        <v>76</v>
      </c>
      <c r="H36" s="22">
        <v>12</v>
      </c>
      <c r="I36" s="22">
        <v>12</v>
      </c>
      <c r="J36" s="26">
        <v>0</v>
      </c>
      <c r="K36" s="26">
        <v>7</v>
      </c>
      <c r="L36" s="26">
        <v>3</v>
      </c>
      <c r="N36" s="20">
        <v>31</v>
      </c>
      <c r="O36" s="21" t="str">
        <f t="shared" si="0"/>
        <v>粟 国 村</v>
      </c>
      <c r="P36" s="22">
        <v>1761446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6">
        <v>2565</v>
      </c>
      <c r="W36" s="26">
        <v>0</v>
      </c>
      <c r="X36" s="26">
        <v>0</v>
      </c>
      <c r="Z36" s="20">
        <v>31</v>
      </c>
      <c r="AA36" s="21" t="str">
        <f t="shared" si="1"/>
        <v>粟 国 村</v>
      </c>
      <c r="AB36" s="22">
        <v>1792398</v>
      </c>
      <c r="AC36" s="22">
        <v>5847602</v>
      </c>
      <c r="AD36" s="22">
        <v>2338868</v>
      </c>
      <c r="AE36" s="22">
        <v>621975</v>
      </c>
      <c r="AF36" s="22">
        <v>258469</v>
      </c>
      <c r="AG36" s="22">
        <v>90749</v>
      </c>
      <c r="AH36" s="26">
        <v>2809</v>
      </c>
      <c r="AI36" s="26">
        <v>18121</v>
      </c>
      <c r="AJ36" s="26">
        <v>6136</v>
      </c>
      <c r="AK36" s="8" t="str">
        <f>IF('内訳（地積等１）'!HU36+SUM(D36,P36)='内訳（地積等２）'!AB36,"○","ERRRR")</f>
        <v>○</v>
      </c>
      <c r="AL36" s="8" t="str">
        <f>IF('内訳（地積等１）'!HV36+SUM(E36,Q36)='内訳（地積等２）'!AC36,"○","ERRRR")</f>
        <v>○</v>
      </c>
      <c r="AM36" s="8" t="str">
        <f>IF('内訳（地積等１）'!HW36+SUM(F36,R36)='内訳（地積等２）'!AD36,"○","ERRRR")</f>
        <v>○</v>
      </c>
      <c r="AN36" s="8" t="str">
        <f>IF('内訳（地積等１）'!HX36+SUM(G36,S36)='内訳（地積等２）'!AE36,"○","ERRRR")</f>
        <v>○</v>
      </c>
      <c r="AO36" s="8" t="str">
        <f>IF('内訳（地積等１）'!HY36+SUM(H36,T36)='内訳（地積等２）'!AF36,"○","ERRRR")</f>
        <v>○</v>
      </c>
      <c r="AP36" s="8" t="str">
        <f>IF('内訳（地積等１）'!HZ36+SUM(I36,U36)='内訳（地積等２）'!AG36,"○","ERRRR")</f>
        <v>○</v>
      </c>
      <c r="AQ36" s="8" t="str">
        <f>IF('内訳（地積等１）'!IA36+SUM(J36,V36)='内訳（地積等２）'!AH36,"○","ERRRR")</f>
        <v>○</v>
      </c>
      <c r="AR36" s="8" t="str">
        <f>IF('内訳（地積等１）'!IB36+SUM(K36,W36)='内訳（地積等２）'!AI36,"○","ERRRR")</f>
        <v>○</v>
      </c>
      <c r="AS36" s="8" t="str">
        <f>IF('内訳（地積等１）'!IC36+SUM(L36,X36)='内訳（地積等２）'!AJ36,"○","ERRRR")</f>
        <v>○</v>
      </c>
    </row>
    <row r="37" spans="2:45" s="8" customFormat="1" ht="15" customHeight="1">
      <c r="B37" s="20">
        <v>32</v>
      </c>
      <c r="C37" s="21" t="s">
        <v>102</v>
      </c>
      <c r="D37" s="22">
        <v>58499</v>
      </c>
      <c r="E37" s="22">
        <v>63</v>
      </c>
      <c r="F37" s="22">
        <v>63</v>
      </c>
      <c r="G37" s="22">
        <v>34</v>
      </c>
      <c r="H37" s="22">
        <v>34</v>
      </c>
      <c r="I37" s="22">
        <v>34</v>
      </c>
      <c r="J37" s="22">
        <v>74</v>
      </c>
      <c r="K37" s="22">
        <v>1</v>
      </c>
      <c r="L37" s="22">
        <v>1</v>
      </c>
      <c r="N37" s="20">
        <v>32</v>
      </c>
      <c r="O37" s="21" t="str">
        <f t="shared" si="0"/>
        <v>渡名喜村</v>
      </c>
      <c r="P37" s="22">
        <v>556590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215</v>
      </c>
      <c r="W37" s="22">
        <v>0</v>
      </c>
      <c r="X37" s="22">
        <v>0</v>
      </c>
      <c r="Z37" s="20">
        <v>32</v>
      </c>
      <c r="AA37" s="21" t="str">
        <f t="shared" si="1"/>
        <v>渡名喜村</v>
      </c>
      <c r="AB37" s="22">
        <v>1523578</v>
      </c>
      <c r="AC37" s="22">
        <v>2208004</v>
      </c>
      <c r="AD37" s="22">
        <v>574359</v>
      </c>
      <c r="AE37" s="22">
        <v>171328</v>
      </c>
      <c r="AF37" s="22">
        <v>55675</v>
      </c>
      <c r="AG37" s="22">
        <v>23780</v>
      </c>
      <c r="AH37" s="22">
        <v>503</v>
      </c>
      <c r="AI37" s="22">
        <v>6049</v>
      </c>
      <c r="AJ37" s="22">
        <v>1300</v>
      </c>
      <c r="AK37" s="8" t="str">
        <f>IF('内訳（地積等１）'!HU37+SUM(D37,P37)='内訳（地積等２）'!AB37,"○","ERRRR")</f>
        <v>○</v>
      </c>
      <c r="AL37" s="8" t="str">
        <f>IF('内訳（地積等１）'!HV37+SUM(E37,Q37)='内訳（地積等２）'!AC37,"○","ERRRR")</f>
        <v>○</v>
      </c>
      <c r="AM37" s="8" t="str">
        <f>IF('内訳（地積等１）'!HW37+SUM(F37,R37)='内訳（地積等２）'!AD37,"○","ERRRR")</f>
        <v>○</v>
      </c>
      <c r="AN37" s="8" t="str">
        <f>IF('内訳（地積等１）'!HX37+SUM(G37,S37)='内訳（地積等２）'!AE37,"○","ERRRR")</f>
        <v>○</v>
      </c>
      <c r="AO37" s="8" t="str">
        <f>IF('内訳（地積等１）'!HY37+SUM(H37,T37)='内訳（地積等２）'!AF37,"○","ERRRR")</f>
        <v>○</v>
      </c>
      <c r="AP37" s="8" t="str">
        <f>IF('内訳（地積等１）'!HZ37+SUM(I37,U37)='内訳（地積等２）'!AG37,"○","ERRRR")</f>
        <v>○</v>
      </c>
      <c r="AQ37" s="8" t="str">
        <f>IF('内訳（地積等１）'!IA37+SUM(J37,V37)='内訳（地積等２）'!AH37,"○","ERRRR")</f>
        <v>○</v>
      </c>
      <c r="AR37" s="8" t="str">
        <f>IF('内訳（地積等１）'!IB37+SUM(K37,W37)='内訳（地積等２）'!AI37,"○","ERRRR")</f>
        <v>○</v>
      </c>
      <c r="AS37" s="8" t="str">
        <f>IF('内訳（地積等１）'!IC37+SUM(L37,X37)='内訳（地積等２）'!AJ37,"○","ERRRR")</f>
        <v>○</v>
      </c>
    </row>
    <row r="38" spans="2:45" s="8" customFormat="1" ht="15" customHeight="1">
      <c r="B38" s="27">
        <v>33</v>
      </c>
      <c r="C38" s="28" t="s">
        <v>103</v>
      </c>
      <c r="D38" s="29">
        <v>360893</v>
      </c>
      <c r="E38" s="29">
        <v>138225</v>
      </c>
      <c r="F38" s="29">
        <v>137771</v>
      </c>
      <c r="G38" s="29">
        <v>293012</v>
      </c>
      <c r="H38" s="29">
        <v>292423</v>
      </c>
      <c r="I38" s="29">
        <v>133380</v>
      </c>
      <c r="J38" s="29">
        <v>306</v>
      </c>
      <c r="K38" s="29">
        <v>50</v>
      </c>
      <c r="L38" s="29">
        <v>48</v>
      </c>
      <c r="N38" s="20">
        <v>33</v>
      </c>
      <c r="O38" s="28" t="str">
        <f aca="true" t="shared" si="5" ref="O38:O46">C38</f>
        <v>南大東村</v>
      </c>
      <c r="P38" s="22">
        <v>8547136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9">
        <v>3578</v>
      </c>
      <c r="W38" s="29">
        <v>0</v>
      </c>
      <c r="X38" s="29">
        <v>0</v>
      </c>
      <c r="Z38" s="20">
        <v>33</v>
      </c>
      <c r="AA38" s="28" t="str">
        <f aca="true" t="shared" si="6" ref="AA38:AA46">O38</f>
        <v>南大東村</v>
      </c>
      <c r="AB38" s="22">
        <v>11766163</v>
      </c>
      <c r="AC38" s="22">
        <v>18547639</v>
      </c>
      <c r="AD38" s="22">
        <v>18221953</v>
      </c>
      <c r="AE38" s="22">
        <v>1702585</v>
      </c>
      <c r="AF38" s="22">
        <v>1594926</v>
      </c>
      <c r="AG38" s="22">
        <v>913967</v>
      </c>
      <c r="AH38" s="29">
        <v>4682</v>
      </c>
      <c r="AI38" s="29">
        <v>3743</v>
      </c>
      <c r="AJ38" s="29">
        <v>3041</v>
      </c>
      <c r="AK38" s="8" t="str">
        <f>IF('内訳（地積等１）'!HU38+SUM(D38,P38)='内訳（地積等２）'!AB38,"○","ERRRR")</f>
        <v>○</v>
      </c>
      <c r="AL38" s="8" t="str">
        <f>IF('内訳（地積等１）'!HV38+SUM(E38,Q38)='内訳（地積等２）'!AC38,"○","ERRRR")</f>
        <v>○</v>
      </c>
      <c r="AM38" s="8" t="str">
        <f>IF('内訳（地積等１）'!HW38+SUM(F38,R38)='内訳（地積等２）'!AD38,"○","ERRRR")</f>
        <v>○</v>
      </c>
      <c r="AN38" s="8" t="str">
        <f>IF('内訳（地積等１）'!HX38+SUM(G38,S38)='内訳（地積等２）'!AE38,"○","ERRRR")</f>
        <v>○</v>
      </c>
      <c r="AO38" s="8" t="str">
        <f>IF('内訳（地積等１）'!HY38+SUM(H38,T38)='内訳（地積等２）'!AF38,"○","ERRRR")</f>
        <v>○</v>
      </c>
      <c r="AP38" s="8" t="str">
        <f>IF('内訳（地積等１）'!HZ38+SUM(I38,U38)='内訳（地積等２）'!AG38,"○","ERRRR")</f>
        <v>○</v>
      </c>
      <c r="AQ38" s="8" t="str">
        <f>IF('内訳（地積等１）'!IA38+SUM(J38,V38)='内訳（地積等２）'!AH38,"○","ERRRR")</f>
        <v>○</v>
      </c>
      <c r="AR38" s="8" t="str">
        <f>IF('内訳（地積等１）'!IB38+SUM(K38,W38)='内訳（地積等２）'!AI38,"○","ERRRR")</f>
        <v>○</v>
      </c>
      <c r="AS38" s="8" t="str">
        <f>IF('内訳（地積等１）'!IC38+SUM(L38,X38)='内訳（地積等２）'!AJ38,"○","ERRRR")</f>
        <v>○</v>
      </c>
    </row>
    <row r="39" spans="2:45" s="8" customFormat="1" ht="15" customHeight="1">
      <c r="B39" s="20">
        <v>34</v>
      </c>
      <c r="C39" s="21" t="s">
        <v>104</v>
      </c>
      <c r="D39" s="22">
        <v>233136</v>
      </c>
      <c r="E39" s="22">
        <v>90597</v>
      </c>
      <c r="F39" s="22">
        <v>90597</v>
      </c>
      <c r="G39" s="22">
        <v>804</v>
      </c>
      <c r="H39" s="22">
        <v>804</v>
      </c>
      <c r="I39" s="22">
        <v>793</v>
      </c>
      <c r="J39" s="22">
        <v>182</v>
      </c>
      <c r="K39" s="22">
        <v>12</v>
      </c>
      <c r="L39" s="22">
        <v>12</v>
      </c>
      <c r="N39" s="20">
        <v>34</v>
      </c>
      <c r="O39" s="21" t="str">
        <f t="shared" si="5"/>
        <v>北大東村</v>
      </c>
      <c r="P39" s="22">
        <v>4457670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1287</v>
      </c>
      <c r="W39" s="22">
        <v>0</v>
      </c>
      <c r="X39" s="22">
        <v>0</v>
      </c>
      <c r="Z39" s="20">
        <v>34</v>
      </c>
      <c r="AA39" s="21" t="str">
        <f t="shared" si="6"/>
        <v>北大東村</v>
      </c>
      <c r="AB39" s="22">
        <v>5824436</v>
      </c>
      <c r="AC39" s="22">
        <v>7244648</v>
      </c>
      <c r="AD39" s="22">
        <v>7099784</v>
      </c>
      <c r="AE39" s="22">
        <v>237226</v>
      </c>
      <c r="AF39" s="22">
        <v>217030</v>
      </c>
      <c r="AG39" s="22">
        <v>146346</v>
      </c>
      <c r="AH39" s="22">
        <v>1845</v>
      </c>
      <c r="AI39" s="22">
        <v>1010</v>
      </c>
      <c r="AJ39" s="22">
        <v>898</v>
      </c>
      <c r="AK39" s="8" t="str">
        <f>IF('内訳（地積等１）'!HU39+SUM(D39,P39)='内訳（地積等２）'!AB39,"○","ERRRR")</f>
        <v>○</v>
      </c>
      <c r="AL39" s="8" t="str">
        <f>IF('内訳（地積等１）'!HV39+SUM(E39,Q39)='内訳（地積等２）'!AC39,"○","ERRRR")</f>
        <v>○</v>
      </c>
      <c r="AM39" s="8" t="str">
        <f>IF('内訳（地積等１）'!HW39+SUM(F39,R39)='内訳（地積等２）'!AD39,"○","ERRRR")</f>
        <v>○</v>
      </c>
      <c r="AN39" s="8" t="str">
        <f>IF('内訳（地積等１）'!HX39+SUM(G39,S39)='内訳（地積等２）'!AE39,"○","ERRRR")</f>
        <v>○</v>
      </c>
      <c r="AO39" s="8" t="str">
        <f>IF('内訳（地積等１）'!HY39+SUM(H39,T39)='内訳（地積等２）'!AF39,"○","ERRRR")</f>
        <v>○</v>
      </c>
      <c r="AP39" s="8" t="str">
        <f>IF('内訳（地積等１）'!HZ39+SUM(I39,U39)='内訳（地積等２）'!AG39,"○","ERRRR")</f>
        <v>○</v>
      </c>
      <c r="AQ39" s="8" t="str">
        <f>IF('内訳（地積等１）'!IA39+SUM(J39,V39)='内訳（地積等２）'!AH39,"○","ERRRR")</f>
        <v>○</v>
      </c>
      <c r="AR39" s="8" t="str">
        <f>IF('内訳（地積等１）'!IB39+SUM(K39,W39)='内訳（地積等２）'!AI39,"○","ERRRR")</f>
        <v>○</v>
      </c>
      <c r="AS39" s="8" t="str">
        <f>IF('内訳（地積等１）'!IC39+SUM(L39,X39)='内訳（地積等２）'!AJ39,"○","ERRRR")</f>
        <v>○</v>
      </c>
    </row>
    <row r="40" spans="2:45" s="8" customFormat="1" ht="15" customHeight="1">
      <c r="B40" s="20">
        <v>35</v>
      </c>
      <c r="C40" s="21" t="s">
        <v>105</v>
      </c>
      <c r="D40" s="22">
        <v>669596</v>
      </c>
      <c r="E40" s="22">
        <v>530956</v>
      </c>
      <c r="F40" s="22">
        <v>248352</v>
      </c>
      <c r="G40" s="22">
        <v>23710</v>
      </c>
      <c r="H40" s="22">
        <v>11529</v>
      </c>
      <c r="I40" s="22">
        <v>7280</v>
      </c>
      <c r="J40" s="22">
        <v>539</v>
      </c>
      <c r="K40" s="22">
        <v>1344</v>
      </c>
      <c r="L40" s="22">
        <v>627</v>
      </c>
      <c r="N40" s="20">
        <v>35</v>
      </c>
      <c r="O40" s="21" t="str">
        <f t="shared" si="5"/>
        <v>伊平屋村</v>
      </c>
      <c r="P40" s="22">
        <v>1441033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3258</v>
      </c>
      <c r="W40" s="22">
        <v>0</v>
      </c>
      <c r="X40" s="22">
        <v>0</v>
      </c>
      <c r="Z40" s="20">
        <v>35</v>
      </c>
      <c r="AA40" s="21" t="str">
        <f t="shared" si="6"/>
        <v>伊平屋村</v>
      </c>
      <c r="AB40" s="22">
        <v>14751650</v>
      </c>
      <c r="AC40" s="22">
        <v>5859834</v>
      </c>
      <c r="AD40" s="22">
        <v>3375353</v>
      </c>
      <c r="AE40" s="22">
        <v>621446</v>
      </c>
      <c r="AF40" s="22">
        <v>403187</v>
      </c>
      <c r="AG40" s="22">
        <v>190496</v>
      </c>
      <c r="AH40" s="22">
        <v>5249</v>
      </c>
      <c r="AI40" s="22">
        <v>9197</v>
      </c>
      <c r="AJ40" s="22">
        <v>4536</v>
      </c>
      <c r="AK40" s="8" t="str">
        <f>IF('内訳（地積等１）'!HU40+SUM(D40,P40)='内訳（地積等２）'!AB40,"○","ERRRR")</f>
        <v>○</v>
      </c>
      <c r="AL40" s="8" t="str">
        <f>IF('内訳（地積等１）'!HV40+SUM(E40,Q40)='内訳（地積等２）'!AC40,"○","ERRRR")</f>
        <v>○</v>
      </c>
      <c r="AM40" s="8" t="str">
        <f>IF('内訳（地積等１）'!HW40+SUM(F40,R40)='内訳（地積等２）'!AD40,"○","ERRRR")</f>
        <v>○</v>
      </c>
      <c r="AN40" s="8" t="str">
        <f>IF('内訳（地積等１）'!HX40+SUM(G40,S40)='内訳（地積等２）'!AE40,"○","ERRRR")</f>
        <v>○</v>
      </c>
      <c r="AO40" s="8" t="str">
        <f>IF('内訳（地積等１）'!HY40+SUM(H40,T40)='内訳（地積等２）'!AF40,"○","ERRRR")</f>
        <v>○</v>
      </c>
      <c r="AP40" s="8" t="str">
        <f>IF('内訳（地積等１）'!HZ40+SUM(I40,U40)='内訳（地積等２）'!AG40,"○","ERRRR")</f>
        <v>○</v>
      </c>
      <c r="AQ40" s="8" t="str">
        <f>IF('内訳（地積等１）'!IA40+SUM(J40,V40)='内訳（地積等２）'!AH40,"○","ERRRR")</f>
        <v>○</v>
      </c>
      <c r="AR40" s="8" t="str">
        <f>IF('内訳（地積等１）'!IB40+SUM(K40,W40)='内訳（地積等２）'!AI40,"○","ERRRR")</f>
        <v>○</v>
      </c>
      <c r="AS40" s="8" t="str">
        <f>IF('内訳（地積等１）'!IC40+SUM(L40,X40)='内訳（地積等２）'!AJ40,"○","ERRRR")</f>
        <v>○</v>
      </c>
    </row>
    <row r="41" spans="2:45" s="8" customFormat="1" ht="15" customHeight="1">
      <c r="B41" s="20">
        <v>36</v>
      </c>
      <c r="C41" s="21" t="s">
        <v>106</v>
      </c>
      <c r="D41" s="22">
        <v>702406</v>
      </c>
      <c r="E41" s="22">
        <v>107665</v>
      </c>
      <c r="F41" s="22">
        <v>56990</v>
      </c>
      <c r="G41" s="22">
        <v>3203</v>
      </c>
      <c r="H41" s="22">
        <v>1768</v>
      </c>
      <c r="I41" s="22">
        <v>1768</v>
      </c>
      <c r="J41" s="22">
        <v>993</v>
      </c>
      <c r="K41" s="22">
        <v>287</v>
      </c>
      <c r="L41" s="22">
        <v>142</v>
      </c>
      <c r="N41" s="20">
        <v>36</v>
      </c>
      <c r="O41" s="21" t="str">
        <f t="shared" si="5"/>
        <v>伊是名村</v>
      </c>
      <c r="P41" s="22">
        <v>2173284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7715</v>
      </c>
      <c r="W41" s="22">
        <v>0</v>
      </c>
      <c r="X41" s="22">
        <v>0</v>
      </c>
      <c r="Z41" s="20">
        <v>36</v>
      </c>
      <c r="AA41" s="21" t="str">
        <f t="shared" si="6"/>
        <v>伊是名村</v>
      </c>
      <c r="AB41" s="22">
        <v>7024978</v>
      </c>
      <c r="AC41" s="22">
        <v>7457625</v>
      </c>
      <c r="AD41" s="22">
        <v>4747840</v>
      </c>
      <c r="AE41" s="22">
        <v>1036018</v>
      </c>
      <c r="AF41" s="22">
        <v>689475</v>
      </c>
      <c r="AG41" s="22">
        <v>294607</v>
      </c>
      <c r="AH41" s="22">
        <v>10870</v>
      </c>
      <c r="AI41" s="22">
        <v>11540</v>
      </c>
      <c r="AJ41" s="22">
        <v>6389</v>
      </c>
      <c r="AK41" s="8" t="str">
        <f>IF('内訳（地積等１）'!HU41+SUM(D41,P41)='内訳（地積等２）'!AB41,"○","ERRRR")</f>
        <v>○</v>
      </c>
      <c r="AL41" s="8" t="str">
        <f>IF('内訳（地積等１）'!HV41+SUM(E41,Q41)='内訳（地積等２）'!AC41,"○","ERRRR")</f>
        <v>○</v>
      </c>
      <c r="AM41" s="8" t="str">
        <f>IF('内訳（地積等１）'!HW41+SUM(F41,R41)='内訳（地積等２）'!AD41,"○","ERRRR")</f>
        <v>○</v>
      </c>
      <c r="AN41" s="8" t="str">
        <f>IF('内訳（地積等１）'!HX41+SUM(G41,S41)='内訳（地積等２）'!AE41,"○","ERRRR")</f>
        <v>○</v>
      </c>
      <c r="AO41" s="8" t="str">
        <f>IF('内訳（地積等１）'!HY41+SUM(H41,T41)='内訳（地積等２）'!AF41,"○","ERRRR")</f>
        <v>○</v>
      </c>
      <c r="AP41" s="8" t="str">
        <f>IF('内訳（地積等１）'!HZ41+SUM(I41,U41)='内訳（地積等２）'!AG41,"○","ERRRR")</f>
        <v>○</v>
      </c>
      <c r="AQ41" s="8" t="str">
        <f>IF('内訳（地積等１）'!IA41+SUM(J41,V41)='内訳（地積等２）'!AH41,"○","ERRRR")</f>
        <v>○</v>
      </c>
      <c r="AR41" s="8" t="str">
        <f>IF('内訳（地積等１）'!IB41+SUM(K41,W41)='内訳（地積等２）'!AI41,"○","ERRRR")</f>
        <v>○</v>
      </c>
      <c r="AS41" s="8" t="str">
        <f>IF('内訳（地積等１）'!IC41+SUM(L41,X41)='内訳（地積等２）'!AJ41,"○","ERRRR")</f>
        <v>○</v>
      </c>
    </row>
    <row r="42" spans="2:45" s="8" customFormat="1" ht="15" customHeight="1">
      <c r="B42" s="20">
        <v>37</v>
      </c>
      <c r="C42" s="21" t="s">
        <v>107</v>
      </c>
      <c r="D42" s="22">
        <v>1410595</v>
      </c>
      <c r="E42" s="22">
        <v>233804</v>
      </c>
      <c r="F42" s="22">
        <v>170676</v>
      </c>
      <c r="G42" s="22">
        <v>321444</v>
      </c>
      <c r="H42" s="22">
        <v>317244</v>
      </c>
      <c r="I42" s="22">
        <v>184431</v>
      </c>
      <c r="J42" s="22">
        <v>1415</v>
      </c>
      <c r="K42" s="22">
        <v>456</v>
      </c>
      <c r="L42" s="22">
        <v>341</v>
      </c>
      <c r="N42" s="20">
        <v>37</v>
      </c>
      <c r="O42" s="21" t="str">
        <f t="shared" si="5"/>
        <v>久米島町</v>
      </c>
      <c r="P42" s="22">
        <v>5127429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14407</v>
      </c>
      <c r="W42" s="22">
        <v>0</v>
      </c>
      <c r="X42" s="22">
        <v>0</v>
      </c>
      <c r="Z42" s="20">
        <v>37</v>
      </c>
      <c r="AA42" s="21" t="str">
        <f t="shared" si="6"/>
        <v>久米島町</v>
      </c>
      <c r="AB42" s="22">
        <v>30777820</v>
      </c>
      <c r="AC42" s="22">
        <v>26012929</v>
      </c>
      <c r="AD42" s="22">
        <v>20400098</v>
      </c>
      <c r="AE42" s="22">
        <v>15268348</v>
      </c>
      <c r="AF42" s="22">
        <v>14927382</v>
      </c>
      <c r="AG42" s="22">
        <v>4533804</v>
      </c>
      <c r="AH42" s="22">
        <v>22271</v>
      </c>
      <c r="AI42" s="22">
        <v>37755</v>
      </c>
      <c r="AJ42" s="22">
        <v>28042</v>
      </c>
      <c r="AK42" s="8" t="str">
        <f>IF('内訳（地積等１）'!HU42+SUM(D42,P42)='内訳（地積等２）'!AB42,"○","ERRRR")</f>
        <v>○</v>
      </c>
      <c r="AL42" s="8" t="str">
        <f>IF('内訳（地積等１）'!HV42+SUM(E42,Q42)='内訳（地積等２）'!AC42,"○","ERRRR")</f>
        <v>○</v>
      </c>
      <c r="AM42" s="8" t="str">
        <f>IF('内訳（地積等１）'!HW42+SUM(F42,R42)='内訳（地積等２）'!AD42,"○","ERRRR")</f>
        <v>○</v>
      </c>
      <c r="AN42" s="8" t="str">
        <f>IF('内訳（地積等１）'!HX42+SUM(G42,S42)='内訳（地積等２）'!AE42,"○","ERRRR")</f>
        <v>○</v>
      </c>
      <c r="AO42" s="8" t="str">
        <f>IF('内訳（地積等１）'!HY42+SUM(H42,T42)='内訳（地積等２）'!AF42,"○","ERRRR")</f>
        <v>○</v>
      </c>
      <c r="AP42" s="8" t="str">
        <f>IF('内訳（地積等１）'!HZ42+SUM(I42,U42)='内訳（地積等２）'!AG42,"○","ERRRR")</f>
        <v>○</v>
      </c>
      <c r="AQ42" s="8" t="str">
        <f>IF('内訳（地積等１）'!IA42+SUM(J42,V42)='内訳（地積等２）'!AH42,"○","ERRRR")</f>
        <v>○</v>
      </c>
      <c r="AR42" s="8" t="str">
        <f>IF('内訳（地積等１）'!IB42+SUM(K42,W42)='内訳（地積等２）'!AI42,"○","ERRRR")</f>
        <v>○</v>
      </c>
      <c r="AS42" s="8" t="str">
        <f>IF('内訳（地積等１）'!IC42+SUM(L42,X42)='内訳（地積等２）'!AJ42,"○","ERRRR")</f>
        <v>○</v>
      </c>
    </row>
    <row r="43" spans="2:45" s="8" customFormat="1" ht="15" customHeight="1">
      <c r="B43" s="20">
        <v>38</v>
      </c>
      <c r="C43" s="21" t="s">
        <v>108</v>
      </c>
      <c r="D43" s="22">
        <v>377795</v>
      </c>
      <c r="E43" s="22">
        <v>1334356</v>
      </c>
      <c r="F43" s="22">
        <v>1238809</v>
      </c>
      <c r="G43" s="22">
        <v>3307222</v>
      </c>
      <c r="H43" s="22">
        <v>3179278</v>
      </c>
      <c r="I43" s="22">
        <v>1369032</v>
      </c>
      <c r="J43" s="22">
        <v>884</v>
      </c>
      <c r="K43" s="22">
        <v>1990</v>
      </c>
      <c r="L43" s="22">
        <v>1724</v>
      </c>
      <c r="N43" s="20">
        <v>38</v>
      </c>
      <c r="O43" s="21" t="str">
        <f t="shared" si="5"/>
        <v>八重瀬町</v>
      </c>
      <c r="P43" s="22">
        <v>4603848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16522</v>
      </c>
      <c r="W43" s="22">
        <v>0</v>
      </c>
      <c r="X43" s="22">
        <v>0</v>
      </c>
      <c r="Z43" s="20">
        <v>38</v>
      </c>
      <c r="AA43" s="21" t="str">
        <f t="shared" si="6"/>
        <v>八重瀬町</v>
      </c>
      <c r="AB43" s="22">
        <v>5902350</v>
      </c>
      <c r="AC43" s="22">
        <v>20997650</v>
      </c>
      <c r="AD43" s="22">
        <v>16851288</v>
      </c>
      <c r="AE43" s="22">
        <v>71041554</v>
      </c>
      <c r="AF43" s="22">
        <v>70042282</v>
      </c>
      <c r="AG43" s="22">
        <v>16567832</v>
      </c>
      <c r="AH43" s="22">
        <v>19232</v>
      </c>
      <c r="AI43" s="22">
        <v>32321</v>
      </c>
      <c r="AJ43" s="22">
        <v>26984</v>
      </c>
      <c r="AK43" s="8" t="str">
        <f>IF('内訳（地積等１）'!HU43+SUM(D43,P43)='内訳（地積等２）'!AB43,"○","ERRRR")</f>
        <v>○</v>
      </c>
      <c r="AL43" s="8" t="str">
        <f>IF('内訳（地積等１）'!HV43+SUM(E43,Q43)='内訳（地積等２）'!AC43,"○","ERRRR")</f>
        <v>○</v>
      </c>
      <c r="AM43" s="8" t="str">
        <f>IF('内訳（地積等１）'!HW43+SUM(F43,R43)='内訳（地積等２）'!AD43,"○","ERRRR")</f>
        <v>○</v>
      </c>
      <c r="AN43" s="8" t="str">
        <f>IF('内訳（地積等１）'!HX43+SUM(G43,S43)='内訳（地積等２）'!AE43,"○","ERRRR")</f>
        <v>○</v>
      </c>
      <c r="AO43" s="8" t="str">
        <f>IF('内訳（地積等１）'!HY43+SUM(H43,T43)='内訳（地積等２）'!AF43,"○","ERRRR")</f>
        <v>○</v>
      </c>
      <c r="AP43" s="8" t="str">
        <f>IF('内訳（地積等１）'!HZ43+SUM(I43,U43)='内訳（地積等２）'!AG43,"○","ERRRR")</f>
        <v>○</v>
      </c>
      <c r="AQ43" s="8" t="str">
        <f>IF('内訳（地積等１）'!IA43+SUM(J43,V43)='内訳（地積等２）'!AH43,"○","ERRRR")</f>
        <v>○</v>
      </c>
      <c r="AR43" s="8" t="str">
        <f>IF('内訳（地積等１）'!IB43+SUM(K43,W43)='内訳（地積等２）'!AI43,"○","ERRRR")</f>
        <v>○</v>
      </c>
      <c r="AS43" s="8" t="str">
        <f>IF('内訳（地積等１）'!IC43+SUM(L43,X43)='内訳（地積等２）'!AJ43,"○","ERRRR")</f>
        <v>○</v>
      </c>
    </row>
    <row r="44" spans="2:45" s="8" customFormat="1" ht="15" customHeight="1">
      <c r="B44" s="20">
        <v>39</v>
      </c>
      <c r="C44" s="21" t="s">
        <v>109</v>
      </c>
      <c r="D44" s="22">
        <v>552016</v>
      </c>
      <c r="E44" s="22">
        <v>212</v>
      </c>
      <c r="F44" s="22">
        <v>211</v>
      </c>
      <c r="G44" s="22">
        <v>2</v>
      </c>
      <c r="H44" s="22">
        <v>2</v>
      </c>
      <c r="I44" s="22">
        <v>1</v>
      </c>
      <c r="J44" s="22">
        <v>88</v>
      </c>
      <c r="K44" s="22">
        <v>2</v>
      </c>
      <c r="L44" s="22">
        <v>2</v>
      </c>
      <c r="N44" s="20">
        <v>39</v>
      </c>
      <c r="O44" s="21" t="str">
        <f t="shared" si="5"/>
        <v>多良間村</v>
      </c>
      <c r="P44" s="22">
        <v>786158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445</v>
      </c>
      <c r="W44" s="22">
        <v>0</v>
      </c>
      <c r="X44" s="22">
        <v>0</v>
      </c>
      <c r="Z44" s="20">
        <v>39</v>
      </c>
      <c r="AA44" s="21" t="str">
        <f t="shared" si="6"/>
        <v>多良間村</v>
      </c>
      <c r="AB44" s="22">
        <v>2641795</v>
      </c>
      <c r="AC44" s="22">
        <v>11267220</v>
      </c>
      <c r="AD44" s="22">
        <v>10477271</v>
      </c>
      <c r="AE44" s="22">
        <v>1668269</v>
      </c>
      <c r="AF44" s="22">
        <v>1574132</v>
      </c>
      <c r="AG44" s="22">
        <v>582080</v>
      </c>
      <c r="AH44" s="22">
        <v>663</v>
      </c>
      <c r="AI44" s="22">
        <v>5480</v>
      </c>
      <c r="AJ44" s="22">
        <v>4924</v>
      </c>
      <c r="AK44" s="8" t="str">
        <f>IF('内訳（地積等１）'!HU44+SUM(D44,P44)='内訳（地積等２）'!AB44,"○","ERRRR")</f>
        <v>○</v>
      </c>
      <c r="AL44" s="8" t="str">
        <f>IF('内訳（地積等１）'!HV44+SUM(E44,Q44)='内訳（地積等２）'!AC44,"○","ERRRR")</f>
        <v>○</v>
      </c>
      <c r="AM44" s="8" t="str">
        <f>IF('内訳（地積等１）'!HW44+SUM(F44,R44)='内訳（地積等２）'!AD44,"○","ERRRR")</f>
        <v>○</v>
      </c>
      <c r="AN44" s="8" t="str">
        <f>IF('内訳（地積等１）'!HX44+SUM(G44,S44)='内訳（地積等２）'!AE44,"○","ERRRR")</f>
        <v>○</v>
      </c>
      <c r="AO44" s="8" t="str">
        <f>IF('内訳（地積等１）'!HY44+SUM(H44,T44)='内訳（地積等２）'!AF44,"○","ERRRR")</f>
        <v>○</v>
      </c>
      <c r="AP44" s="8" t="str">
        <f>IF('内訳（地積等１）'!HZ44+SUM(I44,U44)='内訳（地積等２）'!AG44,"○","ERRRR")</f>
        <v>○</v>
      </c>
      <c r="AQ44" s="8" t="str">
        <f>IF('内訳（地積等１）'!IA44+SUM(J44,V44)='内訳（地積等２）'!AH44,"○","ERRRR")</f>
        <v>○</v>
      </c>
      <c r="AR44" s="8" t="str">
        <f>IF('内訳（地積等１）'!IB44+SUM(K44,W44)='内訳（地積等２）'!AI44,"○","ERRRR")</f>
        <v>○</v>
      </c>
      <c r="AS44" s="8" t="str">
        <f>IF('内訳（地積等１）'!IC44+SUM(L44,X44)='内訳（地積等２）'!AJ44,"○","ERRRR")</f>
        <v>○</v>
      </c>
    </row>
    <row r="45" spans="2:45" s="8" customFormat="1" ht="15" customHeight="1">
      <c r="B45" s="20">
        <v>40</v>
      </c>
      <c r="C45" s="21" t="s">
        <v>110</v>
      </c>
      <c r="D45" s="22">
        <v>1360300</v>
      </c>
      <c r="E45" s="22">
        <v>1412173</v>
      </c>
      <c r="F45" s="22">
        <v>1376598</v>
      </c>
      <c r="G45" s="22">
        <v>1113932</v>
      </c>
      <c r="H45" s="22">
        <v>1112990</v>
      </c>
      <c r="I45" s="22">
        <v>1111031</v>
      </c>
      <c r="J45" s="22">
        <v>1207</v>
      </c>
      <c r="K45" s="22">
        <v>392</v>
      </c>
      <c r="L45" s="22">
        <v>226</v>
      </c>
      <c r="N45" s="20">
        <v>40</v>
      </c>
      <c r="O45" s="21" t="str">
        <f t="shared" si="5"/>
        <v>竹 富 町</v>
      </c>
      <c r="P45" s="22">
        <v>12648313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9272</v>
      </c>
      <c r="W45" s="22">
        <v>0</v>
      </c>
      <c r="X45" s="22">
        <v>0</v>
      </c>
      <c r="Z45" s="20">
        <v>40</v>
      </c>
      <c r="AA45" s="21" t="str">
        <f t="shared" si="6"/>
        <v>竹 富 町</v>
      </c>
      <c r="AB45" s="22">
        <v>281052440</v>
      </c>
      <c r="AC45" s="22">
        <v>52967560</v>
      </c>
      <c r="AD45" s="22">
        <v>45935755</v>
      </c>
      <c r="AE45" s="22">
        <v>7496595</v>
      </c>
      <c r="AF45" s="22">
        <v>7056040</v>
      </c>
      <c r="AG45" s="22">
        <v>3182773</v>
      </c>
      <c r="AH45" s="22">
        <v>13092</v>
      </c>
      <c r="AI45" s="22">
        <v>26406</v>
      </c>
      <c r="AJ45" s="22">
        <v>19867</v>
      </c>
      <c r="AK45" s="8" t="str">
        <f>IF('内訳（地積等１）'!HU45+SUM(D45,P45)='内訳（地積等２）'!AB45,"○","ERRRR")</f>
        <v>○</v>
      </c>
      <c r="AL45" s="8" t="str">
        <f>IF('内訳（地積等１）'!HV45+SUM(E45,Q45)='内訳（地積等２）'!AC45,"○","ERRRR")</f>
        <v>○</v>
      </c>
      <c r="AM45" s="8" t="str">
        <f>IF('内訳（地積等１）'!HW45+SUM(F45,R45)='内訳（地積等２）'!AD45,"○","ERRRR")</f>
        <v>○</v>
      </c>
      <c r="AN45" s="8" t="str">
        <f>IF('内訳（地積等１）'!HX45+SUM(G45,S45)='内訳（地積等２）'!AE45,"○","ERRRR")</f>
        <v>○</v>
      </c>
      <c r="AO45" s="8" t="str">
        <f>IF('内訳（地積等１）'!HY45+SUM(H45,T45)='内訳（地積等２）'!AF45,"○","ERRRR")</f>
        <v>○</v>
      </c>
      <c r="AP45" s="8" t="str">
        <f>IF('内訳（地積等１）'!HZ45+SUM(I45,U45)='内訳（地積等２）'!AG45,"○","ERRRR")</f>
        <v>○</v>
      </c>
      <c r="AQ45" s="8" t="str">
        <f>IF('内訳（地積等１）'!IA45+SUM(J45,V45)='内訳（地積等２）'!AH45,"○","ERRRR")</f>
        <v>○</v>
      </c>
      <c r="AR45" s="8" t="str">
        <f>IF('内訳（地積等１）'!IB45+SUM(K45,W45)='内訳（地積等２）'!AI45,"○","ERRRR")</f>
        <v>○</v>
      </c>
      <c r="AS45" s="8" t="str">
        <f>IF('内訳（地積等１）'!IC45+SUM(L45,X45)='内訳（地積等２）'!AJ45,"○","ERRRR")</f>
        <v>○</v>
      </c>
    </row>
    <row r="46" spans="2:45" s="8" customFormat="1" ht="15" customHeight="1">
      <c r="B46" s="20">
        <v>41</v>
      </c>
      <c r="C46" s="21" t="s">
        <v>111</v>
      </c>
      <c r="D46" s="22">
        <v>1007833</v>
      </c>
      <c r="E46" s="22">
        <v>298862</v>
      </c>
      <c r="F46" s="22">
        <v>234529</v>
      </c>
      <c r="G46" s="22">
        <v>16455</v>
      </c>
      <c r="H46" s="22">
        <v>12500</v>
      </c>
      <c r="I46" s="22">
        <v>9247</v>
      </c>
      <c r="J46" s="22">
        <v>389</v>
      </c>
      <c r="K46" s="22">
        <v>138</v>
      </c>
      <c r="L46" s="22">
        <v>93</v>
      </c>
      <c r="N46" s="20">
        <v>41</v>
      </c>
      <c r="O46" s="21" t="str">
        <f t="shared" si="5"/>
        <v>与那国町</v>
      </c>
      <c r="P46" s="22">
        <v>1293047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2702</v>
      </c>
      <c r="W46" s="22">
        <v>0</v>
      </c>
      <c r="X46" s="22">
        <v>0</v>
      </c>
      <c r="Z46" s="20">
        <v>41</v>
      </c>
      <c r="AA46" s="21" t="str">
        <f t="shared" si="6"/>
        <v>与那国町</v>
      </c>
      <c r="AB46" s="22">
        <v>16254820</v>
      </c>
      <c r="AC46" s="22">
        <v>11595024</v>
      </c>
      <c r="AD46" s="22">
        <v>8794829</v>
      </c>
      <c r="AE46" s="22">
        <v>2124895</v>
      </c>
      <c r="AF46" s="22">
        <v>1886558</v>
      </c>
      <c r="AG46" s="22">
        <v>594493</v>
      </c>
      <c r="AH46" s="22">
        <v>3880</v>
      </c>
      <c r="AI46" s="22">
        <v>5644</v>
      </c>
      <c r="AJ46" s="22">
        <v>4008</v>
      </c>
      <c r="AK46" s="8" t="str">
        <f>IF('内訳（地積等１）'!HU46+SUM(D46,P46)='内訳（地積等２）'!AB46,"○","ERRRR")</f>
        <v>○</v>
      </c>
      <c r="AL46" s="8" t="str">
        <f>IF('内訳（地積等１）'!HV46+SUM(E46,Q46)='内訳（地積等２）'!AC46,"○","ERRRR")</f>
        <v>○</v>
      </c>
      <c r="AM46" s="8" t="str">
        <f>IF('内訳（地積等１）'!HW46+SUM(F46,R46)='内訳（地積等２）'!AD46,"○","ERRRR")</f>
        <v>○</v>
      </c>
      <c r="AN46" s="8" t="str">
        <f>IF('内訳（地積等１）'!HX46+SUM(G46,S46)='内訳（地積等２）'!AE46,"○","ERRRR")</f>
        <v>○</v>
      </c>
      <c r="AO46" s="8" t="str">
        <f>IF('内訳（地積等１）'!HY46+SUM(H46,T46)='内訳（地積等２）'!AF46,"○","ERRRR")</f>
        <v>○</v>
      </c>
      <c r="AP46" s="8" t="str">
        <f>IF('内訳（地積等１）'!HZ46+SUM(I46,U46)='内訳（地積等２）'!AG46,"○","ERRRR")</f>
        <v>○</v>
      </c>
      <c r="AQ46" s="8" t="str">
        <f>IF('内訳（地積等１）'!IA46+SUM(J46,V46)='内訳（地積等２）'!AH46,"○","ERRRR")</f>
        <v>○</v>
      </c>
      <c r="AR46" s="8" t="str">
        <f>IF('内訳（地積等１）'!IB46+SUM(K46,W46)='内訳（地積等２）'!AI46,"○","ERRRR")</f>
        <v>○</v>
      </c>
      <c r="AS46" s="8" t="str">
        <f>IF('内訳（地積等１）'!IC46+SUM(L46,X46)='内訳（地積等２）'!AJ46,"○","ERRRR")</f>
        <v>○</v>
      </c>
    </row>
    <row r="47" spans="2:45" s="8" customFormat="1" ht="15" customHeight="1">
      <c r="B47" s="38"/>
      <c r="C47" s="39" t="s">
        <v>56</v>
      </c>
      <c r="D47" s="40">
        <f>SUM(D17:D46)</f>
        <v>57499074</v>
      </c>
      <c r="E47" s="40">
        <f aca="true" t="shared" si="7" ref="E47:L47">SUM(E17:E46)</f>
        <v>51579220</v>
      </c>
      <c r="F47" s="40">
        <f t="shared" si="7"/>
        <v>48383081</v>
      </c>
      <c r="G47" s="40">
        <f t="shared" si="7"/>
        <v>401684487</v>
      </c>
      <c r="H47" s="40">
        <f t="shared" si="7"/>
        <v>401138199</v>
      </c>
      <c r="I47" s="40">
        <f t="shared" si="7"/>
        <v>156111828</v>
      </c>
      <c r="J47" s="40">
        <f t="shared" si="7"/>
        <v>20081</v>
      </c>
      <c r="K47" s="40">
        <f t="shared" si="7"/>
        <v>62476</v>
      </c>
      <c r="L47" s="40">
        <f t="shared" si="7"/>
        <v>55359</v>
      </c>
      <c r="N47" s="38"/>
      <c r="O47" s="39" t="s">
        <v>56</v>
      </c>
      <c r="P47" s="40">
        <f aca="true" t="shared" si="8" ref="P47:X47">SUM(P17:P46)</f>
        <v>174494403</v>
      </c>
      <c r="Q47" s="40">
        <f t="shared" si="8"/>
        <v>0</v>
      </c>
      <c r="R47" s="40">
        <f t="shared" si="8"/>
        <v>0</v>
      </c>
      <c r="S47" s="40">
        <f t="shared" si="8"/>
        <v>0</v>
      </c>
      <c r="T47" s="40">
        <f t="shared" si="8"/>
        <v>0</v>
      </c>
      <c r="U47" s="40">
        <f t="shared" si="8"/>
        <v>0</v>
      </c>
      <c r="V47" s="40">
        <f t="shared" si="8"/>
        <v>225082</v>
      </c>
      <c r="W47" s="40">
        <f t="shared" si="8"/>
        <v>0</v>
      </c>
      <c r="X47" s="40">
        <f t="shared" si="8"/>
        <v>0</v>
      </c>
      <c r="Z47" s="38"/>
      <c r="AA47" s="39" t="s">
        <v>56</v>
      </c>
      <c r="AB47" s="40">
        <f aca="true" t="shared" si="9" ref="AB47:AJ47">SUM(AB17:AB46)</f>
        <v>782327640</v>
      </c>
      <c r="AC47" s="40">
        <f t="shared" si="9"/>
        <v>491810314</v>
      </c>
      <c r="AD47" s="40">
        <f t="shared" si="9"/>
        <v>395588325</v>
      </c>
      <c r="AE47" s="40">
        <f t="shared" si="9"/>
        <v>1277873406</v>
      </c>
      <c r="AF47" s="40">
        <f t="shared" si="9"/>
        <v>1265092608</v>
      </c>
      <c r="AG47" s="40">
        <f t="shared" si="9"/>
        <v>382202581</v>
      </c>
      <c r="AH47" s="40">
        <f t="shared" si="9"/>
        <v>291074</v>
      </c>
      <c r="AI47" s="40">
        <f t="shared" si="9"/>
        <v>573551</v>
      </c>
      <c r="AJ47" s="40">
        <f t="shared" si="9"/>
        <v>428134</v>
      </c>
      <c r="AK47" s="8" t="str">
        <f>IF('内訳（地積等１）'!HU47+SUM(D47,P47)='内訳（地積等２）'!AB47,"○","ERRRR")</f>
        <v>○</v>
      </c>
      <c r="AL47" s="8" t="str">
        <f>IF('内訳（地積等１）'!HV47+SUM(E47,Q47)='内訳（地積等２）'!AC47,"○","ERRRR")</f>
        <v>○</v>
      </c>
      <c r="AM47" s="8" t="str">
        <f>IF('内訳（地積等１）'!HW47+SUM(F47,R47)='内訳（地積等２）'!AD47,"○","ERRRR")</f>
        <v>○</v>
      </c>
      <c r="AN47" s="8" t="str">
        <f>IF('内訳（地積等１）'!HX47+SUM(G47,S47)='内訳（地積等２）'!AE47,"○","ERRRR")</f>
        <v>○</v>
      </c>
      <c r="AO47" s="8" t="str">
        <f>IF('内訳（地積等１）'!HY47+SUM(H47,T47)='内訳（地積等２）'!AF47,"○","ERRRR")</f>
        <v>○</v>
      </c>
      <c r="AP47" s="8" t="str">
        <f>IF('内訳（地積等１）'!HZ47+SUM(I47,U47)='内訳（地積等２）'!AG47,"○","ERRRR")</f>
        <v>○</v>
      </c>
      <c r="AQ47" s="8" t="str">
        <f>IF('内訳（地積等１）'!IA47+SUM(J47,V47)='内訳（地積等２）'!AH47,"○","ERRRR")</f>
        <v>○</v>
      </c>
      <c r="AR47" s="8" t="str">
        <f>IF('内訳（地積等１）'!IB47+SUM(K47,W47)='内訳（地積等２）'!AI47,"○","ERRRR")</f>
        <v>○</v>
      </c>
      <c r="AS47" s="8" t="str">
        <f>IF('内訳（地積等１）'!IC47+SUM(L47,X47)='内訳（地積等２）'!AJ47,"○","ERRRR")</f>
        <v>○</v>
      </c>
    </row>
    <row r="48" spans="2:45" s="45" customFormat="1" ht="15" customHeight="1">
      <c r="B48" s="41"/>
      <c r="C48" s="42" t="s">
        <v>57</v>
      </c>
      <c r="D48" s="43">
        <f>SUM(D47,D16)</f>
        <v>87035863</v>
      </c>
      <c r="E48" s="43">
        <f aca="true" t="shared" si="10" ref="E48:L48">SUM(E47,E16)</f>
        <v>111238470</v>
      </c>
      <c r="F48" s="43">
        <f t="shared" si="10"/>
        <v>106859333</v>
      </c>
      <c r="G48" s="43">
        <f t="shared" si="10"/>
        <v>1268082487</v>
      </c>
      <c r="H48" s="43">
        <f t="shared" si="10"/>
        <v>1267066202</v>
      </c>
      <c r="I48" s="43">
        <f t="shared" si="10"/>
        <v>525891404</v>
      </c>
      <c r="J48" s="43">
        <f t="shared" si="10"/>
        <v>42261</v>
      </c>
      <c r="K48" s="43">
        <f t="shared" si="10"/>
        <v>149009</v>
      </c>
      <c r="L48" s="43">
        <f t="shared" si="10"/>
        <v>138028</v>
      </c>
      <c r="M48" s="8"/>
      <c r="N48" s="41"/>
      <c r="O48" s="42" t="s">
        <v>57</v>
      </c>
      <c r="P48" s="43">
        <f aca="true" t="shared" si="11" ref="P48:X48">SUM(P47,P16)</f>
        <v>291393006</v>
      </c>
      <c r="Q48" s="43">
        <f t="shared" si="11"/>
        <v>0</v>
      </c>
      <c r="R48" s="43">
        <f t="shared" si="11"/>
        <v>0</v>
      </c>
      <c r="S48" s="43">
        <f t="shared" si="11"/>
        <v>0</v>
      </c>
      <c r="T48" s="43">
        <f t="shared" si="11"/>
        <v>0</v>
      </c>
      <c r="U48" s="43">
        <f t="shared" si="11"/>
        <v>0</v>
      </c>
      <c r="V48" s="43">
        <f t="shared" si="11"/>
        <v>596058</v>
      </c>
      <c r="W48" s="43">
        <f t="shared" si="11"/>
        <v>0</v>
      </c>
      <c r="X48" s="43">
        <f t="shared" si="11"/>
        <v>0</v>
      </c>
      <c r="Y48" s="8"/>
      <c r="Z48" s="41"/>
      <c r="AA48" s="42" t="s">
        <v>57</v>
      </c>
      <c r="AB48" s="43">
        <f aca="true" t="shared" si="12" ref="AB48:AJ48">SUM(AB47,AB16)</f>
        <v>1163266626</v>
      </c>
      <c r="AC48" s="43">
        <f t="shared" si="12"/>
        <v>1052686649</v>
      </c>
      <c r="AD48" s="43">
        <f t="shared" si="12"/>
        <v>875739570</v>
      </c>
      <c r="AE48" s="43">
        <f t="shared" si="12"/>
        <v>5745703286</v>
      </c>
      <c r="AF48" s="43">
        <f t="shared" si="12"/>
        <v>5714656079</v>
      </c>
      <c r="AG48" s="43">
        <f t="shared" si="12"/>
        <v>1766873300</v>
      </c>
      <c r="AH48" s="43">
        <f t="shared" si="12"/>
        <v>743247</v>
      </c>
      <c r="AI48" s="43">
        <f t="shared" si="12"/>
        <v>1376010</v>
      </c>
      <c r="AJ48" s="43">
        <f t="shared" si="12"/>
        <v>1125195</v>
      </c>
      <c r="AK48" s="45" t="str">
        <f>IF('内訳（地積等１）'!HU48+SUM(D48,P48)='内訳（地積等２）'!AB48,"○","ERRRR")</f>
        <v>○</v>
      </c>
      <c r="AL48" s="45" t="str">
        <f>IF('内訳（地積等１）'!HV48+SUM(E48,Q48)='内訳（地積等２）'!AC48,"○","ERRRR")</f>
        <v>○</v>
      </c>
      <c r="AM48" s="45" t="str">
        <f>IF('内訳（地積等１）'!HW48+SUM(F48,R48)='内訳（地積等２）'!AD48,"○","ERRRR")</f>
        <v>○</v>
      </c>
      <c r="AN48" s="45" t="str">
        <f>IF('内訳（地積等１）'!HX48+SUM(G48,S48)='内訳（地積等２）'!AE48,"○","ERRRR")</f>
        <v>○</v>
      </c>
      <c r="AO48" s="45" t="str">
        <f>IF('内訳（地積等１）'!HY48+SUM(H48,T48)='内訳（地積等２）'!AF48,"○","ERRRR")</f>
        <v>○</v>
      </c>
      <c r="AP48" s="45" t="str">
        <f>IF('内訳（地積等１）'!HZ48+SUM(I48,U48)='内訳（地積等２）'!AG48,"○","ERRRR")</f>
        <v>○</v>
      </c>
      <c r="AQ48" s="45" t="str">
        <f>IF('内訳（地積等１）'!IA48+SUM(J48,V48)='内訳（地積等２）'!AH48,"○","ERRRR")</f>
        <v>○</v>
      </c>
      <c r="AR48" s="45" t="str">
        <f>IF('内訳（地積等１）'!IB48+SUM(K48,W48)='内訳（地積等２）'!AI48,"○","ERRRR")</f>
        <v>○</v>
      </c>
      <c r="AS48" s="45" t="str">
        <f>IF('内訳（地積等１）'!IC48+SUM(L48,X48)='内訳（地積等２）'!AJ48,"○","ERRRR")</f>
        <v>○</v>
      </c>
    </row>
  </sheetData>
  <mergeCells count="15">
    <mergeCell ref="AB3:AD3"/>
    <mergeCell ref="AE3:AG3"/>
    <mergeCell ref="AH3:AJ3"/>
    <mergeCell ref="S3:U3"/>
    <mergeCell ref="V3:X3"/>
    <mergeCell ref="Z3:Z4"/>
    <mergeCell ref="AA3:AA4"/>
    <mergeCell ref="J3:L3"/>
    <mergeCell ref="N3:N4"/>
    <mergeCell ref="O3:O4"/>
    <mergeCell ref="P3:R3"/>
    <mergeCell ref="B3:B4"/>
    <mergeCell ref="C3:C4"/>
    <mergeCell ref="D3:F3"/>
    <mergeCell ref="G3:I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2009-02-24T01:40:03Z</cp:lastPrinted>
  <dcterms:created xsi:type="dcterms:W3CDTF">2003-03-10T08:29:16Z</dcterms:created>
  <dcterms:modified xsi:type="dcterms:W3CDTF">2010-03-12T03:01:55Z</dcterms:modified>
  <cp:category/>
  <cp:version/>
  <cp:contentType/>
  <cp:contentStatus/>
</cp:coreProperties>
</file>