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45" activeTab="0"/>
  </bookViews>
  <sheets>
    <sheet name="１表総括表（市町村計）" sheetId="1" r:id="rId1"/>
    <sheet name="内訳（納税義務者）" sheetId="2" r:id="rId2"/>
    <sheet name="内訳（地積等１）" sheetId="3" r:id="rId3"/>
    <sheet name="内訳（地積等２）" sheetId="4" r:id="rId4"/>
  </sheets>
  <definedNames>
    <definedName name="_xlnm.Print_Area" localSheetId="0">'１表総括表（市町村計）'!$A$1:$P$32</definedName>
    <definedName name="_xlnm.Print_Area" localSheetId="2">'内訳（地積等１）'!$A$1:$HT$48</definedName>
    <definedName name="_xlnm.Print_Area" localSheetId="3">'内訳（地積等２）'!$B$1:$AJ$48</definedName>
    <definedName name="_xlnm.Print_Area" localSheetId="1">'内訳（納税義務者）'!$A$1:$K$48</definedName>
  </definedNames>
  <calcPr fullCalcOnLoad="1"/>
</workbook>
</file>

<file path=xl/sharedStrings.xml><?xml version="1.0" encoding="utf-8"?>
<sst xmlns="http://schemas.openxmlformats.org/spreadsheetml/2006/main" count="613" uniqueCount="139">
  <si>
    <t>納税義務者数</t>
  </si>
  <si>
    <t>非課税地積
（イ）　（㎡）</t>
  </si>
  <si>
    <t>評価総地積
（ロ）　（㎡）</t>
  </si>
  <si>
    <t>法定免税点
未満のもの
（ロ）（人）</t>
  </si>
  <si>
    <t>総数
（イ）（人）</t>
  </si>
  <si>
    <t>法定免税点
以上のもの
(ｲ)-(ﾛ)(ﾊ)（人）</t>
  </si>
  <si>
    <t>法定免税点
未満のもの
（ハ）　（㎡）</t>
  </si>
  <si>
    <t>法定免税点
以上のもの
（ニ）　（㎡）</t>
  </si>
  <si>
    <t>総額
（ホ）　（千円）</t>
  </si>
  <si>
    <t>法定免税点
未満のもの
（ニ）　（千円）</t>
  </si>
  <si>
    <t>法定免税点
以上のもの
（ト）　（千円）</t>
  </si>
  <si>
    <t>（ト）に係る
課税標準額
（チ）　（千円）</t>
  </si>
  <si>
    <t>非課税地筆数（リ）</t>
  </si>
  <si>
    <t>評価総筆数
（ヌ）</t>
  </si>
  <si>
    <t>法定免税点
未満のもの
（ル）</t>
  </si>
  <si>
    <t>法定免税点
以上のもの
（ヌ）-（ル）</t>
  </si>
  <si>
    <t>平均価格</t>
  </si>
  <si>
    <t>（ホ）/（ロ）
（ワ）　（円/㎡）</t>
  </si>
  <si>
    <t>　　　　　　　　　　　　　　区　分
地　目　</t>
  </si>
  <si>
    <t>一般田</t>
  </si>
  <si>
    <t>介在田・市街化区域田</t>
  </si>
  <si>
    <t>一般畑</t>
  </si>
  <si>
    <t>介在畑・市街化区域畑</t>
  </si>
  <si>
    <t>小規模住宅用地</t>
  </si>
  <si>
    <t>一般住宅用地</t>
  </si>
  <si>
    <t>商業地等（非住宅用地）</t>
  </si>
  <si>
    <t>計</t>
  </si>
  <si>
    <t>塩田</t>
  </si>
  <si>
    <t>鉱泉地</t>
  </si>
  <si>
    <t>池沼</t>
  </si>
  <si>
    <t>一般山林</t>
  </si>
  <si>
    <t>介在山林</t>
  </si>
  <si>
    <t>牧場</t>
  </si>
  <si>
    <t>原野</t>
  </si>
  <si>
    <t>ゴルフ場の用地</t>
  </si>
  <si>
    <t>遊園地等の用地</t>
  </si>
  <si>
    <t>その他の雑種地</t>
  </si>
  <si>
    <t>その他</t>
  </si>
  <si>
    <t>合計</t>
  </si>
  <si>
    <t>田</t>
  </si>
  <si>
    <t>畑</t>
  </si>
  <si>
    <t>宅地</t>
  </si>
  <si>
    <t>山林</t>
  </si>
  <si>
    <t>雑種地</t>
  </si>
  <si>
    <t>総額
（ニ）　（千円）</t>
  </si>
  <si>
    <t>（ホ）に係る
課税標準額
（ヘ）　（千円）</t>
  </si>
  <si>
    <t>地                  積</t>
  </si>
  <si>
    <t>決      定      価      格</t>
  </si>
  <si>
    <t>筆                    数</t>
  </si>
  <si>
    <t>番号</t>
  </si>
  <si>
    <t>　　　　　　 区分
市町村名</t>
  </si>
  <si>
    <t>　　　　　      区分
市町村名</t>
  </si>
  <si>
    <t>地積</t>
  </si>
  <si>
    <t>決定価格</t>
  </si>
  <si>
    <t>（ロ）の内免税点
以上のもの
（ハ）　（㎡）</t>
  </si>
  <si>
    <t>（ニ）の内免税点
以上のもの
（ホ）　（千円）</t>
  </si>
  <si>
    <t>【町村計】</t>
  </si>
  <si>
    <t>【市町村計】</t>
  </si>
  <si>
    <t>筆数</t>
  </si>
  <si>
    <t>評価総筆数
（ロ）</t>
  </si>
  <si>
    <t>非課税地筆数（イ）</t>
  </si>
  <si>
    <t>鉄軌道用地</t>
  </si>
  <si>
    <t>単体利用</t>
  </si>
  <si>
    <t>複合利用</t>
  </si>
  <si>
    <t>計</t>
  </si>
  <si>
    <t>総額
（ニ）　（千円）</t>
  </si>
  <si>
    <t>（ホ）に係る
課税標準額
（ヘ）　（千円）</t>
  </si>
  <si>
    <t>個人</t>
  </si>
  <si>
    <t>合計（個人＋法人）</t>
  </si>
  <si>
    <t>法人</t>
  </si>
  <si>
    <t>非課税地筆数
（イ）</t>
  </si>
  <si>
    <t>那 覇 市</t>
  </si>
  <si>
    <t>宜野湾市</t>
  </si>
  <si>
    <t>石 垣 市</t>
  </si>
  <si>
    <t>浦 添 市</t>
  </si>
  <si>
    <t>名 護 市</t>
  </si>
  <si>
    <t>糸 満 市</t>
  </si>
  <si>
    <t>沖 縄 市</t>
  </si>
  <si>
    <t>豊見城市</t>
  </si>
  <si>
    <t>うるま市</t>
  </si>
  <si>
    <t>宮古島市</t>
  </si>
  <si>
    <t>南城市</t>
  </si>
  <si>
    <t>国 頭 村</t>
  </si>
  <si>
    <t>大宜味村</t>
  </si>
  <si>
    <t>東    村</t>
  </si>
  <si>
    <t>今帰仁村</t>
  </si>
  <si>
    <t>本 部 町</t>
  </si>
  <si>
    <t>恩 納 村</t>
  </si>
  <si>
    <t>宜野座村</t>
  </si>
  <si>
    <t>金 武 町</t>
  </si>
  <si>
    <t>伊 江 村</t>
  </si>
  <si>
    <t>読 谷 村</t>
  </si>
  <si>
    <t>嘉手納町</t>
  </si>
  <si>
    <t>北 谷 町</t>
  </si>
  <si>
    <t>北中城村</t>
  </si>
  <si>
    <t>中 城 村</t>
  </si>
  <si>
    <t>西 原 町</t>
  </si>
  <si>
    <t>与那原町</t>
  </si>
  <si>
    <t>南風原町</t>
  </si>
  <si>
    <t>渡嘉敷村</t>
  </si>
  <si>
    <t>座間味村</t>
  </si>
  <si>
    <t>粟 国 村</t>
  </si>
  <si>
    <t>渡名喜村</t>
  </si>
  <si>
    <t>南大東村</t>
  </si>
  <si>
    <t>北大東村</t>
  </si>
  <si>
    <t>伊平屋村</t>
  </si>
  <si>
    <t>伊是名村</t>
  </si>
  <si>
    <t>久米島町</t>
  </si>
  <si>
    <t>八重瀬町</t>
  </si>
  <si>
    <t>多良間村</t>
  </si>
  <si>
    <t>竹 富 町</t>
  </si>
  <si>
    <t>与那国町</t>
  </si>
  <si>
    <t>１　一般田</t>
  </si>
  <si>
    <t>２　介在田・市街化区域田</t>
  </si>
  <si>
    <t>３　一般畑</t>
  </si>
  <si>
    <t>４　介在畑・市街化区域畑</t>
  </si>
  <si>
    <t>５　小規模住宅用地</t>
  </si>
  <si>
    <t>６　一般住宅用地</t>
  </si>
  <si>
    <t>７　住宅用地以外の宅地</t>
  </si>
  <si>
    <t>８　宅地　計</t>
  </si>
  <si>
    <t>９　塩田</t>
  </si>
  <si>
    <t>10　鉱泉地</t>
  </si>
  <si>
    <t>11　池沼</t>
  </si>
  <si>
    <t>12　一般山林</t>
  </si>
  <si>
    <t>13　介在山林</t>
  </si>
  <si>
    <t>14　牧場</t>
  </si>
  <si>
    <t>15　原野</t>
  </si>
  <si>
    <t>16　ゴルフ場の用地</t>
  </si>
  <si>
    <t>17　遊園地等の用地</t>
  </si>
  <si>
    <t>18　鉄軌道用地（単体利用）</t>
  </si>
  <si>
    <t>19　鉄軌道用地（複合利用）</t>
  </si>
  <si>
    <t>20　その他の雑種地</t>
  </si>
  <si>
    <t>21　その他</t>
  </si>
  <si>
    <t>22　合計</t>
  </si>
  <si>
    <t>【市部計】</t>
  </si>
  <si>
    <t>Ⅰ　市町村合計（総括表）</t>
  </si>
  <si>
    <t>Ⅱ　納税義務者数に関する調（市町村内訳）</t>
  </si>
  <si>
    <t>Ⅲ　地目別地積・決定価格・課税標準額等（市町村内訳）　</t>
  </si>
  <si>
    <t>平成22年度土地に関する概要調書報告書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</si>
</sst>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_-* #,##0_-;\-* #,##0_-;_-* &quot;-&quot;_-;_-@_-"/>
  </numFmts>
  <fonts count="10">
    <font>
      <sz val="12"/>
      <name val="ＭＳ 明朝"/>
      <family val="1"/>
    </font>
    <font>
      <b/>
      <sz val="12"/>
      <name val="ＭＳ Ｐゴシック"/>
      <family val="3"/>
    </font>
    <font>
      <sz val="12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sz val="14"/>
      <name val="ＭＳ Ｐゴシック"/>
      <family val="3"/>
    </font>
    <font>
      <sz val="20"/>
      <name val="ＭＳ Ｐゴシック"/>
      <family val="3"/>
    </font>
    <font>
      <sz val="16"/>
      <name val="ＭＳ ゴシック"/>
      <family val="3"/>
    </font>
    <font>
      <sz val="16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 diagonalDown="1">
      <left style="thin"/>
      <right style="thin"/>
      <top style="thin"/>
      <bottom style="thin"/>
      <diagonal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38" fontId="2" fillId="0" borderId="1" xfId="16" applyFont="1" applyBorder="1" applyAlignment="1">
      <alignment horizontal="right" vertical="distributed"/>
    </xf>
    <xf numFmtId="38" fontId="2" fillId="0" borderId="0" xfId="16" applyFont="1" applyAlignment="1">
      <alignment horizontal="right" vertical="distributed"/>
    </xf>
    <xf numFmtId="38" fontId="2" fillId="0" borderId="0" xfId="16" applyFont="1" applyAlignment="1">
      <alignment horizontal="center" vertical="distributed"/>
    </xf>
    <xf numFmtId="38" fontId="2" fillId="0" borderId="0" xfId="16" applyFont="1" applyBorder="1" applyAlignment="1">
      <alignment horizontal="center" vertical="distributed"/>
    </xf>
    <xf numFmtId="38" fontId="5" fillId="0" borderId="0" xfId="16" applyFont="1" applyAlignment="1">
      <alignment vertical="center"/>
    </xf>
    <xf numFmtId="38" fontId="2" fillId="0" borderId="0" xfId="0" applyNumberFormat="1" applyFont="1" applyAlignment="1">
      <alignment horizontal="center" vertical="distributed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38" fontId="2" fillId="0" borderId="0" xfId="16" applyFont="1" applyFill="1" applyAlignment="1">
      <alignment vertical="center"/>
    </xf>
    <xf numFmtId="38" fontId="2" fillId="0" borderId="0" xfId="16" applyFont="1" applyFill="1" applyBorder="1" applyAlignment="1">
      <alignment vertical="center"/>
    </xf>
    <xf numFmtId="0" fontId="2" fillId="0" borderId="1" xfId="0" applyFont="1" applyFill="1" applyBorder="1" applyAlignment="1">
      <alignment horizontal="distributed" vertical="distributed"/>
    </xf>
    <xf numFmtId="38" fontId="2" fillId="0" borderId="0" xfId="0" applyNumberFormat="1" applyFont="1" applyFill="1" applyAlignment="1">
      <alignment horizontal="right" vertical="distributed"/>
    </xf>
    <xf numFmtId="0" fontId="2" fillId="0" borderId="0" xfId="0" applyFont="1" applyFill="1" applyAlignment="1">
      <alignment horizontal="right" vertical="distributed"/>
    </xf>
    <xf numFmtId="38" fontId="2" fillId="2" borderId="1" xfId="16" applyFont="1" applyFill="1" applyBorder="1" applyAlignment="1">
      <alignment horizontal="right" vertical="distributed"/>
    </xf>
    <xf numFmtId="0" fontId="4" fillId="0" borderId="2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distributed" vertical="center"/>
    </xf>
    <xf numFmtId="38" fontId="4" fillId="0" borderId="2" xfId="16" applyFont="1" applyFill="1" applyBorder="1" applyAlignment="1">
      <alignment vertical="center"/>
    </xf>
    <xf numFmtId="38" fontId="4" fillId="0" borderId="0" xfId="16" applyFont="1" applyFill="1" applyAlignment="1">
      <alignment vertical="center"/>
    </xf>
    <xf numFmtId="38" fontId="4" fillId="0" borderId="0" xfId="0" applyNumberFormat="1" applyFont="1" applyFill="1" applyAlignment="1">
      <alignment vertical="center"/>
    </xf>
    <xf numFmtId="0" fontId="4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distributed" vertical="center"/>
    </xf>
    <xf numFmtId="38" fontId="4" fillId="0" borderId="3" xfId="16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4" fillId="0" borderId="5" xfId="0" applyFont="1" applyFill="1" applyBorder="1" applyAlignment="1">
      <alignment horizontal="distributed" vertical="center"/>
    </xf>
    <xf numFmtId="38" fontId="4" fillId="0" borderId="5" xfId="16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4" fillId="0" borderId="6" xfId="0" applyFont="1" applyFill="1" applyBorder="1" applyAlignment="1">
      <alignment horizontal="distributed" vertical="center"/>
    </xf>
    <xf numFmtId="38" fontId="4" fillId="0" borderId="6" xfId="16" applyFont="1" applyFill="1" applyBorder="1" applyAlignment="1">
      <alignment vertical="center"/>
    </xf>
    <xf numFmtId="38" fontId="4" fillId="3" borderId="7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38" fontId="6" fillId="0" borderId="0" xfId="16" applyFont="1" applyFill="1" applyAlignment="1">
      <alignment vertical="center"/>
    </xf>
    <xf numFmtId="38" fontId="4" fillId="0" borderId="8" xfId="16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38" fontId="4" fillId="0" borderId="8" xfId="0" applyNumberFormat="1" applyFont="1" applyFill="1" applyBorder="1" applyAlignment="1">
      <alignment vertical="center"/>
    </xf>
    <xf numFmtId="38" fontId="4" fillId="3" borderId="1" xfId="16" applyFont="1" applyFill="1" applyBorder="1" applyAlignment="1">
      <alignment vertical="center"/>
    </xf>
    <xf numFmtId="0" fontId="4" fillId="3" borderId="9" xfId="0" applyFont="1" applyFill="1" applyBorder="1" applyAlignment="1">
      <alignment vertical="center"/>
    </xf>
    <xf numFmtId="0" fontId="4" fillId="3" borderId="10" xfId="0" applyFont="1" applyFill="1" applyBorder="1" applyAlignment="1">
      <alignment horizontal="distributed" vertical="center"/>
    </xf>
    <xf numFmtId="38" fontId="4" fillId="3" borderId="1" xfId="0" applyNumberFormat="1" applyFont="1" applyFill="1" applyBorder="1" applyAlignment="1">
      <alignment vertical="center"/>
    </xf>
    <xf numFmtId="0" fontId="4" fillId="4" borderId="11" xfId="0" applyFont="1" applyFill="1" applyBorder="1" applyAlignment="1">
      <alignment vertical="center"/>
    </xf>
    <xf numFmtId="0" fontId="4" fillId="4" borderId="12" xfId="0" applyFont="1" applyFill="1" applyBorder="1" applyAlignment="1">
      <alignment horizontal="distributed" vertical="center"/>
    </xf>
    <xf numFmtId="38" fontId="4" fillId="4" borderId="7" xfId="0" applyNumberFormat="1" applyFont="1" applyFill="1" applyBorder="1" applyAlignment="1">
      <alignment vertical="center"/>
    </xf>
    <xf numFmtId="38" fontId="4" fillId="4" borderId="0" xfId="0" applyNumberFormat="1" applyFont="1" applyFill="1" applyAlignment="1">
      <alignment vertical="center"/>
    </xf>
    <xf numFmtId="0" fontId="4" fillId="4" borderId="0" xfId="0" applyFont="1" applyFill="1" applyAlignment="1">
      <alignment vertical="center"/>
    </xf>
    <xf numFmtId="38" fontId="8" fillId="0" borderId="0" xfId="16" applyFont="1" applyAlignment="1">
      <alignment vertical="center"/>
    </xf>
    <xf numFmtId="0" fontId="9" fillId="0" borderId="0" xfId="0" applyFont="1" applyFill="1" applyAlignment="1">
      <alignment vertical="center"/>
    </xf>
    <xf numFmtId="0" fontId="4" fillId="4" borderId="1" xfId="0" applyFont="1" applyFill="1" applyBorder="1" applyAlignment="1">
      <alignment horizontal="distributed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38" fontId="4" fillId="0" borderId="0" xfId="16" applyFont="1" applyFill="1" applyBorder="1" applyAlignment="1">
      <alignment vertical="center"/>
    </xf>
    <xf numFmtId="38" fontId="4" fillId="0" borderId="0" xfId="0" applyNumberFormat="1" applyFont="1" applyFill="1" applyBorder="1" applyAlignment="1">
      <alignment vertical="center"/>
    </xf>
    <xf numFmtId="38" fontId="2" fillId="4" borderId="1" xfId="16" applyFont="1" applyFill="1" applyBorder="1" applyAlignment="1">
      <alignment horizontal="center" vertical="distributed" wrapText="1"/>
    </xf>
    <xf numFmtId="38" fontId="2" fillId="4" borderId="1" xfId="16" applyFont="1" applyFill="1" applyBorder="1" applyAlignment="1">
      <alignment horizontal="center" vertical="distributed"/>
    </xf>
    <xf numFmtId="38" fontId="2" fillId="4" borderId="1" xfId="16" applyFont="1" applyFill="1" applyBorder="1" applyAlignment="1">
      <alignment horizontal="right" vertical="distributed"/>
    </xf>
    <xf numFmtId="38" fontId="2" fillId="0" borderId="13" xfId="16" applyFont="1" applyBorder="1" applyAlignment="1">
      <alignment horizontal="distributed" vertical="distributed"/>
    </xf>
    <xf numFmtId="0" fontId="2" fillId="0" borderId="1" xfId="0" applyFont="1" applyFill="1" applyBorder="1" applyAlignment="1">
      <alignment horizontal="distributed" vertical="distributed"/>
    </xf>
    <xf numFmtId="0" fontId="2" fillId="0" borderId="1" xfId="0" applyFont="1" applyFill="1" applyBorder="1" applyAlignment="1">
      <alignment horizontal="center" vertical="distributed"/>
    </xf>
    <xf numFmtId="0" fontId="2" fillId="0" borderId="9" xfId="0" applyFont="1" applyFill="1" applyBorder="1" applyAlignment="1">
      <alignment horizontal="center" vertical="distributed"/>
    </xf>
    <xf numFmtId="0" fontId="2" fillId="0" borderId="10" xfId="0" applyFont="1" applyFill="1" applyBorder="1" applyAlignment="1">
      <alignment horizontal="center" vertical="distributed"/>
    </xf>
    <xf numFmtId="0" fontId="2" fillId="0" borderId="9" xfId="0" applyFont="1" applyFill="1" applyBorder="1" applyAlignment="1">
      <alignment horizontal="distributed" vertical="distributed"/>
    </xf>
    <xf numFmtId="0" fontId="2" fillId="0" borderId="10" xfId="0" applyFont="1" applyFill="1" applyBorder="1" applyAlignment="1">
      <alignment horizontal="distributed" vertical="distributed"/>
    </xf>
    <xf numFmtId="0" fontId="2" fillId="0" borderId="14" xfId="0" applyFont="1" applyFill="1" applyBorder="1" applyAlignment="1">
      <alignment horizontal="center" vertical="center" textRotation="255"/>
    </xf>
    <xf numFmtId="0" fontId="2" fillId="0" borderId="15" xfId="0" applyFont="1" applyFill="1" applyBorder="1" applyAlignment="1">
      <alignment horizontal="center" vertical="center" textRotation="255"/>
    </xf>
    <xf numFmtId="0" fontId="2" fillId="0" borderId="7" xfId="0" applyFont="1" applyFill="1" applyBorder="1" applyAlignment="1">
      <alignment horizontal="center" vertical="center" textRotation="255"/>
    </xf>
    <xf numFmtId="0" fontId="2" fillId="0" borderId="16" xfId="0" applyFont="1" applyFill="1" applyBorder="1" applyAlignment="1">
      <alignment horizontal="center" vertical="center" textRotation="255"/>
    </xf>
    <xf numFmtId="0" fontId="2" fillId="0" borderId="11" xfId="0" applyFont="1" applyFill="1" applyBorder="1" applyAlignment="1">
      <alignment horizontal="center" vertical="center" textRotation="255"/>
    </xf>
    <xf numFmtId="0" fontId="2" fillId="0" borderId="8" xfId="0" applyFont="1" applyFill="1" applyBorder="1" applyAlignment="1">
      <alignment horizontal="center" vertical="center" textRotation="255"/>
    </xf>
    <xf numFmtId="38" fontId="2" fillId="4" borderId="1" xfId="16" applyFont="1" applyFill="1" applyBorder="1" applyAlignment="1">
      <alignment horizontal="center" vertical="distributed"/>
    </xf>
    <xf numFmtId="38" fontId="2" fillId="4" borderId="9" xfId="16" applyFont="1" applyFill="1" applyBorder="1" applyAlignment="1">
      <alignment horizontal="center" vertical="distributed"/>
    </xf>
    <xf numFmtId="38" fontId="2" fillId="4" borderId="13" xfId="16" applyFont="1" applyFill="1" applyBorder="1" applyAlignment="1">
      <alignment horizontal="center" vertical="distributed"/>
    </xf>
    <xf numFmtId="38" fontId="2" fillId="4" borderId="10" xfId="16" applyFont="1" applyFill="1" applyBorder="1" applyAlignment="1">
      <alignment horizontal="center" vertical="distributed"/>
    </xf>
    <xf numFmtId="38" fontId="2" fillId="4" borderId="17" xfId="16" applyFont="1" applyFill="1" applyBorder="1" applyAlignment="1">
      <alignment horizontal="left" vertical="distributed" wrapText="1"/>
    </xf>
    <xf numFmtId="38" fontId="2" fillId="4" borderId="17" xfId="16" applyFont="1" applyFill="1" applyBorder="1" applyAlignment="1">
      <alignment horizontal="left" vertical="distributed"/>
    </xf>
    <xf numFmtId="38" fontId="7" fillId="0" borderId="0" xfId="16" applyFont="1" applyAlignment="1">
      <alignment horizontal="center" vertical="center"/>
    </xf>
    <xf numFmtId="38" fontId="2" fillId="0" borderId="9" xfId="16" applyFont="1" applyBorder="1" applyAlignment="1">
      <alignment horizontal="distributed" vertical="distributed"/>
    </xf>
    <xf numFmtId="38" fontId="2" fillId="0" borderId="10" xfId="16" applyFont="1" applyBorder="1" applyAlignment="1">
      <alignment horizontal="distributed" vertical="distributed"/>
    </xf>
    <xf numFmtId="38" fontId="2" fillId="4" borderId="18" xfId="16" applyFont="1" applyFill="1" applyBorder="1" applyAlignment="1">
      <alignment horizontal="center" vertical="distributed"/>
    </xf>
    <xf numFmtId="38" fontId="2" fillId="4" borderId="19" xfId="16" applyFont="1" applyFill="1" applyBorder="1" applyAlignment="1">
      <alignment horizontal="center" vertical="distributed"/>
    </xf>
    <xf numFmtId="38" fontId="2" fillId="4" borderId="20" xfId="16" applyFont="1" applyFill="1" applyBorder="1" applyAlignment="1">
      <alignment horizontal="center" vertical="distributed"/>
    </xf>
    <xf numFmtId="0" fontId="2" fillId="4" borderId="1" xfId="0" applyFont="1" applyFill="1" applyBorder="1" applyAlignment="1">
      <alignment horizontal="distributed" vertical="distributed"/>
    </xf>
    <xf numFmtId="0" fontId="2" fillId="0" borderId="1" xfId="0" applyFont="1" applyFill="1" applyBorder="1" applyAlignment="1">
      <alignment horizontal="distributed" vertical="center" textRotation="255"/>
    </xf>
    <xf numFmtId="0" fontId="4" fillId="4" borderId="1" xfId="0" applyFont="1" applyFill="1" applyBorder="1" applyAlignment="1">
      <alignment horizontal="center" vertical="center"/>
    </xf>
    <xf numFmtId="0" fontId="4" fillId="4" borderId="17" xfId="0" applyFont="1" applyFill="1" applyBorder="1" applyAlignment="1">
      <alignment horizontal="left" vertical="center" wrapText="1"/>
    </xf>
    <xf numFmtId="0" fontId="4" fillId="4" borderId="17" xfId="0" applyFont="1" applyFill="1" applyBorder="1" applyAlignment="1">
      <alignment horizontal="left" vertical="center"/>
    </xf>
    <xf numFmtId="0" fontId="4" fillId="4" borderId="1" xfId="0" applyFont="1" applyFill="1" applyBorder="1" applyAlignment="1">
      <alignment horizontal="center" vertical="center" textRotation="255"/>
    </xf>
    <xf numFmtId="38" fontId="7" fillId="0" borderId="0" xfId="16" applyFont="1" applyAlignment="1" quotePrefix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40"/>
  <sheetViews>
    <sheetView showGridLines="0" tabSelected="1" view="pageBreakPreview" zoomScale="60" zoomScaleNormal="75" workbookViewId="0" topLeftCell="A1">
      <selection activeCell="A2" sqref="A2"/>
    </sheetView>
  </sheetViews>
  <sheetFormatPr defaultColWidth="8.796875" defaultRowHeight="15"/>
  <cols>
    <col min="1" max="2" width="3.5" style="3" customWidth="1"/>
    <col min="3" max="3" width="22.69921875" style="3" bestFit="1" customWidth="1"/>
    <col min="4" max="6" width="15.59765625" style="3" customWidth="1"/>
    <col min="7" max="9" width="14.59765625" style="3" customWidth="1"/>
    <col min="10" max="16" width="15.59765625" style="3" customWidth="1"/>
    <col min="17" max="16384" width="9" style="3" customWidth="1"/>
  </cols>
  <sheetData>
    <row r="1" spans="1:16" ht="23.25" customHeight="1">
      <c r="A1" s="89" t="s">
        <v>138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</row>
    <row r="2" spans="1:3" ht="27" customHeight="1">
      <c r="A2" s="46" t="s">
        <v>135</v>
      </c>
      <c r="B2" s="5"/>
      <c r="C2" s="4"/>
    </row>
    <row r="3" spans="1:3" ht="27" customHeight="1">
      <c r="A3" s="5"/>
      <c r="B3" s="5"/>
      <c r="C3" s="4"/>
    </row>
    <row r="4" spans="1:6" ht="42.75">
      <c r="A4" s="80"/>
      <c r="B4" s="81"/>
      <c r="C4" s="82"/>
      <c r="D4" s="55" t="s">
        <v>4</v>
      </c>
      <c r="E4" s="55" t="s">
        <v>3</v>
      </c>
      <c r="F4" s="55" t="s">
        <v>5</v>
      </c>
    </row>
    <row r="5" spans="1:6" ht="30" customHeight="1">
      <c r="A5" s="78" t="s">
        <v>0</v>
      </c>
      <c r="B5" s="58"/>
      <c r="C5" s="79"/>
      <c r="D5" s="1">
        <f>'内訳（納税義務者）'!C48</f>
        <v>374324</v>
      </c>
      <c r="E5" s="1">
        <f>'内訳（納税義務者）'!D48</f>
        <v>107129</v>
      </c>
      <c r="F5" s="1">
        <f>'内訳（納税義務者）'!E48</f>
        <v>267195</v>
      </c>
    </row>
    <row r="6" spans="1:6" ht="34.5" customHeight="1">
      <c r="A6" s="4"/>
      <c r="B6" s="4"/>
      <c r="C6" s="4"/>
      <c r="D6" s="2"/>
      <c r="E6" s="2"/>
      <c r="F6" s="2"/>
    </row>
    <row r="7" spans="1:16" ht="15.75" customHeight="1">
      <c r="A7" s="75" t="s">
        <v>18</v>
      </c>
      <c r="B7" s="75"/>
      <c r="C7" s="76"/>
      <c r="D7" s="71" t="s">
        <v>46</v>
      </c>
      <c r="E7" s="71"/>
      <c r="F7" s="71"/>
      <c r="G7" s="71"/>
      <c r="H7" s="72" t="s">
        <v>47</v>
      </c>
      <c r="I7" s="73"/>
      <c r="J7" s="73"/>
      <c r="K7" s="74"/>
      <c r="L7" s="72" t="s">
        <v>48</v>
      </c>
      <c r="M7" s="73"/>
      <c r="N7" s="73"/>
      <c r="O7" s="74"/>
      <c r="P7" s="56" t="s">
        <v>16</v>
      </c>
    </row>
    <row r="8" spans="1:16" ht="45" customHeight="1">
      <c r="A8" s="76"/>
      <c r="B8" s="76"/>
      <c r="C8" s="76"/>
      <c r="D8" s="55" t="s">
        <v>1</v>
      </c>
      <c r="E8" s="55" t="s">
        <v>2</v>
      </c>
      <c r="F8" s="55" t="s">
        <v>6</v>
      </c>
      <c r="G8" s="55" t="s">
        <v>7</v>
      </c>
      <c r="H8" s="55" t="s">
        <v>8</v>
      </c>
      <c r="I8" s="55" t="s">
        <v>9</v>
      </c>
      <c r="J8" s="55" t="s">
        <v>10</v>
      </c>
      <c r="K8" s="55" t="s">
        <v>11</v>
      </c>
      <c r="L8" s="55" t="s">
        <v>12</v>
      </c>
      <c r="M8" s="55" t="s">
        <v>13</v>
      </c>
      <c r="N8" s="55" t="s">
        <v>14</v>
      </c>
      <c r="O8" s="55" t="s">
        <v>15</v>
      </c>
      <c r="P8" s="55" t="s">
        <v>17</v>
      </c>
    </row>
    <row r="9" spans="1:16" ht="30" customHeight="1">
      <c r="A9" s="68" t="s">
        <v>39</v>
      </c>
      <c r="B9" s="59" t="s">
        <v>19</v>
      </c>
      <c r="C9" s="59"/>
      <c r="D9" s="1">
        <f>'内訳（地積等１）'!C48</f>
        <v>677193</v>
      </c>
      <c r="E9" s="1">
        <f>'内訳（地積等１）'!D48</f>
        <v>15251795</v>
      </c>
      <c r="F9" s="1">
        <f>E9-G9</f>
        <v>3532390</v>
      </c>
      <c r="G9" s="1">
        <f>'内訳（地積等１）'!E48</f>
        <v>11719405</v>
      </c>
      <c r="H9" s="1">
        <f>'内訳（地積等１）'!F48</f>
        <v>595390</v>
      </c>
      <c r="I9" s="1">
        <f>H9-J9</f>
        <v>134940</v>
      </c>
      <c r="J9" s="1">
        <f>'内訳（地積等１）'!G48</f>
        <v>460450</v>
      </c>
      <c r="K9" s="1">
        <f>'内訳（地積等１）'!H48</f>
        <v>459210</v>
      </c>
      <c r="L9" s="1">
        <f>'内訳（地積等１）'!I48</f>
        <v>2331</v>
      </c>
      <c r="M9" s="1">
        <f>'内訳（地積等１）'!J48</f>
        <v>19452</v>
      </c>
      <c r="N9" s="1">
        <f>M9-O9</f>
        <v>6523</v>
      </c>
      <c r="O9" s="1">
        <f>'内訳（地積等１）'!K48</f>
        <v>12929</v>
      </c>
      <c r="P9" s="1">
        <f aca="true" t="shared" si="0" ref="P9:P30">IF(H9&gt;0,ROUND(H9/E9*1000,1),0)</f>
        <v>39</v>
      </c>
    </row>
    <row r="10" spans="1:16" ht="30" customHeight="1">
      <c r="A10" s="69"/>
      <c r="B10" s="59" t="s">
        <v>20</v>
      </c>
      <c r="C10" s="59"/>
      <c r="D10" s="1">
        <f>'内訳（地積等１）'!O48</f>
        <v>5879</v>
      </c>
      <c r="E10" s="1">
        <f>'内訳（地積等１）'!P48</f>
        <v>270845</v>
      </c>
      <c r="F10" s="1">
        <f aca="true" t="shared" si="1" ref="F10:F30">E10-G10</f>
        <v>482</v>
      </c>
      <c r="G10" s="1">
        <f>'内訳（地積等１）'!Q48</f>
        <v>270363</v>
      </c>
      <c r="H10" s="1">
        <f>'内訳（地積等１）'!R48</f>
        <v>2219952</v>
      </c>
      <c r="I10" s="1">
        <f aca="true" t="shared" si="2" ref="I10:I30">H10-J10</f>
        <v>2856</v>
      </c>
      <c r="J10" s="1">
        <f>'内訳（地積等１）'!S48</f>
        <v>2217096</v>
      </c>
      <c r="K10" s="1">
        <f>'内訳（地積等１）'!T48</f>
        <v>624448</v>
      </c>
      <c r="L10" s="1">
        <f>'内訳（地積等１）'!U48</f>
        <v>31</v>
      </c>
      <c r="M10" s="1">
        <f>'内訳（地積等１）'!V48</f>
        <v>574</v>
      </c>
      <c r="N10" s="1">
        <f aca="true" t="shared" si="3" ref="N10:N30">M10-O10</f>
        <v>4</v>
      </c>
      <c r="O10" s="1">
        <f>'内訳（地積等１）'!W16</f>
        <v>570</v>
      </c>
      <c r="P10" s="1">
        <f t="shared" si="0"/>
        <v>8196.4</v>
      </c>
    </row>
    <row r="11" spans="1:16" ht="30" customHeight="1">
      <c r="A11" s="68" t="s">
        <v>40</v>
      </c>
      <c r="B11" s="59" t="s">
        <v>21</v>
      </c>
      <c r="C11" s="59"/>
      <c r="D11" s="1">
        <f>'内訳（地積等１）'!AA48</f>
        <v>19333552</v>
      </c>
      <c r="E11" s="1">
        <f>'内訳（地積等１）'!AB48</f>
        <v>461729484</v>
      </c>
      <c r="F11" s="1">
        <f t="shared" si="1"/>
        <v>86208747</v>
      </c>
      <c r="G11" s="1">
        <f>'内訳（地積等１）'!AC48</f>
        <v>375520737</v>
      </c>
      <c r="H11" s="1">
        <f>'内訳（地積等１）'!AD48</f>
        <v>16574051</v>
      </c>
      <c r="I11" s="1">
        <f t="shared" si="2"/>
        <v>3091028</v>
      </c>
      <c r="J11" s="1">
        <f>'内訳（地積等１）'!AE48</f>
        <v>13483023</v>
      </c>
      <c r="K11" s="1">
        <f>'内訳（地積等１）'!AF48</f>
        <v>13455756</v>
      </c>
      <c r="L11" s="1">
        <f>'内訳（地積等１）'!AG48</f>
        <v>30315</v>
      </c>
      <c r="M11" s="1">
        <f>'内訳（地積等１）'!AH48</f>
        <v>392918</v>
      </c>
      <c r="N11" s="1">
        <f t="shared" si="3"/>
        <v>116500</v>
      </c>
      <c r="O11" s="1">
        <f>'内訳（地積等１）'!AI48</f>
        <v>276418</v>
      </c>
      <c r="P11" s="1">
        <f t="shared" si="0"/>
        <v>35.9</v>
      </c>
    </row>
    <row r="12" spans="1:16" ht="30" customHeight="1">
      <c r="A12" s="69"/>
      <c r="B12" s="59" t="s">
        <v>22</v>
      </c>
      <c r="C12" s="59"/>
      <c r="D12" s="1">
        <f>'内訳（地積等１）'!AM48</f>
        <v>916189</v>
      </c>
      <c r="E12" s="1">
        <f>'内訳（地積等１）'!AN48</f>
        <v>5063302</v>
      </c>
      <c r="F12" s="1">
        <f t="shared" si="1"/>
        <v>342929</v>
      </c>
      <c r="G12" s="1">
        <f>'内訳（地積等１）'!AO48</f>
        <v>4720373</v>
      </c>
      <c r="H12" s="1">
        <f>'内訳（地積等１）'!AP48</f>
        <v>50081234</v>
      </c>
      <c r="I12" s="1">
        <f t="shared" si="2"/>
        <v>1303229</v>
      </c>
      <c r="J12" s="1">
        <f>'内訳（地積等１）'!AQ48</f>
        <v>48778005</v>
      </c>
      <c r="K12" s="1">
        <f>'内訳（地積等１）'!AR48</f>
        <v>9744749</v>
      </c>
      <c r="L12" s="1">
        <f>'内訳（地積等１）'!AS48</f>
        <v>2107</v>
      </c>
      <c r="M12" s="1">
        <f>'内訳（地積等１）'!AT48</f>
        <v>11305</v>
      </c>
      <c r="N12" s="1">
        <f t="shared" si="3"/>
        <v>1658</v>
      </c>
      <c r="O12" s="1">
        <f>'内訳（地積等１）'!AU48</f>
        <v>9647</v>
      </c>
      <c r="P12" s="1">
        <f t="shared" si="0"/>
        <v>9891</v>
      </c>
    </row>
    <row r="13" spans="1:16" ht="30" customHeight="1">
      <c r="A13" s="68" t="s">
        <v>41</v>
      </c>
      <c r="B13" s="59" t="s">
        <v>23</v>
      </c>
      <c r="C13" s="59"/>
      <c r="D13" s="14"/>
      <c r="E13" s="1">
        <f>'内訳（地積等１）'!AZ48</f>
        <v>63683184</v>
      </c>
      <c r="F13" s="1">
        <f t="shared" si="1"/>
        <v>2540061</v>
      </c>
      <c r="G13" s="1">
        <f>'内訳（地積等１）'!BA48</f>
        <v>61143123</v>
      </c>
      <c r="H13" s="1">
        <f>'内訳（地積等１）'!BB48</f>
        <v>2345898719</v>
      </c>
      <c r="I13" s="1">
        <f t="shared" si="2"/>
        <v>16755858</v>
      </c>
      <c r="J13" s="1">
        <f>'内訳（地積等１）'!BC48</f>
        <v>2329142861</v>
      </c>
      <c r="K13" s="1">
        <f>'内訳（地積等１）'!BD48</f>
        <v>294353176</v>
      </c>
      <c r="L13" s="14"/>
      <c r="M13" s="1">
        <f>'内訳（地積等１）'!BF48</f>
        <v>325178</v>
      </c>
      <c r="N13" s="1">
        <f t="shared" si="3"/>
        <v>18756</v>
      </c>
      <c r="O13" s="1">
        <f>'内訳（地積等１）'!BG48</f>
        <v>306422</v>
      </c>
      <c r="P13" s="1">
        <f t="shared" si="0"/>
        <v>36837</v>
      </c>
    </row>
    <row r="14" spans="1:16" ht="30" customHeight="1">
      <c r="A14" s="70"/>
      <c r="B14" s="59" t="s">
        <v>24</v>
      </c>
      <c r="C14" s="59"/>
      <c r="D14" s="14"/>
      <c r="E14" s="1">
        <f>'内訳（地積等１）'!BL48</f>
        <v>32793101</v>
      </c>
      <c r="F14" s="1">
        <f t="shared" si="1"/>
        <v>920748</v>
      </c>
      <c r="G14" s="1">
        <f>'内訳（地積等１）'!BM48</f>
        <v>31872353</v>
      </c>
      <c r="H14" s="1">
        <f>'内訳（地積等１）'!BN48</f>
        <v>703281102</v>
      </c>
      <c r="I14" s="1">
        <f t="shared" si="2"/>
        <v>3170234</v>
      </c>
      <c r="J14" s="1">
        <f>'内訳（地積等１）'!BO48</f>
        <v>700110868</v>
      </c>
      <c r="K14" s="1">
        <f>'内訳（地積等１）'!BP48</f>
        <v>169400899</v>
      </c>
      <c r="L14" s="14"/>
      <c r="M14" s="1">
        <f>'内訳（地積等１）'!BR48</f>
        <v>182959</v>
      </c>
      <c r="N14" s="1">
        <f t="shared" si="3"/>
        <v>9246</v>
      </c>
      <c r="O14" s="1">
        <f>'内訳（地積等１）'!BS48</f>
        <v>173713</v>
      </c>
      <c r="P14" s="1">
        <f t="shared" si="0"/>
        <v>21446</v>
      </c>
    </row>
    <row r="15" spans="1:16" ht="30" customHeight="1">
      <c r="A15" s="70"/>
      <c r="B15" s="59" t="s">
        <v>25</v>
      </c>
      <c r="C15" s="59"/>
      <c r="D15" s="14"/>
      <c r="E15" s="1">
        <f>'内訳（地積等１）'!BX48</f>
        <v>38973505</v>
      </c>
      <c r="F15" s="1">
        <f t="shared" si="1"/>
        <v>101403</v>
      </c>
      <c r="G15" s="1">
        <f>'内訳（地積等１）'!BY48</f>
        <v>38872102</v>
      </c>
      <c r="H15" s="1">
        <f>'内訳（地積等１）'!BZ48</f>
        <v>1247538906</v>
      </c>
      <c r="I15" s="1">
        <f t="shared" si="2"/>
        <v>258473</v>
      </c>
      <c r="J15" s="1">
        <f>'内訳（地積等１）'!CA48</f>
        <v>1247280433</v>
      </c>
      <c r="K15" s="1">
        <f>'内訳（地積等１）'!CB48</f>
        <v>765296666</v>
      </c>
      <c r="L15" s="14"/>
      <c r="M15" s="1">
        <f>'内訳（地積等１）'!CD48</f>
        <v>78469</v>
      </c>
      <c r="N15" s="1">
        <f t="shared" si="3"/>
        <v>1115</v>
      </c>
      <c r="O15" s="1">
        <f>'内訳（地積等１）'!CE48</f>
        <v>77354</v>
      </c>
      <c r="P15" s="1">
        <f t="shared" si="0"/>
        <v>32009.9</v>
      </c>
    </row>
    <row r="16" spans="1:16" ht="30" customHeight="1">
      <c r="A16" s="69"/>
      <c r="B16" s="60" t="s">
        <v>26</v>
      </c>
      <c r="C16" s="60"/>
      <c r="D16" s="1">
        <f>'内訳（地積等１）'!CI48</f>
        <v>16387402</v>
      </c>
      <c r="E16" s="1">
        <f>'内訳（地積等１）'!CJ48</f>
        <v>135449790</v>
      </c>
      <c r="F16" s="1">
        <f t="shared" si="1"/>
        <v>3562212</v>
      </c>
      <c r="G16" s="1">
        <f>'内訳（地積等１）'!CK48</f>
        <v>131887578</v>
      </c>
      <c r="H16" s="1">
        <f>'内訳（地積等１）'!CL48</f>
        <v>4296718727</v>
      </c>
      <c r="I16" s="1">
        <f t="shared" si="2"/>
        <v>20184565</v>
      </c>
      <c r="J16" s="1">
        <f>'内訳（地積等１）'!CM48</f>
        <v>4276534162</v>
      </c>
      <c r="K16" s="1">
        <f>'内訳（地積等１）'!CN48</f>
        <v>1229050741</v>
      </c>
      <c r="L16" s="1">
        <f>'内訳（地積等１）'!CO48</f>
        <v>26569</v>
      </c>
      <c r="M16" s="1">
        <f>'内訳（地積等１）'!CP48</f>
        <v>586606</v>
      </c>
      <c r="N16" s="1">
        <f t="shared" si="3"/>
        <v>29117</v>
      </c>
      <c r="O16" s="1">
        <f>'内訳（地積等１）'!CQ48</f>
        <v>557489</v>
      </c>
      <c r="P16" s="1">
        <f t="shared" si="0"/>
        <v>31721.9</v>
      </c>
    </row>
    <row r="17" spans="1:16" ht="30" customHeight="1">
      <c r="A17" s="59" t="s">
        <v>27</v>
      </c>
      <c r="B17" s="59"/>
      <c r="C17" s="59"/>
      <c r="D17" s="1">
        <f>'内訳（地積等１）'!CU48</f>
        <v>0</v>
      </c>
      <c r="E17" s="1">
        <f>'内訳（地積等１）'!CV48</f>
        <v>0</v>
      </c>
      <c r="F17" s="1">
        <f t="shared" si="1"/>
        <v>0</v>
      </c>
      <c r="G17" s="1">
        <f>'内訳（地積等１）'!CW48</f>
        <v>0</v>
      </c>
      <c r="H17" s="1">
        <f>'内訳（地積等１）'!CX48</f>
        <v>0</v>
      </c>
      <c r="I17" s="1">
        <f t="shared" si="2"/>
        <v>0</v>
      </c>
      <c r="J17" s="1">
        <f>'内訳（地積等１）'!CY48</f>
        <v>0</v>
      </c>
      <c r="K17" s="1">
        <f>'内訳（地積等１）'!CZ48</f>
        <v>0</v>
      </c>
      <c r="L17" s="1">
        <f>'内訳（地積等１）'!DA48</f>
        <v>0</v>
      </c>
      <c r="M17" s="1">
        <f>'内訳（地積等１）'!DB48</f>
        <v>0</v>
      </c>
      <c r="N17" s="1">
        <f t="shared" si="3"/>
        <v>0</v>
      </c>
      <c r="O17" s="1">
        <f>'内訳（地積等１）'!DC48</f>
        <v>0</v>
      </c>
      <c r="P17" s="1">
        <f t="shared" si="0"/>
        <v>0</v>
      </c>
    </row>
    <row r="18" spans="1:16" ht="30" customHeight="1">
      <c r="A18" s="59" t="s">
        <v>28</v>
      </c>
      <c r="B18" s="59"/>
      <c r="C18" s="59"/>
      <c r="D18" s="1">
        <f>'内訳（地積等１）'!DG48</f>
        <v>0</v>
      </c>
      <c r="E18" s="1">
        <f>'内訳（地積等１）'!DH48</f>
        <v>0</v>
      </c>
      <c r="F18" s="1">
        <f t="shared" si="1"/>
        <v>0</v>
      </c>
      <c r="G18" s="1">
        <f>'内訳（地積等１）'!DI48</f>
        <v>0</v>
      </c>
      <c r="H18" s="1">
        <f>'内訳（地積等１）'!DJ48</f>
        <v>0</v>
      </c>
      <c r="I18" s="1">
        <f t="shared" si="2"/>
        <v>0</v>
      </c>
      <c r="J18" s="1">
        <f>'内訳（地積等１）'!DK48</f>
        <v>0</v>
      </c>
      <c r="K18" s="1">
        <f>'内訳（地積等１）'!DL48</f>
        <v>0</v>
      </c>
      <c r="L18" s="1">
        <f>'内訳（地積等１）'!DM48</f>
        <v>0</v>
      </c>
      <c r="M18" s="1">
        <f>'内訳（地積等１）'!DN48</f>
        <v>0</v>
      </c>
      <c r="N18" s="1">
        <f t="shared" si="3"/>
        <v>0</v>
      </c>
      <c r="O18" s="1">
        <f>'内訳（地積等１）'!DO48</f>
        <v>0</v>
      </c>
      <c r="P18" s="1">
        <f t="shared" si="0"/>
        <v>0</v>
      </c>
    </row>
    <row r="19" spans="1:16" ht="30" customHeight="1">
      <c r="A19" s="59" t="s">
        <v>29</v>
      </c>
      <c r="B19" s="59"/>
      <c r="C19" s="59"/>
      <c r="D19" s="1">
        <f>'内訳（地積等１）'!DS48</f>
        <v>3467292</v>
      </c>
      <c r="E19" s="1">
        <f>'内訳（地積等１）'!DT48</f>
        <v>799726</v>
      </c>
      <c r="F19" s="1">
        <f t="shared" si="1"/>
        <v>151774</v>
      </c>
      <c r="G19" s="1">
        <f>'内訳（地積等１）'!DU48</f>
        <v>647952</v>
      </c>
      <c r="H19" s="1">
        <f>'内訳（地積等１）'!DV48</f>
        <v>251621</v>
      </c>
      <c r="I19" s="1">
        <f t="shared" si="2"/>
        <v>2171</v>
      </c>
      <c r="J19" s="1">
        <f>'内訳（地積等１）'!DW48</f>
        <v>249450</v>
      </c>
      <c r="K19" s="1">
        <f>'内訳（地積等１）'!DX48</f>
        <v>162091</v>
      </c>
      <c r="L19" s="1">
        <f>'内訳（地積等１）'!DY48</f>
        <v>2071</v>
      </c>
      <c r="M19" s="1">
        <f>'内訳（地積等１）'!DZ48</f>
        <v>823</v>
      </c>
      <c r="N19" s="1">
        <f t="shared" si="3"/>
        <v>244</v>
      </c>
      <c r="O19" s="1">
        <f>'内訳（地積等１）'!EA48</f>
        <v>579</v>
      </c>
      <c r="P19" s="1">
        <f t="shared" si="0"/>
        <v>314.6</v>
      </c>
    </row>
    <row r="20" spans="1:16" ht="30" customHeight="1">
      <c r="A20" s="68" t="s">
        <v>42</v>
      </c>
      <c r="B20" s="59" t="s">
        <v>30</v>
      </c>
      <c r="C20" s="59"/>
      <c r="D20" s="1">
        <f>'内訳（地積等１）'!EE48</f>
        <v>547720997</v>
      </c>
      <c r="E20" s="1">
        <f>'内訳（地積等１）'!EF48</f>
        <v>80638274</v>
      </c>
      <c r="F20" s="1">
        <f t="shared" si="1"/>
        <v>19550851</v>
      </c>
      <c r="G20" s="1">
        <f>'内訳（地積等１）'!EG48</f>
        <v>61087423</v>
      </c>
      <c r="H20" s="1">
        <f>'内訳（地積等１）'!EH48</f>
        <v>687522</v>
      </c>
      <c r="I20" s="1">
        <f t="shared" si="2"/>
        <v>147304</v>
      </c>
      <c r="J20" s="1">
        <f>'内訳（地積等１）'!EI48</f>
        <v>540218</v>
      </c>
      <c r="K20" s="1">
        <f>'内訳（地積等１）'!EJ48</f>
        <v>532531</v>
      </c>
      <c r="L20" s="1">
        <f>'内訳（地積等１）'!EK48</f>
        <v>5521</v>
      </c>
      <c r="M20" s="1">
        <f>'内訳（地積等１）'!EL48</f>
        <v>18846</v>
      </c>
      <c r="N20" s="1">
        <f t="shared" si="3"/>
        <v>7824</v>
      </c>
      <c r="O20" s="1">
        <f>'内訳（地積等１）'!EM48</f>
        <v>11022</v>
      </c>
      <c r="P20" s="1">
        <f t="shared" si="0"/>
        <v>8.5</v>
      </c>
    </row>
    <row r="21" spans="1:16" ht="30" customHeight="1">
      <c r="A21" s="69"/>
      <c r="B21" s="59" t="s">
        <v>31</v>
      </c>
      <c r="C21" s="59"/>
      <c r="D21" s="1">
        <f>'内訳（地積等１）'!EQ48</f>
        <v>73084</v>
      </c>
      <c r="E21" s="1">
        <f>'内訳（地積等１）'!ER48</f>
        <v>56292</v>
      </c>
      <c r="F21" s="1">
        <f t="shared" si="1"/>
        <v>10833</v>
      </c>
      <c r="G21" s="1">
        <f>'内訳（地積等１）'!ES48</f>
        <v>45459</v>
      </c>
      <c r="H21" s="1">
        <f>'内訳（地積等１）'!ET48</f>
        <v>341594</v>
      </c>
      <c r="I21" s="1">
        <f t="shared" si="2"/>
        <v>2831</v>
      </c>
      <c r="J21" s="1">
        <f>'内訳（地積等１）'!EU48</f>
        <v>338763</v>
      </c>
      <c r="K21" s="1">
        <f>'内訳（地積等１）'!EV48</f>
        <v>176880</v>
      </c>
      <c r="L21" s="1">
        <f>'内訳（地積等１）'!EW48</f>
        <v>117</v>
      </c>
      <c r="M21" s="1">
        <f>'内訳（地積等１）'!EX48</f>
        <v>112</v>
      </c>
      <c r="N21" s="1">
        <f t="shared" si="3"/>
        <v>33</v>
      </c>
      <c r="O21" s="1">
        <f>'内訳（地積等１）'!EY48</f>
        <v>79</v>
      </c>
      <c r="P21" s="1">
        <f t="shared" si="0"/>
        <v>6068.3</v>
      </c>
    </row>
    <row r="22" spans="1:16" ht="30" customHeight="1">
      <c r="A22" s="59" t="s">
        <v>32</v>
      </c>
      <c r="B22" s="59"/>
      <c r="C22" s="59"/>
      <c r="D22" s="1">
        <f>'内訳（地積等１）'!FC48</f>
        <v>34227816</v>
      </c>
      <c r="E22" s="1">
        <f>'内訳（地積等１）'!FD48</f>
        <v>19800214</v>
      </c>
      <c r="F22" s="1">
        <f t="shared" si="1"/>
        <v>2115216</v>
      </c>
      <c r="G22" s="1">
        <f>'内訳（地積等１）'!FE48</f>
        <v>17684998</v>
      </c>
      <c r="H22" s="1">
        <f>'内訳（地積等１）'!FF48</f>
        <v>270045</v>
      </c>
      <c r="I22" s="1">
        <f t="shared" si="2"/>
        <v>27743</v>
      </c>
      <c r="J22" s="1">
        <f>'内訳（地積等１）'!FG48</f>
        <v>242302</v>
      </c>
      <c r="K22" s="1">
        <f>'内訳（地積等１）'!FH48</f>
        <v>241711</v>
      </c>
      <c r="L22" s="1">
        <f>'内訳（地積等１）'!FI48</f>
        <v>1258</v>
      </c>
      <c r="M22" s="1">
        <f>'内訳（地積等１）'!FJ48</f>
        <v>5413</v>
      </c>
      <c r="N22" s="1">
        <f t="shared" si="3"/>
        <v>1201</v>
      </c>
      <c r="O22" s="1">
        <f>'内訳（地積等１）'!FK48</f>
        <v>4212</v>
      </c>
      <c r="P22" s="1">
        <f t="shared" si="0"/>
        <v>13.6</v>
      </c>
    </row>
    <row r="23" spans="1:16" ht="30" customHeight="1">
      <c r="A23" s="59" t="s">
        <v>33</v>
      </c>
      <c r="B23" s="59"/>
      <c r="C23" s="59"/>
      <c r="D23" s="1">
        <f>'内訳（地積等１）'!FO48</f>
        <v>154763694</v>
      </c>
      <c r="E23" s="1">
        <f>'内訳（地積等１）'!FP48</f>
        <v>204928464</v>
      </c>
      <c r="F23" s="1">
        <f t="shared" si="1"/>
        <v>55401965</v>
      </c>
      <c r="G23" s="1">
        <f>'内訳（地積等１）'!FQ48</f>
        <v>149526499</v>
      </c>
      <c r="H23" s="1">
        <f>'内訳（地積等１）'!FR48</f>
        <v>9695223</v>
      </c>
      <c r="I23" s="1">
        <f t="shared" si="2"/>
        <v>804699</v>
      </c>
      <c r="J23" s="1">
        <f>'内訳（地積等１）'!FS48</f>
        <v>8890524</v>
      </c>
      <c r="K23" s="1">
        <f>'内訳（地積等１）'!FT48</f>
        <v>5378945</v>
      </c>
      <c r="L23" s="1">
        <f>'内訳（地積等１）'!FU48</f>
        <v>31212</v>
      </c>
      <c r="M23" s="1">
        <f>'内訳（地積等１）'!FV48</f>
        <v>180475</v>
      </c>
      <c r="N23" s="1">
        <f t="shared" si="3"/>
        <v>71803</v>
      </c>
      <c r="O23" s="1">
        <f>'内訳（地積等１）'!FW48</f>
        <v>108672</v>
      </c>
      <c r="P23" s="1">
        <f t="shared" si="0"/>
        <v>47.3</v>
      </c>
    </row>
    <row r="24" spans="1:16" ht="30" customHeight="1">
      <c r="A24" s="84" t="s">
        <v>43</v>
      </c>
      <c r="B24" s="63" t="s">
        <v>34</v>
      </c>
      <c r="C24" s="64"/>
      <c r="D24" s="1">
        <f>'内訳（地積等１）'!GA48</f>
        <v>5774576</v>
      </c>
      <c r="E24" s="1">
        <f>'内訳（地積等１）'!GB48</f>
        <v>15720566</v>
      </c>
      <c r="F24" s="1">
        <f t="shared" si="1"/>
        <v>18429</v>
      </c>
      <c r="G24" s="1">
        <f>'内訳（地積等１）'!GC48</f>
        <v>15702137</v>
      </c>
      <c r="H24" s="1">
        <f>'内訳（地積等１）'!GD48</f>
        <v>31908181</v>
      </c>
      <c r="I24" s="1">
        <f t="shared" si="2"/>
        <v>21984</v>
      </c>
      <c r="J24" s="1">
        <f>'内訳（地積等１）'!GE48</f>
        <v>31886197</v>
      </c>
      <c r="K24" s="1">
        <f>'内訳（地積等１）'!GF48</f>
        <v>19098659</v>
      </c>
      <c r="L24" s="1">
        <f>'内訳（地積等１）'!GG48</f>
        <v>372</v>
      </c>
      <c r="M24" s="1">
        <f>'内訳（地積等１）'!GH48</f>
        <v>6780</v>
      </c>
      <c r="N24" s="1">
        <f t="shared" si="3"/>
        <v>125</v>
      </c>
      <c r="O24" s="1">
        <f>'内訳（地積等１）'!GI48</f>
        <v>6655</v>
      </c>
      <c r="P24" s="1">
        <f t="shared" si="0"/>
        <v>2029.7</v>
      </c>
    </row>
    <row r="25" spans="1:16" ht="30" customHeight="1">
      <c r="A25" s="84"/>
      <c r="B25" s="63" t="s">
        <v>35</v>
      </c>
      <c r="C25" s="64"/>
      <c r="D25" s="1">
        <f>'内訳（地積等１）'!GM48</f>
        <v>4065</v>
      </c>
      <c r="E25" s="1">
        <f>'内訳（地積等１）'!GN48</f>
        <v>119388</v>
      </c>
      <c r="F25" s="1">
        <f t="shared" si="1"/>
        <v>0</v>
      </c>
      <c r="G25" s="1">
        <f>'内訳（地積等１）'!GO48</f>
        <v>119388</v>
      </c>
      <c r="H25" s="1">
        <f>'内訳（地積等１）'!GP48</f>
        <v>4139</v>
      </c>
      <c r="I25" s="1">
        <f t="shared" si="2"/>
        <v>0</v>
      </c>
      <c r="J25" s="1">
        <f>'内訳（地積等１）'!GQ48</f>
        <v>4139</v>
      </c>
      <c r="K25" s="1">
        <f>'内訳（地積等１）'!GR48</f>
        <v>3024</v>
      </c>
      <c r="L25" s="1">
        <f>'内訳（地積等１）'!GS48</f>
        <v>5</v>
      </c>
      <c r="M25" s="1">
        <f>'内訳（地積等１）'!GT48</f>
        <v>2</v>
      </c>
      <c r="N25" s="1">
        <f t="shared" si="3"/>
        <v>0</v>
      </c>
      <c r="O25" s="1">
        <f>'内訳（地積等１）'!GU48</f>
        <v>2</v>
      </c>
      <c r="P25" s="1">
        <f t="shared" si="0"/>
        <v>34.7</v>
      </c>
    </row>
    <row r="26" spans="1:16" ht="30" customHeight="1">
      <c r="A26" s="84"/>
      <c r="B26" s="65" t="s">
        <v>61</v>
      </c>
      <c r="C26" s="11" t="s">
        <v>62</v>
      </c>
      <c r="D26" s="1">
        <f>'内訳（地積等１）'!GY48</f>
        <v>0</v>
      </c>
      <c r="E26" s="1">
        <f>'内訳（地積等１）'!GZ48</f>
        <v>31970</v>
      </c>
      <c r="F26" s="1">
        <f>E26-G26</f>
        <v>0</v>
      </c>
      <c r="G26" s="1">
        <f>'内訳（地積等１）'!HA48</f>
        <v>31970</v>
      </c>
      <c r="H26" s="1">
        <f>'内訳（地積等１）'!HB48</f>
        <v>455938</v>
      </c>
      <c r="I26" s="1">
        <f t="shared" si="2"/>
        <v>0</v>
      </c>
      <c r="J26" s="1">
        <f>'内訳（地積等１）'!HC48</f>
        <v>455938</v>
      </c>
      <c r="K26" s="1">
        <f>'内訳（地積等１）'!HD48</f>
        <v>232543</v>
      </c>
      <c r="L26" s="1">
        <f>'内訳（地積等１）'!HE48</f>
        <v>0</v>
      </c>
      <c r="M26" s="1">
        <f>'内訳（地積等１）'!HF48</f>
        <v>23</v>
      </c>
      <c r="N26" s="1">
        <f t="shared" si="3"/>
        <v>2</v>
      </c>
      <c r="O26" s="1">
        <f>'内訳（地積等１）'!HG48</f>
        <v>21</v>
      </c>
      <c r="P26" s="1">
        <f t="shared" si="0"/>
        <v>14261.4</v>
      </c>
    </row>
    <row r="27" spans="1:16" ht="30" customHeight="1">
      <c r="A27" s="84"/>
      <c r="B27" s="66"/>
      <c r="C27" s="11" t="s">
        <v>63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f>IF(H27&gt;0,ROUND(H27/E27*1000,1),0)</f>
        <v>0</v>
      </c>
    </row>
    <row r="28" spans="1:16" ht="30" customHeight="1">
      <c r="A28" s="84"/>
      <c r="B28" s="67"/>
      <c r="C28" s="11" t="s">
        <v>64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f>IF(H28&gt;0,ROUND(H28/E28*1000,1),0)</f>
        <v>0</v>
      </c>
    </row>
    <row r="29" spans="1:16" ht="30" customHeight="1">
      <c r="A29" s="84"/>
      <c r="B29" s="63" t="s">
        <v>36</v>
      </c>
      <c r="C29" s="64"/>
      <c r="D29" s="1">
        <f>'内訳（地積等２）'!D48</f>
        <v>86811359</v>
      </c>
      <c r="E29" s="1">
        <f>'内訳（地積等２）'!E48</f>
        <v>111974725</v>
      </c>
      <c r="F29" s="1">
        <f t="shared" si="1"/>
        <v>4350405</v>
      </c>
      <c r="G29" s="1">
        <f>'内訳（地積等２）'!F48</f>
        <v>107624320</v>
      </c>
      <c r="H29" s="1">
        <f>'内訳（地積等２）'!G48</f>
        <v>1256819635</v>
      </c>
      <c r="I29" s="1">
        <f t="shared" si="2"/>
        <v>870383</v>
      </c>
      <c r="J29" s="1">
        <f>'内訳（地積等２）'!H48</f>
        <v>1255949252</v>
      </c>
      <c r="K29" s="1">
        <f>'内訳（地積等２）'!I48</f>
        <v>578603474</v>
      </c>
      <c r="L29" s="1">
        <f>'内訳（地積等２）'!J48</f>
        <v>42124</v>
      </c>
      <c r="M29" s="1">
        <f>'内訳（地積等２）'!K48</f>
        <v>149361</v>
      </c>
      <c r="N29" s="1">
        <f t="shared" si="3"/>
        <v>10684</v>
      </c>
      <c r="O29" s="1">
        <f>'内訳（地積等２）'!L48</f>
        <v>138677</v>
      </c>
      <c r="P29" s="1">
        <f t="shared" si="0"/>
        <v>11224.1</v>
      </c>
    </row>
    <row r="30" spans="1:16" ht="30" customHeight="1">
      <c r="A30" s="84"/>
      <c r="B30" s="61" t="s">
        <v>26</v>
      </c>
      <c r="C30" s="62"/>
      <c r="D30" s="1">
        <f>SUM(D24,D25,D28,D29)</f>
        <v>92590000</v>
      </c>
      <c r="E30" s="1">
        <f>SUM(E24,E25,E28,E29)</f>
        <v>127814679</v>
      </c>
      <c r="F30" s="1">
        <f t="shared" si="1"/>
        <v>4368834</v>
      </c>
      <c r="G30" s="1">
        <f>SUM(G24,G25,G28,G29)</f>
        <v>123445845</v>
      </c>
      <c r="H30" s="1">
        <f>SUM(H24,H25,H28,H29)</f>
        <v>1288731955</v>
      </c>
      <c r="I30" s="1">
        <f t="shared" si="2"/>
        <v>892367</v>
      </c>
      <c r="J30" s="1">
        <f>SUM(J24,J25,J28,J29)</f>
        <v>1287839588</v>
      </c>
      <c r="K30" s="1">
        <f>SUM(K24,K25,K28,K29)</f>
        <v>597705157</v>
      </c>
      <c r="L30" s="1">
        <f>SUM(L24,L25,L28,L29)</f>
        <v>42501</v>
      </c>
      <c r="M30" s="1">
        <f>SUM(M24,M25,M28,M29)</f>
        <v>156143</v>
      </c>
      <c r="N30" s="1">
        <f t="shared" si="3"/>
        <v>10809</v>
      </c>
      <c r="O30" s="1">
        <f>SUM(O24,O25,O28,O29)</f>
        <v>145334</v>
      </c>
      <c r="P30" s="1">
        <f t="shared" si="0"/>
        <v>10082.8</v>
      </c>
    </row>
    <row r="31" spans="1:16" ht="30" customHeight="1">
      <c r="A31" s="59" t="s">
        <v>37</v>
      </c>
      <c r="B31" s="59"/>
      <c r="C31" s="59"/>
      <c r="D31" s="1">
        <f>'内訳（地積等２）'!P48</f>
        <v>306562105</v>
      </c>
      <c r="E31" s="14"/>
      <c r="F31" s="14"/>
      <c r="G31" s="14"/>
      <c r="H31" s="14"/>
      <c r="I31" s="14"/>
      <c r="J31" s="14"/>
      <c r="K31" s="14"/>
      <c r="L31" s="1">
        <f>'内訳（地積等２）'!V48</f>
        <v>601725</v>
      </c>
      <c r="M31" s="14"/>
      <c r="N31" s="14"/>
      <c r="O31" s="14"/>
      <c r="P31" s="14"/>
    </row>
    <row r="32" spans="1:16" ht="30" customHeight="1">
      <c r="A32" s="83" t="s">
        <v>38</v>
      </c>
      <c r="B32" s="83"/>
      <c r="C32" s="83"/>
      <c r="D32" s="57">
        <f>SUM(D9,D10,D11,D12,D16,D17,D18,D19,D20,D21,D22,D23,D30,D31)</f>
        <v>1176725203</v>
      </c>
      <c r="E32" s="57">
        <f aca="true" t="shared" si="4" ref="E32:O32">SUM(E9,E10,E11,E12,E16,E17,E18,E19,E20,E21,E22,E23,E30,E31)</f>
        <v>1051802865</v>
      </c>
      <c r="F32" s="57">
        <f t="shared" si="4"/>
        <v>175246233</v>
      </c>
      <c r="G32" s="57">
        <f t="shared" si="4"/>
        <v>876556632</v>
      </c>
      <c r="H32" s="57">
        <f t="shared" si="4"/>
        <v>5666167314</v>
      </c>
      <c r="I32" s="57">
        <f t="shared" si="4"/>
        <v>26593733</v>
      </c>
      <c r="J32" s="57">
        <f t="shared" si="4"/>
        <v>5639573581</v>
      </c>
      <c r="K32" s="57">
        <f t="shared" si="4"/>
        <v>1857532219</v>
      </c>
      <c r="L32" s="57">
        <f t="shared" si="4"/>
        <v>745758</v>
      </c>
      <c r="M32" s="57">
        <f t="shared" si="4"/>
        <v>1372667</v>
      </c>
      <c r="N32" s="57">
        <f t="shared" si="4"/>
        <v>245716</v>
      </c>
      <c r="O32" s="57">
        <f t="shared" si="4"/>
        <v>1126951</v>
      </c>
      <c r="P32" s="57">
        <f>IF(H32&gt;0,ROUND(H32/E32*1000,1),0)</f>
        <v>5387.1</v>
      </c>
    </row>
    <row r="34" ht="14.25" hidden="1"/>
    <row r="35" spans="4:15" ht="14.25" hidden="1">
      <c r="D35" s="6">
        <f aca="true" t="shared" si="5" ref="D35:O35">D9+D10+D11+D12+D16+D17+D18+D19+D20+D21+D22+D23+D30+D31</f>
        <v>1176725203</v>
      </c>
      <c r="E35" s="6">
        <f t="shared" si="5"/>
        <v>1051802865</v>
      </c>
      <c r="F35" s="6">
        <f t="shared" si="5"/>
        <v>175246233</v>
      </c>
      <c r="G35" s="6">
        <f t="shared" si="5"/>
        <v>876556632</v>
      </c>
      <c r="H35" s="6">
        <f t="shared" si="5"/>
        <v>5666167314</v>
      </c>
      <c r="I35" s="6">
        <f t="shared" si="5"/>
        <v>26593733</v>
      </c>
      <c r="J35" s="6">
        <f t="shared" si="5"/>
        <v>5639573581</v>
      </c>
      <c r="K35" s="6">
        <f t="shared" si="5"/>
        <v>1857532219</v>
      </c>
      <c r="L35" s="6">
        <f t="shared" si="5"/>
        <v>745758</v>
      </c>
      <c r="M35" s="6">
        <f t="shared" si="5"/>
        <v>1372667</v>
      </c>
      <c r="N35" s="6">
        <f t="shared" si="5"/>
        <v>245716</v>
      </c>
      <c r="O35" s="6">
        <f t="shared" si="5"/>
        <v>1126951</v>
      </c>
    </row>
    <row r="36" ht="14.25" hidden="1"/>
    <row r="38" spans="4:16" ht="14.25"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</row>
    <row r="39" spans="4:16" ht="14.25"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</row>
    <row r="40" spans="4:16" ht="14.25"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</row>
  </sheetData>
  <mergeCells count="34">
    <mergeCell ref="A1:P1"/>
    <mergeCell ref="A5:C5"/>
    <mergeCell ref="A4:C4"/>
    <mergeCell ref="A32:C32"/>
    <mergeCell ref="A24:A30"/>
    <mergeCell ref="A31:C31"/>
    <mergeCell ref="A22:C22"/>
    <mergeCell ref="A23:C23"/>
    <mergeCell ref="A9:A10"/>
    <mergeCell ref="A11:A12"/>
    <mergeCell ref="A13:A16"/>
    <mergeCell ref="D7:G7"/>
    <mergeCell ref="H7:K7"/>
    <mergeCell ref="L7:O7"/>
    <mergeCell ref="A7:C8"/>
    <mergeCell ref="B9:C9"/>
    <mergeCell ref="B10:C10"/>
    <mergeCell ref="B11:C11"/>
    <mergeCell ref="B12:C12"/>
    <mergeCell ref="B13:C13"/>
    <mergeCell ref="A20:A21"/>
    <mergeCell ref="A17:C17"/>
    <mergeCell ref="A18:C18"/>
    <mergeCell ref="A19:C19"/>
    <mergeCell ref="B20:C20"/>
    <mergeCell ref="B21:C21"/>
    <mergeCell ref="B14:C14"/>
    <mergeCell ref="B15:C15"/>
    <mergeCell ref="B16:C16"/>
    <mergeCell ref="B30:C30"/>
    <mergeCell ref="B24:C24"/>
    <mergeCell ref="B25:C25"/>
    <mergeCell ref="B26:B28"/>
    <mergeCell ref="B29:C29"/>
  </mergeCells>
  <printOptions horizontalCentered="1"/>
  <pageMargins left="0.7086614173228347" right="0.7086614173228347" top="0.8267716535433072" bottom="0.7480314960629921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N48"/>
  <sheetViews>
    <sheetView showGridLines="0" view="pageBreakPreview" zoomScale="60" zoomScaleNormal="75" workbookViewId="0" topLeftCell="A1">
      <selection activeCell="A1" sqref="A1"/>
    </sheetView>
  </sheetViews>
  <sheetFormatPr defaultColWidth="8.796875" defaultRowHeight="15"/>
  <cols>
    <col min="1" max="1" width="3.5" style="7" customWidth="1"/>
    <col min="2" max="2" width="14.69921875" style="7" customWidth="1"/>
    <col min="3" max="11" width="14.59765625" style="7" customWidth="1"/>
    <col min="12" max="16384" width="9" style="7" customWidth="1"/>
  </cols>
  <sheetData>
    <row r="1" ht="18.75">
      <c r="A1" s="47" t="s">
        <v>136</v>
      </c>
    </row>
    <row r="2" s="31" customFormat="1" ht="17.25"/>
    <row r="3" spans="1:11" s="8" customFormat="1" ht="17.25" customHeight="1">
      <c r="A3" s="88" t="s">
        <v>49</v>
      </c>
      <c r="B3" s="86" t="s">
        <v>51</v>
      </c>
      <c r="C3" s="85" t="s">
        <v>68</v>
      </c>
      <c r="D3" s="85"/>
      <c r="E3" s="85"/>
      <c r="F3" s="85" t="s">
        <v>67</v>
      </c>
      <c r="G3" s="85"/>
      <c r="H3" s="85"/>
      <c r="I3" s="85" t="s">
        <v>69</v>
      </c>
      <c r="J3" s="85"/>
      <c r="K3" s="85"/>
    </row>
    <row r="4" spans="1:11" s="8" customFormat="1" ht="54" customHeight="1">
      <c r="A4" s="88"/>
      <c r="B4" s="87"/>
      <c r="C4" s="48" t="s">
        <v>4</v>
      </c>
      <c r="D4" s="48" t="s">
        <v>3</v>
      </c>
      <c r="E4" s="48" t="s">
        <v>5</v>
      </c>
      <c r="F4" s="48" t="s">
        <v>4</v>
      </c>
      <c r="G4" s="48" t="s">
        <v>3</v>
      </c>
      <c r="H4" s="48" t="s">
        <v>5</v>
      </c>
      <c r="I4" s="48" t="s">
        <v>4</v>
      </c>
      <c r="J4" s="48" t="s">
        <v>3</v>
      </c>
      <c r="K4" s="48" t="s">
        <v>5</v>
      </c>
    </row>
    <row r="5" spans="1:14" s="8" customFormat="1" ht="15" customHeight="1">
      <c r="A5" s="15">
        <v>1</v>
      </c>
      <c r="B5" s="16" t="s">
        <v>71</v>
      </c>
      <c r="C5" s="17">
        <v>43457</v>
      </c>
      <c r="D5" s="17">
        <v>945</v>
      </c>
      <c r="E5" s="17">
        <v>42512</v>
      </c>
      <c r="F5" s="17">
        <v>41736</v>
      </c>
      <c r="G5" s="17">
        <v>888</v>
      </c>
      <c r="H5" s="17">
        <v>40848</v>
      </c>
      <c r="I5" s="17">
        <v>1721</v>
      </c>
      <c r="J5" s="17">
        <v>57</v>
      </c>
      <c r="K5" s="17">
        <v>1664</v>
      </c>
      <c r="L5" s="8" t="str">
        <f>IF(F5+I5=C5,"○","×")</f>
        <v>○</v>
      </c>
      <c r="M5" s="8" t="str">
        <f>IF(G5+J5=D5,"○","×")</f>
        <v>○</v>
      </c>
      <c r="N5" s="8" t="str">
        <f>IF(H5+K5=E5,"○","×")</f>
        <v>○</v>
      </c>
    </row>
    <row r="6" spans="1:14" s="8" customFormat="1" ht="15" customHeight="1">
      <c r="A6" s="20">
        <v>2</v>
      </c>
      <c r="B6" s="21" t="s">
        <v>72</v>
      </c>
      <c r="C6" s="22">
        <v>15073</v>
      </c>
      <c r="D6" s="22">
        <v>365</v>
      </c>
      <c r="E6" s="22">
        <v>14708</v>
      </c>
      <c r="F6" s="22">
        <v>14572</v>
      </c>
      <c r="G6" s="22">
        <v>341</v>
      </c>
      <c r="H6" s="22">
        <v>14231</v>
      </c>
      <c r="I6" s="22">
        <v>501</v>
      </c>
      <c r="J6" s="22">
        <v>24</v>
      </c>
      <c r="K6" s="22">
        <v>477</v>
      </c>
      <c r="L6" s="8" t="str">
        <f aca="true" t="shared" si="0" ref="L6:L48">IF(F6+I6=C6,"○","×")</f>
        <v>○</v>
      </c>
      <c r="M6" s="8" t="str">
        <f aca="true" t="shared" si="1" ref="M6:M48">IF(G6+J6=D6,"○","×")</f>
        <v>○</v>
      </c>
      <c r="N6" s="8" t="str">
        <f aca="true" t="shared" si="2" ref="N6:N48">IF(H6+K6=E6,"○","×")</f>
        <v>○</v>
      </c>
    </row>
    <row r="7" spans="1:14" s="8" customFormat="1" ht="15" customHeight="1">
      <c r="A7" s="20">
        <v>3</v>
      </c>
      <c r="B7" s="21" t="s">
        <v>73</v>
      </c>
      <c r="C7" s="22">
        <v>14902</v>
      </c>
      <c r="D7" s="22">
        <v>4006</v>
      </c>
      <c r="E7" s="22">
        <v>10896</v>
      </c>
      <c r="F7" s="22">
        <v>14220</v>
      </c>
      <c r="G7" s="22">
        <v>3836</v>
      </c>
      <c r="H7" s="22">
        <v>10384</v>
      </c>
      <c r="I7" s="22">
        <v>682</v>
      </c>
      <c r="J7" s="22">
        <v>170</v>
      </c>
      <c r="K7" s="22">
        <v>512</v>
      </c>
      <c r="L7" s="8" t="str">
        <f t="shared" si="0"/>
        <v>○</v>
      </c>
      <c r="M7" s="8" t="str">
        <f t="shared" si="1"/>
        <v>○</v>
      </c>
      <c r="N7" s="8" t="str">
        <f t="shared" si="2"/>
        <v>○</v>
      </c>
    </row>
    <row r="8" spans="1:14" s="8" customFormat="1" ht="15" customHeight="1">
      <c r="A8" s="20">
        <v>4</v>
      </c>
      <c r="B8" s="21" t="s">
        <v>74</v>
      </c>
      <c r="C8" s="22">
        <v>16246</v>
      </c>
      <c r="D8" s="22">
        <v>729</v>
      </c>
      <c r="E8" s="22">
        <v>15517</v>
      </c>
      <c r="F8" s="22">
        <v>15484</v>
      </c>
      <c r="G8" s="22">
        <v>683</v>
      </c>
      <c r="H8" s="22">
        <v>14801</v>
      </c>
      <c r="I8" s="22">
        <v>762</v>
      </c>
      <c r="J8" s="22">
        <v>46</v>
      </c>
      <c r="K8" s="22">
        <v>716</v>
      </c>
      <c r="L8" s="8" t="str">
        <f t="shared" si="0"/>
        <v>○</v>
      </c>
      <c r="M8" s="8" t="str">
        <f t="shared" si="1"/>
        <v>○</v>
      </c>
      <c r="N8" s="8" t="str">
        <f t="shared" si="2"/>
        <v>○</v>
      </c>
    </row>
    <row r="9" spans="1:14" s="8" customFormat="1" ht="15" customHeight="1">
      <c r="A9" s="20">
        <v>5</v>
      </c>
      <c r="B9" s="21" t="s">
        <v>75</v>
      </c>
      <c r="C9" s="22">
        <v>18840</v>
      </c>
      <c r="D9" s="22">
        <v>6907</v>
      </c>
      <c r="E9" s="22">
        <v>11933</v>
      </c>
      <c r="F9" s="22">
        <v>18227</v>
      </c>
      <c r="G9" s="22">
        <v>6725</v>
      </c>
      <c r="H9" s="22">
        <v>11502</v>
      </c>
      <c r="I9" s="22">
        <v>613</v>
      </c>
      <c r="J9" s="22">
        <v>182</v>
      </c>
      <c r="K9" s="22">
        <v>431</v>
      </c>
      <c r="L9" s="8" t="str">
        <f t="shared" si="0"/>
        <v>○</v>
      </c>
      <c r="M9" s="8" t="str">
        <f t="shared" si="1"/>
        <v>○</v>
      </c>
      <c r="N9" s="8" t="str">
        <f t="shared" si="2"/>
        <v>○</v>
      </c>
    </row>
    <row r="10" spans="1:14" s="8" customFormat="1" ht="15" customHeight="1">
      <c r="A10" s="20">
        <v>6</v>
      </c>
      <c r="B10" s="21" t="s">
        <v>76</v>
      </c>
      <c r="C10" s="22">
        <v>17985</v>
      </c>
      <c r="D10" s="22">
        <v>5509</v>
      </c>
      <c r="E10" s="22">
        <v>12476</v>
      </c>
      <c r="F10" s="22">
        <v>17435</v>
      </c>
      <c r="G10" s="22">
        <v>5377</v>
      </c>
      <c r="H10" s="22">
        <v>12058</v>
      </c>
      <c r="I10" s="22">
        <v>550</v>
      </c>
      <c r="J10" s="22">
        <v>132</v>
      </c>
      <c r="K10" s="22">
        <v>418</v>
      </c>
      <c r="L10" s="8" t="str">
        <f t="shared" si="0"/>
        <v>○</v>
      </c>
      <c r="M10" s="8" t="str">
        <f t="shared" si="1"/>
        <v>○</v>
      </c>
      <c r="N10" s="8" t="str">
        <f t="shared" si="2"/>
        <v>○</v>
      </c>
    </row>
    <row r="11" spans="1:14" s="8" customFormat="1" ht="15" customHeight="1">
      <c r="A11" s="20">
        <v>7</v>
      </c>
      <c r="B11" s="21" t="s">
        <v>77</v>
      </c>
      <c r="C11" s="22">
        <v>24764</v>
      </c>
      <c r="D11" s="22">
        <v>1714</v>
      </c>
      <c r="E11" s="22">
        <v>23050</v>
      </c>
      <c r="F11" s="22">
        <v>24072</v>
      </c>
      <c r="G11" s="22">
        <v>1662</v>
      </c>
      <c r="H11" s="22">
        <v>22410</v>
      </c>
      <c r="I11" s="22">
        <v>692</v>
      </c>
      <c r="J11" s="22">
        <v>52</v>
      </c>
      <c r="K11" s="22">
        <v>640</v>
      </c>
      <c r="L11" s="8" t="str">
        <f t="shared" si="0"/>
        <v>○</v>
      </c>
      <c r="M11" s="8" t="str">
        <f t="shared" si="1"/>
        <v>○</v>
      </c>
      <c r="N11" s="8" t="str">
        <f t="shared" si="2"/>
        <v>○</v>
      </c>
    </row>
    <row r="12" spans="1:14" s="8" customFormat="1" ht="15" customHeight="1">
      <c r="A12" s="20">
        <v>8</v>
      </c>
      <c r="B12" s="21" t="s">
        <v>78</v>
      </c>
      <c r="C12" s="22">
        <v>13354</v>
      </c>
      <c r="D12" s="22">
        <v>3013</v>
      </c>
      <c r="E12" s="22">
        <v>10341</v>
      </c>
      <c r="F12" s="22">
        <v>12913</v>
      </c>
      <c r="G12" s="22">
        <v>2868</v>
      </c>
      <c r="H12" s="22">
        <v>10045</v>
      </c>
      <c r="I12" s="22">
        <v>441</v>
      </c>
      <c r="J12" s="22">
        <v>145</v>
      </c>
      <c r="K12" s="22">
        <v>296</v>
      </c>
      <c r="L12" s="8" t="str">
        <f t="shared" si="0"/>
        <v>○</v>
      </c>
      <c r="M12" s="8" t="str">
        <f t="shared" si="1"/>
        <v>○</v>
      </c>
      <c r="N12" s="8" t="str">
        <f t="shared" si="2"/>
        <v>○</v>
      </c>
    </row>
    <row r="13" spans="1:14" s="8" customFormat="1" ht="15" customHeight="1">
      <c r="A13" s="20">
        <v>9</v>
      </c>
      <c r="B13" s="21" t="s">
        <v>79</v>
      </c>
      <c r="C13" s="22">
        <v>33677</v>
      </c>
      <c r="D13" s="22">
        <v>9663</v>
      </c>
      <c r="E13" s="22">
        <v>24014</v>
      </c>
      <c r="F13" s="22">
        <v>33074</v>
      </c>
      <c r="G13" s="22">
        <v>9554</v>
      </c>
      <c r="H13" s="22">
        <v>23520</v>
      </c>
      <c r="I13" s="22">
        <v>603</v>
      </c>
      <c r="J13" s="22">
        <v>109</v>
      </c>
      <c r="K13" s="22">
        <v>494</v>
      </c>
      <c r="L13" s="8" t="str">
        <f t="shared" si="0"/>
        <v>○</v>
      </c>
      <c r="M13" s="8" t="str">
        <f t="shared" si="1"/>
        <v>○</v>
      </c>
      <c r="N13" s="8" t="str">
        <f t="shared" si="2"/>
        <v>○</v>
      </c>
    </row>
    <row r="14" spans="1:14" s="8" customFormat="1" ht="15" customHeight="1">
      <c r="A14" s="20">
        <v>10</v>
      </c>
      <c r="B14" s="21" t="s">
        <v>80</v>
      </c>
      <c r="C14" s="22">
        <v>27338</v>
      </c>
      <c r="D14" s="22">
        <v>14129</v>
      </c>
      <c r="E14" s="22">
        <v>13209</v>
      </c>
      <c r="F14" s="22">
        <v>26708</v>
      </c>
      <c r="G14" s="22">
        <v>13839</v>
      </c>
      <c r="H14" s="22">
        <v>12869</v>
      </c>
      <c r="I14" s="22">
        <v>630</v>
      </c>
      <c r="J14" s="22">
        <v>290</v>
      </c>
      <c r="K14" s="22">
        <v>340</v>
      </c>
      <c r="L14" s="8" t="str">
        <f t="shared" si="0"/>
        <v>○</v>
      </c>
      <c r="M14" s="8" t="str">
        <f t="shared" si="1"/>
        <v>○</v>
      </c>
      <c r="N14" s="8" t="str">
        <f t="shared" si="2"/>
        <v>○</v>
      </c>
    </row>
    <row r="15" spans="1:14" s="8" customFormat="1" ht="15" customHeight="1">
      <c r="A15" s="24">
        <v>11</v>
      </c>
      <c r="B15" s="25" t="s">
        <v>81</v>
      </c>
      <c r="C15" s="26">
        <v>16521</v>
      </c>
      <c r="D15" s="26">
        <v>6080</v>
      </c>
      <c r="E15" s="26">
        <v>10441</v>
      </c>
      <c r="F15" s="26">
        <v>16257</v>
      </c>
      <c r="G15" s="26">
        <v>5992</v>
      </c>
      <c r="H15" s="26">
        <v>10265</v>
      </c>
      <c r="I15" s="26">
        <v>264</v>
      </c>
      <c r="J15" s="26">
        <v>88</v>
      </c>
      <c r="K15" s="26">
        <v>176</v>
      </c>
      <c r="L15" s="8" t="str">
        <f t="shared" si="0"/>
        <v>○</v>
      </c>
      <c r="M15" s="8" t="str">
        <f t="shared" si="1"/>
        <v>○</v>
      </c>
      <c r="N15" s="8" t="str">
        <f t="shared" si="2"/>
        <v>○</v>
      </c>
    </row>
    <row r="16" spans="1:14" s="8" customFormat="1" ht="15" customHeight="1">
      <c r="A16" s="38"/>
      <c r="B16" s="39" t="s">
        <v>134</v>
      </c>
      <c r="C16" s="37">
        <f>SUM(C5:C15)</f>
        <v>242157</v>
      </c>
      <c r="D16" s="37">
        <f aca="true" t="shared" si="3" ref="D16:K16">SUM(D5:D15)</f>
        <v>53060</v>
      </c>
      <c r="E16" s="37">
        <f t="shared" si="3"/>
        <v>189097</v>
      </c>
      <c r="F16" s="37">
        <f t="shared" si="3"/>
        <v>234698</v>
      </c>
      <c r="G16" s="37">
        <f t="shared" si="3"/>
        <v>51765</v>
      </c>
      <c r="H16" s="37">
        <f t="shared" si="3"/>
        <v>182933</v>
      </c>
      <c r="I16" s="37">
        <f t="shared" si="3"/>
        <v>7459</v>
      </c>
      <c r="J16" s="37">
        <f t="shared" si="3"/>
        <v>1295</v>
      </c>
      <c r="K16" s="37">
        <f t="shared" si="3"/>
        <v>6164</v>
      </c>
      <c r="L16" s="8" t="str">
        <f>IF(F16+I16=C16,"○","×")</f>
        <v>○</v>
      </c>
      <c r="M16" s="8" t="str">
        <f>IF(G16+J16=D16,"○","×")</f>
        <v>○</v>
      </c>
      <c r="N16" s="8" t="str">
        <f>IF(H16+K16=E16,"○","×")</f>
        <v>○</v>
      </c>
    </row>
    <row r="17" spans="1:14" s="8" customFormat="1" ht="15" customHeight="1">
      <c r="A17" s="27">
        <v>12</v>
      </c>
      <c r="B17" s="28" t="s">
        <v>82</v>
      </c>
      <c r="C17" s="29">
        <v>6107</v>
      </c>
      <c r="D17" s="29">
        <v>4687</v>
      </c>
      <c r="E17" s="29">
        <v>1420</v>
      </c>
      <c r="F17" s="29">
        <v>5973</v>
      </c>
      <c r="G17" s="29">
        <v>4610</v>
      </c>
      <c r="H17" s="29">
        <v>1363</v>
      </c>
      <c r="I17" s="29">
        <v>134</v>
      </c>
      <c r="J17" s="29">
        <v>77</v>
      </c>
      <c r="K17" s="29">
        <v>57</v>
      </c>
      <c r="L17" s="8" t="str">
        <f t="shared" si="0"/>
        <v>○</v>
      </c>
      <c r="M17" s="8" t="str">
        <f t="shared" si="1"/>
        <v>○</v>
      </c>
      <c r="N17" s="8" t="str">
        <f t="shared" si="2"/>
        <v>○</v>
      </c>
    </row>
    <row r="18" spans="1:14" s="8" customFormat="1" ht="15" customHeight="1">
      <c r="A18" s="20">
        <v>13</v>
      </c>
      <c r="B18" s="21" t="s">
        <v>83</v>
      </c>
      <c r="C18" s="22">
        <v>4004</v>
      </c>
      <c r="D18" s="22">
        <v>2811</v>
      </c>
      <c r="E18" s="22">
        <v>1193</v>
      </c>
      <c r="F18" s="22">
        <v>3946</v>
      </c>
      <c r="G18" s="22">
        <v>2781</v>
      </c>
      <c r="H18" s="22">
        <v>1165</v>
      </c>
      <c r="I18" s="22">
        <v>58</v>
      </c>
      <c r="J18" s="22">
        <v>30</v>
      </c>
      <c r="K18" s="22">
        <v>28</v>
      </c>
      <c r="L18" s="8" t="str">
        <f t="shared" si="0"/>
        <v>○</v>
      </c>
      <c r="M18" s="8" t="str">
        <f t="shared" si="1"/>
        <v>○</v>
      </c>
      <c r="N18" s="8" t="str">
        <f t="shared" si="2"/>
        <v>○</v>
      </c>
    </row>
    <row r="19" spans="1:14" s="8" customFormat="1" ht="15" customHeight="1">
      <c r="A19" s="20">
        <v>14</v>
      </c>
      <c r="B19" s="21" t="s">
        <v>84</v>
      </c>
      <c r="C19" s="22">
        <v>1813</v>
      </c>
      <c r="D19" s="22">
        <v>1163</v>
      </c>
      <c r="E19" s="22">
        <v>650</v>
      </c>
      <c r="F19" s="22">
        <v>1743</v>
      </c>
      <c r="G19" s="22">
        <v>1123</v>
      </c>
      <c r="H19" s="22">
        <v>620</v>
      </c>
      <c r="I19" s="22">
        <v>70</v>
      </c>
      <c r="J19" s="22">
        <v>40</v>
      </c>
      <c r="K19" s="22">
        <v>30</v>
      </c>
      <c r="L19" s="8" t="str">
        <f t="shared" si="0"/>
        <v>○</v>
      </c>
      <c r="M19" s="8" t="str">
        <f t="shared" si="1"/>
        <v>○</v>
      </c>
      <c r="N19" s="8" t="str">
        <f t="shared" si="2"/>
        <v>○</v>
      </c>
    </row>
    <row r="20" spans="1:14" s="8" customFormat="1" ht="15" customHeight="1">
      <c r="A20" s="20">
        <v>15</v>
      </c>
      <c r="B20" s="21" t="s">
        <v>85</v>
      </c>
      <c r="C20" s="22">
        <v>7553</v>
      </c>
      <c r="D20" s="22">
        <v>4849</v>
      </c>
      <c r="E20" s="22">
        <v>2704</v>
      </c>
      <c r="F20" s="22">
        <v>7320</v>
      </c>
      <c r="G20" s="22">
        <v>4665</v>
      </c>
      <c r="H20" s="22">
        <v>2655</v>
      </c>
      <c r="I20" s="22">
        <v>233</v>
      </c>
      <c r="J20" s="22">
        <v>184</v>
      </c>
      <c r="K20" s="22">
        <v>49</v>
      </c>
      <c r="L20" s="8" t="str">
        <f t="shared" si="0"/>
        <v>○</v>
      </c>
      <c r="M20" s="8" t="str">
        <f t="shared" si="1"/>
        <v>○</v>
      </c>
      <c r="N20" s="8" t="str">
        <f t="shared" si="2"/>
        <v>○</v>
      </c>
    </row>
    <row r="21" spans="1:14" s="8" customFormat="1" ht="15" customHeight="1">
      <c r="A21" s="20">
        <v>16</v>
      </c>
      <c r="B21" s="21" t="s">
        <v>86</v>
      </c>
      <c r="C21" s="22">
        <v>10638</v>
      </c>
      <c r="D21" s="22">
        <v>6531</v>
      </c>
      <c r="E21" s="22">
        <v>4107</v>
      </c>
      <c r="F21" s="22">
        <v>10365</v>
      </c>
      <c r="G21" s="22">
        <v>6397</v>
      </c>
      <c r="H21" s="22">
        <v>3968</v>
      </c>
      <c r="I21" s="22">
        <v>273</v>
      </c>
      <c r="J21" s="22">
        <v>134</v>
      </c>
      <c r="K21" s="22">
        <v>139</v>
      </c>
      <c r="L21" s="8" t="str">
        <f t="shared" si="0"/>
        <v>○</v>
      </c>
      <c r="M21" s="8" t="str">
        <f t="shared" si="1"/>
        <v>○</v>
      </c>
      <c r="N21" s="8" t="str">
        <f t="shared" si="2"/>
        <v>○</v>
      </c>
    </row>
    <row r="22" spans="1:14" s="8" customFormat="1" ht="15" customHeight="1">
      <c r="A22" s="20">
        <v>17</v>
      </c>
      <c r="B22" s="21" t="s">
        <v>87</v>
      </c>
      <c r="C22" s="22">
        <v>5800</v>
      </c>
      <c r="D22" s="22">
        <v>3021</v>
      </c>
      <c r="E22" s="22">
        <v>2779</v>
      </c>
      <c r="F22" s="22">
        <v>5483</v>
      </c>
      <c r="G22" s="22">
        <v>2869</v>
      </c>
      <c r="H22" s="22">
        <v>2614</v>
      </c>
      <c r="I22" s="22">
        <v>317</v>
      </c>
      <c r="J22" s="22">
        <v>152</v>
      </c>
      <c r="K22" s="22">
        <v>165</v>
      </c>
      <c r="L22" s="8" t="str">
        <f t="shared" si="0"/>
        <v>○</v>
      </c>
      <c r="M22" s="8" t="str">
        <f t="shared" si="1"/>
        <v>○</v>
      </c>
      <c r="N22" s="8" t="str">
        <f t="shared" si="2"/>
        <v>○</v>
      </c>
    </row>
    <row r="23" spans="1:14" s="8" customFormat="1" ht="15" customHeight="1">
      <c r="A23" s="20">
        <v>18</v>
      </c>
      <c r="B23" s="21" t="s">
        <v>88</v>
      </c>
      <c r="C23" s="22">
        <v>2452</v>
      </c>
      <c r="D23" s="22">
        <v>1231</v>
      </c>
      <c r="E23" s="22">
        <v>1221</v>
      </c>
      <c r="F23" s="22">
        <v>2375</v>
      </c>
      <c r="G23" s="22">
        <v>1191</v>
      </c>
      <c r="H23" s="22">
        <v>1184</v>
      </c>
      <c r="I23" s="22">
        <v>77</v>
      </c>
      <c r="J23" s="22">
        <v>40</v>
      </c>
      <c r="K23" s="22">
        <v>37</v>
      </c>
      <c r="L23" s="8" t="str">
        <f t="shared" si="0"/>
        <v>○</v>
      </c>
      <c r="M23" s="8" t="str">
        <f t="shared" si="1"/>
        <v>○</v>
      </c>
      <c r="N23" s="8" t="str">
        <f t="shared" si="2"/>
        <v>○</v>
      </c>
    </row>
    <row r="24" spans="1:14" s="8" customFormat="1" ht="15" customHeight="1">
      <c r="A24" s="20">
        <v>19</v>
      </c>
      <c r="B24" s="21" t="s">
        <v>89</v>
      </c>
      <c r="C24" s="22">
        <v>4146</v>
      </c>
      <c r="D24" s="22">
        <v>1186</v>
      </c>
      <c r="E24" s="22">
        <v>2960</v>
      </c>
      <c r="F24" s="22">
        <v>4075</v>
      </c>
      <c r="G24" s="22">
        <v>1166</v>
      </c>
      <c r="H24" s="22">
        <v>2909</v>
      </c>
      <c r="I24" s="22">
        <v>71</v>
      </c>
      <c r="J24" s="22">
        <v>20</v>
      </c>
      <c r="K24" s="22">
        <v>51</v>
      </c>
      <c r="L24" s="8" t="str">
        <f t="shared" si="0"/>
        <v>○</v>
      </c>
      <c r="M24" s="8" t="str">
        <f t="shared" si="1"/>
        <v>○</v>
      </c>
      <c r="N24" s="8" t="str">
        <f t="shared" si="2"/>
        <v>○</v>
      </c>
    </row>
    <row r="25" spans="1:14" s="8" customFormat="1" ht="15" customHeight="1">
      <c r="A25" s="20">
        <v>20</v>
      </c>
      <c r="B25" s="21" t="s">
        <v>90</v>
      </c>
      <c r="C25" s="22">
        <v>2985</v>
      </c>
      <c r="D25" s="22">
        <v>1510</v>
      </c>
      <c r="E25" s="22">
        <v>1475</v>
      </c>
      <c r="F25" s="22">
        <v>2939</v>
      </c>
      <c r="G25" s="22">
        <v>1488</v>
      </c>
      <c r="H25" s="22">
        <v>1451</v>
      </c>
      <c r="I25" s="22">
        <v>46</v>
      </c>
      <c r="J25" s="22">
        <v>22</v>
      </c>
      <c r="K25" s="22">
        <v>24</v>
      </c>
      <c r="L25" s="8" t="str">
        <f t="shared" si="0"/>
        <v>○</v>
      </c>
      <c r="M25" s="8" t="str">
        <f t="shared" si="1"/>
        <v>○</v>
      </c>
      <c r="N25" s="8" t="str">
        <f t="shared" si="2"/>
        <v>○</v>
      </c>
    </row>
    <row r="26" spans="1:14" s="8" customFormat="1" ht="15" customHeight="1">
      <c r="A26" s="20">
        <v>21</v>
      </c>
      <c r="B26" s="21" t="s">
        <v>91</v>
      </c>
      <c r="C26" s="22">
        <v>13257</v>
      </c>
      <c r="D26" s="22">
        <v>3417</v>
      </c>
      <c r="E26" s="22">
        <v>9840</v>
      </c>
      <c r="F26" s="22">
        <v>12968</v>
      </c>
      <c r="G26" s="22">
        <v>3321</v>
      </c>
      <c r="H26" s="22">
        <v>9647</v>
      </c>
      <c r="I26" s="22">
        <v>289</v>
      </c>
      <c r="J26" s="22">
        <v>96</v>
      </c>
      <c r="K26" s="22">
        <v>193</v>
      </c>
      <c r="L26" s="8" t="str">
        <f t="shared" si="0"/>
        <v>○</v>
      </c>
      <c r="M26" s="8" t="str">
        <f t="shared" si="1"/>
        <v>○</v>
      </c>
      <c r="N26" s="8" t="str">
        <f t="shared" si="2"/>
        <v>○</v>
      </c>
    </row>
    <row r="27" spans="1:14" s="8" customFormat="1" ht="15" customHeight="1">
      <c r="A27" s="20">
        <v>22</v>
      </c>
      <c r="B27" s="21" t="s">
        <v>92</v>
      </c>
      <c r="C27" s="22">
        <v>4850</v>
      </c>
      <c r="D27" s="22">
        <v>103</v>
      </c>
      <c r="E27" s="22">
        <v>4747</v>
      </c>
      <c r="F27" s="22">
        <v>4756</v>
      </c>
      <c r="G27" s="22">
        <v>102</v>
      </c>
      <c r="H27" s="22">
        <v>4654</v>
      </c>
      <c r="I27" s="22">
        <v>94</v>
      </c>
      <c r="J27" s="22">
        <v>1</v>
      </c>
      <c r="K27" s="22">
        <v>93</v>
      </c>
      <c r="L27" s="8" t="str">
        <f t="shared" si="0"/>
        <v>○</v>
      </c>
      <c r="M27" s="8" t="str">
        <f t="shared" si="1"/>
        <v>○</v>
      </c>
      <c r="N27" s="8" t="str">
        <f t="shared" si="2"/>
        <v>○</v>
      </c>
    </row>
    <row r="28" spans="1:14" s="8" customFormat="1" ht="15" customHeight="1">
      <c r="A28" s="23">
        <v>23</v>
      </c>
      <c r="B28" s="21" t="s">
        <v>93</v>
      </c>
      <c r="C28" s="22">
        <v>7596</v>
      </c>
      <c r="D28" s="22">
        <v>247</v>
      </c>
      <c r="E28" s="22">
        <v>7349</v>
      </c>
      <c r="F28" s="22">
        <v>7379</v>
      </c>
      <c r="G28" s="22">
        <v>231</v>
      </c>
      <c r="H28" s="22">
        <v>7148</v>
      </c>
      <c r="I28" s="22">
        <v>217</v>
      </c>
      <c r="J28" s="22">
        <v>16</v>
      </c>
      <c r="K28" s="22">
        <v>201</v>
      </c>
      <c r="L28" s="8" t="str">
        <f t="shared" si="0"/>
        <v>○</v>
      </c>
      <c r="M28" s="8" t="str">
        <f t="shared" si="1"/>
        <v>○</v>
      </c>
      <c r="N28" s="8" t="str">
        <f t="shared" si="2"/>
        <v>○</v>
      </c>
    </row>
    <row r="29" spans="1:14" s="8" customFormat="1" ht="15" customHeight="1">
      <c r="A29" s="20">
        <v>24</v>
      </c>
      <c r="B29" s="21" t="s">
        <v>94</v>
      </c>
      <c r="C29" s="22">
        <v>5423</v>
      </c>
      <c r="D29" s="22">
        <v>1185</v>
      </c>
      <c r="E29" s="22">
        <v>4238</v>
      </c>
      <c r="F29" s="22">
        <v>5313</v>
      </c>
      <c r="G29" s="22">
        <v>1162</v>
      </c>
      <c r="H29" s="22">
        <v>4151</v>
      </c>
      <c r="I29" s="22">
        <v>110</v>
      </c>
      <c r="J29" s="22">
        <v>23</v>
      </c>
      <c r="K29" s="22">
        <v>87</v>
      </c>
      <c r="L29" s="8" t="str">
        <f t="shared" si="0"/>
        <v>○</v>
      </c>
      <c r="M29" s="8" t="str">
        <f t="shared" si="1"/>
        <v>○</v>
      </c>
      <c r="N29" s="8" t="str">
        <f t="shared" si="2"/>
        <v>○</v>
      </c>
    </row>
    <row r="30" spans="1:14" s="8" customFormat="1" ht="15" customHeight="1">
      <c r="A30" s="20">
        <v>25</v>
      </c>
      <c r="B30" s="21" t="s">
        <v>95</v>
      </c>
      <c r="C30" s="22">
        <v>7507</v>
      </c>
      <c r="D30" s="22">
        <v>3217</v>
      </c>
      <c r="E30" s="22">
        <v>4290</v>
      </c>
      <c r="F30" s="22">
        <v>7309</v>
      </c>
      <c r="G30" s="22">
        <v>3146</v>
      </c>
      <c r="H30" s="22">
        <v>4163</v>
      </c>
      <c r="I30" s="22">
        <v>198</v>
      </c>
      <c r="J30" s="22">
        <v>71</v>
      </c>
      <c r="K30" s="22">
        <v>127</v>
      </c>
      <c r="L30" s="8" t="str">
        <f t="shared" si="0"/>
        <v>○</v>
      </c>
      <c r="M30" s="8" t="str">
        <f t="shared" si="1"/>
        <v>○</v>
      </c>
      <c r="N30" s="8" t="str">
        <f t="shared" si="2"/>
        <v>○</v>
      </c>
    </row>
    <row r="31" spans="1:14" s="8" customFormat="1" ht="15" customHeight="1">
      <c r="A31" s="20">
        <v>26</v>
      </c>
      <c r="B31" s="21" t="s">
        <v>96</v>
      </c>
      <c r="C31" s="22">
        <v>8647</v>
      </c>
      <c r="D31" s="22">
        <v>1887</v>
      </c>
      <c r="E31" s="22">
        <v>6760</v>
      </c>
      <c r="F31" s="22">
        <v>8334</v>
      </c>
      <c r="G31" s="22">
        <v>1834</v>
      </c>
      <c r="H31" s="22">
        <v>6500</v>
      </c>
      <c r="I31" s="22">
        <v>313</v>
      </c>
      <c r="J31" s="22">
        <v>53</v>
      </c>
      <c r="K31" s="22">
        <v>260</v>
      </c>
      <c r="L31" s="8" t="str">
        <f t="shared" si="0"/>
        <v>○</v>
      </c>
      <c r="M31" s="8" t="str">
        <f t="shared" si="1"/>
        <v>○</v>
      </c>
      <c r="N31" s="8" t="str">
        <f t="shared" si="2"/>
        <v>○</v>
      </c>
    </row>
    <row r="32" spans="1:14" s="8" customFormat="1" ht="15" customHeight="1">
      <c r="A32" s="20">
        <v>27</v>
      </c>
      <c r="B32" s="21" t="s">
        <v>97</v>
      </c>
      <c r="C32" s="22">
        <v>3881</v>
      </c>
      <c r="D32" s="22">
        <v>748</v>
      </c>
      <c r="E32" s="22">
        <v>3133</v>
      </c>
      <c r="F32" s="22">
        <v>3760</v>
      </c>
      <c r="G32" s="22">
        <v>720</v>
      </c>
      <c r="H32" s="22">
        <v>3040</v>
      </c>
      <c r="I32" s="22">
        <v>121</v>
      </c>
      <c r="J32" s="22">
        <v>28</v>
      </c>
      <c r="K32" s="22">
        <v>93</v>
      </c>
      <c r="L32" s="8" t="str">
        <f t="shared" si="0"/>
        <v>○</v>
      </c>
      <c r="M32" s="8" t="str">
        <f t="shared" si="1"/>
        <v>○</v>
      </c>
      <c r="N32" s="8" t="str">
        <f t="shared" si="2"/>
        <v>○</v>
      </c>
    </row>
    <row r="33" spans="1:14" s="8" customFormat="1" ht="15" customHeight="1">
      <c r="A33" s="20">
        <v>28</v>
      </c>
      <c r="B33" s="21" t="s">
        <v>98</v>
      </c>
      <c r="C33" s="22">
        <v>6851</v>
      </c>
      <c r="D33" s="22">
        <v>896</v>
      </c>
      <c r="E33" s="22">
        <v>5955</v>
      </c>
      <c r="F33" s="22">
        <v>6625</v>
      </c>
      <c r="G33" s="22">
        <v>859</v>
      </c>
      <c r="H33" s="22">
        <v>5766</v>
      </c>
      <c r="I33" s="22">
        <v>226</v>
      </c>
      <c r="J33" s="22">
        <v>37</v>
      </c>
      <c r="K33" s="22">
        <v>189</v>
      </c>
      <c r="L33" s="8" t="str">
        <f t="shared" si="0"/>
        <v>○</v>
      </c>
      <c r="M33" s="8" t="str">
        <f t="shared" si="1"/>
        <v>○</v>
      </c>
      <c r="N33" s="8" t="str">
        <f t="shared" si="2"/>
        <v>○</v>
      </c>
    </row>
    <row r="34" spans="1:14" s="8" customFormat="1" ht="15" customHeight="1">
      <c r="A34" s="20">
        <v>29</v>
      </c>
      <c r="B34" s="21" t="s">
        <v>99</v>
      </c>
      <c r="C34" s="22">
        <v>536</v>
      </c>
      <c r="D34" s="22">
        <v>289</v>
      </c>
      <c r="E34" s="22">
        <v>247</v>
      </c>
      <c r="F34" s="22">
        <v>520</v>
      </c>
      <c r="G34" s="22">
        <v>278</v>
      </c>
      <c r="H34" s="22">
        <v>242</v>
      </c>
      <c r="I34" s="22">
        <v>16</v>
      </c>
      <c r="J34" s="22">
        <v>11</v>
      </c>
      <c r="K34" s="22">
        <v>5</v>
      </c>
      <c r="L34" s="8" t="str">
        <f t="shared" si="0"/>
        <v>○</v>
      </c>
      <c r="M34" s="8" t="str">
        <f t="shared" si="1"/>
        <v>○</v>
      </c>
      <c r="N34" s="8" t="str">
        <f t="shared" si="2"/>
        <v>○</v>
      </c>
    </row>
    <row r="35" spans="1:14" s="8" customFormat="1" ht="15" customHeight="1">
      <c r="A35" s="24">
        <v>30</v>
      </c>
      <c r="B35" s="25" t="s">
        <v>100</v>
      </c>
      <c r="C35" s="26">
        <v>621</v>
      </c>
      <c r="D35" s="26">
        <v>365</v>
      </c>
      <c r="E35" s="26">
        <v>256</v>
      </c>
      <c r="F35" s="26">
        <v>606</v>
      </c>
      <c r="G35" s="26">
        <v>353</v>
      </c>
      <c r="H35" s="26">
        <v>253</v>
      </c>
      <c r="I35" s="26">
        <v>15</v>
      </c>
      <c r="J35" s="26">
        <v>12</v>
      </c>
      <c r="K35" s="26">
        <v>3</v>
      </c>
      <c r="L35" s="8" t="str">
        <f t="shared" si="0"/>
        <v>○</v>
      </c>
      <c r="M35" s="8" t="str">
        <f t="shared" si="1"/>
        <v>○</v>
      </c>
      <c r="N35" s="8" t="str">
        <f t="shared" si="2"/>
        <v>○</v>
      </c>
    </row>
    <row r="36" spans="1:14" s="8" customFormat="1" ht="15" customHeight="1">
      <c r="A36" s="24">
        <v>31</v>
      </c>
      <c r="B36" s="25" t="s">
        <v>101</v>
      </c>
      <c r="C36" s="26">
        <v>1386</v>
      </c>
      <c r="D36" s="26">
        <v>1175</v>
      </c>
      <c r="E36" s="26">
        <v>211</v>
      </c>
      <c r="F36" s="26">
        <v>1378</v>
      </c>
      <c r="G36" s="26">
        <v>1169</v>
      </c>
      <c r="H36" s="26">
        <v>209</v>
      </c>
      <c r="I36" s="26">
        <v>8</v>
      </c>
      <c r="J36" s="26">
        <v>6</v>
      </c>
      <c r="K36" s="26">
        <v>2</v>
      </c>
      <c r="L36" s="8" t="str">
        <f t="shared" si="0"/>
        <v>○</v>
      </c>
      <c r="M36" s="8" t="str">
        <f t="shared" si="1"/>
        <v>○</v>
      </c>
      <c r="N36" s="8" t="str">
        <f t="shared" si="2"/>
        <v>○</v>
      </c>
    </row>
    <row r="37" spans="1:14" s="8" customFormat="1" ht="15" customHeight="1">
      <c r="A37" s="20">
        <v>32</v>
      </c>
      <c r="B37" s="21" t="s">
        <v>102</v>
      </c>
      <c r="C37" s="22">
        <v>311</v>
      </c>
      <c r="D37" s="22">
        <v>262</v>
      </c>
      <c r="E37" s="22">
        <v>49</v>
      </c>
      <c r="F37" s="22">
        <v>309</v>
      </c>
      <c r="G37" s="22">
        <v>262</v>
      </c>
      <c r="H37" s="22">
        <v>47</v>
      </c>
      <c r="I37" s="22">
        <v>2</v>
      </c>
      <c r="J37" s="22">
        <v>0</v>
      </c>
      <c r="K37" s="22">
        <v>2</v>
      </c>
      <c r="L37" s="8" t="str">
        <f t="shared" si="0"/>
        <v>○</v>
      </c>
      <c r="M37" s="8" t="str">
        <f t="shared" si="1"/>
        <v>○</v>
      </c>
      <c r="N37" s="8" t="str">
        <f t="shared" si="2"/>
        <v>○</v>
      </c>
    </row>
    <row r="38" spans="1:14" s="8" customFormat="1" ht="15" customHeight="1">
      <c r="A38" s="27">
        <v>33</v>
      </c>
      <c r="B38" s="28" t="s">
        <v>103</v>
      </c>
      <c r="C38" s="29">
        <v>715</v>
      </c>
      <c r="D38" s="29">
        <v>373</v>
      </c>
      <c r="E38" s="29">
        <v>342</v>
      </c>
      <c r="F38" s="29">
        <v>692</v>
      </c>
      <c r="G38" s="29">
        <v>368</v>
      </c>
      <c r="H38" s="29">
        <v>324</v>
      </c>
      <c r="I38" s="29">
        <v>23</v>
      </c>
      <c r="J38" s="29">
        <v>5</v>
      </c>
      <c r="K38" s="29">
        <v>18</v>
      </c>
      <c r="L38" s="8" t="str">
        <f t="shared" si="0"/>
        <v>○</v>
      </c>
      <c r="M38" s="8" t="str">
        <f t="shared" si="1"/>
        <v>○</v>
      </c>
      <c r="N38" s="8" t="str">
        <f t="shared" si="2"/>
        <v>○</v>
      </c>
    </row>
    <row r="39" spans="1:14" s="8" customFormat="1" ht="15" customHeight="1">
      <c r="A39" s="20">
        <v>34</v>
      </c>
      <c r="B39" s="21" t="s">
        <v>104</v>
      </c>
      <c r="C39" s="29">
        <v>149</v>
      </c>
      <c r="D39" s="29">
        <v>44</v>
      </c>
      <c r="E39" s="29">
        <v>105</v>
      </c>
      <c r="F39" s="29">
        <v>142</v>
      </c>
      <c r="G39" s="29">
        <v>43</v>
      </c>
      <c r="H39" s="29">
        <v>99</v>
      </c>
      <c r="I39" s="29">
        <v>7</v>
      </c>
      <c r="J39" s="29">
        <v>1</v>
      </c>
      <c r="K39" s="29">
        <v>6</v>
      </c>
      <c r="L39" s="8" t="str">
        <f t="shared" si="0"/>
        <v>○</v>
      </c>
      <c r="M39" s="8" t="str">
        <f t="shared" si="1"/>
        <v>○</v>
      </c>
      <c r="N39" s="8" t="str">
        <f t="shared" si="2"/>
        <v>○</v>
      </c>
    </row>
    <row r="40" spans="1:14" s="8" customFormat="1" ht="15" customHeight="1">
      <c r="A40" s="20">
        <v>35</v>
      </c>
      <c r="B40" s="21" t="s">
        <v>105</v>
      </c>
      <c r="C40" s="29">
        <v>1406</v>
      </c>
      <c r="D40" s="29">
        <v>1070</v>
      </c>
      <c r="E40" s="29">
        <v>336</v>
      </c>
      <c r="F40" s="22">
        <v>1394</v>
      </c>
      <c r="G40" s="22">
        <v>1061</v>
      </c>
      <c r="H40" s="22">
        <v>333</v>
      </c>
      <c r="I40" s="29">
        <v>12</v>
      </c>
      <c r="J40" s="29">
        <v>9</v>
      </c>
      <c r="K40" s="29">
        <v>3</v>
      </c>
      <c r="L40" s="8" t="str">
        <f t="shared" si="0"/>
        <v>○</v>
      </c>
      <c r="M40" s="8" t="str">
        <f t="shared" si="1"/>
        <v>○</v>
      </c>
      <c r="N40" s="8" t="str">
        <f t="shared" si="2"/>
        <v>○</v>
      </c>
    </row>
    <row r="41" spans="1:14" s="8" customFormat="1" ht="15" customHeight="1">
      <c r="A41" s="20">
        <v>36</v>
      </c>
      <c r="B41" s="21" t="s">
        <v>106</v>
      </c>
      <c r="C41" s="22">
        <v>1788</v>
      </c>
      <c r="D41" s="22">
        <v>1353</v>
      </c>
      <c r="E41" s="22">
        <v>435</v>
      </c>
      <c r="F41" s="22">
        <v>1753</v>
      </c>
      <c r="G41" s="22">
        <v>1329</v>
      </c>
      <c r="H41" s="22">
        <v>424</v>
      </c>
      <c r="I41" s="22">
        <v>35</v>
      </c>
      <c r="J41" s="22">
        <v>24</v>
      </c>
      <c r="K41" s="22">
        <v>11</v>
      </c>
      <c r="L41" s="8" t="str">
        <f t="shared" si="0"/>
        <v>○</v>
      </c>
      <c r="M41" s="8" t="str">
        <f t="shared" si="1"/>
        <v>○</v>
      </c>
      <c r="N41" s="8" t="str">
        <f t="shared" si="2"/>
        <v>○</v>
      </c>
    </row>
    <row r="42" spans="1:14" s="8" customFormat="1" ht="15" customHeight="1">
      <c r="A42" s="20">
        <v>37</v>
      </c>
      <c r="B42" s="21" t="s">
        <v>107</v>
      </c>
      <c r="C42" s="22">
        <v>5511</v>
      </c>
      <c r="D42" s="22">
        <v>2873</v>
      </c>
      <c r="E42" s="22">
        <v>2638</v>
      </c>
      <c r="F42" s="22">
        <v>5447</v>
      </c>
      <c r="G42" s="22">
        <v>2851</v>
      </c>
      <c r="H42" s="22">
        <v>2596</v>
      </c>
      <c r="I42" s="22">
        <v>64</v>
      </c>
      <c r="J42" s="22">
        <v>22</v>
      </c>
      <c r="K42" s="22">
        <v>42</v>
      </c>
      <c r="L42" s="8" t="str">
        <f t="shared" si="0"/>
        <v>○</v>
      </c>
      <c r="M42" s="8" t="str">
        <f t="shared" si="1"/>
        <v>○</v>
      </c>
      <c r="N42" s="8" t="str">
        <f t="shared" si="2"/>
        <v>○</v>
      </c>
    </row>
    <row r="43" spans="1:14" s="8" customFormat="1" ht="15" customHeight="1">
      <c r="A43" s="20">
        <v>38</v>
      </c>
      <c r="B43" s="21" t="s">
        <v>108</v>
      </c>
      <c r="C43" s="22">
        <v>10066</v>
      </c>
      <c r="D43" s="22">
        <v>3893</v>
      </c>
      <c r="E43" s="22">
        <v>6173</v>
      </c>
      <c r="F43" s="22">
        <v>9886</v>
      </c>
      <c r="G43" s="22">
        <v>3792</v>
      </c>
      <c r="H43" s="22">
        <v>6094</v>
      </c>
      <c r="I43" s="22">
        <v>180</v>
      </c>
      <c r="J43" s="22">
        <v>101</v>
      </c>
      <c r="K43" s="22">
        <v>79</v>
      </c>
      <c r="L43" s="8" t="str">
        <f t="shared" si="0"/>
        <v>○</v>
      </c>
      <c r="M43" s="8" t="str">
        <f t="shared" si="1"/>
        <v>○</v>
      </c>
      <c r="N43" s="8" t="str">
        <f t="shared" si="2"/>
        <v>○</v>
      </c>
    </row>
    <row r="44" spans="1:14" s="8" customFormat="1" ht="15" customHeight="1">
      <c r="A44" s="20">
        <v>39</v>
      </c>
      <c r="B44" s="21" t="s">
        <v>109</v>
      </c>
      <c r="C44" s="22">
        <v>722</v>
      </c>
      <c r="D44" s="22">
        <v>261</v>
      </c>
      <c r="E44" s="22">
        <v>461</v>
      </c>
      <c r="F44" s="22">
        <v>697</v>
      </c>
      <c r="G44" s="22">
        <v>251</v>
      </c>
      <c r="H44" s="22">
        <v>446</v>
      </c>
      <c r="I44" s="22">
        <v>25</v>
      </c>
      <c r="J44" s="22">
        <v>10</v>
      </c>
      <c r="K44" s="22">
        <v>15</v>
      </c>
      <c r="L44" s="8" t="str">
        <f t="shared" si="0"/>
        <v>○</v>
      </c>
      <c r="M44" s="8" t="str">
        <f t="shared" si="1"/>
        <v>○</v>
      </c>
      <c r="N44" s="8" t="str">
        <f t="shared" si="2"/>
        <v>○</v>
      </c>
    </row>
    <row r="45" spans="1:14" s="8" customFormat="1" ht="15" customHeight="1">
      <c r="A45" s="20">
        <v>40</v>
      </c>
      <c r="B45" s="21" t="s">
        <v>110</v>
      </c>
      <c r="C45" s="22">
        <v>4071</v>
      </c>
      <c r="D45" s="22">
        <v>2577</v>
      </c>
      <c r="E45" s="22">
        <v>1494</v>
      </c>
      <c r="F45" s="22">
        <v>3932</v>
      </c>
      <c r="G45" s="22">
        <v>2517</v>
      </c>
      <c r="H45" s="22">
        <v>1415</v>
      </c>
      <c r="I45" s="22">
        <v>139</v>
      </c>
      <c r="J45" s="22">
        <v>60</v>
      </c>
      <c r="K45" s="22">
        <v>79</v>
      </c>
      <c r="L45" s="8" t="str">
        <f t="shared" si="0"/>
        <v>○</v>
      </c>
      <c r="M45" s="8" t="str">
        <f t="shared" si="1"/>
        <v>○</v>
      </c>
      <c r="N45" s="8" t="str">
        <f t="shared" si="2"/>
        <v>○</v>
      </c>
    </row>
    <row r="46" spans="1:14" s="8" customFormat="1" ht="15" customHeight="1">
      <c r="A46" s="24">
        <v>41</v>
      </c>
      <c r="B46" s="25" t="s">
        <v>111</v>
      </c>
      <c r="C46" s="26">
        <v>1375</v>
      </c>
      <c r="D46" s="26">
        <v>845</v>
      </c>
      <c r="E46" s="26">
        <v>530</v>
      </c>
      <c r="F46" s="26">
        <v>1343</v>
      </c>
      <c r="G46" s="26">
        <v>827</v>
      </c>
      <c r="H46" s="26">
        <v>516</v>
      </c>
      <c r="I46" s="26">
        <v>32</v>
      </c>
      <c r="J46" s="26">
        <v>18</v>
      </c>
      <c r="K46" s="26">
        <v>14</v>
      </c>
      <c r="L46" s="8" t="str">
        <f t="shared" si="0"/>
        <v>○</v>
      </c>
      <c r="M46" s="8" t="str">
        <f t="shared" si="1"/>
        <v>○</v>
      </c>
      <c r="N46" s="8" t="str">
        <f t="shared" si="2"/>
        <v>○</v>
      </c>
    </row>
    <row r="47" spans="1:14" s="8" customFormat="1" ht="15" customHeight="1">
      <c r="A47" s="38"/>
      <c r="B47" s="39" t="s">
        <v>56</v>
      </c>
      <c r="C47" s="40">
        <f>SUM(C17:C46)</f>
        <v>132167</v>
      </c>
      <c r="D47" s="40">
        <f aca="true" t="shared" si="4" ref="D47:K47">SUM(D17:D46)</f>
        <v>54069</v>
      </c>
      <c r="E47" s="40">
        <f t="shared" si="4"/>
        <v>78098</v>
      </c>
      <c r="F47" s="40">
        <f t="shared" si="4"/>
        <v>128762</v>
      </c>
      <c r="G47" s="40">
        <f t="shared" si="4"/>
        <v>52766</v>
      </c>
      <c r="H47" s="40">
        <f t="shared" si="4"/>
        <v>75996</v>
      </c>
      <c r="I47" s="40">
        <f t="shared" si="4"/>
        <v>3405</v>
      </c>
      <c r="J47" s="40">
        <f t="shared" si="4"/>
        <v>1303</v>
      </c>
      <c r="K47" s="40">
        <f t="shared" si="4"/>
        <v>2102</v>
      </c>
      <c r="L47" s="8" t="str">
        <f t="shared" si="0"/>
        <v>○</v>
      </c>
      <c r="M47" s="8" t="str">
        <f t="shared" si="1"/>
        <v>○</v>
      </c>
      <c r="N47" s="8" t="str">
        <f t="shared" si="2"/>
        <v>○</v>
      </c>
    </row>
    <row r="48" spans="1:14" s="8" customFormat="1" ht="15" customHeight="1">
      <c r="A48" s="41"/>
      <c r="B48" s="42" t="s">
        <v>57</v>
      </c>
      <c r="C48" s="43">
        <f>C16+C47</f>
        <v>374324</v>
      </c>
      <c r="D48" s="43">
        <f aca="true" t="shared" si="5" ref="D48:K48">D16+D47</f>
        <v>107129</v>
      </c>
      <c r="E48" s="43">
        <f t="shared" si="5"/>
        <v>267195</v>
      </c>
      <c r="F48" s="43">
        <f t="shared" si="5"/>
        <v>363460</v>
      </c>
      <c r="G48" s="43">
        <f t="shared" si="5"/>
        <v>104531</v>
      </c>
      <c r="H48" s="43">
        <f t="shared" si="5"/>
        <v>258929</v>
      </c>
      <c r="I48" s="43">
        <f t="shared" si="5"/>
        <v>10864</v>
      </c>
      <c r="J48" s="43">
        <f t="shared" si="5"/>
        <v>2598</v>
      </c>
      <c r="K48" s="43">
        <f t="shared" si="5"/>
        <v>8266</v>
      </c>
      <c r="L48" s="8" t="str">
        <f t="shared" si="0"/>
        <v>○</v>
      </c>
      <c r="M48" s="8" t="str">
        <f t="shared" si="1"/>
        <v>○</v>
      </c>
      <c r="N48" s="8" t="str">
        <f t="shared" si="2"/>
        <v>○</v>
      </c>
    </row>
  </sheetData>
  <mergeCells count="5">
    <mergeCell ref="I3:K3"/>
    <mergeCell ref="C3:E3"/>
    <mergeCell ref="B3:B4"/>
    <mergeCell ref="A3:A4"/>
    <mergeCell ref="F3:H3"/>
  </mergeCells>
  <printOptions horizontalCentered="1"/>
  <pageMargins left="0.3937007874015748" right="0.3937007874015748" top="0.5905511811023623" bottom="0.4330708661417323" header="0.5118110236220472" footer="0.2362204724409449"/>
  <pageSetup fitToWidth="7"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IC50"/>
  <sheetViews>
    <sheetView showGridLines="0" view="pageBreakPreview" zoomScale="75" zoomScaleNormal="75" zoomScaleSheetLayoutView="75" workbookViewId="0" topLeftCell="A1">
      <selection activeCell="A1" sqref="A1"/>
    </sheetView>
  </sheetViews>
  <sheetFormatPr defaultColWidth="8.796875" defaultRowHeight="15"/>
  <cols>
    <col min="1" max="1" width="3.5" style="7" customWidth="1"/>
    <col min="2" max="2" width="14.69921875" style="7" customWidth="1"/>
    <col min="3" max="8" width="15.59765625" style="7" customWidth="1"/>
    <col min="9" max="10" width="12.3984375" style="7" customWidth="1"/>
    <col min="11" max="11" width="15.5" style="7" bestFit="1" customWidth="1"/>
    <col min="12" max="12" width="2.59765625" style="7" customWidth="1"/>
    <col min="13" max="13" width="3.5" style="7" customWidth="1"/>
    <col min="14" max="14" width="14.69921875" style="7" customWidth="1"/>
    <col min="15" max="20" width="15.59765625" style="7" customWidth="1"/>
    <col min="21" max="22" width="12.3984375" style="7" customWidth="1"/>
    <col min="23" max="23" width="15.5" style="7" bestFit="1" customWidth="1"/>
    <col min="24" max="24" width="1.69921875" style="35" customWidth="1"/>
    <col min="25" max="25" width="3.5" style="7" customWidth="1"/>
    <col min="26" max="26" width="14.59765625" style="7" customWidth="1"/>
    <col min="27" max="35" width="15.59765625" style="7" customWidth="1"/>
    <col min="36" max="36" width="2.59765625" style="35" customWidth="1"/>
    <col min="37" max="37" width="3.5" style="7" customWidth="1"/>
    <col min="38" max="38" width="14.59765625" style="7" customWidth="1"/>
    <col min="39" max="47" width="15.59765625" style="7" customWidth="1"/>
    <col min="48" max="48" width="3" style="35" customWidth="1"/>
    <col min="49" max="49" width="3.5" style="7" customWidth="1"/>
    <col min="50" max="50" width="14.59765625" style="7" customWidth="1"/>
    <col min="51" max="59" width="15.59765625" style="7" customWidth="1"/>
    <col min="60" max="60" width="3.3984375" style="35" customWidth="1"/>
    <col min="61" max="61" width="3.5" style="7" customWidth="1"/>
    <col min="62" max="62" width="14.59765625" style="7" customWidth="1"/>
    <col min="63" max="71" width="15.59765625" style="7" customWidth="1"/>
    <col min="72" max="72" width="3.19921875" style="35" customWidth="1"/>
    <col min="73" max="73" width="3.5" style="7" customWidth="1"/>
    <col min="74" max="74" width="14.59765625" style="7" customWidth="1"/>
    <col min="75" max="83" width="15.59765625" style="7" customWidth="1"/>
    <col min="84" max="84" width="5.69921875" style="35" customWidth="1"/>
    <col min="85" max="85" width="3.5" style="7" customWidth="1"/>
    <col min="86" max="86" width="14.59765625" style="7" customWidth="1"/>
    <col min="87" max="95" width="15.59765625" style="7" customWidth="1"/>
    <col min="96" max="96" width="2.59765625" style="35" customWidth="1"/>
    <col min="97" max="97" width="3.5" style="7" customWidth="1"/>
    <col min="98" max="98" width="14.59765625" style="7" customWidth="1"/>
    <col min="99" max="107" width="15.59765625" style="7" customWidth="1"/>
    <col min="108" max="108" width="2.59765625" style="7" customWidth="1"/>
    <col min="109" max="109" width="3.5" style="7" customWidth="1"/>
    <col min="110" max="116" width="14.59765625" style="7" customWidth="1"/>
    <col min="117" max="119" width="15.59765625" style="7" customWidth="1"/>
    <col min="120" max="120" width="2.59765625" style="7" customWidth="1"/>
    <col min="121" max="121" width="3.5" style="7" customWidth="1"/>
    <col min="122" max="122" width="14.59765625" style="7" customWidth="1"/>
    <col min="123" max="128" width="15.59765625" style="9" customWidth="1"/>
    <col min="129" max="131" width="15.59765625" style="7" customWidth="1"/>
    <col min="132" max="132" width="2.59765625" style="9" customWidth="1"/>
    <col min="133" max="133" width="3.5" style="7" customWidth="1"/>
    <col min="134" max="134" width="14.59765625" style="7" customWidth="1"/>
    <col min="135" max="140" width="15.59765625" style="9" customWidth="1"/>
    <col min="141" max="143" width="15.59765625" style="7" customWidth="1"/>
    <col min="144" max="144" width="2.59765625" style="7" customWidth="1"/>
    <col min="145" max="145" width="3.5" style="7" customWidth="1"/>
    <col min="146" max="146" width="14.59765625" style="7" customWidth="1"/>
    <col min="147" max="152" width="15.59765625" style="9" customWidth="1"/>
    <col min="153" max="155" width="15.59765625" style="7" customWidth="1"/>
    <col min="156" max="156" width="3.09765625" style="7" customWidth="1"/>
    <col min="157" max="157" width="3.5" style="7" customWidth="1"/>
    <col min="158" max="158" width="14.59765625" style="7" customWidth="1"/>
    <col min="159" max="164" width="15.59765625" style="9" customWidth="1"/>
    <col min="165" max="167" width="15.59765625" style="7" customWidth="1"/>
    <col min="168" max="168" width="2.5" style="7" customWidth="1"/>
    <col min="169" max="169" width="3.5" style="7" customWidth="1"/>
    <col min="170" max="170" width="14.59765625" style="7" customWidth="1"/>
    <col min="171" max="176" width="15.59765625" style="9" customWidth="1"/>
    <col min="177" max="179" width="15.59765625" style="7" customWidth="1"/>
    <col min="180" max="180" width="3.09765625" style="7" customWidth="1"/>
    <col min="181" max="181" width="3.5" style="7" customWidth="1"/>
    <col min="182" max="182" width="14.59765625" style="7" customWidth="1"/>
    <col min="183" max="188" width="15.59765625" style="9" customWidth="1"/>
    <col min="189" max="191" width="15.59765625" style="7" customWidth="1"/>
    <col min="192" max="192" width="2.19921875" style="7" customWidth="1"/>
    <col min="193" max="193" width="3.5" style="7" customWidth="1"/>
    <col min="194" max="194" width="14.59765625" style="7" customWidth="1"/>
    <col min="195" max="200" width="15.59765625" style="9" customWidth="1"/>
    <col min="201" max="203" width="15.59765625" style="7" customWidth="1"/>
    <col min="204" max="204" width="2.59765625" style="7" customWidth="1"/>
    <col min="205" max="205" width="3.5" style="7" customWidth="1"/>
    <col min="206" max="206" width="14.59765625" style="7" customWidth="1"/>
    <col min="207" max="212" width="15.59765625" style="9" customWidth="1"/>
    <col min="213" max="215" width="15.59765625" style="7" customWidth="1"/>
    <col min="216" max="217" width="3.5" style="7" customWidth="1"/>
    <col min="218" max="218" width="14.59765625" style="7" customWidth="1"/>
    <col min="219" max="224" width="15.59765625" style="9" customWidth="1"/>
    <col min="225" max="227" width="15.59765625" style="7" customWidth="1"/>
    <col min="228" max="228" width="3" style="7" customWidth="1"/>
    <col min="229" max="237" width="12.59765625" style="7" customWidth="1"/>
    <col min="238" max="16384" width="9" style="7" customWidth="1"/>
  </cols>
  <sheetData>
    <row r="1" spans="1:217" ht="18.75">
      <c r="A1" s="47" t="s">
        <v>137</v>
      </c>
      <c r="M1" s="47" t="s">
        <v>137</v>
      </c>
      <c r="Y1" s="47" t="s">
        <v>137</v>
      </c>
      <c r="AK1" s="47" t="s">
        <v>137</v>
      </c>
      <c r="AW1" s="47" t="s">
        <v>137</v>
      </c>
      <c r="BI1" s="47" t="s">
        <v>137</v>
      </c>
      <c r="BU1" s="47" t="s">
        <v>137</v>
      </c>
      <c r="CG1" s="47" t="s">
        <v>137</v>
      </c>
      <c r="CS1" s="47" t="s">
        <v>137</v>
      </c>
      <c r="DE1" s="47" t="s">
        <v>137</v>
      </c>
      <c r="DQ1" s="47" t="s">
        <v>137</v>
      </c>
      <c r="EC1" s="47" t="s">
        <v>137</v>
      </c>
      <c r="EO1" s="47" t="s">
        <v>137</v>
      </c>
      <c r="FA1" s="47" t="s">
        <v>137</v>
      </c>
      <c r="FM1" s="47" t="s">
        <v>137</v>
      </c>
      <c r="FY1" s="47" t="s">
        <v>137</v>
      </c>
      <c r="GK1" s="47" t="s">
        <v>137</v>
      </c>
      <c r="GW1" s="47" t="s">
        <v>137</v>
      </c>
      <c r="HI1" s="47" t="s">
        <v>137</v>
      </c>
    </row>
    <row r="2" spans="1:224" s="31" customFormat="1" ht="17.25">
      <c r="A2" s="31" t="s">
        <v>112</v>
      </c>
      <c r="M2" s="31" t="s">
        <v>113</v>
      </c>
      <c r="X2" s="34"/>
      <c r="Y2" s="31" t="s">
        <v>114</v>
      </c>
      <c r="AJ2" s="34"/>
      <c r="AK2" s="31" t="s">
        <v>115</v>
      </c>
      <c r="AV2" s="34"/>
      <c r="AW2" s="31" t="s">
        <v>116</v>
      </c>
      <c r="BH2" s="34"/>
      <c r="BI2" s="31" t="s">
        <v>117</v>
      </c>
      <c r="BT2" s="34"/>
      <c r="BU2" s="31" t="s">
        <v>118</v>
      </c>
      <c r="CF2" s="34"/>
      <c r="CG2" s="31" t="s">
        <v>119</v>
      </c>
      <c r="CR2" s="34"/>
      <c r="CS2" s="31" t="s">
        <v>120</v>
      </c>
      <c r="DE2" s="31" t="s">
        <v>121</v>
      </c>
      <c r="DQ2" s="32" t="s">
        <v>122</v>
      </c>
      <c r="DS2" s="32"/>
      <c r="DT2" s="32"/>
      <c r="DU2" s="32"/>
      <c r="DV2" s="32"/>
      <c r="DW2" s="32"/>
      <c r="DX2" s="32"/>
      <c r="EB2" s="32"/>
      <c r="EC2" s="32" t="s">
        <v>123</v>
      </c>
      <c r="EE2" s="32"/>
      <c r="EF2" s="32"/>
      <c r="EG2" s="32"/>
      <c r="EH2" s="32"/>
      <c r="EI2" s="32"/>
      <c r="EJ2" s="32"/>
      <c r="EO2" s="32" t="s">
        <v>124</v>
      </c>
      <c r="EQ2" s="32"/>
      <c r="ER2" s="32"/>
      <c r="ES2" s="32"/>
      <c r="ET2" s="32"/>
      <c r="EU2" s="32"/>
      <c r="EV2" s="32"/>
      <c r="FA2" s="32" t="s">
        <v>125</v>
      </c>
      <c r="FC2" s="32"/>
      <c r="FD2" s="32"/>
      <c r="FE2" s="32"/>
      <c r="FF2" s="32"/>
      <c r="FG2" s="32"/>
      <c r="FH2" s="32"/>
      <c r="FM2" s="32" t="s">
        <v>126</v>
      </c>
      <c r="FO2" s="32"/>
      <c r="FP2" s="32"/>
      <c r="FQ2" s="32"/>
      <c r="FR2" s="32"/>
      <c r="FS2" s="32"/>
      <c r="FT2" s="32"/>
      <c r="FY2" s="32" t="s">
        <v>127</v>
      </c>
      <c r="GA2" s="32"/>
      <c r="GB2" s="32"/>
      <c r="GC2" s="32"/>
      <c r="GD2" s="32"/>
      <c r="GE2" s="32"/>
      <c r="GF2" s="32"/>
      <c r="GK2" s="32" t="s">
        <v>128</v>
      </c>
      <c r="GM2" s="32"/>
      <c r="GN2" s="32"/>
      <c r="GO2" s="32"/>
      <c r="GP2" s="32"/>
      <c r="GQ2" s="32"/>
      <c r="GR2" s="32"/>
      <c r="GW2" s="32" t="s">
        <v>129</v>
      </c>
      <c r="GY2" s="32"/>
      <c r="GZ2" s="32"/>
      <c r="HA2" s="32"/>
      <c r="HB2" s="32"/>
      <c r="HC2" s="32"/>
      <c r="HD2" s="32"/>
      <c r="HI2" s="32" t="s">
        <v>130</v>
      </c>
      <c r="HK2" s="32"/>
      <c r="HL2" s="32"/>
      <c r="HM2" s="32"/>
      <c r="HN2" s="32"/>
      <c r="HO2" s="32"/>
      <c r="HP2" s="32"/>
    </row>
    <row r="3" spans="1:227" s="8" customFormat="1" ht="17.25" customHeight="1">
      <c r="A3" s="88" t="s">
        <v>49</v>
      </c>
      <c r="B3" s="86" t="s">
        <v>51</v>
      </c>
      <c r="C3" s="85" t="s">
        <v>52</v>
      </c>
      <c r="D3" s="85"/>
      <c r="E3" s="85"/>
      <c r="F3" s="85" t="s">
        <v>53</v>
      </c>
      <c r="G3" s="85"/>
      <c r="H3" s="85"/>
      <c r="I3" s="85" t="s">
        <v>58</v>
      </c>
      <c r="J3" s="85"/>
      <c r="K3" s="85"/>
      <c r="M3" s="88" t="s">
        <v>49</v>
      </c>
      <c r="N3" s="86" t="s">
        <v>51</v>
      </c>
      <c r="O3" s="85" t="s">
        <v>52</v>
      </c>
      <c r="P3" s="85"/>
      <c r="Q3" s="85"/>
      <c r="R3" s="85" t="s">
        <v>53</v>
      </c>
      <c r="S3" s="85"/>
      <c r="T3" s="85"/>
      <c r="U3" s="85" t="s">
        <v>58</v>
      </c>
      <c r="V3" s="85"/>
      <c r="W3" s="85"/>
      <c r="X3" s="50"/>
      <c r="Y3" s="88" t="s">
        <v>49</v>
      </c>
      <c r="Z3" s="86" t="s">
        <v>50</v>
      </c>
      <c r="AA3" s="85" t="s">
        <v>52</v>
      </c>
      <c r="AB3" s="85"/>
      <c r="AC3" s="85"/>
      <c r="AD3" s="85" t="s">
        <v>53</v>
      </c>
      <c r="AE3" s="85"/>
      <c r="AF3" s="85"/>
      <c r="AG3" s="85" t="s">
        <v>58</v>
      </c>
      <c r="AH3" s="85"/>
      <c r="AI3" s="85"/>
      <c r="AJ3" s="52"/>
      <c r="AK3" s="88" t="s">
        <v>49</v>
      </c>
      <c r="AL3" s="86" t="s">
        <v>50</v>
      </c>
      <c r="AM3" s="85" t="s">
        <v>52</v>
      </c>
      <c r="AN3" s="85"/>
      <c r="AO3" s="85"/>
      <c r="AP3" s="85" t="s">
        <v>53</v>
      </c>
      <c r="AQ3" s="85"/>
      <c r="AR3" s="85"/>
      <c r="AS3" s="85" t="s">
        <v>58</v>
      </c>
      <c r="AT3" s="85"/>
      <c r="AU3" s="85"/>
      <c r="AV3" s="50"/>
      <c r="AW3" s="88" t="s">
        <v>49</v>
      </c>
      <c r="AX3" s="86" t="s">
        <v>50</v>
      </c>
      <c r="AY3" s="85" t="s">
        <v>52</v>
      </c>
      <c r="AZ3" s="85"/>
      <c r="BA3" s="85"/>
      <c r="BB3" s="85" t="s">
        <v>53</v>
      </c>
      <c r="BC3" s="85"/>
      <c r="BD3" s="85"/>
      <c r="BE3" s="85" t="s">
        <v>58</v>
      </c>
      <c r="BF3" s="85"/>
      <c r="BG3" s="85"/>
      <c r="BH3" s="50"/>
      <c r="BI3" s="88" t="s">
        <v>49</v>
      </c>
      <c r="BJ3" s="86" t="s">
        <v>50</v>
      </c>
      <c r="BK3" s="85" t="s">
        <v>52</v>
      </c>
      <c r="BL3" s="85"/>
      <c r="BM3" s="85"/>
      <c r="BN3" s="85" t="s">
        <v>53</v>
      </c>
      <c r="BO3" s="85"/>
      <c r="BP3" s="85"/>
      <c r="BQ3" s="85" t="s">
        <v>58</v>
      </c>
      <c r="BR3" s="85"/>
      <c r="BS3" s="85"/>
      <c r="BT3" s="50"/>
      <c r="BU3" s="88" t="s">
        <v>49</v>
      </c>
      <c r="BV3" s="86" t="s">
        <v>50</v>
      </c>
      <c r="BW3" s="85" t="s">
        <v>52</v>
      </c>
      <c r="BX3" s="85"/>
      <c r="BY3" s="85"/>
      <c r="BZ3" s="85" t="s">
        <v>53</v>
      </c>
      <c r="CA3" s="85"/>
      <c r="CB3" s="85"/>
      <c r="CC3" s="85" t="s">
        <v>58</v>
      </c>
      <c r="CD3" s="85"/>
      <c r="CE3" s="85"/>
      <c r="CF3" s="50"/>
      <c r="CG3" s="88" t="s">
        <v>49</v>
      </c>
      <c r="CH3" s="86" t="s">
        <v>50</v>
      </c>
      <c r="CI3" s="85" t="s">
        <v>52</v>
      </c>
      <c r="CJ3" s="85"/>
      <c r="CK3" s="85"/>
      <c r="CL3" s="85" t="s">
        <v>53</v>
      </c>
      <c r="CM3" s="85"/>
      <c r="CN3" s="85"/>
      <c r="CO3" s="85" t="s">
        <v>58</v>
      </c>
      <c r="CP3" s="85"/>
      <c r="CQ3" s="85"/>
      <c r="CR3" s="52"/>
      <c r="CS3" s="88" t="s">
        <v>49</v>
      </c>
      <c r="CT3" s="86" t="s">
        <v>50</v>
      </c>
      <c r="CU3" s="85" t="s">
        <v>52</v>
      </c>
      <c r="CV3" s="85"/>
      <c r="CW3" s="85"/>
      <c r="CX3" s="85" t="s">
        <v>53</v>
      </c>
      <c r="CY3" s="85"/>
      <c r="CZ3" s="85"/>
      <c r="DA3" s="85" t="s">
        <v>58</v>
      </c>
      <c r="DB3" s="85"/>
      <c r="DC3" s="85"/>
      <c r="DE3" s="88" t="s">
        <v>49</v>
      </c>
      <c r="DF3" s="86" t="s">
        <v>50</v>
      </c>
      <c r="DG3" s="85" t="s">
        <v>52</v>
      </c>
      <c r="DH3" s="85"/>
      <c r="DI3" s="85"/>
      <c r="DJ3" s="85" t="s">
        <v>53</v>
      </c>
      <c r="DK3" s="85"/>
      <c r="DL3" s="85"/>
      <c r="DM3" s="85" t="s">
        <v>58</v>
      </c>
      <c r="DN3" s="85"/>
      <c r="DO3" s="85"/>
      <c r="DQ3" s="88" t="s">
        <v>49</v>
      </c>
      <c r="DR3" s="86" t="s">
        <v>50</v>
      </c>
      <c r="DS3" s="85" t="s">
        <v>52</v>
      </c>
      <c r="DT3" s="85"/>
      <c r="DU3" s="85"/>
      <c r="DV3" s="85" t="s">
        <v>53</v>
      </c>
      <c r="DW3" s="85"/>
      <c r="DX3" s="85"/>
      <c r="DY3" s="85" t="s">
        <v>58</v>
      </c>
      <c r="DZ3" s="85"/>
      <c r="EA3" s="85"/>
      <c r="EC3" s="88" t="s">
        <v>49</v>
      </c>
      <c r="ED3" s="86" t="s">
        <v>50</v>
      </c>
      <c r="EE3" s="85" t="s">
        <v>52</v>
      </c>
      <c r="EF3" s="85"/>
      <c r="EG3" s="85"/>
      <c r="EH3" s="85" t="s">
        <v>53</v>
      </c>
      <c r="EI3" s="85"/>
      <c r="EJ3" s="85"/>
      <c r="EK3" s="85" t="s">
        <v>58</v>
      </c>
      <c r="EL3" s="85"/>
      <c r="EM3" s="85"/>
      <c r="EO3" s="88" t="s">
        <v>49</v>
      </c>
      <c r="EP3" s="86" t="s">
        <v>50</v>
      </c>
      <c r="EQ3" s="85" t="s">
        <v>52</v>
      </c>
      <c r="ER3" s="85"/>
      <c r="ES3" s="85"/>
      <c r="ET3" s="85" t="s">
        <v>53</v>
      </c>
      <c r="EU3" s="85"/>
      <c r="EV3" s="85"/>
      <c r="EW3" s="85" t="s">
        <v>58</v>
      </c>
      <c r="EX3" s="85"/>
      <c r="EY3" s="85"/>
      <c r="FA3" s="88" t="s">
        <v>49</v>
      </c>
      <c r="FB3" s="86" t="s">
        <v>50</v>
      </c>
      <c r="FC3" s="85" t="s">
        <v>52</v>
      </c>
      <c r="FD3" s="85"/>
      <c r="FE3" s="85"/>
      <c r="FF3" s="85" t="s">
        <v>53</v>
      </c>
      <c r="FG3" s="85"/>
      <c r="FH3" s="85"/>
      <c r="FI3" s="85" t="s">
        <v>58</v>
      </c>
      <c r="FJ3" s="85"/>
      <c r="FK3" s="85"/>
      <c r="FM3" s="88" t="s">
        <v>49</v>
      </c>
      <c r="FN3" s="86" t="s">
        <v>50</v>
      </c>
      <c r="FO3" s="85" t="s">
        <v>52</v>
      </c>
      <c r="FP3" s="85"/>
      <c r="FQ3" s="85"/>
      <c r="FR3" s="85" t="s">
        <v>53</v>
      </c>
      <c r="FS3" s="85"/>
      <c r="FT3" s="85"/>
      <c r="FU3" s="85" t="s">
        <v>58</v>
      </c>
      <c r="FV3" s="85"/>
      <c r="FW3" s="85"/>
      <c r="FY3" s="88" t="s">
        <v>49</v>
      </c>
      <c r="FZ3" s="86" t="s">
        <v>50</v>
      </c>
      <c r="GA3" s="85" t="s">
        <v>52</v>
      </c>
      <c r="GB3" s="85"/>
      <c r="GC3" s="85"/>
      <c r="GD3" s="85" t="s">
        <v>53</v>
      </c>
      <c r="GE3" s="85"/>
      <c r="GF3" s="85"/>
      <c r="GG3" s="85" t="s">
        <v>58</v>
      </c>
      <c r="GH3" s="85"/>
      <c r="GI3" s="85"/>
      <c r="GK3" s="88" t="s">
        <v>49</v>
      </c>
      <c r="GL3" s="86" t="s">
        <v>50</v>
      </c>
      <c r="GM3" s="85" t="s">
        <v>52</v>
      </c>
      <c r="GN3" s="85"/>
      <c r="GO3" s="85"/>
      <c r="GP3" s="85" t="s">
        <v>53</v>
      </c>
      <c r="GQ3" s="85"/>
      <c r="GR3" s="85"/>
      <c r="GS3" s="85" t="s">
        <v>58</v>
      </c>
      <c r="GT3" s="85"/>
      <c r="GU3" s="85"/>
      <c r="GW3" s="88" t="s">
        <v>49</v>
      </c>
      <c r="GX3" s="86" t="s">
        <v>50</v>
      </c>
      <c r="GY3" s="85" t="s">
        <v>52</v>
      </c>
      <c r="GZ3" s="85"/>
      <c r="HA3" s="85"/>
      <c r="HB3" s="85" t="s">
        <v>53</v>
      </c>
      <c r="HC3" s="85"/>
      <c r="HD3" s="85"/>
      <c r="HE3" s="85" t="s">
        <v>58</v>
      </c>
      <c r="HF3" s="85"/>
      <c r="HG3" s="85"/>
      <c r="HI3" s="88" t="s">
        <v>49</v>
      </c>
      <c r="HJ3" s="86" t="s">
        <v>50</v>
      </c>
      <c r="HK3" s="85" t="s">
        <v>52</v>
      </c>
      <c r="HL3" s="85"/>
      <c r="HM3" s="85"/>
      <c r="HN3" s="85" t="s">
        <v>53</v>
      </c>
      <c r="HO3" s="85"/>
      <c r="HP3" s="85"/>
      <c r="HQ3" s="85" t="s">
        <v>58</v>
      </c>
      <c r="HR3" s="85"/>
      <c r="HS3" s="85"/>
    </row>
    <row r="4" spans="1:227" s="8" customFormat="1" ht="54" customHeight="1">
      <c r="A4" s="88"/>
      <c r="B4" s="87"/>
      <c r="C4" s="48" t="s">
        <v>1</v>
      </c>
      <c r="D4" s="48" t="s">
        <v>2</v>
      </c>
      <c r="E4" s="48" t="s">
        <v>54</v>
      </c>
      <c r="F4" s="48" t="s">
        <v>44</v>
      </c>
      <c r="G4" s="48" t="s">
        <v>55</v>
      </c>
      <c r="H4" s="48" t="s">
        <v>45</v>
      </c>
      <c r="I4" s="49" t="s">
        <v>60</v>
      </c>
      <c r="J4" s="49" t="s">
        <v>59</v>
      </c>
      <c r="K4" s="49" t="s">
        <v>54</v>
      </c>
      <c r="M4" s="88"/>
      <c r="N4" s="87"/>
      <c r="O4" s="48" t="s">
        <v>1</v>
      </c>
      <c r="P4" s="48" t="s">
        <v>2</v>
      </c>
      <c r="Q4" s="48" t="s">
        <v>54</v>
      </c>
      <c r="R4" s="48" t="s">
        <v>44</v>
      </c>
      <c r="S4" s="48" t="s">
        <v>55</v>
      </c>
      <c r="T4" s="48" t="s">
        <v>45</v>
      </c>
      <c r="U4" s="49" t="s">
        <v>60</v>
      </c>
      <c r="V4" s="49" t="s">
        <v>59</v>
      </c>
      <c r="W4" s="49" t="s">
        <v>54</v>
      </c>
      <c r="X4" s="51"/>
      <c r="Y4" s="88"/>
      <c r="Z4" s="87"/>
      <c r="AA4" s="48" t="s">
        <v>1</v>
      </c>
      <c r="AB4" s="48" t="s">
        <v>2</v>
      </c>
      <c r="AC4" s="48" t="s">
        <v>54</v>
      </c>
      <c r="AD4" s="48" t="s">
        <v>44</v>
      </c>
      <c r="AE4" s="48" t="s">
        <v>55</v>
      </c>
      <c r="AF4" s="48" t="s">
        <v>45</v>
      </c>
      <c r="AG4" s="49" t="s">
        <v>60</v>
      </c>
      <c r="AH4" s="49" t="s">
        <v>59</v>
      </c>
      <c r="AI4" s="49" t="s">
        <v>54</v>
      </c>
      <c r="AJ4" s="52"/>
      <c r="AK4" s="88"/>
      <c r="AL4" s="87"/>
      <c r="AM4" s="48" t="s">
        <v>1</v>
      </c>
      <c r="AN4" s="48" t="s">
        <v>2</v>
      </c>
      <c r="AO4" s="48" t="s">
        <v>54</v>
      </c>
      <c r="AP4" s="48" t="s">
        <v>44</v>
      </c>
      <c r="AQ4" s="48" t="s">
        <v>55</v>
      </c>
      <c r="AR4" s="48" t="s">
        <v>45</v>
      </c>
      <c r="AS4" s="49" t="s">
        <v>60</v>
      </c>
      <c r="AT4" s="49" t="s">
        <v>59</v>
      </c>
      <c r="AU4" s="49" t="s">
        <v>54</v>
      </c>
      <c r="AV4" s="51"/>
      <c r="AW4" s="88"/>
      <c r="AX4" s="87"/>
      <c r="AY4" s="48" t="s">
        <v>1</v>
      </c>
      <c r="AZ4" s="48" t="s">
        <v>2</v>
      </c>
      <c r="BA4" s="48" t="s">
        <v>54</v>
      </c>
      <c r="BB4" s="48" t="s">
        <v>44</v>
      </c>
      <c r="BC4" s="48" t="s">
        <v>55</v>
      </c>
      <c r="BD4" s="48" t="s">
        <v>45</v>
      </c>
      <c r="BE4" s="49" t="s">
        <v>60</v>
      </c>
      <c r="BF4" s="49" t="s">
        <v>59</v>
      </c>
      <c r="BG4" s="49" t="s">
        <v>54</v>
      </c>
      <c r="BH4" s="51"/>
      <c r="BI4" s="88"/>
      <c r="BJ4" s="87"/>
      <c r="BK4" s="48" t="s">
        <v>1</v>
      </c>
      <c r="BL4" s="48" t="s">
        <v>2</v>
      </c>
      <c r="BM4" s="48" t="s">
        <v>54</v>
      </c>
      <c r="BN4" s="48" t="s">
        <v>44</v>
      </c>
      <c r="BO4" s="48" t="s">
        <v>55</v>
      </c>
      <c r="BP4" s="48" t="s">
        <v>45</v>
      </c>
      <c r="BQ4" s="49" t="s">
        <v>60</v>
      </c>
      <c r="BR4" s="49" t="s">
        <v>59</v>
      </c>
      <c r="BS4" s="49" t="s">
        <v>54</v>
      </c>
      <c r="BT4" s="51"/>
      <c r="BU4" s="88"/>
      <c r="BV4" s="87"/>
      <c r="BW4" s="48" t="s">
        <v>1</v>
      </c>
      <c r="BX4" s="48" t="s">
        <v>2</v>
      </c>
      <c r="BY4" s="48" t="s">
        <v>54</v>
      </c>
      <c r="BZ4" s="48" t="s">
        <v>44</v>
      </c>
      <c r="CA4" s="48" t="s">
        <v>55</v>
      </c>
      <c r="CB4" s="48" t="s">
        <v>45</v>
      </c>
      <c r="CC4" s="49" t="s">
        <v>60</v>
      </c>
      <c r="CD4" s="49" t="s">
        <v>59</v>
      </c>
      <c r="CE4" s="49" t="s">
        <v>54</v>
      </c>
      <c r="CF4" s="51"/>
      <c r="CG4" s="88"/>
      <c r="CH4" s="87"/>
      <c r="CI4" s="48" t="s">
        <v>1</v>
      </c>
      <c r="CJ4" s="48" t="s">
        <v>2</v>
      </c>
      <c r="CK4" s="48" t="s">
        <v>54</v>
      </c>
      <c r="CL4" s="48" t="s">
        <v>44</v>
      </c>
      <c r="CM4" s="48" t="s">
        <v>55</v>
      </c>
      <c r="CN4" s="48" t="s">
        <v>45</v>
      </c>
      <c r="CO4" s="49" t="s">
        <v>60</v>
      </c>
      <c r="CP4" s="49" t="s">
        <v>59</v>
      </c>
      <c r="CQ4" s="49" t="s">
        <v>54</v>
      </c>
      <c r="CR4" s="52"/>
      <c r="CS4" s="88"/>
      <c r="CT4" s="87"/>
      <c r="CU4" s="48" t="s">
        <v>1</v>
      </c>
      <c r="CV4" s="48" t="s">
        <v>2</v>
      </c>
      <c r="CW4" s="48" t="s">
        <v>54</v>
      </c>
      <c r="CX4" s="48" t="s">
        <v>44</v>
      </c>
      <c r="CY4" s="48" t="s">
        <v>55</v>
      </c>
      <c r="CZ4" s="48" t="s">
        <v>45</v>
      </c>
      <c r="DA4" s="49" t="s">
        <v>60</v>
      </c>
      <c r="DB4" s="49" t="s">
        <v>59</v>
      </c>
      <c r="DC4" s="49" t="s">
        <v>54</v>
      </c>
      <c r="DE4" s="88"/>
      <c r="DF4" s="87"/>
      <c r="DG4" s="48" t="s">
        <v>1</v>
      </c>
      <c r="DH4" s="48" t="s">
        <v>2</v>
      </c>
      <c r="DI4" s="48" t="s">
        <v>54</v>
      </c>
      <c r="DJ4" s="48" t="s">
        <v>44</v>
      </c>
      <c r="DK4" s="48" t="s">
        <v>55</v>
      </c>
      <c r="DL4" s="48" t="s">
        <v>45</v>
      </c>
      <c r="DM4" s="49" t="s">
        <v>60</v>
      </c>
      <c r="DN4" s="49" t="s">
        <v>59</v>
      </c>
      <c r="DO4" s="49" t="s">
        <v>54</v>
      </c>
      <c r="DQ4" s="88"/>
      <c r="DR4" s="87"/>
      <c r="DS4" s="48" t="s">
        <v>1</v>
      </c>
      <c r="DT4" s="48" t="s">
        <v>2</v>
      </c>
      <c r="DU4" s="48" t="s">
        <v>54</v>
      </c>
      <c r="DV4" s="48" t="s">
        <v>44</v>
      </c>
      <c r="DW4" s="48" t="s">
        <v>55</v>
      </c>
      <c r="DX4" s="48" t="s">
        <v>45</v>
      </c>
      <c r="DY4" s="49" t="s">
        <v>60</v>
      </c>
      <c r="DZ4" s="49" t="s">
        <v>59</v>
      </c>
      <c r="EA4" s="49" t="s">
        <v>54</v>
      </c>
      <c r="EC4" s="88"/>
      <c r="ED4" s="87"/>
      <c r="EE4" s="48" t="s">
        <v>1</v>
      </c>
      <c r="EF4" s="48" t="s">
        <v>2</v>
      </c>
      <c r="EG4" s="48" t="s">
        <v>54</v>
      </c>
      <c r="EH4" s="48" t="s">
        <v>44</v>
      </c>
      <c r="EI4" s="48" t="s">
        <v>55</v>
      </c>
      <c r="EJ4" s="48" t="s">
        <v>45</v>
      </c>
      <c r="EK4" s="49" t="s">
        <v>60</v>
      </c>
      <c r="EL4" s="49" t="s">
        <v>59</v>
      </c>
      <c r="EM4" s="49" t="s">
        <v>54</v>
      </c>
      <c r="EO4" s="88"/>
      <c r="EP4" s="87"/>
      <c r="EQ4" s="48" t="s">
        <v>1</v>
      </c>
      <c r="ER4" s="48" t="s">
        <v>2</v>
      </c>
      <c r="ES4" s="48" t="s">
        <v>54</v>
      </c>
      <c r="ET4" s="48" t="s">
        <v>44</v>
      </c>
      <c r="EU4" s="48" t="s">
        <v>55</v>
      </c>
      <c r="EV4" s="48" t="s">
        <v>45</v>
      </c>
      <c r="EW4" s="49" t="s">
        <v>60</v>
      </c>
      <c r="EX4" s="49" t="s">
        <v>59</v>
      </c>
      <c r="EY4" s="49" t="s">
        <v>54</v>
      </c>
      <c r="FA4" s="88"/>
      <c r="FB4" s="87"/>
      <c r="FC4" s="48" t="s">
        <v>1</v>
      </c>
      <c r="FD4" s="48" t="s">
        <v>2</v>
      </c>
      <c r="FE4" s="48" t="s">
        <v>54</v>
      </c>
      <c r="FF4" s="48" t="s">
        <v>44</v>
      </c>
      <c r="FG4" s="48" t="s">
        <v>55</v>
      </c>
      <c r="FH4" s="48" t="s">
        <v>45</v>
      </c>
      <c r="FI4" s="49" t="s">
        <v>60</v>
      </c>
      <c r="FJ4" s="49" t="s">
        <v>59</v>
      </c>
      <c r="FK4" s="49" t="s">
        <v>54</v>
      </c>
      <c r="FM4" s="88"/>
      <c r="FN4" s="87"/>
      <c r="FO4" s="48" t="s">
        <v>1</v>
      </c>
      <c r="FP4" s="48" t="s">
        <v>2</v>
      </c>
      <c r="FQ4" s="48" t="s">
        <v>54</v>
      </c>
      <c r="FR4" s="48" t="s">
        <v>44</v>
      </c>
      <c r="FS4" s="48" t="s">
        <v>55</v>
      </c>
      <c r="FT4" s="48" t="s">
        <v>45</v>
      </c>
      <c r="FU4" s="49" t="s">
        <v>60</v>
      </c>
      <c r="FV4" s="49" t="s">
        <v>59</v>
      </c>
      <c r="FW4" s="49" t="s">
        <v>54</v>
      </c>
      <c r="FY4" s="88"/>
      <c r="FZ4" s="87"/>
      <c r="GA4" s="48" t="s">
        <v>1</v>
      </c>
      <c r="GB4" s="48" t="s">
        <v>2</v>
      </c>
      <c r="GC4" s="48" t="s">
        <v>54</v>
      </c>
      <c r="GD4" s="48" t="s">
        <v>44</v>
      </c>
      <c r="GE4" s="48" t="s">
        <v>55</v>
      </c>
      <c r="GF4" s="48" t="s">
        <v>45</v>
      </c>
      <c r="GG4" s="49" t="s">
        <v>60</v>
      </c>
      <c r="GH4" s="49" t="s">
        <v>59</v>
      </c>
      <c r="GI4" s="49" t="s">
        <v>54</v>
      </c>
      <c r="GK4" s="88"/>
      <c r="GL4" s="87"/>
      <c r="GM4" s="48" t="s">
        <v>1</v>
      </c>
      <c r="GN4" s="48" t="s">
        <v>2</v>
      </c>
      <c r="GO4" s="48" t="s">
        <v>54</v>
      </c>
      <c r="GP4" s="48" t="s">
        <v>44</v>
      </c>
      <c r="GQ4" s="48" t="s">
        <v>55</v>
      </c>
      <c r="GR4" s="48" t="s">
        <v>45</v>
      </c>
      <c r="GS4" s="49" t="s">
        <v>60</v>
      </c>
      <c r="GT4" s="49" t="s">
        <v>59</v>
      </c>
      <c r="GU4" s="49" t="s">
        <v>54</v>
      </c>
      <c r="GW4" s="88"/>
      <c r="GX4" s="87"/>
      <c r="GY4" s="48" t="s">
        <v>1</v>
      </c>
      <c r="GZ4" s="48" t="s">
        <v>2</v>
      </c>
      <c r="HA4" s="48" t="s">
        <v>54</v>
      </c>
      <c r="HB4" s="48" t="s">
        <v>44</v>
      </c>
      <c r="HC4" s="48" t="s">
        <v>55</v>
      </c>
      <c r="HD4" s="48" t="s">
        <v>45</v>
      </c>
      <c r="HE4" s="49" t="s">
        <v>60</v>
      </c>
      <c r="HF4" s="49" t="s">
        <v>59</v>
      </c>
      <c r="HG4" s="49" t="s">
        <v>54</v>
      </c>
      <c r="HI4" s="88"/>
      <c r="HJ4" s="87"/>
      <c r="HK4" s="48" t="s">
        <v>1</v>
      </c>
      <c r="HL4" s="48" t="s">
        <v>2</v>
      </c>
      <c r="HM4" s="48" t="s">
        <v>54</v>
      </c>
      <c r="HN4" s="48" t="s">
        <v>44</v>
      </c>
      <c r="HO4" s="48" t="s">
        <v>55</v>
      </c>
      <c r="HP4" s="48" t="s">
        <v>45</v>
      </c>
      <c r="HQ4" s="49" t="s">
        <v>60</v>
      </c>
      <c r="HR4" s="49" t="s">
        <v>59</v>
      </c>
      <c r="HS4" s="49" t="s">
        <v>54</v>
      </c>
    </row>
    <row r="5" spans="1:237" s="8" customFormat="1" ht="15" customHeight="1">
      <c r="A5" s="15">
        <v>1</v>
      </c>
      <c r="B5" s="16" t="s">
        <v>71</v>
      </c>
      <c r="C5" s="17">
        <v>0</v>
      </c>
      <c r="D5" s="17">
        <v>0</v>
      </c>
      <c r="E5" s="17">
        <v>0</v>
      </c>
      <c r="F5" s="17">
        <v>0</v>
      </c>
      <c r="G5" s="17">
        <v>0</v>
      </c>
      <c r="H5" s="17">
        <v>0</v>
      </c>
      <c r="I5" s="17">
        <v>0</v>
      </c>
      <c r="J5" s="17">
        <v>0</v>
      </c>
      <c r="K5" s="17">
        <v>0</v>
      </c>
      <c r="L5" s="18"/>
      <c r="M5" s="15">
        <v>1</v>
      </c>
      <c r="N5" s="16" t="str">
        <f>B5</f>
        <v>那 覇 市</v>
      </c>
      <c r="O5" s="17">
        <v>0</v>
      </c>
      <c r="P5" s="17">
        <v>0</v>
      </c>
      <c r="Q5" s="17">
        <v>0</v>
      </c>
      <c r="R5" s="17">
        <v>0</v>
      </c>
      <c r="S5" s="17">
        <v>0</v>
      </c>
      <c r="T5" s="17">
        <v>0</v>
      </c>
      <c r="U5" s="17">
        <v>0</v>
      </c>
      <c r="V5" s="17">
        <v>0</v>
      </c>
      <c r="W5" s="17">
        <v>0</v>
      </c>
      <c r="X5" s="33"/>
      <c r="Y5" s="15">
        <v>1</v>
      </c>
      <c r="Z5" s="16" t="str">
        <f>N5</f>
        <v>那 覇 市</v>
      </c>
      <c r="AA5" s="17">
        <v>0</v>
      </c>
      <c r="AB5" s="17">
        <v>0</v>
      </c>
      <c r="AC5" s="17">
        <v>0</v>
      </c>
      <c r="AD5" s="17">
        <v>0</v>
      </c>
      <c r="AE5" s="17">
        <v>0</v>
      </c>
      <c r="AF5" s="17">
        <v>0</v>
      </c>
      <c r="AG5" s="17">
        <v>0</v>
      </c>
      <c r="AH5" s="17">
        <v>0</v>
      </c>
      <c r="AI5" s="17">
        <v>0</v>
      </c>
      <c r="AJ5" s="53"/>
      <c r="AK5" s="15">
        <v>1</v>
      </c>
      <c r="AL5" s="16" t="str">
        <f>Z5</f>
        <v>那 覇 市</v>
      </c>
      <c r="AM5" s="17">
        <v>553757</v>
      </c>
      <c r="AN5" s="17">
        <v>321846</v>
      </c>
      <c r="AO5" s="17">
        <v>321740</v>
      </c>
      <c r="AP5" s="17">
        <v>10593634</v>
      </c>
      <c r="AQ5" s="17">
        <v>10592003</v>
      </c>
      <c r="AR5" s="17">
        <v>2641947</v>
      </c>
      <c r="AS5" s="17">
        <v>1406</v>
      </c>
      <c r="AT5" s="17">
        <v>587</v>
      </c>
      <c r="AU5" s="17">
        <v>582</v>
      </c>
      <c r="AV5" s="33"/>
      <c r="AW5" s="15">
        <v>1</v>
      </c>
      <c r="AX5" s="16" t="str">
        <f>AL5</f>
        <v>那 覇 市</v>
      </c>
      <c r="AY5" s="17">
        <v>0</v>
      </c>
      <c r="AZ5" s="17">
        <v>9978043</v>
      </c>
      <c r="BA5" s="17">
        <v>9969211</v>
      </c>
      <c r="BB5" s="17">
        <v>765872389</v>
      </c>
      <c r="BC5" s="17">
        <v>765309483</v>
      </c>
      <c r="BD5" s="17">
        <v>98865031</v>
      </c>
      <c r="BE5" s="17">
        <v>0</v>
      </c>
      <c r="BF5" s="17">
        <v>50969</v>
      </c>
      <c r="BG5" s="17">
        <v>50217</v>
      </c>
      <c r="BH5" s="33"/>
      <c r="BI5" s="15">
        <v>1</v>
      </c>
      <c r="BJ5" s="16" t="str">
        <f>AX5</f>
        <v>那 覇 市</v>
      </c>
      <c r="BK5" s="17">
        <v>0</v>
      </c>
      <c r="BL5" s="17">
        <v>1210172</v>
      </c>
      <c r="BM5" s="17">
        <v>1209789</v>
      </c>
      <c r="BN5" s="17">
        <v>82845869</v>
      </c>
      <c r="BO5" s="17">
        <v>82823430</v>
      </c>
      <c r="BP5" s="17">
        <v>20653241</v>
      </c>
      <c r="BQ5" s="17">
        <v>0</v>
      </c>
      <c r="BR5" s="17">
        <v>11966</v>
      </c>
      <c r="BS5" s="17">
        <v>11824</v>
      </c>
      <c r="BT5" s="33"/>
      <c r="BU5" s="15">
        <v>1</v>
      </c>
      <c r="BV5" s="16" t="str">
        <f>BJ5</f>
        <v>那 覇 市</v>
      </c>
      <c r="BW5" s="17">
        <v>0</v>
      </c>
      <c r="BX5" s="17">
        <v>4775104</v>
      </c>
      <c r="BY5" s="17">
        <v>4774747</v>
      </c>
      <c r="BZ5" s="17">
        <v>478241586</v>
      </c>
      <c r="CA5" s="17">
        <v>478220561</v>
      </c>
      <c r="CB5" s="17">
        <v>296138514</v>
      </c>
      <c r="CC5" s="17">
        <v>0</v>
      </c>
      <c r="CD5" s="17">
        <v>15788</v>
      </c>
      <c r="CE5" s="17">
        <v>15710</v>
      </c>
      <c r="CF5" s="33"/>
      <c r="CG5" s="15">
        <v>1</v>
      </c>
      <c r="CH5" s="16" t="str">
        <f>BV5</f>
        <v>那 覇 市</v>
      </c>
      <c r="CI5" s="17">
        <v>3262565</v>
      </c>
      <c r="CJ5" s="17">
        <v>15963319</v>
      </c>
      <c r="CK5" s="17">
        <v>15953747</v>
      </c>
      <c r="CL5" s="17">
        <v>1326959844</v>
      </c>
      <c r="CM5" s="17">
        <v>1326353474</v>
      </c>
      <c r="CN5" s="17">
        <v>415656786</v>
      </c>
      <c r="CO5" s="17">
        <v>8078</v>
      </c>
      <c r="CP5" s="17">
        <v>78723</v>
      </c>
      <c r="CQ5" s="17">
        <v>77751</v>
      </c>
      <c r="CR5" s="53"/>
      <c r="CS5" s="15">
        <v>1</v>
      </c>
      <c r="CT5" s="16" t="str">
        <f>CH5</f>
        <v>那 覇 市</v>
      </c>
      <c r="CU5" s="17">
        <v>0</v>
      </c>
      <c r="CV5" s="17">
        <v>0</v>
      </c>
      <c r="CW5" s="17">
        <v>0</v>
      </c>
      <c r="CX5" s="17">
        <v>0</v>
      </c>
      <c r="CY5" s="17">
        <v>0</v>
      </c>
      <c r="CZ5" s="17">
        <v>0</v>
      </c>
      <c r="DA5" s="17">
        <v>0</v>
      </c>
      <c r="DB5" s="17">
        <v>0</v>
      </c>
      <c r="DC5" s="17">
        <v>0</v>
      </c>
      <c r="DD5" s="18"/>
      <c r="DE5" s="15">
        <v>1</v>
      </c>
      <c r="DF5" s="16" t="str">
        <f>CT5</f>
        <v>那 覇 市</v>
      </c>
      <c r="DG5" s="17">
        <v>0</v>
      </c>
      <c r="DH5" s="17">
        <v>0</v>
      </c>
      <c r="DI5" s="17">
        <v>0</v>
      </c>
      <c r="DJ5" s="17">
        <v>0</v>
      </c>
      <c r="DK5" s="17">
        <v>0</v>
      </c>
      <c r="DL5" s="17">
        <v>0</v>
      </c>
      <c r="DM5" s="17">
        <v>0</v>
      </c>
      <c r="DN5" s="17">
        <v>0</v>
      </c>
      <c r="DO5" s="17">
        <v>0</v>
      </c>
      <c r="DP5" s="18"/>
      <c r="DQ5" s="15">
        <v>1</v>
      </c>
      <c r="DR5" s="16" t="str">
        <f>DF5</f>
        <v>那 覇 市</v>
      </c>
      <c r="DS5" s="17">
        <v>17662</v>
      </c>
      <c r="DT5" s="17">
        <v>0</v>
      </c>
      <c r="DU5" s="17">
        <v>0</v>
      </c>
      <c r="DV5" s="17">
        <v>0</v>
      </c>
      <c r="DW5" s="17">
        <v>0</v>
      </c>
      <c r="DX5" s="17">
        <v>0</v>
      </c>
      <c r="DY5" s="17">
        <v>70</v>
      </c>
      <c r="DZ5" s="17">
        <v>0</v>
      </c>
      <c r="EA5" s="17">
        <v>0</v>
      </c>
      <c r="EB5" s="18"/>
      <c r="EC5" s="15">
        <v>1</v>
      </c>
      <c r="ED5" s="16" t="str">
        <f>DR5</f>
        <v>那 覇 市</v>
      </c>
      <c r="EE5" s="17">
        <v>0</v>
      </c>
      <c r="EF5" s="17">
        <v>0</v>
      </c>
      <c r="EG5" s="17">
        <v>0</v>
      </c>
      <c r="EH5" s="17">
        <v>0</v>
      </c>
      <c r="EI5" s="17">
        <v>0</v>
      </c>
      <c r="EJ5" s="17">
        <v>0</v>
      </c>
      <c r="EK5" s="17">
        <v>0</v>
      </c>
      <c r="EL5" s="17">
        <v>0</v>
      </c>
      <c r="EM5" s="17">
        <v>0</v>
      </c>
      <c r="EN5" s="19"/>
      <c r="EO5" s="15">
        <v>1</v>
      </c>
      <c r="EP5" s="16" t="str">
        <f>ED5</f>
        <v>那 覇 市</v>
      </c>
      <c r="EQ5" s="17">
        <v>73084</v>
      </c>
      <c r="ER5" s="17">
        <v>55649</v>
      </c>
      <c r="ES5" s="17">
        <v>44816</v>
      </c>
      <c r="ET5" s="17">
        <v>337553</v>
      </c>
      <c r="EU5" s="17">
        <v>334722</v>
      </c>
      <c r="EV5" s="17">
        <v>174714</v>
      </c>
      <c r="EW5" s="17">
        <v>117</v>
      </c>
      <c r="EX5" s="17">
        <v>111</v>
      </c>
      <c r="EY5" s="17">
        <v>78</v>
      </c>
      <c r="FA5" s="15">
        <v>1</v>
      </c>
      <c r="FB5" s="16" t="str">
        <f>EP5</f>
        <v>那 覇 市</v>
      </c>
      <c r="FC5" s="17">
        <v>0</v>
      </c>
      <c r="FD5" s="17">
        <v>0</v>
      </c>
      <c r="FE5" s="17">
        <v>0</v>
      </c>
      <c r="FF5" s="17">
        <v>0</v>
      </c>
      <c r="FG5" s="17">
        <v>0</v>
      </c>
      <c r="FH5" s="17">
        <v>0</v>
      </c>
      <c r="FI5" s="17">
        <v>0</v>
      </c>
      <c r="FJ5" s="17">
        <v>0</v>
      </c>
      <c r="FK5" s="17">
        <v>0</v>
      </c>
      <c r="FM5" s="15">
        <v>1</v>
      </c>
      <c r="FN5" s="16" t="str">
        <f>FB5</f>
        <v>那 覇 市</v>
      </c>
      <c r="FO5" s="17">
        <v>226850</v>
      </c>
      <c r="FP5" s="17">
        <v>235756</v>
      </c>
      <c r="FQ5" s="17">
        <v>228346</v>
      </c>
      <c r="FR5" s="17">
        <v>2028550</v>
      </c>
      <c r="FS5" s="17">
        <v>2024804</v>
      </c>
      <c r="FT5" s="17">
        <v>1072049</v>
      </c>
      <c r="FU5" s="17">
        <v>715</v>
      </c>
      <c r="FV5" s="17">
        <v>420</v>
      </c>
      <c r="FW5" s="17">
        <v>395</v>
      </c>
      <c r="FY5" s="15">
        <v>1</v>
      </c>
      <c r="FZ5" s="16" t="str">
        <f>FN5</f>
        <v>那 覇 市</v>
      </c>
      <c r="GA5" s="17">
        <v>0</v>
      </c>
      <c r="GB5" s="17">
        <v>0</v>
      </c>
      <c r="GC5" s="17">
        <v>0</v>
      </c>
      <c r="GD5" s="17">
        <v>0</v>
      </c>
      <c r="GE5" s="17">
        <v>0</v>
      </c>
      <c r="GF5" s="17">
        <v>0</v>
      </c>
      <c r="GG5" s="17">
        <v>0</v>
      </c>
      <c r="GH5" s="17">
        <v>0</v>
      </c>
      <c r="GI5" s="17">
        <v>0</v>
      </c>
      <c r="GK5" s="15">
        <v>1</v>
      </c>
      <c r="GL5" s="16" t="str">
        <f>FZ5</f>
        <v>那 覇 市</v>
      </c>
      <c r="GM5" s="17">
        <v>0</v>
      </c>
      <c r="GN5" s="17">
        <v>0</v>
      </c>
      <c r="GO5" s="17">
        <v>0</v>
      </c>
      <c r="GP5" s="17">
        <v>0</v>
      </c>
      <c r="GQ5" s="17">
        <v>0</v>
      </c>
      <c r="GR5" s="17">
        <v>0</v>
      </c>
      <c r="GS5" s="17">
        <v>0</v>
      </c>
      <c r="GT5" s="17">
        <v>0</v>
      </c>
      <c r="GU5" s="17">
        <v>0</v>
      </c>
      <c r="GW5" s="15">
        <v>1</v>
      </c>
      <c r="GX5" s="16" t="str">
        <f>GL5</f>
        <v>那 覇 市</v>
      </c>
      <c r="GY5" s="17">
        <v>0</v>
      </c>
      <c r="GZ5" s="17">
        <v>31970</v>
      </c>
      <c r="HA5" s="17">
        <v>31970</v>
      </c>
      <c r="HB5" s="17">
        <v>455938</v>
      </c>
      <c r="HC5" s="17">
        <v>455938</v>
      </c>
      <c r="HD5" s="17">
        <v>232543</v>
      </c>
      <c r="HE5" s="17">
        <v>0</v>
      </c>
      <c r="HF5" s="17">
        <v>21</v>
      </c>
      <c r="HG5" s="17">
        <v>21</v>
      </c>
      <c r="HI5" s="15">
        <v>1</v>
      </c>
      <c r="HJ5" s="16" t="str">
        <f>GX5</f>
        <v>那 覇 市</v>
      </c>
      <c r="HK5" s="17">
        <v>0</v>
      </c>
      <c r="HL5" s="17">
        <v>0</v>
      </c>
      <c r="HM5" s="17">
        <v>0</v>
      </c>
      <c r="HN5" s="17">
        <v>0</v>
      </c>
      <c r="HO5" s="17">
        <v>0</v>
      </c>
      <c r="HP5" s="17">
        <v>0</v>
      </c>
      <c r="HQ5" s="17">
        <v>0</v>
      </c>
      <c r="HR5" s="17">
        <v>0</v>
      </c>
      <c r="HS5" s="17">
        <v>0</v>
      </c>
      <c r="HU5" s="19">
        <f>SUM(C5,O5,AA5,AM5,CI5,CU5,DG5,DS5,EE5,EQ5,FC5,FO5,GA5,GM5,GY5,HK5)</f>
        <v>4133918</v>
      </c>
      <c r="HV5" s="8">
        <f aca="true" t="shared" si="0" ref="HV5:IC5">SUM(D5,P5,AB5,AN5,CJ5,CV5,DH5,DT5,EF5,ER5,FD5,FP5,GB5,GN5,GZ5,HL5)</f>
        <v>16608540</v>
      </c>
      <c r="HW5" s="8">
        <f t="shared" si="0"/>
        <v>16580619</v>
      </c>
      <c r="HX5" s="8">
        <f t="shared" si="0"/>
        <v>1340375519</v>
      </c>
      <c r="HY5" s="8">
        <f t="shared" si="0"/>
        <v>1339760941</v>
      </c>
      <c r="HZ5" s="8">
        <f t="shared" si="0"/>
        <v>419778039</v>
      </c>
      <c r="IA5" s="8">
        <f t="shared" si="0"/>
        <v>10386</v>
      </c>
      <c r="IB5" s="8">
        <f t="shared" si="0"/>
        <v>79862</v>
      </c>
      <c r="IC5" s="8">
        <f t="shared" si="0"/>
        <v>78827</v>
      </c>
    </row>
    <row r="6" spans="1:237" s="8" customFormat="1" ht="15" customHeight="1">
      <c r="A6" s="20">
        <v>2</v>
      </c>
      <c r="B6" s="21" t="s">
        <v>72</v>
      </c>
      <c r="C6" s="22">
        <v>0</v>
      </c>
      <c r="D6" s="22">
        <v>0</v>
      </c>
      <c r="E6" s="22">
        <v>0</v>
      </c>
      <c r="F6" s="22">
        <v>0</v>
      </c>
      <c r="G6" s="22">
        <v>0</v>
      </c>
      <c r="H6" s="22">
        <v>0</v>
      </c>
      <c r="I6" s="22">
        <v>0</v>
      </c>
      <c r="J6" s="22">
        <v>0</v>
      </c>
      <c r="K6" s="22">
        <v>0</v>
      </c>
      <c r="L6" s="18"/>
      <c r="M6" s="20">
        <v>2</v>
      </c>
      <c r="N6" s="21" t="str">
        <f>B6</f>
        <v>宜野湾市</v>
      </c>
      <c r="O6" s="22">
        <v>5878</v>
      </c>
      <c r="P6" s="22">
        <v>265081</v>
      </c>
      <c r="Q6" s="22">
        <v>264599</v>
      </c>
      <c r="R6" s="22">
        <v>2176342</v>
      </c>
      <c r="S6" s="22">
        <v>2173486</v>
      </c>
      <c r="T6" s="22">
        <v>603592</v>
      </c>
      <c r="U6" s="22">
        <v>30</v>
      </c>
      <c r="V6" s="22">
        <v>559</v>
      </c>
      <c r="W6" s="22">
        <v>555</v>
      </c>
      <c r="X6" s="33"/>
      <c r="Y6" s="20">
        <v>2</v>
      </c>
      <c r="Z6" s="21" t="str">
        <f>N6</f>
        <v>宜野湾市</v>
      </c>
      <c r="AA6" s="22">
        <v>0</v>
      </c>
      <c r="AB6" s="22">
        <v>0</v>
      </c>
      <c r="AC6" s="22">
        <v>0</v>
      </c>
      <c r="AD6" s="22">
        <v>0</v>
      </c>
      <c r="AE6" s="22">
        <v>0</v>
      </c>
      <c r="AF6" s="22">
        <v>0</v>
      </c>
      <c r="AG6" s="22">
        <v>0</v>
      </c>
      <c r="AH6" s="22">
        <v>0</v>
      </c>
      <c r="AI6" s="22">
        <v>0</v>
      </c>
      <c r="AJ6" s="53"/>
      <c r="AK6" s="20">
        <v>2</v>
      </c>
      <c r="AL6" s="21" t="str">
        <f>Z6</f>
        <v>宜野湾市</v>
      </c>
      <c r="AM6" s="22">
        <v>39053</v>
      </c>
      <c r="AN6" s="22">
        <v>675373</v>
      </c>
      <c r="AO6" s="22">
        <v>673573</v>
      </c>
      <c r="AP6" s="22">
        <v>14185258</v>
      </c>
      <c r="AQ6" s="22">
        <v>14152728</v>
      </c>
      <c r="AR6" s="22">
        <v>2012573</v>
      </c>
      <c r="AS6" s="22">
        <v>97</v>
      </c>
      <c r="AT6" s="22">
        <v>1565</v>
      </c>
      <c r="AU6" s="22">
        <v>1528</v>
      </c>
      <c r="AV6" s="33"/>
      <c r="AW6" s="20">
        <v>2</v>
      </c>
      <c r="AX6" s="21" t="str">
        <f>AL6</f>
        <v>宜野湾市</v>
      </c>
      <c r="AY6" s="22">
        <v>0</v>
      </c>
      <c r="AZ6" s="22">
        <v>4045751</v>
      </c>
      <c r="BA6" s="22">
        <v>4042322</v>
      </c>
      <c r="BB6" s="22">
        <v>186971578</v>
      </c>
      <c r="BC6" s="22">
        <v>186832630</v>
      </c>
      <c r="BD6" s="22">
        <v>25624233</v>
      </c>
      <c r="BE6" s="22">
        <v>0</v>
      </c>
      <c r="BF6" s="22">
        <v>18535</v>
      </c>
      <c r="BG6" s="22">
        <v>18355</v>
      </c>
      <c r="BH6" s="33"/>
      <c r="BI6" s="20">
        <v>2</v>
      </c>
      <c r="BJ6" s="21" t="str">
        <f>AX6</f>
        <v>宜野湾市</v>
      </c>
      <c r="BK6" s="22">
        <v>0</v>
      </c>
      <c r="BL6" s="22">
        <v>1285612</v>
      </c>
      <c r="BM6" s="22">
        <v>1284716</v>
      </c>
      <c r="BN6" s="22">
        <v>57174898</v>
      </c>
      <c r="BO6" s="22">
        <v>57139226</v>
      </c>
      <c r="BP6" s="22">
        <v>15595971</v>
      </c>
      <c r="BQ6" s="22">
        <v>0</v>
      </c>
      <c r="BR6" s="22">
        <v>9115</v>
      </c>
      <c r="BS6" s="22">
        <v>9010</v>
      </c>
      <c r="BT6" s="33"/>
      <c r="BU6" s="20">
        <v>2</v>
      </c>
      <c r="BV6" s="21" t="str">
        <f>BJ6</f>
        <v>宜野湾市</v>
      </c>
      <c r="BW6" s="22">
        <v>0</v>
      </c>
      <c r="BX6" s="22">
        <v>1237492</v>
      </c>
      <c r="BY6" s="22">
        <v>1237430</v>
      </c>
      <c r="BZ6" s="22">
        <v>60773163</v>
      </c>
      <c r="CA6" s="22">
        <v>60770238</v>
      </c>
      <c r="CB6" s="22">
        <v>38762963</v>
      </c>
      <c r="CC6" s="22">
        <v>0</v>
      </c>
      <c r="CD6" s="22">
        <v>3078</v>
      </c>
      <c r="CE6" s="22">
        <v>3061</v>
      </c>
      <c r="CF6" s="33"/>
      <c r="CG6" s="20">
        <v>2</v>
      </c>
      <c r="CH6" s="21" t="str">
        <f>BV6</f>
        <v>宜野湾市</v>
      </c>
      <c r="CI6" s="22">
        <v>898169</v>
      </c>
      <c r="CJ6" s="22">
        <v>6568855</v>
      </c>
      <c r="CK6" s="22">
        <v>6564468</v>
      </c>
      <c r="CL6" s="22">
        <v>304919639</v>
      </c>
      <c r="CM6" s="22">
        <v>304742094</v>
      </c>
      <c r="CN6" s="22">
        <v>79983167</v>
      </c>
      <c r="CO6" s="22">
        <v>1124</v>
      </c>
      <c r="CP6" s="22">
        <v>30728</v>
      </c>
      <c r="CQ6" s="22">
        <v>30426</v>
      </c>
      <c r="CR6" s="53"/>
      <c r="CS6" s="20">
        <v>2</v>
      </c>
      <c r="CT6" s="21" t="str">
        <f>CH6</f>
        <v>宜野湾市</v>
      </c>
      <c r="CU6" s="22">
        <v>0</v>
      </c>
      <c r="CV6" s="22">
        <v>0</v>
      </c>
      <c r="CW6" s="22">
        <v>0</v>
      </c>
      <c r="CX6" s="22">
        <v>0</v>
      </c>
      <c r="CY6" s="22">
        <v>0</v>
      </c>
      <c r="CZ6" s="22">
        <v>0</v>
      </c>
      <c r="DA6" s="22">
        <v>0</v>
      </c>
      <c r="DB6" s="22">
        <v>0</v>
      </c>
      <c r="DC6" s="22">
        <v>0</v>
      </c>
      <c r="DD6" s="18"/>
      <c r="DE6" s="20">
        <v>2</v>
      </c>
      <c r="DF6" s="21" t="str">
        <f>CT6</f>
        <v>宜野湾市</v>
      </c>
      <c r="DG6" s="22">
        <v>0</v>
      </c>
      <c r="DH6" s="22">
        <v>0</v>
      </c>
      <c r="DI6" s="22">
        <v>0</v>
      </c>
      <c r="DJ6" s="22">
        <v>0</v>
      </c>
      <c r="DK6" s="22">
        <v>0</v>
      </c>
      <c r="DL6" s="22">
        <v>0</v>
      </c>
      <c r="DM6" s="22">
        <v>0</v>
      </c>
      <c r="DN6" s="22">
        <v>0</v>
      </c>
      <c r="DO6" s="22">
        <v>0</v>
      </c>
      <c r="DP6" s="18"/>
      <c r="DQ6" s="20">
        <v>2</v>
      </c>
      <c r="DR6" s="21" t="str">
        <f>DF6</f>
        <v>宜野湾市</v>
      </c>
      <c r="DS6" s="22">
        <v>321</v>
      </c>
      <c r="DT6" s="22">
        <v>8351</v>
      </c>
      <c r="DU6" s="22">
        <v>8351</v>
      </c>
      <c r="DV6" s="22">
        <v>118166</v>
      </c>
      <c r="DW6" s="22">
        <v>118166</v>
      </c>
      <c r="DX6" s="22">
        <v>66354</v>
      </c>
      <c r="DY6" s="22">
        <v>4</v>
      </c>
      <c r="DZ6" s="22">
        <v>47</v>
      </c>
      <c r="EA6" s="22">
        <v>47</v>
      </c>
      <c r="EB6" s="18"/>
      <c r="EC6" s="20">
        <v>2</v>
      </c>
      <c r="ED6" s="21" t="str">
        <f>DR6</f>
        <v>宜野湾市</v>
      </c>
      <c r="EE6" s="22">
        <v>0</v>
      </c>
      <c r="EF6" s="22">
        <v>0</v>
      </c>
      <c r="EG6" s="22">
        <v>0</v>
      </c>
      <c r="EH6" s="22">
        <v>0</v>
      </c>
      <c r="EI6" s="22">
        <v>0</v>
      </c>
      <c r="EJ6" s="22">
        <v>0</v>
      </c>
      <c r="EK6" s="22">
        <v>0</v>
      </c>
      <c r="EL6" s="22">
        <v>0</v>
      </c>
      <c r="EM6" s="22">
        <v>0</v>
      </c>
      <c r="EO6" s="20">
        <v>2</v>
      </c>
      <c r="EP6" s="21" t="str">
        <f>ED6</f>
        <v>宜野湾市</v>
      </c>
      <c r="EQ6" s="22">
        <v>0</v>
      </c>
      <c r="ER6" s="22">
        <v>0</v>
      </c>
      <c r="ES6" s="22">
        <v>0</v>
      </c>
      <c r="ET6" s="22">
        <v>0</v>
      </c>
      <c r="EU6" s="22">
        <v>0</v>
      </c>
      <c r="EV6" s="22">
        <v>0</v>
      </c>
      <c r="EW6" s="22">
        <v>0</v>
      </c>
      <c r="EX6" s="22">
        <v>0</v>
      </c>
      <c r="EY6" s="22">
        <v>0</v>
      </c>
      <c r="FA6" s="20">
        <v>2</v>
      </c>
      <c r="FB6" s="21" t="str">
        <f>EP6</f>
        <v>宜野湾市</v>
      </c>
      <c r="FC6" s="22">
        <v>0</v>
      </c>
      <c r="FD6" s="22">
        <v>0</v>
      </c>
      <c r="FE6" s="22">
        <v>0</v>
      </c>
      <c r="FF6" s="22">
        <v>0</v>
      </c>
      <c r="FG6" s="22">
        <v>0</v>
      </c>
      <c r="FH6" s="22">
        <v>0</v>
      </c>
      <c r="FI6" s="22">
        <v>0</v>
      </c>
      <c r="FJ6" s="22">
        <v>0</v>
      </c>
      <c r="FK6" s="22">
        <v>0</v>
      </c>
      <c r="FM6" s="20">
        <v>2</v>
      </c>
      <c r="FN6" s="21" t="str">
        <f>FB6</f>
        <v>宜野湾市</v>
      </c>
      <c r="FO6" s="22">
        <v>44315</v>
      </c>
      <c r="FP6" s="22">
        <v>306439</v>
      </c>
      <c r="FQ6" s="22">
        <v>305235</v>
      </c>
      <c r="FR6" s="22">
        <v>2477492</v>
      </c>
      <c r="FS6" s="22">
        <v>2467469</v>
      </c>
      <c r="FT6" s="22">
        <v>1447076</v>
      </c>
      <c r="FU6" s="22">
        <v>147</v>
      </c>
      <c r="FV6" s="22">
        <v>912</v>
      </c>
      <c r="FW6" s="22">
        <v>867</v>
      </c>
      <c r="FY6" s="20">
        <v>2</v>
      </c>
      <c r="FZ6" s="21" t="str">
        <f>FN6</f>
        <v>宜野湾市</v>
      </c>
      <c r="GA6" s="22">
        <v>0</v>
      </c>
      <c r="GB6" s="22">
        <v>0</v>
      </c>
      <c r="GC6" s="22">
        <v>0</v>
      </c>
      <c r="GD6" s="22">
        <v>0</v>
      </c>
      <c r="GE6" s="22">
        <v>0</v>
      </c>
      <c r="GF6" s="22">
        <v>0</v>
      </c>
      <c r="GG6" s="22">
        <v>0</v>
      </c>
      <c r="GH6" s="22">
        <v>0</v>
      </c>
      <c r="GI6" s="22">
        <v>0</v>
      </c>
      <c r="GK6" s="20">
        <v>2</v>
      </c>
      <c r="GL6" s="21" t="str">
        <f>FZ6</f>
        <v>宜野湾市</v>
      </c>
      <c r="GM6" s="22">
        <v>0</v>
      </c>
      <c r="GN6" s="22">
        <v>0</v>
      </c>
      <c r="GO6" s="22">
        <v>0</v>
      </c>
      <c r="GP6" s="22">
        <v>0</v>
      </c>
      <c r="GQ6" s="22">
        <v>0</v>
      </c>
      <c r="GR6" s="22">
        <v>0</v>
      </c>
      <c r="GS6" s="22">
        <v>0</v>
      </c>
      <c r="GT6" s="22">
        <v>0</v>
      </c>
      <c r="GU6" s="22">
        <v>0</v>
      </c>
      <c r="GW6" s="20">
        <v>2</v>
      </c>
      <c r="GX6" s="21" t="str">
        <f>GL6</f>
        <v>宜野湾市</v>
      </c>
      <c r="GY6" s="22">
        <v>0</v>
      </c>
      <c r="GZ6" s="22">
        <v>0</v>
      </c>
      <c r="HA6" s="22">
        <v>0</v>
      </c>
      <c r="HB6" s="22">
        <v>0</v>
      </c>
      <c r="HC6" s="22">
        <v>0</v>
      </c>
      <c r="HD6" s="22">
        <v>0</v>
      </c>
      <c r="HE6" s="22">
        <v>0</v>
      </c>
      <c r="HF6" s="22">
        <v>0</v>
      </c>
      <c r="HG6" s="22">
        <v>0</v>
      </c>
      <c r="HI6" s="20">
        <v>2</v>
      </c>
      <c r="HJ6" s="21" t="str">
        <f>GX6</f>
        <v>宜野湾市</v>
      </c>
      <c r="HK6" s="22">
        <v>0</v>
      </c>
      <c r="HL6" s="22">
        <v>0</v>
      </c>
      <c r="HM6" s="22">
        <v>0</v>
      </c>
      <c r="HN6" s="22">
        <v>0</v>
      </c>
      <c r="HO6" s="22">
        <v>0</v>
      </c>
      <c r="HP6" s="22">
        <v>0</v>
      </c>
      <c r="HQ6" s="22">
        <v>0</v>
      </c>
      <c r="HR6" s="22">
        <v>0</v>
      </c>
      <c r="HS6" s="22">
        <v>0</v>
      </c>
      <c r="HU6" s="19">
        <f aca="true" t="shared" si="1" ref="HU6:HU48">SUM(C6,O6,AA6,AM6,CI6,CU6,DG6,DS6,EE6,EQ6,FC6,FO6,GA6,GM6,GY6,HK6)</f>
        <v>987736</v>
      </c>
      <c r="HV6" s="8">
        <f aca="true" t="shared" si="2" ref="HV6:HV48">SUM(D6,P6,AB6,AN6,CJ6,CV6,DH6,DT6,EF6,ER6,FD6,FP6,GB6,GN6,GZ6,HL6)</f>
        <v>7824099</v>
      </c>
      <c r="HW6" s="8">
        <f aca="true" t="shared" si="3" ref="HW6:HW48">SUM(E6,Q6,AC6,AO6,CK6,CW6,DI6,DU6,EG6,ES6,FE6,FQ6,GC6,GO6,HA6,HM6)</f>
        <v>7816226</v>
      </c>
      <c r="HX6" s="8">
        <f aca="true" t="shared" si="4" ref="HX6:HX48">SUM(F6,R6,AD6,AP6,CL6,CX6,DJ6,DV6,EH6,ET6,FF6,FR6,GD6,GP6,HB6,HN6)</f>
        <v>323876897</v>
      </c>
      <c r="HY6" s="8">
        <f aca="true" t="shared" si="5" ref="HY6:HY48">SUM(G6,S6,AE6,AQ6,CM6,CY6,DK6,DW6,EI6,EU6,FG6,FS6,GE6,GQ6,HC6,HO6)</f>
        <v>323653943</v>
      </c>
      <c r="HZ6" s="8">
        <f aca="true" t="shared" si="6" ref="HZ6:HZ48">SUM(H6,T6,AF6,AR6,CN6,CZ6,DL6,DX6,EJ6,EV6,FH6,FT6,GF6,GR6,HD6,HP6)</f>
        <v>84112762</v>
      </c>
      <c r="IA6" s="8">
        <f aca="true" t="shared" si="7" ref="IA6:IA48">SUM(I6,U6,AG6,AS6,CO6,DA6,DM6,DY6,EK6,EW6,FI6,FU6,GG6,GS6,HE6,HQ6)</f>
        <v>1402</v>
      </c>
      <c r="IB6" s="8">
        <f aca="true" t="shared" si="8" ref="IB6:IB48">SUM(J6,V6,AH6,AT6,CP6,DB6,DN6,DZ6,EL6,EX6,FJ6,FV6,GH6,GT6,HF6,HR6)</f>
        <v>33811</v>
      </c>
      <c r="IC6" s="8">
        <f aca="true" t="shared" si="9" ref="IC6:IC48">SUM(K6,W6,AI6,AU6,CQ6,DC6,DO6,EA6,EM6,EY6,FK6,FW6,GI6,GU6,HG6,HS6)</f>
        <v>33423</v>
      </c>
    </row>
    <row r="7" spans="1:237" s="8" customFormat="1" ht="15" customHeight="1">
      <c r="A7" s="20">
        <v>3</v>
      </c>
      <c r="B7" s="21" t="s">
        <v>73</v>
      </c>
      <c r="C7" s="22">
        <v>303755</v>
      </c>
      <c r="D7" s="22">
        <v>6147826</v>
      </c>
      <c r="E7" s="22">
        <v>5397150</v>
      </c>
      <c r="F7" s="22">
        <v>233912</v>
      </c>
      <c r="G7" s="22">
        <v>206094</v>
      </c>
      <c r="H7" s="22">
        <v>206094</v>
      </c>
      <c r="I7" s="22">
        <v>689</v>
      </c>
      <c r="J7" s="22">
        <v>4762</v>
      </c>
      <c r="K7" s="22">
        <v>3980</v>
      </c>
      <c r="L7" s="18"/>
      <c r="M7" s="20">
        <v>3</v>
      </c>
      <c r="N7" s="21" t="str">
        <f aca="true" t="shared" si="10" ref="N7:N35">B7</f>
        <v>石 垣 市</v>
      </c>
      <c r="O7" s="22">
        <v>0</v>
      </c>
      <c r="P7" s="22">
        <v>0</v>
      </c>
      <c r="Q7" s="22">
        <v>0</v>
      </c>
      <c r="R7" s="22">
        <v>0</v>
      </c>
      <c r="S7" s="22">
        <v>0</v>
      </c>
      <c r="T7" s="22">
        <v>0</v>
      </c>
      <c r="U7" s="22">
        <v>0</v>
      </c>
      <c r="V7" s="22">
        <v>0</v>
      </c>
      <c r="W7" s="22">
        <v>0</v>
      </c>
      <c r="X7" s="33"/>
      <c r="Y7" s="20">
        <v>3</v>
      </c>
      <c r="Z7" s="21" t="str">
        <f aca="true" t="shared" si="11" ref="Z7:Z35">N7</f>
        <v>石 垣 市</v>
      </c>
      <c r="AA7" s="22">
        <v>4169643</v>
      </c>
      <c r="AB7" s="22">
        <v>63920014</v>
      </c>
      <c r="AC7" s="22">
        <v>59257158</v>
      </c>
      <c r="AD7" s="22">
        <v>2201067</v>
      </c>
      <c r="AE7" s="22">
        <v>2041798</v>
      </c>
      <c r="AF7" s="22">
        <v>2041798</v>
      </c>
      <c r="AG7" s="22">
        <v>2569</v>
      </c>
      <c r="AH7" s="22">
        <v>20422</v>
      </c>
      <c r="AI7" s="22">
        <v>17316</v>
      </c>
      <c r="AJ7" s="53"/>
      <c r="AK7" s="20">
        <v>3</v>
      </c>
      <c r="AL7" s="21" t="str">
        <f aca="true" t="shared" si="12" ref="AL7:AL35">Z7</f>
        <v>石 垣 市</v>
      </c>
      <c r="AM7" s="22">
        <v>22779</v>
      </c>
      <c r="AN7" s="22">
        <v>398697</v>
      </c>
      <c r="AO7" s="22">
        <v>376025</v>
      </c>
      <c r="AP7" s="22">
        <v>211842</v>
      </c>
      <c r="AQ7" s="22">
        <v>204676</v>
      </c>
      <c r="AR7" s="22">
        <v>140015</v>
      </c>
      <c r="AS7" s="22">
        <v>41</v>
      </c>
      <c r="AT7" s="22">
        <v>299</v>
      </c>
      <c r="AU7" s="22">
        <v>257</v>
      </c>
      <c r="AV7" s="33"/>
      <c r="AW7" s="20">
        <v>3</v>
      </c>
      <c r="AX7" s="21" t="str">
        <f aca="true" t="shared" si="13" ref="AX7:AX35">AL7</f>
        <v>石 垣 市</v>
      </c>
      <c r="AY7" s="22">
        <v>0</v>
      </c>
      <c r="AZ7" s="22">
        <v>2329523</v>
      </c>
      <c r="BA7" s="22">
        <v>2273581</v>
      </c>
      <c r="BB7" s="22">
        <v>56250178</v>
      </c>
      <c r="BC7" s="22">
        <v>55581962</v>
      </c>
      <c r="BD7" s="22">
        <v>6407339</v>
      </c>
      <c r="BE7" s="22">
        <v>0</v>
      </c>
      <c r="BF7" s="22">
        <v>12322</v>
      </c>
      <c r="BG7" s="22">
        <v>11891</v>
      </c>
      <c r="BH7" s="33"/>
      <c r="BI7" s="20">
        <v>3</v>
      </c>
      <c r="BJ7" s="21" t="str">
        <f aca="true" t="shared" si="14" ref="BJ7:BJ35">AX7</f>
        <v>石 垣 市</v>
      </c>
      <c r="BK7" s="22">
        <v>0</v>
      </c>
      <c r="BL7" s="22">
        <v>1660315</v>
      </c>
      <c r="BM7" s="22">
        <v>1643716</v>
      </c>
      <c r="BN7" s="22">
        <v>29033806</v>
      </c>
      <c r="BO7" s="22">
        <v>28913487</v>
      </c>
      <c r="BP7" s="22">
        <v>6263837</v>
      </c>
      <c r="BQ7" s="22">
        <v>0</v>
      </c>
      <c r="BR7" s="22">
        <v>7998</v>
      </c>
      <c r="BS7" s="22">
        <v>7801</v>
      </c>
      <c r="BT7" s="33"/>
      <c r="BU7" s="20">
        <v>3</v>
      </c>
      <c r="BV7" s="21" t="str">
        <f aca="true" t="shared" si="15" ref="BV7:BV35">BJ7</f>
        <v>石 垣 市</v>
      </c>
      <c r="BW7" s="22">
        <v>0</v>
      </c>
      <c r="BX7" s="22">
        <v>2392348</v>
      </c>
      <c r="BY7" s="22">
        <v>2391832</v>
      </c>
      <c r="BZ7" s="22">
        <v>42657295</v>
      </c>
      <c r="CA7" s="22">
        <v>42651292</v>
      </c>
      <c r="CB7" s="22">
        <v>22882451</v>
      </c>
      <c r="CC7" s="22">
        <v>0</v>
      </c>
      <c r="CD7" s="22">
        <v>3855</v>
      </c>
      <c r="CE7" s="22">
        <v>3837</v>
      </c>
      <c r="CF7" s="33"/>
      <c r="CG7" s="20">
        <v>3</v>
      </c>
      <c r="CH7" s="21" t="str">
        <f aca="true" t="shared" si="16" ref="CH7:CH35">BV7</f>
        <v>石 垣 市</v>
      </c>
      <c r="CI7" s="22">
        <v>794310</v>
      </c>
      <c r="CJ7" s="22">
        <v>6382186</v>
      </c>
      <c r="CK7" s="22">
        <v>6309129</v>
      </c>
      <c r="CL7" s="22">
        <v>127941279</v>
      </c>
      <c r="CM7" s="22">
        <v>127146741</v>
      </c>
      <c r="CN7" s="22">
        <v>35553627</v>
      </c>
      <c r="CO7" s="22">
        <v>728</v>
      </c>
      <c r="CP7" s="22">
        <v>24175</v>
      </c>
      <c r="CQ7" s="22">
        <v>23529</v>
      </c>
      <c r="CR7" s="53"/>
      <c r="CS7" s="20">
        <v>3</v>
      </c>
      <c r="CT7" s="21" t="str">
        <f aca="true" t="shared" si="17" ref="CT7:CT35">CH7</f>
        <v>石 垣 市</v>
      </c>
      <c r="CU7" s="22">
        <v>0</v>
      </c>
      <c r="CV7" s="22">
        <v>0</v>
      </c>
      <c r="CW7" s="22">
        <v>0</v>
      </c>
      <c r="CX7" s="22">
        <v>0</v>
      </c>
      <c r="CY7" s="22">
        <v>0</v>
      </c>
      <c r="CZ7" s="22">
        <v>0</v>
      </c>
      <c r="DA7" s="22">
        <v>0</v>
      </c>
      <c r="DB7" s="22">
        <v>0</v>
      </c>
      <c r="DC7" s="22">
        <v>0</v>
      </c>
      <c r="DD7" s="18"/>
      <c r="DE7" s="20">
        <v>3</v>
      </c>
      <c r="DF7" s="21" t="str">
        <f aca="true" t="shared" si="18" ref="DF7:DF35">CT7</f>
        <v>石 垣 市</v>
      </c>
      <c r="DG7" s="22">
        <v>0</v>
      </c>
      <c r="DH7" s="22">
        <v>0</v>
      </c>
      <c r="DI7" s="22">
        <v>0</v>
      </c>
      <c r="DJ7" s="22">
        <v>0</v>
      </c>
      <c r="DK7" s="22">
        <v>0</v>
      </c>
      <c r="DL7" s="22">
        <v>0</v>
      </c>
      <c r="DM7" s="22">
        <v>0</v>
      </c>
      <c r="DN7" s="22">
        <v>0</v>
      </c>
      <c r="DO7" s="22">
        <v>0</v>
      </c>
      <c r="DP7" s="18"/>
      <c r="DQ7" s="20">
        <v>3</v>
      </c>
      <c r="DR7" s="21" t="str">
        <f aca="true" t="shared" si="19" ref="DR7:DR35">DF7</f>
        <v>石 垣 市</v>
      </c>
      <c r="DS7" s="22">
        <v>13280</v>
      </c>
      <c r="DT7" s="22">
        <v>24108</v>
      </c>
      <c r="DU7" s="22">
        <v>24041</v>
      </c>
      <c r="DV7" s="22">
        <v>343</v>
      </c>
      <c r="DW7" s="22">
        <v>342</v>
      </c>
      <c r="DX7" s="22">
        <v>342</v>
      </c>
      <c r="DY7" s="22">
        <v>16</v>
      </c>
      <c r="DZ7" s="22">
        <v>18</v>
      </c>
      <c r="EA7" s="22">
        <v>15</v>
      </c>
      <c r="EB7" s="18"/>
      <c r="EC7" s="20">
        <v>3</v>
      </c>
      <c r="ED7" s="21" t="str">
        <f aca="true" t="shared" si="20" ref="ED7:ED35">DR7</f>
        <v>石 垣 市</v>
      </c>
      <c r="EE7" s="22">
        <v>4448355</v>
      </c>
      <c r="EF7" s="22">
        <v>273225</v>
      </c>
      <c r="EG7" s="22">
        <v>211018</v>
      </c>
      <c r="EH7" s="22">
        <v>3861</v>
      </c>
      <c r="EI7" s="22">
        <v>2979</v>
      </c>
      <c r="EJ7" s="22">
        <v>2979</v>
      </c>
      <c r="EK7" s="22">
        <v>298</v>
      </c>
      <c r="EL7" s="22">
        <v>149</v>
      </c>
      <c r="EM7" s="22">
        <v>99</v>
      </c>
      <c r="EO7" s="20">
        <v>3</v>
      </c>
      <c r="EP7" s="21" t="str">
        <f aca="true" t="shared" si="21" ref="EP7:EP35">ED7</f>
        <v>石 垣 市</v>
      </c>
      <c r="EQ7" s="22">
        <v>0</v>
      </c>
      <c r="ER7" s="22">
        <v>0</v>
      </c>
      <c r="ES7" s="22">
        <v>0</v>
      </c>
      <c r="ET7" s="22">
        <v>0</v>
      </c>
      <c r="EU7" s="22">
        <v>0</v>
      </c>
      <c r="EV7" s="22">
        <v>0</v>
      </c>
      <c r="EW7" s="22">
        <v>0</v>
      </c>
      <c r="EX7" s="22">
        <v>0</v>
      </c>
      <c r="EY7" s="22">
        <v>0</v>
      </c>
      <c r="FA7" s="20">
        <v>3</v>
      </c>
      <c r="FB7" s="21" t="str">
        <f aca="true" t="shared" si="22" ref="FB7:FB35">EP7</f>
        <v>石 垣 市</v>
      </c>
      <c r="FC7" s="22">
        <v>25841965</v>
      </c>
      <c r="FD7" s="22">
        <v>3247622</v>
      </c>
      <c r="FE7" s="22">
        <v>3071671</v>
      </c>
      <c r="FF7" s="22">
        <v>65903</v>
      </c>
      <c r="FG7" s="22">
        <v>63517</v>
      </c>
      <c r="FH7" s="22">
        <v>63517</v>
      </c>
      <c r="FI7" s="22">
        <v>595</v>
      </c>
      <c r="FJ7" s="22">
        <v>667</v>
      </c>
      <c r="FK7" s="22">
        <v>568</v>
      </c>
      <c r="FM7" s="20">
        <v>3</v>
      </c>
      <c r="FN7" s="21" t="str">
        <f aca="true" t="shared" si="23" ref="FN7:FN35">FB7</f>
        <v>石 垣 市</v>
      </c>
      <c r="FO7" s="22">
        <v>62043063</v>
      </c>
      <c r="FP7" s="22">
        <v>23437088</v>
      </c>
      <c r="FQ7" s="22">
        <v>20976824</v>
      </c>
      <c r="FR7" s="22">
        <v>332327</v>
      </c>
      <c r="FS7" s="22">
        <v>297412</v>
      </c>
      <c r="FT7" s="22">
        <v>297412</v>
      </c>
      <c r="FU7" s="22">
        <v>3976</v>
      </c>
      <c r="FV7" s="22">
        <v>7358</v>
      </c>
      <c r="FW7" s="22">
        <v>5461</v>
      </c>
      <c r="FY7" s="20">
        <v>3</v>
      </c>
      <c r="FZ7" s="21" t="str">
        <f aca="true" t="shared" si="24" ref="FZ7:FZ35">FN7</f>
        <v>石 垣 市</v>
      </c>
      <c r="GA7" s="22">
        <v>0</v>
      </c>
      <c r="GB7" s="22">
        <v>175982</v>
      </c>
      <c r="GC7" s="22">
        <v>175982</v>
      </c>
      <c r="GD7" s="22">
        <v>179280</v>
      </c>
      <c r="GE7" s="22">
        <v>179280</v>
      </c>
      <c r="GF7" s="22">
        <v>147330</v>
      </c>
      <c r="GG7" s="22">
        <v>0</v>
      </c>
      <c r="GH7" s="22">
        <v>9</v>
      </c>
      <c r="GI7" s="22">
        <v>9</v>
      </c>
      <c r="GK7" s="20">
        <v>3</v>
      </c>
      <c r="GL7" s="21" t="str">
        <f aca="true" t="shared" si="25" ref="GL7:GL35">FZ7</f>
        <v>石 垣 市</v>
      </c>
      <c r="GM7" s="22">
        <v>0</v>
      </c>
      <c r="GN7" s="22">
        <v>0</v>
      </c>
      <c r="GO7" s="22">
        <v>0</v>
      </c>
      <c r="GP7" s="22">
        <v>0</v>
      </c>
      <c r="GQ7" s="22">
        <v>0</v>
      </c>
      <c r="GR7" s="22">
        <v>0</v>
      </c>
      <c r="GS7" s="22">
        <v>0</v>
      </c>
      <c r="GT7" s="22">
        <v>0</v>
      </c>
      <c r="GU7" s="22">
        <v>0</v>
      </c>
      <c r="GW7" s="20">
        <v>3</v>
      </c>
      <c r="GX7" s="21" t="str">
        <f aca="true" t="shared" si="26" ref="GX7:GX35">GL7</f>
        <v>石 垣 市</v>
      </c>
      <c r="GY7" s="22">
        <v>0</v>
      </c>
      <c r="GZ7" s="22">
        <v>0</v>
      </c>
      <c r="HA7" s="22">
        <v>0</v>
      </c>
      <c r="HB7" s="22">
        <v>0</v>
      </c>
      <c r="HC7" s="22">
        <v>0</v>
      </c>
      <c r="HD7" s="22">
        <v>0</v>
      </c>
      <c r="HE7" s="22">
        <v>0</v>
      </c>
      <c r="HF7" s="22">
        <v>0</v>
      </c>
      <c r="HG7" s="22">
        <v>0</v>
      </c>
      <c r="HI7" s="20">
        <v>3</v>
      </c>
      <c r="HJ7" s="21" t="str">
        <f aca="true" t="shared" si="27" ref="HJ7:HJ35">GX7</f>
        <v>石 垣 市</v>
      </c>
      <c r="HK7" s="22">
        <v>0</v>
      </c>
      <c r="HL7" s="22">
        <v>0</v>
      </c>
      <c r="HM7" s="22">
        <v>0</v>
      </c>
      <c r="HN7" s="22">
        <v>0</v>
      </c>
      <c r="HO7" s="22">
        <v>0</v>
      </c>
      <c r="HP7" s="22">
        <v>0</v>
      </c>
      <c r="HQ7" s="22">
        <v>0</v>
      </c>
      <c r="HR7" s="22">
        <v>0</v>
      </c>
      <c r="HS7" s="22">
        <v>0</v>
      </c>
      <c r="HU7" s="19">
        <f t="shared" si="1"/>
        <v>97637150</v>
      </c>
      <c r="HV7" s="8">
        <f t="shared" si="2"/>
        <v>104006748</v>
      </c>
      <c r="HW7" s="8">
        <f t="shared" si="3"/>
        <v>95798998</v>
      </c>
      <c r="HX7" s="8">
        <f t="shared" si="4"/>
        <v>131169814</v>
      </c>
      <c r="HY7" s="8">
        <f t="shared" si="5"/>
        <v>130142839</v>
      </c>
      <c r="HZ7" s="8">
        <f t="shared" si="6"/>
        <v>38453114</v>
      </c>
      <c r="IA7" s="8">
        <f t="shared" si="7"/>
        <v>8912</v>
      </c>
      <c r="IB7" s="8">
        <f t="shared" si="8"/>
        <v>57859</v>
      </c>
      <c r="IC7" s="8">
        <f t="shared" si="9"/>
        <v>51234</v>
      </c>
    </row>
    <row r="8" spans="1:237" s="8" customFormat="1" ht="15" customHeight="1">
      <c r="A8" s="20">
        <v>4</v>
      </c>
      <c r="B8" s="21" t="s">
        <v>74</v>
      </c>
      <c r="C8" s="22">
        <v>0</v>
      </c>
      <c r="D8" s="22">
        <v>0</v>
      </c>
      <c r="E8" s="22">
        <v>0</v>
      </c>
      <c r="F8" s="22">
        <v>0</v>
      </c>
      <c r="G8" s="22">
        <v>0</v>
      </c>
      <c r="H8" s="22">
        <v>0</v>
      </c>
      <c r="I8" s="22">
        <v>0</v>
      </c>
      <c r="J8" s="22">
        <v>0</v>
      </c>
      <c r="K8" s="22">
        <v>0</v>
      </c>
      <c r="L8" s="18"/>
      <c r="M8" s="20">
        <v>4</v>
      </c>
      <c r="N8" s="21" t="str">
        <f t="shared" si="10"/>
        <v>浦 添 市</v>
      </c>
      <c r="O8" s="22">
        <v>0</v>
      </c>
      <c r="P8" s="22">
        <v>0</v>
      </c>
      <c r="Q8" s="22">
        <v>0</v>
      </c>
      <c r="R8" s="22">
        <v>0</v>
      </c>
      <c r="S8" s="22">
        <v>0</v>
      </c>
      <c r="T8" s="22">
        <v>0</v>
      </c>
      <c r="U8" s="22">
        <v>0</v>
      </c>
      <c r="V8" s="22">
        <v>0</v>
      </c>
      <c r="W8" s="22">
        <v>0</v>
      </c>
      <c r="X8" s="33"/>
      <c r="Y8" s="20">
        <v>4</v>
      </c>
      <c r="Z8" s="21" t="str">
        <f t="shared" si="11"/>
        <v>浦 添 市</v>
      </c>
      <c r="AA8" s="22">
        <v>2678</v>
      </c>
      <c r="AB8" s="22">
        <v>204975</v>
      </c>
      <c r="AC8" s="22">
        <v>151227</v>
      </c>
      <c r="AD8" s="22">
        <v>7891</v>
      </c>
      <c r="AE8" s="22">
        <v>5849</v>
      </c>
      <c r="AF8" s="22">
        <v>5707</v>
      </c>
      <c r="AG8" s="22">
        <v>24</v>
      </c>
      <c r="AH8" s="22">
        <v>311</v>
      </c>
      <c r="AI8" s="22">
        <v>237</v>
      </c>
      <c r="AJ8" s="53"/>
      <c r="AK8" s="20">
        <v>4</v>
      </c>
      <c r="AL8" s="21" t="str">
        <f t="shared" si="12"/>
        <v>浦 添 市</v>
      </c>
      <c r="AM8" s="22">
        <v>7408</v>
      </c>
      <c r="AN8" s="22">
        <v>546346</v>
      </c>
      <c r="AO8" s="22">
        <v>528434</v>
      </c>
      <c r="AP8" s="22">
        <v>10034665</v>
      </c>
      <c r="AQ8" s="22">
        <v>9678042</v>
      </c>
      <c r="AR8" s="22">
        <v>653587</v>
      </c>
      <c r="AS8" s="22">
        <v>27</v>
      </c>
      <c r="AT8" s="22">
        <v>1555</v>
      </c>
      <c r="AU8" s="22">
        <v>1438</v>
      </c>
      <c r="AV8" s="33"/>
      <c r="AW8" s="20">
        <v>4</v>
      </c>
      <c r="AX8" s="21" t="str">
        <f t="shared" si="13"/>
        <v>浦 添 市</v>
      </c>
      <c r="AY8" s="22">
        <v>0</v>
      </c>
      <c r="AZ8" s="22">
        <v>3972532</v>
      </c>
      <c r="BA8" s="22">
        <v>3969228</v>
      </c>
      <c r="BB8" s="22">
        <v>250213668</v>
      </c>
      <c r="BC8" s="22">
        <v>250020551</v>
      </c>
      <c r="BD8" s="22">
        <v>31063877</v>
      </c>
      <c r="BE8" s="22">
        <v>0</v>
      </c>
      <c r="BF8" s="22">
        <v>19919</v>
      </c>
      <c r="BG8" s="22">
        <v>19661</v>
      </c>
      <c r="BH8" s="33"/>
      <c r="BI8" s="20">
        <v>4</v>
      </c>
      <c r="BJ8" s="21" t="str">
        <f t="shared" si="14"/>
        <v>浦 添 市</v>
      </c>
      <c r="BK8" s="22">
        <v>0</v>
      </c>
      <c r="BL8" s="22">
        <v>692252</v>
      </c>
      <c r="BM8" s="22">
        <v>692113</v>
      </c>
      <c r="BN8" s="22">
        <v>40645196</v>
      </c>
      <c r="BO8" s="22">
        <v>40637572</v>
      </c>
      <c r="BP8" s="22">
        <v>10015643</v>
      </c>
      <c r="BQ8" s="22">
        <v>0</v>
      </c>
      <c r="BR8" s="22">
        <v>6266</v>
      </c>
      <c r="BS8" s="22">
        <v>6216</v>
      </c>
      <c r="BT8" s="33"/>
      <c r="BU8" s="20">
        <v>4</v>
      </c>
      <c r="BV8" s="21" t="str">
        <f t="shared" si="15"/>
        <v>浦 添 市</v>
      </c>
      <c r="BW8" s="22">
        <v>0</v>
      </c>
      <c r="BX8" s="22">
        <v>2377405</v>
      </c>
      <c r="BY8" s="22">
        <v>2377369</v>
      </c>
      <c r="BZ8" s="22">
        <v>124989918</v>
      </c>
      <c r="CA8" s="22">
        <v>124987565</v>
      </c>
      <c r="CB8" s="22">
        <v>80516695</v>
      </c>
      <c r="CC8" s="22">
        <v>0</v>
      </c>
      <c r="CD8" s="22">
        <v>3981</v>
      </c>
      <c r="CE8" s="22">
        <v>3972</v>
      </c>
      <c r="CF8" s="33"/>
      <c r="CG8" s="20">
        <v>4</v>
      </c>
      <c r="CH8" s="21" t="str">
        <f t="shared" si="16"/>
        <v>浦 添 市</v>
      </c>
      <c r="CI8" s="22">
        <v>1350832</v>
      </c>
      <c r="CJ8" s="22">
        <v>7042189</v>
      </c>
      <c r="CK8" s="22">
        <v>7038710</v>
      </c>
      <c r="CL8" s="22">
        <v>415848782</v>
      </c>
      <c r="CM8" s="22">
        <v>415645688</v>
      </c>
      <c r="CN8" s="22">
        <v>121596215</v>
      </c>
      <c r="CO8" s="22">
        <v>1405</v>
      </c>
      <c r="CP8" s="22">
        <v>30166</v>
      </c>
      <c r="CQ8" s="22">
        <v>29849</v>
      </c>
      <c r="CR8" s="53"/>
      <c r="CS8" s="20">
        <v>4</v>
      </c>
      <c r="CT8" s="21" t="str">
        <f t="shared" si="17"/>
        <v>浦 添 市</v>
      </c>
      <c r="CU8" s="22">
        <v>0</v>
      </c>
      <c r="CV8" s="22">
        <v>0</v>
      </c>
      <c r="CW8" s="22">
        <v>0</v>
      </c>
      <c r="CX8" s="22">
        <v>0</v>
      </c>
      <c r="CY8" s="22">
        <v>0</v>
      </c>
      <c r="CZ8" s="22">
        <v>0</v>
      </c>
      <c r="DA8" s="22">
        <v>0</v>
      </c>
      <c r="DB8" s="22">
        <v>0</v>
      </c>
      <c r="DC8" s="22">
        <v>0</v>
      </c>
      <c r="DD8" s="18"/>
      <c r="DE8" s="20">
        <v>4</v>
      </c>
      <c r="DF8" s="21" t="str">
        <f t="shared" si="18"/>
        <v>浦 添 市</v>
      </c>
      <c r="DG8" s="22">
        <v>0</v>
      </c>
      <c r="DH8" s="22">
        <v>0</v>
      </c>
      <c r="DI8" s="22">
        <v>0</v>
      </c>
      <c r="DJ8" s="22">
        <v>0</v>
      </c>
      <c r="DK8" s="22">
        <v>0</v>
      </c>
      <c r="DL8" s="22">
        <v>0</v>
      </c>
      <c r="DM8" s="22">
        <v>0</v>
      </c>
      <c r="DN8" s="22">
        <v>0</v>
      </c>
      <c r="DO8" s="22">
        <v>0</v>
      </c>
      <c r="DP8" s="18"/>
      <c r="DQ8" s="20">
        <v>4</v>
      </c>
      <c r="DR8" s="21" t="str">
        <f t="shared" si="19"/>
        <v>浦 添 市</v>
      </c>
      <c r="DS8" s="22">
        <v>347</v>
      </c>
      <c r="DT8" s="22">
        <v>45078</v>
      </c>
      <c r="DU8" s="22">
        <v>45078</v>
      </c>
      <c r="DV8" s="22">
        <v>117204</v>
      </c>
      <c r="DW8" s="22">
        <v>117204</v>
      </c>
      <c r="DX8" s="22">
        <v>82043</v>
      </c>
      <c r="DY8" s="22">
        <v>5</v>
      </c>
      <c r="DZ8" s="22">
        <v>2</v>
      </c>
      <c r="EA8" s="22">
        <v>2</v>
      </c>
      <c r="EB8" s="18"/>
      <c r="EC8" s="20">
        <v>4</v>
      </c>
      <c r="ED8" s="21" t="str">
        <f t="shared" si="20"/>
        <v>浦 添 市</v>
      </c>
      <c r="EE8" s="22">
        <v>0</v>
      </c>
      <c r="EF8" s="22">
        <v>0</v>
      </c>
      <c r="EG8" s="22">
        <v>0</v>
      </c>
      <c r="EH8" s="22">
        <v>0</v>
      </c>
      <c r="EI8" s="22">
        <v>0</v>
      </c>
      <c r="EJ8" s="22">
        <v>0</v>
      </c>
      <c r="EK8" s="22">
        <v>0</v>
      </c>
      <c r="EL8" s="22">
        <v>0</v>
      </c>
      <c r="EM8" s="22">
        <v>0</v>
      </c>
      <c r="EO8" s="20">
        <v>4</v>
      </c>
      <c r="EP8" s="21" t="str">
        <f t="shared" si="21"/>
        <v>浦 添 市</v>
      </c>
      <c r="EQ8" s="22">
        <v>0</v>
      </c>
      <c r="ER8" s="22">
        <v>0</v>
      </c>
      <c r="ES8" s="22">
        <v>0</v>
      </c>
      <c r="ET8" s="22">
        <v>0</v>
      </c>
      <c r="EU8" s="22">
        <v>0</v>
      </c>
      <c r="EV8" s="22">
        <v>0</v>
      </c>
      <c r="EW8" s="22">
        <v>0</v>
      </c>
      <c r="EX8" s="22">
        <v>0</v>
      </c>
      <c r="EY8" s="22">
        <v>0</v>
      </c>
      <c r="FA8" s="20">
        <v>4</v>
      </c>
      <c r="FB8" s="21" t="str">
        <f t="shared" si="22"/>
        <v>浦 添 市</v>
      </c>
      <c r="FC8" s="22">
        <v>0</v>
      </c>
      <c r="FD8" s="22">
        <v>0</v>
      </c>
      <c r="FE8" s="22">
        <v>0</v>
      </c>
      <c r="FF8" s="22">
        <v>0</v>
      </c>
      <c r="FG8" s="22">
        <v>0</v>
      </c>
      <c r="FH8" s="22">
        <v>0</v>
      </c>
      <c r="FI8" s="22">
        <v>0</v>
      </c>
      <c r="FJ8" s="22">
        <v>0</v>
      </c>
      <c r="FK8" s="22">
        <v>0</v>
      </c>
      <c r="FM8" s="20">
        <v>4</v>
      </c>
      <c r="FN8" s="21" t="str">
        <f t="shared" si="23"/>
        <v>浦 添 市</v>
      </c>
      <c r="FO8" s="22">
        <v>257338</v>
      </c>
      <c r="FP8" s="22">
        <v>747216</v>
      </c>
      <c r="FQ8" s="22">
        <v>713667</v>
      </c>
      <c r="FR8" s="22">
        <v>2045384</v>
      </c>
      <c r="FS8" s="22">
        <v>1952439</v>
      </c>
      <c r="FT8" s="22">
        <v>815721</v>
      </c>
      <c r="FU8" s="22">
        <v>669</v>
      </c>
      <c r="FV8" s="22">
        <v>2293</v>
      </c>
      <c r="FW8" s="22">
        <v>1949</v>
      </c>
      <c r="FY8" s="20">
        <v>4</v>
      </c>
      <c r="FZ8" s="21" t="str">
        <f t="shared" si="24"/>
        <v>浦 添 市</v>
      </c>
      <c r="GA8" s="22">
        <v>0</v>
      </c>
      <c r="GB8" s="22">
        <v>60041</v>
      </c>
      <c r="GC8" s="22">
        <v>60041</v>
      </c>
      <c r="GD8" s="22">
        <v>1131166</v>
      </c>
      <c r="GE8" s="22">
        <v>1131166</v>
      </c>
      <c r="GF8" s="22">
        <v>678477</v>
      </c>
      <c r="GG8" s="22">
        <v>0</v>
      </c>
      <c r="GH8" s="22">
        <v>139</v>
      </c>
      <c r="GI8" s="22">
        <v>139</v>
      </c>
      <c r="GK8" s="20">
        <v>4</v>
      </c>
      <c r="GL8" s="21" t="str">
        <f t="shared" si="25"/>
        <v>浦 添 市</v>
      </c>
      <c r="GM8" s="22">
        <v>0</v>
      </c>
      <c r="GN8" s="22">
        <v>0</v>
      </c>
      <c r="GO8" s="22">
        <v>0</v>
      </c>
      <c r="GP8" s="22">
        <v>0</v>
      </c>
      <c r="GQ8" s="22">
        <v>0</v>
      </c>
      <c r="GR8" s="22">
        <v>0</v>
      </c>
      <c r="GS8" s="22">
        <v>0</v>
      </c>
      <c r="GT8" s="22">
        <v>0</v>
      </c>
      <c r="GU8" s="22">
        <v>0</v>
      </c>
      <c r="GW8" s="20">
        <v>4</v>
      </c>
      <c r="GX8" s="21" t="str">
        <f t="shared" si="26"/>
        <v>浦 添 市</v>
      </c>
      <c r="GY8" s="22">
        <v>0</v>
      </c>
      <c r="GZ8" s="22">
        <v>0</v>
      </c>
      <c r="HA8" s="22">
        <v>0</v>
      </c>
      <c r="HB8" s="22">
        <v>0</v>
      </c>
      <c r="HC8" s="22">
        <v>0</v>
      </c>
      <c r="HD8" s="22">
        <v>0</v>
      </c>
      <c r="HE8" s="22">
        <v>0</v>
      </c>
      <c r="HF8" s="22">
        <v>0</v>
      </c>
      <c r="HG8" s="22">
        <v>0</v>
      </c>
      <c r="HI8" s="20">
        <v>4</v>
      </c>
      <c r="HJ8" s="21" t="str">
        <f t="shared" si="27"/>
        <v>浦 添 市</v>
      </c>
      <c r="HK8" s="22">
        <v>0</v>
      </c>
      <c r="HL8" s="22">
        <v>0</v>
      </c>
      <c r="HM8" s="22">
        <v>0</v>
      </c>
      <c r="HN8" s="22">
        <v>0</v>
      </c>
      <c r="HO8" s="22">
        <v>0</v>
      </c>
      <c r="HP8" s="22">
        <v>0</v>
      </c>
      <c r="HQ8" s="22">
        <v>0</v>
      </c>
      <c r="HR8" s="22">
        <v>0</v>
      </c>
      <c r="HS8" s="22">
        <v>0</v>
      </c>
      <c r="HU8" s="19">
        <f t="shared" si="1"/>
        <v>1618603</v>
      </c>
      <c r="HV8" s="8">
        <f t="shared" si="2"/>
        <v>8645845</v>
      </c>
      <c r="HW8" s="8">
        <f t="shared" si="3"/>
        <v>8537157</v>
      </c>
      <c r="HX8" s="8">
        <f t="shared" si="4"/>
        <v>429185092</v>
      </c>
      <c r="HY8" s="8">
        <f t="shared" si="5"/>
        <v>428530388</v>
      </c>
      <c r="HZ8" s="8">
        <f t="shared" si="6"/>
        <v>123831750</v>
      </c>
      <c r="IA8" s="8">
        <f t="shared" si="7"/>
        <v>2130</v>
      </c>
      <c r="IB8" s="8">
        <f t="shared" si="8"/>
        <v>34466</v>
      </c>
      <c r="IC8" s="8">
        <f t="shared" si="9"/>
        <v>33614</v>
      </c>
    </row>
    <row r="9" spans="1:237" s="8" customFormat="1" ht="15" customHeight="1">
      <c r="A9" s="20">
        <v>5</v>
      </c>
      <c r="B9" s="21" t="s">
        <v>75</v>
      </c>
      <c r="C9" s="22">
        <v>66967</v>
      </c>
      <c r="D9" s="22">
        <v>1829084</v>
      </c>
      <c r="E9" s="22">
        <v>1272307</v>
      </c>
      <c r="F9" s="22">
        <v>95417</v>
      </c>
      <c r="G9" s="22">
        <v>67968</v>
      </c>
      <c r="H9" s="22">
        <v>67968</v>
      </c>
      <c r="I9" s="22">
        <v>399</v>
      </c>
      <c r="J9" s="22">
        <v>2104</v>
      </c>
      <c r="K9" s="22">
        <v>1383</v>
      </c>
      <c r="L9" s="18"/>
      <c r="M9" s="20">
        <v>5</v>
      </c>
      <c r="N9" s="21" t="str">
        <f t="shared" si="10"/>
        <v>名 護 市</v>
      </c>
      <c r="O9" s="22">
        <v>0</v>
      </c>
      <c r="P9" s="22">
        <v>5764</v>
      </c>
      <c r="Q9" s="22">
        <v>5764</v>
      </c>
      <c r="R9" s="22">
        <v>43610</v>
      </c>
      <c r="S9" s="22">
        <v>43610</v>
      </c>
      <c r="T9" s="22">
        <v>20856</v>
      </c>
      <c r="U9" s="22">
        <v>0</v>
      </c>
      <c r="V9" s="22">
        <v>15</v>
      </c>
      <c r="W9" s="22">
        <v>15</v>
      </c>
      <c r="X9" s="33"/>
      <c r="Y9" s="20">
        <v>5</v>
      </c>
      <c r="Z9" s="21" t="str">
        <f t="shared" si="11"/>
        <v>名 護 市</v>
      </c>
      <c r="AA9" s="22">
        <v>866387</v>
      </c>
      <c r="AB9" s="22">
        <v>23239306</v>
      </c>
      <c r="AC9" s="22">
        <v>17393609</v>
      </c>
      <c r="AD9" s="22">
        <v>660805</v>
      </c>
      <c r="AE9" s="22">
        <v>510015</v>
      </c>
      <c r="AF9" s="22">
        <v>510015</v>
      </c>
      <c r="AG9" s="22">
        <v>1833</v>
      </c>
      <c r="AH9" s="22">
        <v>21122</v>
      </c>
      <c r="AI9" s="22">
        <v>14600</v>
      </c>
      <c r="AJ9" s="53"/>
      <c r="AK9" s="20">
        <v>5</v>
      </c>
      <c r="AL9" s="21" t="str">
        <f t="shared" si="12"/>
        <v>名 護 市</v>
      </c>
      <c r="AM9" s="22">
        <v>0</v>
      </c>
      <c r="AN9" s="22">
        <v>39179</v>
      </c>
      <c r="AO9" s="22">
        <v>38953</v>
      </c>
      <c r="AP9" s="22">
        <v>182715</v>
      </c>
      <c r="AQ9" s="22">
        <v>182330</v>
      </c>
      <c r="AR9" s="22">
        <v>95489</v>
      </c>
      <c r="AS9" s="22">
        <v>0</v>
      </c>
      <c r="AT9" s="22">
        <v>65</v>
      </c>
      <c r="AU9" s="22">
        <v>62</v>
      </c>
      <c r="AV9" s="33"/>
      <c r="AW9" s="20">
        <v>5</v>
      </c>
      <c r="AX9" s="21" t="str">
        <f t="shared" si="13"/>
        <v>名 護 市</v>
      </c>
      <c r="AY9" s="22">
        <v>0</v>
      </c>
      <c r="AZ9" s="22">
        <v>2997352</v>
      </c>
      <c r="BA9" s="22">
        <v>2769980</v>
      </c>
      <c r="BB9" s="22">
        <v>60337726</v>
      </c>
      <c r="BC9" s="22">
        <v>58398719</v>
      </c>
      <c r="BD9" s="22">
        <v>6208151</v>
      </c>
      <c r="BE9" s="22">
        <v>0</v>
      </c>
      <c r="BF9" s="22">
        <v>15399</v>
      </c>
      <c r="BG9" s="22">
        <v>13905</v>
      </c>
      <c r="BH9" s="33"/>
      <c r="BI9" s="20">
        <v>5</v>
      </c>
      <c r="BJ9" s="21" t="str">
        <f t="shared" si="14"/>
        <v>名 護 市</v>
      </c>
      <c r="BK9" s="22">
        <v>0</v>
      </c>
      <c r="BL9" s="22">
        <v>1911298</v>
      </c>
      <c r="BM9" s="22">
        <v>1845871</v>
      </c>
      <c r="BN9" s="22">
        <v>27866190</v>
      </c>
      <c r="BO9" s="22">
        <v>27510606</v>
      </c>
      <c r="BP9" s="22">
        <v>5341558</v>
      </c>
      <c r="BQ9" s="22">
        <v>0</v>
      </c>
      <c r="BR9" s="22">
        <v>10650</v>
      </c>
      <c r="BS9" s="22">
        <v>9810</v>
      </c>
      <c r="BT9" s="33"/>
      <c r="BU9" s="20">
        <v>5</v>
      </c>
      <c r="BV9" s="21" t="str">
        <f t="shared" si="15"/>
        <v>名 護 市</v>
      </c>
      <c r="BW9" s="22">
        <v>0</v>
      </c>
      <c r="BX9" s="22">
        <v>2332044</v>
      </c>
      <c r="BY9" s="22">
        <v>2327363</v>
      </c>
      <c r="BZ9" s="22">
        <v>42138649</v>
      </c>
      <c r="CA9" s="22">
        <v>42117224</v>
      </c>
      <c r="CB9" s="22">
        <v>21793873</v>
      </c>
      <c r="CC9" s="22">
        <v>0</v>
      </c>
      <c r="CD9" s="22">
        <v>4626</v>
      </c>
      <c r="CE9" s="22">
        <v>4543</v>
      </c>
      <c r="CF9" s="33"/>
      <c r="CG9" s="20">
        <v>5</v>
      </c>
      <c r="CH9" s="21" t="str">
        <f t="shared" si="16"/>
        <v>名 護 市</v>
      </c>
      <c r="CI9" s="22">
        <v>1120028</v>
      </c>
      <c r="CJ9" s="22">
        <v>7240694</v>
      </c>
      <c r="CK9" s="22">
        <v>6943214</v>
      </c>
      <c r="CL9" s="22">
        <v>130342565</v>
      </c>
      <c r="CM9" s="22">
        <v>128026549</v>
      </c>
      <c r="CN9" s="22">
        <v>33343582</v>
      </c>
      <c r="CO9" s="22">
        <v>1418</v>
      </c>
      <c r="CP9" s="22">
        <v>30675</v>
      </c>
      <c r="CQ9" s="22">
        <v>28258</v>
      </c>
      <c r="CR9" s="53"/>
      <c r="CS9" s="20">
        <v>5</v>
      </c>
      <c r="CT9" s="21" t="str">
        <f t="shared" si="17"/>
        <v>名 護 市</v>
      </c>
      <c r="CU9" s="22">
        <v>0</v>
      </c>
      <c r="CV9" s="22">
        <v>0</v>
      </c>
      <c r="CW9" s="22">
        <v>0</v>
      </c>
      <c r="CX9" s="22">
        <v>0</v>
      </c>
      <c r="CY9" s="22">
        <v>0</v>
      </c>
      <c r="CZ9" s="22">
        <v>0</v>
      </c>
      <c r="DA9" s="22">
        <v>0</v>
      </c>
      <c r="DB9" s="22">
        <v>0</v>
      </c>
      <c r="DC9" s="22">
        <v>0</v>
      </c>
      <c r="DD9" s="18"/>
      <c r="DE9" s="20">
        <v>5</v>
      </c>
      <c r="DF9" s="21" t="str">
        <f t="shared" si="18"/>
        <v>名 護 市</v>
      </c>
      <c r="DG9" s="22">
        <v>0</v>
      </c>
      <c r="DH9" s="22">
        <v>0</v>
      </c>
      <c r="DI9" s="22">
        <v>0</v>
      </c>
      <c r="DJ9" s="22">
        <v>0</v>
      </c>
      <c r="DK9" s="22">
        <v>0</v>
      </c>
      <c r="DL9" s="22">
        <v>0</v>
      </c>
      <c r="DM9" s="22">
        <v>0</v>
      </c>
      <c r="DN9" s="22">
        <v>0</v>
      </c>
      <c r="DO9" s="22">
        <v>0</v>
      </c>
      <c r="DP9" s="18"/>
      <c r="DQ9" s="20">
        <v>5</v>
      </c>
      <c r="DR9" s="21" t="str">
        <f t="shared" si="19"/>
        <v>名 護 市</v>
      </c>
      <c r="DS9" s="22">
        <v>1088537</v>
      </c>
      <c r="DT9" s="22">
        <v>292400</v>
      </c>
      <c r="DU9" s="22">
        <v>269655</v>
      </c>
      <c r="DV9" s="22">
        <v>5017</v>
      </c>
      <c r="DW9" s="22">
        <v>4480</v>
      </c>
      <c r="DX9" s="22">
        <v>4480</v>
      </c>
      <c r="DY9" s="22">
        <v>481</v>
      </c>
      <c r="DZ9" s="22">
        <v>264</v>
      </c>
      <c r="EA9" s="22">
        <v>223</v>
      </c>
      <c r="EB9" s="18"/>
      <c r="EC9" s="20">
        <v>5</v>
      </c>
      <c r="ED9" s="21" t="str">
        <f t="shared" si="20"/>
        <v>名 護 市</v>
      </c>
      <c r="EE9" s="22">
        <v>85221411</v>
      </c>
      <c r="EF9" s="22">
        <v>29526960</v>
      </c>
      <c r="EG9" s="22">
        <v>20939968</v>
      </c>
      <c r="EH9" s="22">
        <v>155146</v>
      </c>
      <c r="EI9" s="22">
        <v>115584</v>
      </c>
      <c r="EJ9" s="22">
        <v>115580</v>
      </c>
      <c r="EK9" s="22">
        <v>1052</v>
      </c>
      <c r="EL9" s="22">
        <v>6201</v>
      </c>
      <c r="EM9" s="22">
        <v>3635</v>
      </c>
      <c r="EO9" s="20">
        <v>5</v>
      </c>
      <c r="EP9" s="21" t="str">
        <f t="shared" si="21"/>
        <v>名 護 市</v>
      </c>
      <c r="EQ9" s="22">
        <v>0</v>
      </c>
      <c r="ER9" s="22">
        <v>643</v>
      </c>
      <c r="ES9" s="22">
        <v>643</v>
      </c>
      <c r="ET9" s="22">
        <v>4041</v>
      </c>
      <c r="EU9" s="22">
        <v>4041</v>
      </c>
      <c r="EV9" s="22">
        <v>2166</v>
      </c>
      <c r="EW9" s="22">
        <v>0</v>
      </c>
      <c r="EX9" s="22">
        <v>1</v>
      </c>
      <c r="EY9" s="22">
        <v>1</v>
      </c>
      <c r="FA9" s="20">
        <v>5</v>
      </c>
      <c r="FB9" s="21" t="str">
        <f t="shared" si="22"/>
        <v>名 護 市</v>
      </c>
      <c r="FC9" s="22">
        <v>0</v>
      </c>
      <c r="FD9" s="22">
        <v>0</v>
      </c>
      <c r="FE9" s="22">
        <v>0</v>
      </c>
      <c r="FF9" s="22">
        <v>0</v>
      </c>
      <c r="FG9" s="22">
        <v>0</v>
      </c>
      <c r="FH9" s="22">
        <v>0</v>
      </c>
      <c r="FI9" s="22">
        <v>0</v>
      </c>
      <c r="FJ9" s="22">
        <v>0</v>
      </c>
      <c r="FK9" s="22">
        <v>0</v>
      </c>
      <c r="FM9" s="20">
        <v>5</v>
      </c>
      <c r="FN9" s="21" t="str">
        <f t="shared" si="23"/>
        <v>名 護 市</v>
      </c>
      <c r="FO9" s="22">
        <v>1725611</v>
      </c>
      <c r="FP9" s="22">
        <v>15400463</v>
      </c>
      <c r="FQ9" s="22">
        <v>11440139</v>
      </c>
      <c r="FR9" s="22">
        <v>102318</v>
      </c>
      <c r="FS9" s="22">
        <v>77110</v>
      </c>
      <c r="FT9" s="22">
        <v>77104</v>
      </c>
      <c r="FU9" s="22">
        <v>1243</v>
      </c>
      <c r="FV9" s="22">
        <v>9633</v>
      </c>
      <c r="FW9" s="22">
        <v>6249</v>
      </c>
      <c r="FY9" s="20">
        <v>5</v>
      </c>
      <c r="FZ9" s="21" t="str">
        <f t="shared" si="24"/>
        <v>名 護 市</v>
      </c>
      <c r="GA9" s="22">
        <v>2749641</v>
      </c>
      <c r="GB9" s="22">
        <v>1459265</v>
      </c>
      <c r="GC9" s="22">
        <v>1459265</v>
      </c>
      <c r="GD9" s="22">
        <v>2677356</v>
      </c>
      <c r="GE9" s="22">
        <v>2677356</v>
      </c>
      <c r="GF9" s="22">
        <v>1628219</v>
      </c>
      <c r="GG9" s="22">
        <v>31</v>
      </c>
      <c r="GH9" s="22">
        <v>256</v>
      </c>
      <c r="GI9" s="22">
        <v>256</v>
      </c>
      <c r="GK9" s="20">
        <v>5</v>
      </c>
      <c r="GL9" s="21" t="str">
        <f t="shared" si="25"/>
        <v>名 護 市</v>
      </c>
      <c r="GM9" s="22">
        <v>0</v>
      </c>
      <c r="GN9" s="22">
        <v>0</v>
      </c>
      <c r="GO9" s="22">
        <v>0</v>
      </c>
      <c r="GP9" s="22">
        <v>0</v>
      </c>
      <c r="GQ9" s="22">
        <v>0</v>
      </c>
      <c r="GR9" s="22">
        <v>0</v>
      </c>
      <c r="GS9" s="22">
        <v>0</v>
      </c>
      <c r="GT9" s="22">
        <v>0</v>
      </c>
      <c r="GU9" s="22">
        <v>0</v>
      </c>
      <c r="GW9" s="20">
        <v>5</v>
      </c>
      <c r="GX9" s="21" t="str">
        <f t="shared" si="26"/>
        <v>名 護 市</v>
      </c>
      <c r="GY9" s="22">
        <v>0</v>
      </c>
      <c r="GZ9" s="22">
        <v>0</v>
      </c>
      <c r="HA9" s="22">
        <v>0</v>
      </c>
      <c r="HB9" s="22">
        <v>0</v>
      </c>
      <c r="HC9" s="22">
        <v>0</v>
      </c>
      <c r="HD9" s="22">
        <v>0</v>
      </c>
      <c r="HE9" s="22">
        <v>0</v>
      </c>
      <c r="HF9" s="22">
        <v>0</v>
      </c>
      <c r="HG9" s="22">
        <v>0</v>
      </c>
      <c r="HI9" s="20">
        <v>5</v>
      </c>
      <c r="HJ9" s="21" t="str">
        <f t="shared" si="27"/>
        <v>名 護 市</v>
      </c>
      <c r="HK9" s="22">
        <v>0</v>
      </c>
      <c r="HL9" s="22">
        <v>0</v>
      </c>
      <c r="HM9" s="22">
        <v>0</v>
      </c>
      <c r="HN9" s="22">
        <v>0</v>
      </c>
      <c r="HO9" s="22">
        <v>0</v>
      </c>
      <c r="HP9" s="22">
        <v>0</v>
      </c>
      <c r="HQ9" s="22">
        <v>0</v>
      </c>
      <c r="HR9" s="22">
        <v>0</v>
      </c>
      <c r="HS9" s="22">
        <v>0</v>
      </c>
      <c r="HU9" s="19">
        <f t="shared" si="1"/>
        <v>92838582</v>
      </c>
      <c r="HV9" s="8">
        <f t="shared" si="2"/>
        <v>79033758</v>
      </c>
      <c r="HW9" s="8">
        <f t="shared" si="3"/>
        <v>59763517</v>
      </c>
      <c r="HX9" s="8">
        <f t="shared" si="4"/>
        <v>134268990</v>
      </c>
      <c r="HY9" s="8">
        <f t="shared" si="5"/>
        <v>131709043</v>
      </c>
      <c r="HZ9" s="8">
        <f t="shared" si="6"/>
        <v>35865459</v>
      </c>
      <c r="IA9" s="8">
        <f t="shared" si="7"/>
        <v>6457</v>
      </c>
      <c r="IB9" s="8">
        <f t="shared" si="8"/>
        <v>70336</v>
      </c>
      <c r="IC9" s="8">
        <f t="shared" si="9"/>
        <v>54682</v>
      </c>
    </row>
    <row r="10" spans="1:237" s="8" customFormat="1" ht="15" customHeight="1">
      <c r="A10" s="20">
        <v>6</v>
      </c>
      <c r="B10" s="21" t="s">
        <v>76</v>
      </c>
      <c r="C10" s="22">
        <v>0</v>
      </c>
      <c r="D10" s="22">
        <v>0</v>
      </c>
      <c r="E10" s="22">
        <v>0</v>
      </c>
      <c r="F10" s="22">
        <v>0</v>
      </c>
      <c r="G10" s="22">
        <v>0</v>
      </c>
      <c r="H10" s="22">
        <v>0</v>
      </c>
      <c r="I10" s="22">
        <v>0</v>
      </c>
      <c r="J10" s="22">
        <v>0</v>
      </c>
      <c r="K10" s="22">
        <v>0</v>
      </c>
      <c r="L10" s="18"/>
      <c r="M10" s="20">
        <v>6</v>
      </c>
      <c r="N10" s="21" t="str">
        <f t="shared" si="10"/>
        <v>糸 満 市</v>
      </c>
      <c r="O10" s="22">
        <v>0</v>
      </c>
      <c r="P10" s="22">
        <v>0</v>
      </c>
      <c r="Q10" s="22">
        <v>0</v>
      </c>
      <c r="R10" s="22">
        <v>0</v>
      </c>
      <c r="S10" s="22">
        <v>0</v>
      </c>
      <c r="T10" s="22">
        <v>0</v>
      </c>
      <c r="U10" s="22">
        <v>0</v>
      </c>
      <c r="V10" s="22">
        <v>0</v>
      </c>
      <c r="W10" s="22">
        <v>0</v>
      </c>
      <c r="X10" s="33"/>
      <c r="Y10" s="20">
        <v>6</v>
      </c>
      <c r="Z10" s="21" t="str">
        <f t="shared" si="11"/>
        <v>糸 満 市</v>
      </c>
      <c r="AA10" s="22">
        <v>633012</v>
      </c>
      <c r="AB10" s="22">
        <v>18947048</v>
      </c>
      <c r="AC10" s="22">
        <v>14919167</v>
      </c>
      <c r="AD10" s="22">
        <v>817041</v>
      </c>
      <c r="AE10" s="22">
        <v>638396</v>
      </c>
      <c r="AF10" s="22">
        <v>637390</v>
      </c>
      <c r="AG10" s="22">
        <v>472</v>
      </c>
      <c r="AH10" s="22">
        <v>18683</v>
      </c>
      <c r="AI10" s="22">
        <v>14482</v>
      </c>
      <c r="AJ10" s="53"/>
      <c r="AK10" s="20">
        <v>6</v>
      </c>
      <c r="AL10" s="21" t="str">
        <f t="shared" si="12"/>
        <v>糸 満 市</v>
      </c>
      <c r="AM10" s="22">
        <v>4332</v>
      </c>
      <c r="AN10" s="22">
        <v>426946</v>
      </c>
      <c r="AO10" s="22">
        <v>423455</v>
      </c>
      <c r="AP10" s="22">
        <v>2962731</v>
      </c>
      <c r="AQ10" s="22">
        <v>2941758</v>
      </c>
      <c r="AR10" s="22">
        <v>681775</v>
      </c>
      <c r="AS10" s="22">
        <v>28</v>
      </c>
      <c r="AT10" s="22">
        <v>868</v>
      </c>
      <c r="AU10" s="22">
        <v>836</v>
      </c>
      <c r="AV10" s="33"/>
      <c r="AW10" s="20">
        <v>6</v>
      </c>
      <c r="AX10" s="21" t="str">
        <f t="shared" si="13"/>
        <v>糸 満 市</v>
      </c>
      <c r="AY10" s="22">
        <v>0</v>
      </c>
      <c r="AZ10" s="22">
        <v>2485017</v>
      </c>
      <c r="BA10" s="22">
        <v>2449611</v>
      </c>
      <c r="BB10" s="22">
        <v>70884805</v>
      </c>
      <c r="BC10" s="22">
        <v>70251924</v>
      </c>
      <c r="BD10" s="22">
        <v>8542302</v>
      </c>
      <c r="BE10" s="22">
        <v>0</v>
      </c>
      <c r="BF10" s="22">
        <v>13504</v>
      </c>
      <c r="BG10" s="22">
        <v>13144</v>
      </c>
      <c r="BH10" s="33"/>
      <c r="BI10" s="20">
        <v>6</v>
      </c>
      <c r="BJ10" s="21" t="str">
        <f t="shared" si="14"/>
        <v>糸 満 市</v>
      </c>
      <c r="BK10" s="22">
        <v>0</v>
      </c>
      <c r="BL10" s="22">
        <v>1478168</v>
      </c>
      <c r="BM10" s="22">
        <v>1476888</v>
      </c>
      <c r="BN10" s="22">
        <v>29945561</v>
      </c>
      <c r="BO10" s="22">
        <v>29926502</v>
      </c>
      <c r="BP10" s="22">
        <v>6461373</v>
      </c>
      <c r="BQ10" s="22">
        <v>0</v>
      </c>
      <c r="BR10" s="22">
        <v>8314</v>
      </c>
      <c r="BS10" s="22">
        <v>8246</v>
      </c>
      <c r="BT10" s="33"/>
      <c r="BU10" s="20">
        <v>6</v>
      </c>
      <c r="BV10" s="21" t="str">
        <f t="shared" si="15"/>
        <v>糸 満 市</v>
      </c>
      <c r="BW10" s="22">
        <v>0</v>
      </c>
      <c r="BX10" s="22">
        <v>2050988</v>
      </c>
      <c r="BY10" s="22">
        <v>2049556</v>
      </c>
      <c r="BZ10" s="22">
        <v>49870752</v>
      </c>
      <c r="CA10" s="22">
        <v>49850556</v>
      </c>
      <c r="CB10" s="22">
        <v>30607805</v>
      </c>
      <c r="CC10" s="22">
        <v>0</v>
      </c>
      <c r="CD10" s="22">
        <v>3028</v>
      </c>
      <c r="CE10" s="22">
        <v>3005</v>
      </c>
      <c r="CF10" s="33"/>
      <c r="CG10" s="20">
        <v>6</v>
      </c>
      <c r="CH10" s="21" t="str">
        <f t="shared" si="16"/>
        <v>糸 満 市</v>
      </c>
      <c r="CI10" s="22">
        <v>811026</v>
      </c>
      <c r="CJ10" s="22">
        <v>6014173</v>
      </c>
      <c r="CK10" s="22">
        <v>5976055</v>
      </c>
      <c r="CL10" s="22">
        <v>150701118</v>
      </c>
      <c r="CM10" s="22">
        <v>150028982</v>
      </c>
      <c r="CN10" s="22">
        <v>45611480</v>
      </c>
      <c r="CO10" s="22">
        <v>1041</v>
      </c>
      <c r="CP10" s="22">
        <v>24846</v>
      </c>
      <c r="CQ10" s="22">
        <v>24395</v>
      </c>
      <c r="CR10" s="53"/>
      <c r="CS10" s="20">
        <v>6</v>
      </c>
      <c r="CT10" s="21" t="str">
        <f t="shared" si="17"/>
        <v>糸 満 市</v>
      </c>
      <c r="CU10" s="22">
        <v>0</v>
      </c>
      <c r="CV10" s="22">
        <v>0</v>
      </c>
      <c r="CW10" s="22">
        <v>0</v>
      </c>
      <c r="CX10" s="22">
        <v>0</v>
      </c>
      <c r="CY10" s="22">
        <v>0</v>
      </c>
      <c r="CZ10" s="22">
        <v>0</v>
      </c>
      <c r="DA10" s="22">
        <v>0</v>
      </c>
      <c r="DB10" s="22">
        <v>0</v>
      </c>
      <c r="DC10" s="22">
        <v>0</v>
      </c>
      <c r="DD10" s="18"/>
      <c r="DE10" s="20">
        <v>6</v>
      </c>
      <c r="DF10" s="21" t="str">
        <f t="shared" si="18"/>
        <v>糸 満 市</v>
      </c>
      <c r="DG10" s="22">
        <v>0</v>
      </c>
      <c r="DH10" s="22">
        <v>0</v>
      </c>
      <c r="DI10" s="22">
        <v>0</v>
      </c>
      <c r="DJ10" s="22">
        <v>0</v>
      </c>
      <c r="DK10" s="22">
        <v>0</v>
      </c>
      <c r="DL10" s="22">
        <v>0</v>
      </c>
      <c r="DM10" s="22">
        <v>0</v>
      </c>
      <c r="DN10" s="22">
        <v>0</v>
      </c>
      <c r="DO10" s="22">
        <v>0</v>
      </c>
      <c r="DP10" s="18"/>
      <c r="DQ10" s="20">
        <v>6</v>
      </c>
      <c r="DR10" s="21" t="str">
        <f t="shared" si="19"/>
        <v>糸 満 市</v>
      </c>
      <c r="DS10" s="22">
        <v>33584</v>
      </c>
      <c r="DT10" s="22">
        <v>1590</v>
      </c>
      <c r="DU10" s="22">
        <v>1075</v>
      </c>
      <c r="DV10" s="22">
        <v>72</v>
      </c>
      <c r="DW10" s="22">
        <v>47</v>
      </c>
      <c r="DX10" s="22">
        <v>33</v>
      </c>
      <c r="DY10" s="22">
        <v>113</v>
      </c>
      <c r="DZ10" s="22">
        <v>3</v>
      </c>
      <c r="EA10" s="22">
        <v>2</v>
      </c>
      <c r="EB10" s="18"/>
      <c r="EC10" s="20">
        <v>6</v>
      </c>
      <c r="ED10" s="21" t="str">
        <f t="shared" si="20"/>
        <v>糸 満 市</v>
      </c>
      <c r="EE10" s="22">
        <v>0</v>
      </c>
      <c r="EF10" s="22">
        <v>0</v>
      </c>
      <c r="EG10" s="22">
        <v>0</v>
      </c>
      <c r="EH10" s="22">
        <v>0</v>
      </c>
      <c r="EI10" s="22">
        <v>0</v>
      </c>
      <c r="EJ10" s="22">
        <v>0</v>
      </c>
      <c r="EK10" s="22">
        <v>0</v>
      </c>
      <c r="EL10" s="22">
        <v>0</v>
      </c>
      <c r="EM10" s="22">
        <v>0</v>
      </c>
      <c r="EO10" s="20">
        <v>6</v>
      </c>
      <c r="EP10" s="21" t="str">
        <f t="shared" si="21"/>
        <v>糸 満 市</v>
      </c>
      <c r="EQ10" s="22">
        <v>0</v>
      </c>
      <c r="ER10" s="22">
        <v>0</v>
      </c>
      <c r="ES10" s="22">
        <v>0</v>
      </c>
      <c r="ET10" s="22">
        <v>0</v>
      </c>
      <c r="EU10" s="22">
        <v>0</v>
      </c>
      <c r="EV10" s="22">
        <v>0</v>
      </c>
      <c r="EW10" s="22">
        <v>0</v>
      </c>
      <c r="EX10" s="22">
        <v>0</v>
      </c>
      <c r="EY10" s="22">
        <v>0</v>
      </c>
      <c r="FA10" s="20">
        <v>6</v>
      </c>
      <c r="FB10" s="21" t="str">
        <f t="shared" si="22"/>
        <v>糸 満 市</v>
      </c>
      <c r="FC10" s="22">
        <v>0</v>
      </c>
      <c r="FD10" s="22">
        <v>0</v>
      </c>
      <c r="FE10" s="22">
        <v>0</v>
      </c>
      <c r="FF10" s="22">
        <v>0</v>
      </c>
      <c r="FG10" s="22">
        <v>0</v>
      </c>
      <c r="FH10" s="22">
        <v>0</v>
      </c>
      <c r="FI10" s="22">
        <v>0</v>
      </c>
      <c r="FJ10" s="22">
        <v>0</v>
      </c>
      <c r="FK10" s="22">
        <v>0</v>
      </c>
      <c r="FM10" s="20">
        <v>6</v>
      </c>
      <c r="FN10" s="21" t="str">
        <f t="shared" si="23"/>
        <v>糸 満 市</v>
      </c>
      <c r="FO10" s="22">
        <v>898693</v>
      </c>
      <c r="FP10" s="22">
        <v>4353504</v>
      </c>
      <c r="FQ10" s="22">
        <v>3286733</v>
      </c>
      <c r="FR10" s="22">
        <v>87325</v>
      </c>
      <c r="FS10" s="22">
        <v>65860</v>
      </c>
      <c r="FT10" s="22">
        <v>65828</v>
      </c>
      <c r="FU10" s="22">
        <v>553</v>
      </c>
      <c r="FV10" s="22">
        <v>4856</v>
      </c>
      <c r="FW10" s="22">
        <v>3483</v>
      </c>
      <c r="FY10" s="20">
        <v>6</v>
      </c>
      <c r="FZ10" s="21" t="str">
        <f t="shared" si="24"/>
        <v>糸 満 市</v>
      </c>
      <c r="GA10" s="22">
        <v>3482</v>
      </c>
      <c r="GB10" s="22">
        <v>813044</v>
      </c>
      <c r="GC10" s="22">
        <v>812943</v>
      </c>
      <c r="GD10" s="22">
        <v>1639115</v>
      </c>
      <c r="GE10" s="22">
        <v>1638896</v>
      </c>
      <c r="GF10" s="22">
        <v>997704</v>
      </c>
      <c r="GG10" s="22">
        <v>4</v>
      </c>
      <c r="GH10" s="22">
        <v>335</v>
      </c>
      <c r="GI10" s="22">
        <v>334</v>
      </c>
      <c r="GK10" s="20">
        <v>6</v>
      </c>
      <c r="GL10" s="21" t="str">
        <f t="shared" si="25"/>
        <v>糸 満 市</v>
      </c>
      <c r="GM10" s="22">
        <v>0</v>
      </c>
      <c r="GN10" s="22">
        <v>0</v>
      </c>
      <c r="GO10" s="22">
        <v>0</v>
      </c>
      <c r="GP10" s="22">
        <v>0</v>
      </c>
      <c r="GQ10" s="22">
        <v>0</v>
      </c>
      <c r="GR10" s="22">
        <v>0</v>
      </c>
      <c r="GS10" s="22">
        <v>0</v>
      </c>
      <c r="GT10" s="22">
        <v>0</v>
      </c>
      <c r="GU10" s="22">
        <v>0</v>
      </c>
      <c r="GW10" s="20">
        <v>6</v>
      </c>
      <c r="GX10" s="21" t="str">
        <f t="shared" si="26"/>
        <v>糸 満 市</v>
      </c>
      <c r="GY10" s="22">
        <v>0</v>
      </c>
      <c r="GZ10" s="22">
        <v>0</v>
      </c>
      <c r="HA10" s="22">
        <v>0</v>
      </c>
      <c r="HB10" s="22">
        <v>0</v>
      </c>
      <c r="HC10" s="22">
        <v>0</v>
      </c>
      <c r="HD10" s="22">
        <v>0</v>
      </c>
      <c r="HE10" s="22">
        <v>0</v>
      </c>
      <c r="HF10" s="22">
        <v>0</v>
      </c>
      <c r="HG10" s="22">
        <v>0</v>
      </c>
      <c r="HI10" s="20">
        <v>6</v>
      </c>
      <c r="HJ10" s="21" t="str">
        <f t="shared" si="27"/>
        <v>糸 満 市</v>
      </c>
      <c r="HK10" s="22">
        <v>0</v>
      </c>
      <c r="HL10" s="22">
        <v>0</v>
      </c>
      <c r="HM10" s="22">
        <v>0</v>
      </c>
      <c r="HN10" s="22">
        <v>0</v>
      </c>
      <c r="HO10" s="22">
        <v>0</v>
      </c>
      <c r="HP10" s="22">
        <v>0</v>
      </c>
      <c r="HQ10" s="22">
        <v>0</v>
      </c>
      <c r="HR10" s="22">
        <v>0</v>
      </c>
      <c r="HS10" s="22">
        <v>0</v>
      </c>
      <c r="HU10" s="19">
        <f t="shared" si="1"/>
        <v>2384129</v>
      </c>
      <c r="HV10" s="8">
        <f t="shared" si="2"/>
        <v>30556305</v>
      </c>
      <c r="HW10" s="8">
        <f t="shared" si="3"/>
        <v>25419428</v>
      </c>
      <c r="HX10" s="8">
        <f t="shared" si="4"/>
        <v>156207402</v>
      </c>
      <c r="HY10" s="8">
        <f t="shared" si="5"/>
        <v>155313939</v>
      </c>
      <c r="HZ10" s="8">
        <f t="shared" si="6"/>
        <v>47994210</v>
      </c>
      <c r="IA10" s="8">
        <f t="shared" si="7"/>
        <v>2211</v>
      </c>
      <c r="IB10" s="8">
        <f t="shared" si="8"/>
        <v>49591</v>
      </c>
      <c r="IC10" s="8">
        <f t="shared" si="9"/>
        <v>43532</v>
      </c>
    </row>
    <row r="11" spans="1:237" s="8" customFormat="1" ht="15" customHeight="1">
      <c r="A11" s="20">
        <v>7</v>
      </c>
      <c r="B11" s="21" t="s">
        <v>77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  <c r="L11" s="18"/>
      <c r="M11" s="20">
        <v>7</v>
      </c>
      <c r="N11" s="21" t="str">
        <f t="shared" si="10"/>
        <v>沖 縄 市</v>
      </c>
      <c r="O11" s="22">
        <v>0</v>
      </c>
      <c r="P11" s="22">
        <v>0</v>
      </c>
      <c r="Q11" s="22">
        <v>0</v>
      </c>
      <c r="R11" s="22">
        <v>0</v>
      </c>
      <c r="S11" s="22">
        <v>0</v>
      </c>
      <c r="T11" s="22">
        <v>0</v>
      </c>
      <c r="U11" s="22">
        <v>0</v>
      </c>
      <c r="V11" s="22">
        <v>0</v>
      </c>
      <c r="W11" s="22">
        <v>0</v>
      </c>
      <c r="X11" s="33"/>
      <c r="Y11" s="20">
        <v>7</v>
      </c>
      <c r="Z11" s="21" t="str">
        <f t="shared" si="11"/>
        <v>沖 縄 市</v>
      </c>
      <c r="AA11" s="22">
        <v>7352</v>
      </c>
      <c r="AB11" s="22">
        <v>3772118</v>
      </c>
      <c r="AC11" s="22">
        <v>2987631</v>
      </c>
      <c r="AD11" s="22">
        <v>134041</v>
      </c>
      <c r="AE11" s="22">
        <v>104600</v>
      </c>
      <c r="AF11" s="22">
        <v>104600</v>
      </c>
      <c r="AG11" s="22">
        <v>15</v>
      </c>
      <c r="AH11" s="22">
        <v>5133</v>
      </c>
      <c r="AI11" s="22">
        <v>3969</v>
      </c>
      <c r="AJ11" s="53"/>
      <c r="AK11" s="20">
        <v>7</v>
      </c>
      <c r="AL11" s="21" t="str">
        <f t="shared" si="12"/>
        <v>沖 縄 市</v>
      </c>
      <c r="AM11" s="22">
        <v>0</v>
      </c>
      <c r="AN11" s="22">
        <v>90384</v>
      </c>
      <c r="AO11" s="22">
        <v>90329</v>
      </c>
      <c r="AP11" s="22">
        <v>1451631</v>
      </c>
      <c r="AQ11" s="22">
        <v>1451192</v>
      </c>
      <c r="AR11" s="22">
        <v>880216</v>
      </c>
      <c r="AS11" s="22">
        <v>0</v>
      </c>
      <c r="AT11" s="22">
        <v>203</v>
      </c>
      <c r="AU11" s="22">
        <v>201</v>
      </c>
      <c r="AV11" s="33"/>
      <c r="AW11" s="20">
        <v>7</v>
      </c>
      <c r="AX11" s="21" t="str">
        <f t="shared" si="13"/>
        <v>沖 縄 市</v>
      </c>
      <c r="AY11" s="22">
        <v>0</v>
      </c>
      <c r="AZ11" s="22">
        <v>6233843</v>
      </c>
      <c r="BA11" s="22">
        <v>6219110</v>
      </c>
      <c r="BB11" s="22">
        <v>220380362</v>
      </c>
      <c r="BC11" s="22">
        <v>220014353</v>
      </c>
      <c r="BD11" s="22">
        <v>28880022</v>
      </c>
      <c r="BE11" s="22">
        <v>0</v>
      </c>
      <c r="BF11" s="22">
        <v>25963</v>
      </c>
      <c r="BG11" s="22">
        <v>25613</v>
      </c>
      <c r="BH11" s="33"/>
      <c r="BI11" s="20">
        <v>7</v>
      </c>
      <c r="BJ11" s="21" t="str">
        <f t="shared" si="14"/>
        <v>沖 縄 市</v>
      </c>
      <c r="BK11" s="22">
        <v>0</v>
      </c>
      <c r="BL11" s="22">
        <v>1984184</v>
      </c>
      <c r="BM11" s="22">
        <v>1983222</v>
      </c>
      <c r="BN11" s="22">
        <v>62667866</v>
      </c>
      <c r="BO11" s="22">
        <v>62643816</v>
      </c>
      <c r="BP11" s="22">
        <v>15879310</v>
      </c>
      <c r="BQ11" s="22">
        <v>0</v>
      </c>
      <c r="BR11" s="22">
        <v>12240</v>
      </c>
      <c r="BS11" s="22">
        <v>12140</v>
      </c>
      <c r="BT11" s="33"/>
      <c r="BU11" s="20">
        <v>7</v>
      </c>
      <c r="BV11" s="21" t="str">
        <f t="shared" si="15"/>
        <v>沖 縄 市</v>
      </c>
      <c r="BW11" s="22">
        <v>0</v>
      </c>
      <c r="BX11" s="22">
        <v>3672364</v>
      </c>
      <c r="BY11" s="22">
        <v>3671993</v>
      </c>
      <c r="BZ11" s="22">
        <v>112201755</v>
      </c>
      <c r="CA11" s="22">
        <v>112196229</v>
      </c>
      <c r="CB11" s="22">
        <v>70102383</v>
      </c>
      <c r="CC11" s="22">
        <v>0</v>
      </c>
      <c r="CD11" s="22">
        <v>6753</v>
      </c>
      <c r="CE11" s="22">
        <v>6725</v>
      </c>
      <c r="CF11" s="33"/>
      <c r="CG11" s="20">
        <v>7</v>
      </c>
      <c r="CH11" s="21" t="str">
        <f t="shared" si="16"/>
        <v>沖 縄 市</v>
      </c>
      <c r="CI11" s="22">
        <v>73908</v>
      </c>
      <c r="CJ11" s="22">
        <v>11890391</v>
      </c>
      <c r="CK11" s="22">
        <v>11874325</v>
      </c>
      <c r="CL11" s="22">
        <v>395249983</v>
      </c>
      <c r="CM11" s="22">
        <v>394854398</v>
      </c>
      <c r="CN11" s="22">
        <v>114861715</v>
      </c>
      <c r="CO11" s="22">
        <v>125</v>
      </c>
      <c r="CP11" s="22">
        <v>44956</v>
      </c>
      <c r="CQ11" s="22">
        <v>44478</v>
      </c>
      <c r="CR11" s="53"/>
      <c r="CS11" s="20">
        <v>7</v>
      </c>
      <c r="CT11" s="21" t="str">
        <f t="shared" si="17"/>
        <v>沖 縄 市</v>
      </c>
      <c r="CU11" s="22">
        <v>0</v>
      </c>
      <c r="CV11" s="22">
        <v>0</v>
      </c>
      <c r="CW11" s="22">
        <v>0</v>
      </c>
      <c r="CX11" s="22">
        <v>0</v>
      </c>
      <c r="CY11" s="22">
        <v>0</v>
      </c>
      <c r="CZ11" s="22">
        <v>0</v>
      </c>
      <c r="DA11" s="22">
        <v>0</v>
      </c>
      <c r="DB11" s="22">
        <v>0</v>
      </c>
      <c r="DC11" s="22">
        <v>0</v>
      </c>
      <c r="DD11" s="18"/>
      <c r="DE11" s="20">
        <v>7</v>
      </c>
      <c r="DF11" s="21" t="str">
        <f t="shared" si="18"/>
        <v>沖 縄 市</v>
      </c>
      <c r="DG11" s="22">
        <v>0</v>
      </c>
      <c r="DH11" s="22">
        <v>0</v>
      </c>
      <c r="DI11" s="22">
        <v>0</v>
      </c>
      <c r="DJ11" s="22">
        <v>0</v>
      </c>
      <c r="DK11" s="22">
        <v>0</v>
      </c>
      <c r="DL11" s="22">
        <v>0</v>
      </c>
      <c r="DM11" s="22">
        <v>0</v>
      </c>
      <c r="DN11" s="22">
        <v>0</v>
      </c>
      <c r="DO11" s="22">
        <v>0</v>
      </c>
      <c r="DP11" s="18"/>
      <c r="DQ11" s="20">
        <v>7</v>
      </c>
      <c r="DR11" s="21" t="str">
        <f t="shared" si="19"/>
        <v>沖 縄 市</v>
      </c>
      <c r="DS11" s="22">
        <v>5390</v>
      </c>
      <c r="DT11" s="22">
        <v>0</v>
      </c>
      <c r="DU11" s="22">
        <v>0</v>
      </c>
      <c r="DV11" s="22">
        <v>0</v>
      </c>
      <c r="DW11" s="22">
        <v>0</v>
      </c>
      <c r="DX11" s="22">
        <v>0</v>
      </c>
      <c r="DY11" s="22">
        <v>81</v>
      </c>
      <c r="DZ11" s="22">
        <v>0</v>
      </c>
      <c r="EA11" s="22">
        <v>0</v>
      </c>
      <c r="EB11" s="18"/>
      <c r="EC11" s="20">
        <v>7</v>
      </c>
      <c r="ED11" s="21" t="str">
        <f t="shared" si="20"/>
        <v>沖 縄 市</v>
      </c>
      <c r="EE11" s="22">
        <v>0</v>
      </c>
      <c r="EF11" s="22">
        <v>0</v>
      </c>
      <c r="EG11" s="22">
        <v>0</v>
      </c>
      <c r="EH11" s="22">
        <v>0</v>
      </c>
      <c r="EI11" s="22">
        <v>0</v>
      </c>
      <c r="EJ11" s="22">
        <v>0</v>
      </c>
      <c r="EK11" s="22">
        <v>0</v>
      </c>
      <c r="EL11" s="22">
        <v>0</v>
      </c>
      <c r="EM11" s="22">
        <v>0</v>
      </c>
      <c r="EO11" s="20">
        <v>7</v>
      </c>
      <c r="EP11" s="21" t="str">
        <f t="shared" si="21"/>
        <v>沖 縄 市</v>
      </c>
      <c r="EQ11" s="22">
        <v>0</v>
      </c>
      <c r="ER11" s="22">
        <v>0</v>
      </c>
      <c r="ES11" s="22">
        <v>0</v>
      </c>
      <c r="ET11" s="22">
        <v>0</v>
      </c>
      <c r="EU11" s="22">
        <v>0</v>
      </c>
      <c r="EV11" s="22">
        <v>0</v>
      </c>
      <c r="EW11" s="22">
        <v>0</v>
      </c>
      <c r="EX11" s="22">
        <v>0</v>
      </c>
      <c r="EY11" s="22">
        <v>0</v>
      </c>
      <c r="FA11" s="20">
        <v>7</v>
      </c>
      <c r="FB11" s="21" t="str">
        <f t="shared" si="22"/>
        <v>沖 縄 市</v>
      </c>
      <c r="FC11" s="22">
        <v>0</v>
      </c>
      <c r="FD11" s="22">
        <v>0</v>
      </c>
      <c r="FE11" s="22">
        <v>0</v>
      </c>
      <c r="FF11" s="22">
        <v>0</v>
      </c>
      <c r="FG11" s="22">
        <v>0</v>
      </c>
      <c r="FH11" s="22">
        <v>0</v>
      </c>
      <c r="FI11" s="22">
        <v>0</v>
      </c>
      <c r="FJ11" s="22">
        <v>0</v>
      </c>
      <c r="FK11" s="22">
        <v>0</v>
      </c>
      <c r="FM11" s="20">
        <v>7</v>
      </c>
      <c r="FN11" s="21" t="str">
        <f t="shared" si="23"/>
        <v>沖 縄 市</v>
      </c>
      <c r="FO11" s="22">
        <v>18787</v>
      </c>
      <c r="FP11" s="22">
        <v>2032885</v>
      </c>
      <c r="FQ11" s="22">
        <v>1637825</v>
      </c>
      <c r="FR11" s="22">
        <v>54666</v>
      </c>
      <c r="FS11" s="22">
        <v>43646</v>
      </c>
      <c r="FT11" s="22">
        <v>43644</v>
      </c>
      <c r="FU11" s="22">
        <v>23</v>
      </c>
      <c r="FV11" s="22">
        <v>3481</v>
      </c>
      <c r="FW11" s="22">
        <v>2605</v>
      </c>
      <c r="FY11" s="20">
        <v>7</v>
      </c>
      <c r="FZ11" s="21" t="str">
        <f t="shared" si="24"/>
        <v>沖 縄 市</v>
      </c>
      <c r="GA11" s="22">
        <v>0</v>
      </c>
      <c r="GB11" s="22">
        <v>0</v>
      </c>
      <c r="GC11" s="22">
        <v>0</v>
      </c>
      <c r="GD11" s="22">
        <v>0</v>
      </c>
      <c r="GE11" s="22">
        <v>0</v>
      </c>
      <c r="GF11" s="22">
        <v>0</v>
      </c>
      <c r="GG11" s="22">
        <v>0</v>
      </c>
      <c r="GH11" s="22">
        <v>0</v>
      </c>
      <c r="GI11" s="22">
        <v>0</v>
      </c>
      <c r="GK11" s="20">
        <v>7</v>
      </c>
      <c r="GL11" s="21" t="str">
        <f t="shared" si="25"/>
        <v>沖 縄 市</v>
      </c>
      <c r="GM11" s="22">
        <v>0</v>
      </c>
      <c r="GN11" s="22">
        <v>0</v>
      </c>
      <c r="GO11" s="22">
        <v>0</v>
      </c>
      <c r="GP11" s="22">
        <v>0</v>
      </c>
      <c r="GQ11" s="22">
        <v>0</v>
      </c>
      <c r="GR11" s="22">
        <v>0</v>
      </c>
      <c r="GS11" s="22">
        <v>0</v>
      </c>
      <c r="GT11" s="22">
        <v>0</v>
      </c>
      <c r="GU11" s="22">
        <v>0</v>
      </c>
      <c r="GW11" s="20">
        <v>7</v>
      </c>
      <c r="GX11" s="21" t="str">
        <f t="shared" si="26"/>
        <v>沖 縄 市</v>
      </c>
      <c r="GY11" s="22">
        <v>0</v>
      </c>
      <c r="GZ11" s="22">
        <v>0</v>
      </c>
      <c r="HA11" s="22">
        <v>0</v>
      </c>
      <c r="HB11" s="22">
        <v>0</v>
      </c>
      <c r="HC11" s="22">
        <v>0</v>
      </c>
      <c r="HD11" s="22">
        <v>0</v>
      </c>
      <c r="HE11" s="22">
        <v>0</v>
      </c>
      <c r="HF11" s="22">
        <v>0</v>
      </c>
      <c r="HG11" s="22">
        <v>0</v>
      </c>
      <c r="HI11" s="20">
        <v>7</v>
      </c>
      <c r="HJ11" s="21" t="str">
        <f t="shared" si="27"/>
        <v>沖 縄 市</v>
      </c>
      <c r="HK11" s="22">
        <v>0</v>
      </c>
      <c r="HL11" s="22">
        <v>0</v>
      </c>
      <c r="HM11" s="22">
        <v>0</v>
      </c>
      <c r="HN11" s="22">
        <v>0</v>
      </c>
      <c r="HO11" s="22">
        <v>0</v>
      </c>
      <c r="HP11" s="22">
        <v>0</v>
      </c>
      <c r="HQ11" s="22">
        <v>0</v>
      </c>
      <c r="HR11" s="22">
        <v>0</v>
      </c>
      <c r="HS11" s="22">
        <v>0</v>
      </c>
      <c r="HU11" s="19">
        <f t="shared" si="1"/>
        <v>105437</v>
      </c>
      <c r="HV11" s="8">
        <f t="shared" si="2"/>
        <v>17785778</v>
      </c>
      <c r="HW11" s="8">
        <f t="shared" si="3"/>
        <v>16590110</v>
      </c>
      <c r="HX11" s="8">
        <f t="shared" si="4"/>
        <v>396890321</v>
      </c>
      <c r="HY11" s="8">
        <f t="shared" si="5"/>
        <v>396453836</v>
      </c>
      <c r="HZ11" s="8">
        <f t="shared" si="6"/>
        <v>115890175</v>
      </c>
      <c r="IA11" s="8">
        <f t="shared" si="7"/>
        <v>244</v>
      </c>
      <c r="IB11" s="8">
        <f t="shared" si="8"/>
        <v>53773</v>
      </c>
      <c r="IC11" s="8">
        <f t="shared" si="9"/>
        <v>51253</v>
      </c>
    </row>
    <row r="12" spans="1:237" s="8" customFormat="1" ht="15" customHeight="1">
      <c r="A12" s="20">
        <v>8</v>
      </c>
      <c r="B12" s="21" t="s">
        <v>78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18"/>
      <c r="M12" s="20">
        <v>8</v>
      </c>
      <c r="N12" s="21" t="str">
        <f t="shared" si="10"/>
        <v>豊見城市</v>
      </c>
      <c r="O12" s="22">
        <v>0</v>
      </c>
      <c r="P12" s="22">
        <v>0</v>
      </c>
      <c r="Q12" s="22">
        <v>0</v>
      </c>
      <c r="R12" s="22">
        <v>0</v>
      </c>
      <c r="S12" s="22">
        <v>0</v>
      </c>
      <c r="T12" s="22">
        <v>0</v>
      </c>
      <c r="U12" s="22">
        <v>0</v>
      </c>
      <c r="V12" s="22">
        <v>0</v>
      </c>
      <c r="W12" s="22">
        <v>0</v>
      </c>
      <c r="X12" s="33"/>
      <c r="Y12" s="20">
        <v>8</v>
      </c>
      <c r="Z12" s="21" t="str">
        <f t="shared" si="11"/>
        <v>豊見城市</v>
      </c>
      <c r="AA12" s="22">
        <v>127147</v>
      </c>
      <c r="AB12" s="22">
        <v>4508848</v>
      </c>
      <c r="AC12" s="22">
        <v>3110879</v>
      </c>
      <c r="AD12" s="22">
        <v>195730</v>
      </c>
      <c r="AE12" s="22">
        <v>136061</v>
      </c>
      <c r="AF12" s="22">
        <v>136042</v>
      </c>
      <c r="AG12" s="22">
        <v>347</v>
      </c>
      <c r="AH12" s="22">
        <v>5102</v>
      </c>
      <c r="AI12" s="22">
        <v>3352</v>
      </c>
      <c r="AJ12" s="53"/>
      <c r="AK12" s="20">
        <v>8</v>
      </c>
      <c r="AL12" s="21" t="str">
        <f t="shared" si="12"/>
        <v>豊見城市</v>
      </c>
      <c r="AM12" s="22">
        <v>4963</v>
      </c>
      <c r="AN12" s="22">
        <v>433382</v>
      </c>
      <c r="AO12" s="22">
        <v>414395</v>
      </c>
      <c r="AP12" s="22">
        <v>1223335</v>
      </c>
      <c r="AQ12" s="22">
        <v>1171199</v>
      </c>
      <c r="AR12" s="22">
        <v>329405</v>
      </c>
      <c r="AS12" s="22">
        <v>13</v>
      </c>
      <c r="AT12" s="22">
        <v>926</v>
      </c>
      <c r="AU12" s="22">
        <v>807</v>
      </c>
      <c r="AV12" s="33"/>
      <c r="AW12" s="20">
        <v>8</v>
      </c>
      <c r="AX12" s="21" t="str">
        <f t="shared" si="13"/>
        <v>豊見城市</v>
      </c>
      <c r="AY12" s="22">
        <v>0</v>
      </c>
      <c r="AZ12" s="22">
        <v>2248956</v>
      </c>
      <c r="BA12" s="22">
        <v>2244676</v>
      </c>
      <c r="BB12" s="22">
        <v>102332761</v>
      </c>
      <c r="BC12" s="22">
        <v>102186204</v>
      </c>
      <c r="BD12" s="22">
        <v>12151664</v>
      </c>
      <c r="BE12" s="22">
        <v>0</v>
      </c>
      <c r="BF12" s="22">
        <v>12845</v>
      </c>
      <c r="BG12" s="22">
        <v>12671</v>
      </c>
      <c r="BH12" s="33"/>
      <c r="BI12" s="20">
        <v>8</v>
      </c>
      <c r="BJ12" s="21" t="str">
        <f t="shared" si="14"/>
        <v>豊見城市</v>
      </c>
      <c r="BK12" s="22">
        <v>0</v>
      </c>
      <c r="BL12" s="22">
        <v>856115</v>
      </c>
      <c r="BM12" s="22">
        <v>855917</v>
      </c>
      <c r="BN12" s="22">
        <v>33942827</v>
      </c>
      <c r="BO12" s="22">
        <v>33935569</v>
      </c>
      <c r="BP12" s="22">
        <v>7845940</v>
      </c>
      <c r="BQ12" s="22">
        <v>0</v>
      </c>
      <c r="BR12" s="22">
        <v>5413</v>
      </c>
      <c r="BS12" s="22">
        <v>5394</v>
      </c>
      <c r="BT12" s="33"/>
      <c r="BU12" s="20">
        <v>8</v>
      </c>
      <c r="BV12" s="21" t="str">
        <f t="shared" si="15"/>
        <v>豊見城市</v>
      </c>
      <c r="BW12" s="22">
        <v>0</v>
      </c>
      <c r="BX12" s="22">
        <v>876099</v>
      </c>
      <c r="BY12" s="22">
        <v>876068</v>
      </c>
      <c r="BZ12" s="22">
        <v>32836867</v>
      </c>
      <c r="CA12" s="22">
        <v>32835985</v>
      </c>
      <c r="CB12" s="22">
        <v>20126224</v>
      </c>
      <c r="CC12" s="22">
        <v>0</v>
      </c>
      <c r="CD12" s="22">
        <v>1083</v>
      </c>
      <c r="CE12" s="22">
        <v>1076</v>
      </c>
      <c r="CF12" s="33"/>
      <c r="CG12" s="20">
        <v>8</v>
      </c>
      <c r="CH12" s="21" t="str">
        <f t="shared" si="16"/>
        <v>豊見城市</v>
      </c>
      <c r="CI12" s="22">
        <v>390908</v>
      </c>
      <c r="CJ12" s="22">
        <v>3981170</v>
      </c>
      <c r="CK12" s="22">
        <v>3976661</v>
      </c>
      <c r="CL12" s="22">
        <v>169112455</v>
      </c>
      <c r="CM12" s="22">
        <v>168957758</v>
      </c>
      <c r="CN12" s="22">
        <v>40123828</v>
      </c>
      <c r="CO12" s="22">
        <v>609</v>
      </c>
      <c r="CP12" s="22">
        <v>19341</v>
      </c>
      <c r="CQ12" s="22">
        <v>19141</v>
      </c>
      <c r="CR12" s="53"/>
      <c r="CS12" s="20">
        <v>8</v>
      </c>
      <c r="CT12" s="21" t="str">
        <f t="shared" si="17"/>
        <v>豊見城市</v>
      </c>
      <c r="CU12" s="22">
        <v>0</v>
      </c>
      <c r="CV12" s="22">
        <v>0</v>
      </c>
      <c r="CW12" s="22">
        <v>0</v>
      </c>
      <c r="CX12" s="22">
        <v>0</v>
      </c>
      <c r="CY12" s="22">
        <v>0</v>
      </c>
      <c r="CZ12" s="22">
        <v>0</v>
      </c>
      <c r="DA12" s="22">
        <v>0</v>
      </c>
      <c r="DB12" s="22">
        <v>0</v>
      </c>
      <c r="DC12" s="22">
        <v>0</v>
      </c>
      <c r="DD12" s="18"/>
      <c r="DE12" s="20">
        <v>8</v>
      </c>
      <c r="DF12" s="21" t="str">
        <f t="shared" si="18"/>
        <v>豊見城市</v>
      </c>
      <c r="DG12" s="22">
        <v>0</v>
      </c>
      <c r="DH12" s="22">
        <v>0</v>
      </c>
      <c r="DI12" s="22">
        <v>0</v>
      </c>
      <c r="DJ12" s="22">
        <v>0</v>
      </c>
      <c r="DK12" s="22">
        <v>0</v>
      </c>
      <c r="DL12" s="22">
        <v>0</v>
      </c>
      <c r="DM12" s="22">
        <v>0</v>
      </c>
      <c r="DN12" s="22">
        <v>0</v>
      </c>
      <c r="DO12" s="22">
        <v>0</v>
      </c>
      <c r="DP12" s="18"/>
      <c r="DQ12" s="20">
        <v>8</v>
      </c>
      <c r="DR12" s="21" t="str">
        <f t="shared" si="19"/>
        <v>豊見城市</v>
      </c>
      <c r="DS12" s="22">
        <v>0</v>
      </c>
      <c r="DT12" s="22">
        <v>0</v>
      </c>
      <c r="DU12" s="22">
        <v>0</v>
      </c>
      <c r="DV12" s="22">
        <v>0</v>
      </c>
      <c r="DW12" s="22">
        <v>0</v>
      </c>
      <c r="DX12" s="22">
        <v>0</v>
      </c>
      <c r="DY12" s="22">
        <v>0</v>
      </c>
      <c r="DZ12" s="22">
        <v>0</v>
      </c>
      <c r="EA12" s="22">
        <v>0</v>
      </c>
      <c r="EB12" s="18"/>
      <c r="EC12" s="20">
        <v>8</v>
      </c>
      <c r="ED12" s="21" t="str">
        <f t="shared" si="20"/>
        <v>豊見城市</v>
      </c>
      <c r="EE12" s="22">
        <v>0</v>
      </c>
      <c r="EF12" s="22">
        <v>0</v>
      </c>
      <c r="EG12" s="22">
        <v>0</v>
      </c>
      <c r="EH12" s="22">
        <v>0</v>
      </c>
      <c r="EI12" s="22">
        <v>0</v>
      </c>
      <c r="EJ12" s="22">
        <v>0</v>
      </c>
      <c r="EK12" s="22">
        <v>0</v>
      </c>
      <c r="EL12" s="22">
        <v>0</v>
      </c>
      <c r="EM12" s="22">
        <v>0</v>
      </c>
      <c r="EO12" s="20">
        <v>8</v>
      </c>
      <c r="EP12" s="21" t="str">
        <f t="shared" si="21"/>
        <v>豊見城市</v>
      </c>
      <c r="EQ12" s="22">
        <v>0</v>
      </c>
      <c r="ER12" s="22">
        <v>0</v>
      </c>
      <c r="ES12" s="22">
        <v>0</v>
      </c>
      <c r="ET12" s="22">
        <v>0</v>
      </c>
      <c r="EU12" s="22">
        <v>0</v>
      </c>
      <c r="EV12" s="22">
        <v>0</v>
      </c>
      <c r="EW12" s="22">
        <v>0</v>
      </c>
      <c r="EX12" s="22">
        <v>0</v>
      </c>
      <c r="EY12" s="22">
        <v>0</v>
      </c>
      <c r="FA12" s="20">
        <v>8</v>
      </c>
      <c r="FB12" s="21" t="str">
        <f t="shared" si="22"/>
        <v>豊見城市</v>
      </c>
      <c r="FC12" s="22">
        <v>0</v>
      </c>
      <c r="FD12" s="22">
        <v>0</v>
      </c>
      <c r="FE12" s="22">
        <v>0</v>
      </c>
      <c r="FF12" s="22">
        <v>0</v>
      </c>
      <c r="FG12" s="22">
        <v>0</v>
      </c>
      <c r="FH12" s="22">
        <v>0</v>
      </c>
      <c r="FI12" s="22">
        <v>0</v>
      </c>
      <c r="FJ12" s="22">
        <v>0</v>
      </c>
      <c r="FK12" s="22">
        <v>0</v>
      </c>
      <c r="FM12" s="20">
        <v>8</v>
      </c>
      <c r="FN12" s="21" t="str">
        <f t="shared" si="23"/>
        <v>豊見城市</v>
      </c>
      <c r="FO12" s="22">
        <v>177721</v>
      </c>
      <c r="FP12" s="22">
        <v>1628191</v>
      </c>
      <c r="FQ12" s="22">
        <v>1153840</v>
      </c>
      <c r="FR12" s="22">
        <v>559896</v>
      </c>
      <c r="FS12" s="22">
        <v>507075</v>
      </c>
      <c r="FT12" s="22">
        <v>236246</v>
      </c>
      <c r="FU12" s="22">
        <v>347</v>
      </c>
      <c r="FV12" s="22">
        <v>2912</v>
      </c>
      <c r="FW12" s="22">
        <v>1953</v>
      </c>
      <c r="FY12" s="20">
        <v>8</v>
      </c>
      <c r="FZ12" s="21" t="str">
        <f t="shared" si="24"/>
        <v>豊見城市</v>
      </c>
      <c r="GA12" s="22">
        <v>0</v>
      </c>
      <c r="GB12" s="22">
        <v>282833</v>
      </c>
      <c r="GC12" s="22">
        <v>282833</v>
      </c>
      <c r="GD12" s="22">
        <v>3693800</v>
      </c>
      <c r="GE12" s="22">
        <v>3693800</v>
      </c>
      <c r="GF12" s="22">
        <v>1865663</v>
      </c>
      <c r="GG12" s="22">
        <v>0</v>
      </c>
      <c r="GH12" s="22">
        <v>33</v>
      </c>
      <c r="GI12" s="22">
        <v>33</v>
      </c>
      <c r="GK12" s="20">
        <v>8</v>
      </c>
      <c r="GL12" s="21" t="str">
        <f t="shared" si="25"/>
        <v>豊見城市</v>
      </c>
      <c r="GM12" s="22">
        <v>0</v>
      </c>
      <c r="GN12" s="22">
        <v>0</v>
      </c>
      <c r="GO12" s="22">
        <v>0</v>
      </c>
      <c r="GP12" s="22">
        <v>0</v>
      </c>
      <c r="GQ12" s="22">
        <v>0</v>
      </c>
      <c r="GR12" s="22">
        <v>0</v>
      </c>
      <c r="GS12" s="22">
        <v>0</v>
      </c>
      <c r="GT12" s="22">
        <v>0</v>
      </c>
      <c r="GU12" s="22">
        <v>0</v>
      </c>
      <c r="GW12" s="20">
        <v>8</v>
      </c>
      <c r="GX12" s="21" t="str">
        <f t="shared" si="26"/>
        <v>豊見城市</v>
      </c>
      <c r="GY12" s="22">
        <v>0</v>
      </c>
      <c r="GZ12" s="22">
        <v>0</v>
      </c>
      <c r="HA12" s="22">
        <v>0</v>
      </c>
      <c r="HB12" s="22">
        <v>0</v>
      </c>
      <c r="HC12" s="22">
        <v>0</v>
      </c>
      <c r="HD12" s="22">
        <v>0</v>
      </c>
      <c r="HE12" s="22">
        <v>0</v>
      </c>
      <c r="HF12" s="22">
        <v>0</v>
      </c>
      <c r="HG12" s="22">
        <v>0</v>
      </c>
      <c r="HI12" s="20">
        <v>8</v>
      </c>
      <c r="HJ12" s="21" t="str">
        <f t="shared" si="27"/>
        <v>豊見城市</v>
      </c>
      <c r="HK12" s="22">
        <v>0</v>
      </c>
      <c r="HL12" s="22">
        <v>0</v>
      </c>
      <c r="HM12" s="22">
        <v>0</v>
      </c>
      <c r="HN12" s="22">
        <v>0</v>
      </c>
      <c r="HO12" s="22">
        <v>0</v>
      </c>
      <c r="HP12" s="22">
        <v>0</v>
      </c>
      <c r="HQ12" s="22">
        <v>0</v>
      </c>
      <c r="HR12" s="22">
        <v>0</v>
      </c>
      <c r="HS12" s="22">
        <v>0</v>
      </c>
      <c r="HU12" s="19">
        <f t="shared" si="1"/>
        <v>700739</v>
      </c>
      <c r="HV12" s="8">
        <f t="shared" si="2"/>
        <v>10834424</v>
      </c>
      <c r="HW12" s="8">
        <f t="shared" si="3"/>
        <v>8938608</v>
      </c>
      <c r="HX12" s="8">
        <f t="shared" si="4"/>
        <v>174785216</v>
      </c>
      <c r="HY12" s="8">
        <f t="shared" si="5"/>
        <v>174465893</v>
      </c>
      <c r="HZ12" s="8">
        <f t="shared" si="6"/>
        <v>42691184</v>
      </c>
      <c r="IA12" s="8">
        <f t="shared" si="7"/>
        <v>1316</v>
      </c>
      <c r="IB12" s="8">
        <f t="shared" si="8"/>
        <v>28314</v>
      </c>
      <c r="IC12" s="8">
        <f t="shared" si="9"/>
        <v>25286</v>
      </c>
    </row>
    <row r="13" spans="1:237" s="8" customFormat="1" ht="15" customHeight="1">
      <c r="A13" s="20">
        <v>9</v>
      </c>
      <c r="B13" s="21" t="s">
        <v>79</v>
      </c>
      <c r="C13" s="22">
        <v>4961</v>
      </c>
      <c r="D13" s="22">
        <v>290234</v>
      </c>
      <c r="E13" s="22">
        <v>229455</v>
      </c>
      <c r="F13" s="22">
        <v>14821</v>
      </c>
      <c r="G13" s="22">
        <v>11760</v>
      </c>
      <c r="H13" s="22">
        <v>11759</v>
      </c>
      <c r="I13" s="22">
        <v>26</v>
      </c>
      <c r="J13" s="22">
        <v>484</v>
      </c>
      <c r="K13" s="22">
        <v>361</v>
      </c>
      <c r="L13" s="18"/>
      <c r="M13" s="20">
        <v>9</v>
      </c>
      <c r="N13" s="21" t="str">
        <f t="shared" si="10"/>
        <v>うるま市</v>
      </c>
      <c r="O13" s="22">
        <v>0</v>
      </c>
      <c r="P13" s="22">
        <v>0</v>
      </c>
      <c r="Q13" s="22">
        <v>0</v>
      </c>
      <c r="R13" s="22">
        <v>0</v>
      </c>
      <c r="S13" s="22">
        <v>0</v>
      </c>
      <c r="T13" s="22">
        <v>0</v>
      </c>
      <c r="U13" s="22">
        <v>0</v>
      </c>
      <c r="V13" s="22">
        <v>0</v>
      </c>
      <c r="W13" s="22">
        <v>0</v>
      </c>
      <c r="X13" s="33"/>
      <c r="Y13" s="20">
        <v>9</v>
      </c>
      <c r="Z13" s="21" t="str">
        <f t="shared" si="11"/>
        <v>うるま市</v>
      </c>
      <c r="AA13" s="22">
        <v>1157750</v>
      </c>
      <c r="AB13" s="22">
        <v>24151037</v>
      </c>
      <c r="AC13" s="22">
        <v>17296709</v>
      </c>
      <c r="AD13" s="22">
        <v>1020718</v>
      </c>
      <c r="AE13" s="22">
        <v>745541</v>
      </c>
      <c r="AF13" s="22">
        <v>743332</v>
      </c>
      <c r="AG13" s="22">
        <v>3505</v>
      </c>
      <c r="AH13" s="22">
        <v>42356</v>
      </c>
      <c r="AI13" s="22">
        <v>27553</v>
      </c>
      <c r="AJ13" s="53"/>
      <c r="AK13" s="20">
        <v>9</v>
      </c>
      <c r="AL13" s="21" t="str">
        <f t="shared" si="12"/>
        <v>うるま市</v>
      </c>
      <c r="AM13" s="22">
        <v>0</v>
      </c>
      <c r="AN13" s="22">
        <v>0</v>
      </c>
      <c r="AO13" s="22">
        <v>0</v>
      </c>
      <c r="AP13" s="22">
        <v>0</v>
      </c>
      <c r="AQ13" s="22">
        <v>0</v>
      </c>
      <c r="AR13" s="22">
        <v>0</v>
      </c>
      <c r="AS13" s="22">
        <v>0</v>
      </c>
      <c r="AT13" s="22">
        <v>0</v>
      </c>
      <c r="AU13" s="22">
        <v>0</v>
      </c>
      <c r="AV13" s="33"/>
      <c r="AW13" s="20">
        <v>9</v>
      </c>
      <c r="AX13" s="21" t="str">
        <f t="shared" si="13"/>
        <v>うるま市</v>
      </c>
      <c r="AY13" s="22">
        <v>0</v>
      </c>
      <c r="AZ13" s="22">
        <v>6274748</v>
      </c>
      <c r="BA13" s="22">
        <v>5967103</v>
      </c>
      <c r="BB13" s="22">
        <v>126202855</v>
      </c>
      <c r="BC13" s="22">
        <v>124238383</v>
      </c>
      <c r="BD13" s="22">
        <v>16591364</v>
      </c>
      <c r="BE13" s="22">
        <v>0</v>
      </c>
      <c r="BF13" s="22">
        <v>31691</v>
      </c>
      <c r="BG13" s="22">
        <v>29393</v>
      </c>
      <c r="BH13" s="33"/>
      <c r="BI13" s="20">
        <v>9</v>
      </c>
      <c r="BJ13" s="21" t="str">
        <f t="shared" si="14"/>
        <v>うるま市</v>
      </c>
      <c r="BK13" s="22">
        <v>0</v>
      </c>
      <c r="BL13" s="22">
        <v>3772589</v>
      </c>
      <c r="BM13" s="22">
        <v>3704501</v>
      </c>
      <c r="BN13" s="22">
        <v>70771395</v>
      </c>
      <c r="BO13" s="22">
        <v>70564118</v>
      </c>
      <c r="BP13" s="22">
        <v>18471262</v>
      </c>
      <c r="BQ13" s="22">
        <v>0</v>
      </c>
      <c r="BR13" s="22">
        <v>22141</v>
      </c>
      <c r="BS13" s="22">
        <v>21250</v>
      </c>
      <c r="BT13" s="33"/>
      <c r="BU13" s="20">
        <v>9</v>
      </c>
      <c r="BV13" s="21" t="str">
        <f t="shared" si="15"/>
        <v>うるま市</v>
      </c>
      <c r="BW13" s="22">
        <v>0</v>
      </c>
      <c r="BX13" s="22">
        <v>7235782</v>
      </c>
      <c r="BY13" s="22">
        <v>7224934</v>
      </c>
      <c r="BZ13" s="22">
        <v>68680480</v>
      </c>
      <c r="CA13" s="22">
        <v>68660219</v>
      </c>
      <c r="CB13" s="22">
        <v>42823857</v>
      </c>
      <c r="CC13" s="22">
        <v>0</v>
      </c>
      <c r="CD13" s="22">
        <v>11847</v>
      </c>
      <c r="CE13" s="22">
        <v>11749</v>
      </c>
      <c r="CF13" s="33"/>
      <c r="CG13" s="20">
        <v>9</v>
      </c>
      <c r="CH13" s="21" t="str">
        <f t="shared" si="16"/>
        <v>うるま市</v>
      </c>
      <c r="CI13" s="22">
        <v>1691412</v>
      </c>
      <c r="CJ13" s="22">
        <v>17283119</v>
      </c>
      <c r="CK13" s="22">
        <v>16896538</v>
      </c>
      <c r="CL13" s="22">
        <v>265654730</v>
      </c>
      <c r="CM13" s="22">
        <v>263462720</v>
      </c>
      <c r="CN13" s="22">
        <v>77886483</v>
      </c>
      <c r="CO13" s="22">
        <v>2815</v>
      </c>
      <c r="CP13" s="22">
        <v>65679</v>
      </c>
      <c r="CQ13" s="22">
        <v>62392</v>
      </c>
      <c r="CR13" s="53"/>
      <c r="CS13" s="20">
        <v>9</v>
      </c>
      <c r="CT13" s="21" t="str">
        <f t="shared" si="17"/>
        <v>うるま市</v>
      </c>
      <c r="CU13" s="22">
        <v>0</v>
      </c>
      <c r="CV13" s="22">
        <v>0</v>
      </c>
      <c r="CW13" s="22">
        <v>0</v>
      </c>
      <c r="CX13" s="22">
        <v>0</v>
      </c>
      <c r="CY13" s="22">
        <v>0</v>
      </c>
      <c r="CZ13" s="22">
        <v>0</v>
      </c>
      <c r="DA13" s="22">
        <v>0</v>
      </c>
      <c r="DB13" s="22">
        <v>0</v>
      </c>
      <c r="DC13" s="22">
        <v>0</v>
      </c>
      <c r="DD13" s="18"/>
      <c r="DE13" s="20">
        <v>9</v>
      </c>
      <c r="DF13" s="21" t="str">
        <f t="shared" si="18"/>
        <v>うるま市</v>
      </c>
      <c r="DG13" s="22">
        <v>0</v>
      </c>
      <c r="DH13" s="22">
        <v>0</v>
      </c>
      <c r="DI13" s="22">
        <v>0</v>
      </c>
      <c r="DJ13" s="22">
        <v>0</v>
      </c>
      <c r="DK13" s="22">
        <v>0</v>
      </c>
      <c r="DL13" s="22">
        <v>0</v>
      </c>
      <c r="DM13" s="22">
        <v>0</v>
      </c>
      <c r="DN13" s="22">
        <v>0</v>
      </c>
      <c r="DO13" s="22">
        <v>0</v>
      </c>
      <c r="DP13" s="18"/>
      <c r="DQ13" s="20">
        <v>9</v>
      </c>
      <c r="DR13" s="21" t="str">
        <f t="shared" si="19"/>
        <v>うるま市</v>
      </c>
      <c r="DS13" s="22">
        <v>142335</v>
      </c>
      <c r="DT13" s="22">
        <v>26445</v>
      </c>
      <c r="DU13" s="22">
        <v>23137</v>
      </c>
      <c r="DV13" s="22">
        <v>1916</v>
      </c>
      <c r="DW13" s="22">
        <v>1707</v>
      </c>
      <c r="DX13" s="22">
        <v>1707</v>
      </c>
      <c r="DY13" s="22">
        <v>315</v>
      </c>
      <c r="DZ13" s="22">
        <v>73</v>
      </c>
      <c r="EA13" s="22">
        <v>53</v>
      </c>
      <c r="EB13" s="18"/>
      <c r="EC13" s="20">
        <v>9</v>
      </c>
      <c r="ED13" s="21" t="str">
        <f t="shared" si="20"/>
        <v>うるま市</v>
      </c>
      <c r="EE13" s="22">
        <v>0</v>
      </c>
      <c r="EF13" s="22">
        <v>0</v>
      </c>
      <c r="EG13" s="22">
        <v>0</v>
      </c>
      <c r="EH13" s="22">
        <v>0</v>
      </c>
      <c r="EI13" s="22">
        <v>0</v>
      </c>
      <c r="EJ13" s="22">
        <v>0</v>
      </c>
      <c r="EK13" s="22">
        <v>0</v>
      </c>
      <c r="EL13" s="22">
        <v>0</v>
      </c>
      <c r="EM13" s="22">
        <v>0</v>
      </c>
      <c r="EO13" s="20">
        <v>9</v>
      </c>
      <c r="EP13" s="21" t="str">
        <f t="shared" si="21"/>
        <v>うるま市</v>
      </c>
      <c r="EQ13" s="22">
        <v>0</v>
      </c>
      <c r="ER13" s="22">
        <v>0</v>
      </c>
      <c r="ES13" s="22">
        <v>0</v>
      </c>
      <c r="ET13" s="22">
        <v>0</v>
      </c>
      <c r="EU13" s="22">
        <v>0</v>
      </c>
      <c r="EV13" s="22">
        <v>0</v>
      </c>
      <c r="EW13" s="22">
        <v>0</v>
      </c>
      <c r="EX13" s="22">
        <v>0</v>
      </c>
      <c r="EY13" s="22">
        <v>0</v>
      </c>
      <c r="FA13" s="20">
        <v>9</v>
      </c>
      <c r="FB13" s="21" t="str">
        <f t="shared" si="22"/>
        <v>うるま市</v>
      </c>
      <c r="FC13" s="22">
        <v>0</v>
      </c>
      <c r="FD13" s="22">
        <v>0</v>
      </c>
      <c r="FE13" s="22">
        <v>0</v>
      </c>
      <c r="FF13" s="22">
        <v>0</v>
      </c>
      <c r="FG13" s="22">
        <v>0</v>
      </c>
      <c r="FH13" s="22">
        <v>0</v>
      </c>
      <c r="FI13" s="22">
        <v>0</v>
      </c>
      <c r="FJ13" s="22">
        <v>0</v>
      </c>
      <c r="FK13" s="22">
        <v>0</v>
      </c>
      <c r="FM13" s="20">
        <v>9</v>
      </c>
      <c r="FN13" s="21" t="str">
        <f t="shared" si="23"/>
        <v>うるま市</v>
      </c>
      <c r="FO13" s="22">
        <v>3884346</v>
      </c>
      <c r="FP13" s="22">
        <v>7742128</v>
      </c>
      <c r="FQ13" s="22">
        <v>5337381</v>
      </c>
      <c r="FR13" s="22">
        <v>156454</v>
      </c>
      <c r="FS13" s="22">
        <v>111905</v>
      </c>
      <c r="FT13" s="22">
        <v>110332</v>
      </c>
      <c r="FU13" s="22">
        <v>2634</v>
      </c>
      <c r="FV13" s="22">
        <v>14356</v>
      </c>
      <c r="FW13" s="22">
        <v>8615</v>
      </c>
      <c r="FY13" s="20">
        <v>9</v>
      </c>
      <c r="FZ13" s="21" t="str">
        <f t="shared" si="24"/>
        <v>うるま市</v>
      </c>
      <c r="GA13" s="22">
        <v>1346561</v>
      </c>
      <c r="GB13" s="22">
        <v>543733</v>
      </c>
      <c r="GC13" s="22">
        <v>543164</v>
      </c>
      <c r="GD13" s="22">
        <v>920336</v>
      </c>
      <c r="GE13" s="22">
        <v>919370</v>
      </c>
      <c r="GF13" s="22">
        <v>753786</v>
      </c>
      <c r="GG13" s="22">
        <v>135</v>
      </c>
      <c r="GH13" s="22">
        <v>317</v>
      </c>
      <c r="GI13" s="22">
        <v>313</v>
      </c>
      <c r="GK13" s="20">
        <v>9</v>
      </c>
      <c r="GL13" s="21" t="str">
        <f t="shared" si="25"/>
        <v>うるま市</v>
      </c>
      <c r="GM13" s="22">
        <v>0</v>
      </c>
      <c r="GN13" s="22">
        <v>0</v>
      </c>
      <c r="GO13" s="22">
        <v>0</v>
      </c>
      <c r="GP13" s="22">
        <v>0</v>
      </c>
      <c r="GQ13" s="22">
        <v>0</v>
      </c>
      <c r="GR13" s="22">
        <v>0</v>
      </c>
      <c r="GS13" s="22">
        <v>0</v>
      </c>
      <c r="GT13" s="22">
        <v>0</v>
      </c>
      <c r="GU13" s="22">
        <v>0</v>
      </c>
      <c r="GW13" s="20">
        <v>9</v>
      </c>
      <c r="GX13" s="21" t="str">
        <f t="shared" si="26"/>
        <v>うるま市</v>
      </c>
      <c r="GY13" s="22">
        <v>0</v>
      </c>
      <c r="GZ13" s="22">
        <v>0</v>
      </c>
      <c r="HA13" s="22">
        <v>0</v>
      </c>
      <c r="HB13" s="22">
        <v>0</v>
      </c>
      <c r="HC13" s="22">
        <v>0</v>
      </c>
      <c r="HD13" s="22">
        <v>0</v>
      </c>
      <c r="HE13" s="22">
        <v>0</v>
      </c>
      <c r="HF13" s="22">
        <v>0</v>
      </c>
      <c r="HG13" s="22">
        <v>0</v>
      </c>
      <c r="HI13" s="20">
        <v>9</v>
      </c>
      <c r="HJ13" s="21" t="str">
        <f t="shared" si="27"/>
        <v>うるま市</v>
      </c>
      <c r="HK13" s="22">
        <v>0</v>
      </c>
      <c r="HL13" s="22">
        <v>0</v>
      </c>
      <c r="HM13" s="22">
        <v>0</v>
      </c>
      <c r="HN13" s="22">
        <v>0</v>
      </c>
      <c r="HO13" s="22">
        <v>0</v>
      </c>
      <c r="HP13" s="22">
        <v>0</v>
      </c>
      <c r="HQ13" s="22">
        <v>0</v>
      </c>
      <c r="HR13" s="22">
        <v>0</v>
      </c>
      <c r="HS13" s="22">
        <v>0</v>
      </c>
      <c r="HU13" s="19">
        <f t="shared" si="1"/>
        <v>8227365</v>
      </c>
      <c r="HV13" s="8">
        <f t="shared" si="2"/>
        <v>50036696</v>
      </c>
      <c r="HW13" s="8">
        <f t="shared" si="3"/>
        <v>40326384</v>
      </c>
      <c r="HX13" s="8">
        <f t="shared" si="4"/>
        <v>267768975</v>
      </c>
      <c r="HY13" s="8">
        <f t="shared" si="5"/>
        <v>265253003</v>
      </c>
      <c r="HZ13" s="8">
        <f t="shared" si="6"/>
        <v>79507399</v>
      </c>
      <c r="IA13" s="8">
        <f t="shared" si="7"/>
        <v>9430</v>
      </c>
      <c r="IB13" s="8">
        <f t="shared" si="8"/>
        <v>123265</v>
      </c>
      <c r="IC13" s="8">
        <f t="shared" si="9"/>
        <v>99287</v>
      </c>
    </row>
    <row r="14" spans="1:237" s="8" customFormat="1" ht="15" customHeight="1">
      <c r="A14" s="20">
        <v>10</v>
      </c>
      <c r="B14" s="21" t="s">
        <v>80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  <c r="L14" s="18"/>
      <c r="M14" s="20">
        <v>10</v>
      </c>
      <c r="N14" s="21" t="str">
        <f t="shared" si="10"/>
        <v>宮古島市</v>
      </c>
      <c r="O14" s="22">
        <v>1</v>
      </c>
      <c r="P14" s="22">
        <v>0</v>
      </c>
      <c r="Q14" s="22">
        <v>0</v>
      </c>
      <c r="R14" s="22">
        <v>0</v>
      </c>
      <c r="S14" s="22">
        <v>0</v>
      </c>
      <c r="T14" s="22">
        <v>0</v>
      </c>
      <c r="U14" s="22">
        <v>1</v>
      </c>
      <c r="V14" s="22">
        <v>0</v>
      </c>
      <c r="W14" s="22">
        <v>0</v>
      </c>
      <c r="X14" s="33"/>
      <c r="Y14" s="20">
        <v>10</v>
      </c>
      <c r="Z14" s="21" t="str">
        <f t="shared" si="11"/>
        <v>宮古島市</v>
      </c>
      <c r="AA14" s="22">
        <v>4185504</v>
      </c>
      <c r="AB14" s="22">
        <v>109986120</v>
      </c>
      <c r="AC14" s="22">
        <v>89216634</v>
      </c>
      <c r="AD14" s="22">
        <v>3336113</v>
      </c>
      <c r="AE14" s="22">
        <v>2756175</v>
      </c>
      <c r="AF14" s="22">
        <v>2755153</v>
      </c>
      <c r="AG14" s="22">
        <v>6582</v>
      </c>
      <c r="AH14" s="22">
        <v>62615</v>
      </c>
      <c r="AI14" s="22">
        <v>46223</v>
      </c>
      <c r="AJ14" s="53"/>
      <c r="AK14" s="20">
        <v>10</v>
      </c>
      <c r="AL14" s="21" t="str">
        <f t="shared" si="12"/>
        <v>宮古島市</v>
      </c>
      <c r="AM14" s="22">
        <v>0</v>
      </c>
      <c r="AN14" s="22">
        <v>0</v>
      </c>
      <c r="AO14" s="22">
        <v>0</v>
      </c>
      <c r="AP14" s="22">
        <v>0</v>
      </c>
      <c r="AQ14" s="22">
        <v>0</v>
      </c>
      <c r="AR14" s="22">
        <v>0</v>
      </c>
      <c r="AS14" s="22">
        <v>0</v>
      </c>
      <c r="AT14" s="22">
        <v>0</v>
      </c>
      <c r="AU14" s="22">
        <v>0</v>
      </c>
      <c r="AV14" s="33"/>
      <c r="AW14" s="20">
        <v>10</v>
      </c>
      <c r="AX14" s="21" t="str">
        <f t="shared" si="13"/>
        <v>宮古島市</v>
      </c>
      <c r="AY14" s="22">
        <v>0</v>
      </c>
      <c r="AZ14" s="22">
        <v>3466104</v>
      </c>
      <c r="BA14" s="22">
        <v>2898719</v>
      </c>
      <c r="BB14" s="22">
        <v>39396137</v>
      </c>
      <c r="BC14" s="22">
        <v>36701561</v>
      </c>
      <c r="BD14" s="22">
        <v>4747264</v>
      </c>
      <c r="BE14" s="22">
        <v>0</v>
      </c>
      <c r="BF14" s="22">
        <v>19675</v>
      </c>
      <c r="BG14" s="22">
        <v>15798</v>
      </c>
      <c r="BH14" s="33"/>
      <c r="BI14" s="20">
        <v>10</v>
      </c>
      <c r="BJ14" s="21" t="str">
        <f t="shared" si="14"/>
        <v>宮古島市</v>
      </c>
      <c r="BK14" s="22">
        <v>0</v>
      </c>
      <c r="BL14" s="22">
        <v>3025797</v>
      </c>
      <c r="BM14" s="22">
        <v>2803093</v>
      </c>
      <c r="BN14" s="22">
        <v>22186177</v>
      </c>
      <c r="BO14" s="22">
        <v>21402152</v>
      </c>
      <c r="BP14" s="22">
        <v>5241726</v>
      </c>
      <c r="BQ14" s="22">
        <v>0</v>
      </c>
      <c r="BR14" s="22">
        <v>14676</v>
      </c>
      <c r="BS14" s="22">
        <v>12650</v>
      </c>
      <c r="BT14" s="33"/>
      <c r="BU14" s="20">
        <v>10</v>
      </c>
      <c r="BV14" s="21" t="str">
        <f t="shared" si="15"/>
        <v>宮古島市</v>
      </c>
      <c r="BW14" s="22">
        <v>0</v>
      </c>
      <c r="BX14" s="22">
        <v>1880005</v>
      </c>
      <c r="BY14" s="22">
        <v>1875540</v>
      </c>
      <c r="BZ14" s="22">
        <v>23082199</v>
      </c>
      <c r="CA14" s="22">
        <v>23065860</v>
      </c>
      <c r="CB14" s="22">
        <v>14031587</v>
      </c>
      <c r="CC14" s="22">
        <v>0</v>
      </c>
      <c r="CD14" s="22">
        <v>3388</v>
      </c>
      <c r="CE14" s="22">
        <v>3277</v>
      </c>
      <c r="CF14" s="33"/>
      <c r="CG14" s="20">
        <v>10</v>
      </c>
      <c r="CH14" s="21" t="str">
        <f t="shared" si="16"/>
        <v>宮古島市</v>
      </c>
      <c r="CI14" s="22">
        <v>1584757</v>
      </c>
      <c r="CJ14" s="22">
        <v>8371906</v>
      </c>
      <c r="CK14" s="22">
        <v>7577352</v>
      </c>
      <c r="CL14" s="22">
        <v>84664513</v>
      </c>
      <c r="CM14" s="22">
        <v>81169573</v>
      </c>
      <c r="CN14" s="22">
        <v>24020577</v>
      </c>
      <c r="CO14" s="22">
        <v>2008</v>
      </c>
      <c r="CP14" s="22">
        <v>37739</v>
      </c>
      <c r="CQ14" s="22">
        <v>31725</v>
      </c>
      <c r="CR14" s="53"/>
      <c r="CS14" s="20">
        <v>10</v>
      </c>
      <c r="CT14" s="21" t="str">
        <f t="shared" si="17"/>
        <v>宮古島市</v>
      </c>
      <c r="CU14" s="22">
        <v>0</v>
      </c>
      <c r="CV14" s="22">
        <v>0</v>
      </c>
      <c r="CW14" s="22">
        <v>0</v>
      </c>
      <c r="CX14" s="22">
        <v>0</v>
      </c>
      <c r="CY14" s="22">
        <v>0</v>
      </c>
      <c r="CZ14" s="22">
        <v>0</v>
      </c>
      <c r="DA14" s="22">
        <v>0</v>
      </c>
      <c r="DB14" s="22">
        <v>0</v>
      </c>
      <c r="DC14" s="22">
        <v>0</v>
      </c>
      <c r="DD14" s="18"/>
      <c r="DE14" s="20">
        <v>10</v>
      </c>
      <c r="DF14" s="21" t="str">
        <f t="shared" si="18"/>
        <v>宮古島市</v>
      </c>
      <c r="DG14" s="22">
        <v>0</v>
      </c>
      <c r="DH14" s="22">
        <v>0</v>
      </c>
      <c r="DI14" s="22">
        <v>0</v>
      </c>
      <c r="DJ14" s="22">
        <v>0</v>
      </c>
      <c r="DK14" s="22">
        <v>0</v>
      </c>
      <c r="DL14" s="22">
        <v>0</v>
      </c>
      <c r="DM14" s="22">
        <v>0</v>
      </c>
      <c r="DN14" s="22">
        <v>0</v>
      </c>
      <c r="DO14" s="22">
        <v>0</v>
      </c>
      <c r="DP14" s="18"/>
      <c r="DQ14" s="20">
        <v>10</v>
      </c>
      <c r="DR14" s="21" t="str">
        <f t="shared" si="19"/>
        <v>宮古島市</v>
      </c>
      <c r="DS14" s="22">
        <v>28048</v>
      </c>
      <c r="DT14" s="22">
        <v>0</v>
      </c>
      <c r="DU14" s="22">
        <v>0</v>
      </c>
      <c r="DV14" s="22">
        <v>0</v>
      </c>
      <c r="DW14" s="22">
        <v>0</v>
      </c>
      <c r="DX14" s="22">
        <v>0</v>
      </c>
      <c r="DY14" s="22">
        <v>102</v>
      </c>
      <c r="DZ14" s="22">
        <v>0</v>
      </c>
      <c r="EA14" s="22">
        <v>0</v>
      </c>
      <c r="EB14" s="18"/>
      <c r="EC14" s="20">
        <v>10</v>
      </c>
      <c r="ED14" s="21" t="str">
        <f t="shared" si="20"/>
        <v>宮古島市</v>
      </c>
      <c r="EE14" s="22">
        <v>0</v>
      </c>
      <c r="EF14" s="22">
        <v>0</v>
      </c>
      <c r="EG14" s="22">
        <v>0</v>
      </c>
      <c r="EH14" s="22">
        <v>0</v>
      </c>
      <c r="EI14" s="22">
        <v>0</v>
      </c>
      <c r="EJ14" s="22">
        <v>0</v>
      </c>
      <c r="EK14" s="22">
        <v>0</v>
      </c>
      <c r="EL14" s="22">
        <v>0</v>
      </c>
      <c r="EM14" s="22">
        <v>0</v>
      </c>
      <c r="EO14" s="20">
        <v>10</v>
      </c>
      <c r="EP14" s="21" t="str">
        <f t="shared" si="21"/>
        <v>宮古島市</v>
      </c>
      <c r="EQ14" s="22">
        <v>0</v>
      </c>
      <c r="ER14" s="22">
        <v>0</v>
      </c>
      <c r="ES14" s="22">
        <v>0</v>
      </c>
      <c r="ET14" s="22">
        <v>0</v>
      </c>
      <c r="EU14" s="22">
        <v>0</v>
      </c>
      <c r="EV14" s="22">
        <v>0</v>
      </c>
      <c r="EW14" s="22">
        <v>0</v>
      </c>
      <c r="EX14" s="22">
        <v>0</v>
      </c>
      <c r="EY14" s="22">
        <v>0</v>
      </c>
      <c r="FA14" s="20">
        <v>10</v>
      </c>
      <c r="FB14" s="21" t="str">
        <f t="shared" si="22"/>
        <v>宮古島市</v>
      </c>
      <c r="FC14" s="22">
        <v>20210</v>
      </c>
      <c r="FD14" s="22">
        <v>5576</v>
      </c>
      <c r="FE14" s="22">
        <v>5576</v>
      </c>
      <c r="FF14" s="22">
        <v>182</v>
      </c>
      <c r="FG14" s="22">
        <v>182</v>
      </c>
      <c r="FH14" s="22">
        <v>182</v>
      </c>
      <c r="FI14" s="22">
        <v>4</v>
      </c>
      <c r="FJ14" s="22">
        <v>3</v>
      </c>
      <c r="FK14" s="22">
        <v>3</v>
      </c>
      <c r="FM14" s="20">
        <v>10</v>
      </c>
      <c r="FN14" s="21" t="str">
        <f t="shared" si="23"/>
        <v>宮古島市</v>
      </c>
      <c r="FO14" s="22">
        <v>18536283</v>
      </c>
      <c r="FP14" s="22">
        <v>17174773</v>
      </c>
      <c r="FQ14" s="22">
        <v>13174421</v>
      </c>
      <c r="FR14" s="22">
        <v>131892</v>
      </c>
      <c r="FS14" s="22">
        <v>101213</v>
      </c>
      <c r="FT14" s="22">
        <v>100792</v>
      </c>
      <c r="FU14" s="22">
        <v>4449</v>
      </c>
      <c r="FV14" s="22">
        <v>11254</v>
      </c>
      <c r="FW14" s="22">
        <v>7194</v>
      </c>
      <c r="FY14" s="20">
        <v>10</v>
      </c>
      <c r="FZ14" s="21" t="str">
        <f t="shared" si="24"/>
        <v>宮古島市</v>
      </c>
      <c r="GA14" s="22">
        <v>1424</v>
      </c>
      <c r="GB14" s="22">
        <v>2225024</v>
      </c>
      <c r="GC14" s="22">
        <v>2224794</v>
      </c>
      <c r="GD14" s="22">
        <v>4889684</v>
      </c>
      <c r="GE14" s="22">
        <v>4889163</v>
      </c>
      <c r="GF14" s="22">
        <v>3469508</v>
      </c>
      <c r="GG14" s="22">
        <v>2</v>
      </c>
      <c r="GH14" s="22">
        <v>355</v>
      </c>
      <c r="GI14" s="22">
        <v>351</v>
      </c>
      <c r="GK14" s="20">
        <v>10</v>
      </c>
      <c r="GL14" s="21" t="str">
        <f t="shared" si="25"/>
        <v>宮古島市</v>
      </c>
      <c r="GM14" s="22">
        <v>0</v>
      </c>
      <c r="GN14" s="22">
        <v>0</v>
      </c>
      <c r="GO14" s="22">
        <v>0</v>
      </c>
      <c r="GP14" s="22">
        <v>0</v>
      </c>
      <c r="GQ14" s="22">
        <v>0</v>
      </c>
      <c r="GR14" s="22">
        <v>0</v>
      </c>
      <c r="GS14" s="22">
        <v>0</v>
      </c>
      <c r="GT14" s="22">
        <v>0</v>
      </c>
      <c r="GU14" s="22">
        <v>0</v>
      </c>
      <c r="GW14" s="20">
        <v>10</v>
      </c>
      <c r="GX14" s="21" t="str">
        <f t="shared" si="26"/>
        <v>宮古島市</v>
      </c>
      <c r="GY14" s="22">
        <v>0</v>
      </c>
      <c r="GZ14" s="22">
        <v>0</v>
      </c>
      <c r="HA14" s="22">
        <v>0</v>
      </c>
      <c r="HB14" s="22">
        <v>0</v>
      </c>
      <c r="HC14" s="22">
        <v>0</v>
      </c>
      <c r="HD14" s="22">
        <v>0</v>
      </c>
      <c r="HE14" s="22">
        <v>0</v>
      </c>
      <c r="HF14" s="22">
        <v>0</v>
      </c>
      <c r="HG14" s="22">
        <v>0</v>
      </c>
      <c r="HI14" s="20">
        <v>10</v>
      </c>
      <c r="HJ14" s="21" t="str">
        <f t="shared" si="27"/>
        <v>宮古島市</v>
      </c>
      <c r="HK14" s="22">
        <v>0</v>
      </c>
      <c r="HL14" s="22">
        <v>0</v>
      </c>
      <c r="HM14" s="22">
        <v>0</v>
      </c>
      <c r="HN14" s="22">
        <v>0</v>
      </c>
      <c r="HO14" s="22">
        <v>0</v>
      </c>
      <c r="HP14" s="22">
        <v>0</v>
      </c>
      <c r="HQ14" s="22">
        <v>0</v>
      </c>
      <c r="HR14" s="22">
        <v>0</v>
      </c>
      <c r="HS14" s="22">
        <v>0</v>
      </c>
      <c r="HU14" s="19">
        <f t="shared" si="1"/>
        <v>24356227</v>
      </c>
      <c r="HV14" s="8">
        <f t="shared" si="2"/>
        <v>137763399</v>
      </c>
      <c r="HW14" s="8">
        <f t="shared" si="3"/>
        <v>112198777</v>
      </c>
      <c r="HX14" s="8">
        <f t="shared" si="4"/>
        <v>93022384</v>
      </c>
      <c r="HY14" s="8">
        <f t="shared" si="5"/>
        <v>88916306</v>
      </c>
      <c r="HZ14" s="8">
        <f t="shared" si="6"/>
        <v>30346212</v>
      </c>
      <c r="IA14" s="8">
        <f t="shared" si="7"/>
        <v>13148</v>
      </c>
      <c r="IB14" s="8">
        <f t="shared" si="8"/>
        <v>111966</v>
      </c>
      <c r="IC14" s="8">
        <f t="shared" si="9"/>
        <v>85496</v>
      </c>
    </row>
    <row r="15" spans="1:237" s="8" customFormat="1" ht="15" customHeight="1">
      <c r="A15" s="24">
        <v>11</v>
      </c>
      <c r="B15" s="25" t="s">
        <v>81</v>
      </c>
      <c r="C15" s="26">
        <v>6</v>
      </c>
      <c r="D15" s="26">
        <v>61165</v>
      </c>
      <c r="E15" s="26">
        <v>44982</v>
      </c>
      <c r="F15" s="26">
        <v>3178</v>
      </c>
      <c r="G15" s="26">
        <v>2334</v>
      </c>
      <c r="H15" s="26">
        <v>2334</v>
      </c>
      <c r="I15" s="26">
        <v>1</v>
      </c>
      <c r="J15" s="26">
        <v>163</v>
      </c>
      <c r="K15" s="26">
        <v>129</v>
      </c>
      <c r="L15" s="18"/>
      <c r="M15" s="24">
        <v>11</v>
      </c>
      <c r="N15" s="25" t="str">
        <f t="shared" si="10"/>
        <v>南城市</v>
      </c>
      <c r="O15" s="26">
        <v>0</v>
      </c>
      <c r="P15" s="26">
        <v>0</v>
      </c>
      <c r="Q15" s="26">
        <v>0</v>
      </c>
      <c r="R15" s="26">
        <v>0</v>
      </c>
      <c r="S15" s="26">
        <v>0</v>
      </c>
      <c r="T15" s="26">
        <v>0</v>
      </c>
      <c r="U15" s="26">
        <v>0</v>
      </c>
      <c r="V15" s="26">
        <v>0</v>
      </c>
      <c r="W15" s="26">
        <v>0</v>
      </c>
      <c r="X15" s="33"/>
      <c r="Y15" s="20">
        <v>11</v>
      </c>
      <c r="Z15" s="21" t="str">
        <f t="shared" si="11"/>
        <v>南城市</v>
      </c>
      <c r="AA15" s="22">
        <v>180445</v>
      </c>
      <c r="AB15" s="22">
        <v>18804094</v>
      </c>
      <c r="AC15" s="22">
        <v>14409687</v>
      </c>
      <c r="AD15" s="22">
        <v>923097</v>
      </c>
      <c r="AE15" s="22">
        <v>708074</v>
      </c>
      <c r="AF15" s="22">
        <v>708074</v>
      </c>
      <c r="AG15" s="22">
        <v>939</v>
      </c>
      <c r="AH15" s="22">
        <v>25551</v>
      </c>
      <c r="AI15" s="22">
        <v>18998</v>
      </c>
      <c r="AJ15" s="53"/>
      <c r="AK15" s="20">
        <v>11</v>
      </c>
      <c r="AL15" s="21" t="str">
        <f t="shared" si="12"/>
        <v>南城市</v>
      </c>
      <c r="AM15" s="22">
        <v>366</v>
      </c>
      <c r="AN15" s="22">
        <v>79887</v>
      </c>
      <c r="AO15" s="22">
        <v>63119</v>
      </c>
      <c r="AP15" s="22">
        <v>75101</v>
      </c>
      <c r="AQ15" s="22">
        <v>60347</v>
      </c>
      <c r="AR15" s="22">
        <v>20116</v>
      </c>
      <c r="AS15" s="22">
        <v>3</v>
      </c>
      <c r="AT15" s="22">
        <v>186</v>
      </c>
      <c r="AU15" s="22">
        <v>134</v>
      </c>
      <c r="AV15" s="33"/>
      <c r="AW15" s="20">
        <v>11</v>
      </c>
      <c r="AX15" s="21" t="str">
        <f t="shared" si="13"/>
        <v>南城市</v>
      </c>
      <c r="AY15" s="22">
        <v>0</v>
      </c>
      <c r="AZ15" s="22">
        <v>2187583</v>
      </c>
      <c r="BA15" s="22">
        <v>2071251</v>
      </c>
      <c r="BB15" s="22">
        <v>41390478</v>
      </c>
      <c r="BC15" s="22">
        <v>40241746</v>
      </c>
      <c r="BD15" s="22">
        <v>4692193</v>
      </c>
      <c r="BE15" s="22">
        <v>0</v>
      </c>
      <c r="BF15" s="22">
        <v>13051</v>
      </c>
      <c r="BG15" s="22">
        <v>12194</v>
      </c>
      <c r="BH15" s="33"/>
      <c r="BI15" s="20">
        <v>11</v>
      </c>
      <c r="BJ15" s="21" t="str">
        <f t="shared" si="14"/>
        <v>南城市</v>
      </c>
      <c r="BK15" s="22">
        <v>0</v>
      </c>
      <c r="BL15" s="22">
        <v>1914144</v>
      </c>
      <c r="BM15" s="22">
        <v>1903094</v>
      </c>
      <c r="BN15" s="22">
        <v>31874966</v>
      </c>
      <c r="BO15" s="22">
        <v>31828858</v>
      </c>
      <c r="BP15" s="22">
        <v>7311369</v>
      </c>
      <c r="BQ15" s="22">
        <v>0</v>
      </c>
      <c r="BR15" s="22">
        <v>10675</v>
      </c>
      <c r="BS15" s="22">
        <v>10412</v>
      </c>
      <c r="BT15" s="33"/>
      <c r="BU15" s="20">
        <v>11</v>
      </c>
      <c r="BV15" s="21" t="str">
        <f t="shared" si="15"/>
        <v>南城市</v>
      </c>
      <c r="BW15" s="22">
        <v>0</v>
      </c>
      <c r="BX15" s="22">
        <v>875631</v>
      </c>
      <c r="BY15" s="22">
        <v>872383</v>
      </c>
      <c r="BZ15" s="22">
        <v>14783979</v>
      </c>
      <c r="CA15" s="22">
        <v>14779428</v>
      </c>
      <c r="CB15" s="22">
        <v>8794211</v>
      </c>
      <c r="CC15" s="22">
        <v>0</v>
      </c>
      <c r="CD15" s="22">
        <v>1998</v>
      </c>
      <c r="CE15" s="22">
        <v>1978</v>
      </c>
      <c r="CF15" s="33"/>
      <c r="CG15" s="20">
        <v>11</v>
      </c>
      <c r="CH15" s="21" t="str">
        <f t="shared" si="16"/>
        <v>南城市</v>
      </c>
      <c r="CI15" s="22">
        <v>297977</v>
      </c>
      <c r="CJ15" s="22">
        <v>4977358</v>
      </c>
      <c r="CK15" s="22">
        <v>4846728</v>
      </c>
      <c r="CL15" s="22">
        <v>88049423</v>
      </c>
      <c r="CM15" s="22">
        <v>86850032</v>
      </c>
      <c r="CN15" s="22">
        <v>20797773</v>
      </c>
      <c r="CO15" s="22">
        <v>467</v>
      </c>
      <c r="CP15" s="22">
        <v>25724</v>
      </c>
      <c r="CQ15" s="22">
        <v>24584</v>
      </c>
      <c r="CR15" s="53"/>
      <c r="CS15" s="20">
        <v>11</v>
      </c>
      <c r="CT15" s="21" t="str">
        <f t="shared" si="17"/>
        <v>南城市</v>
      </c>
      <c r="CU15" s="22">
        <v>0</v>
      </c>
      <c r="CV15" s="22">
        <v>0</v>
      </c>
      <c r="CW15" s="22">
        <v>0</v>
      </c>
      <c r="CX15" s="22">
        <v>0</v>
      </c>
      <c r="CY15" s="22">
        <v>0</v>
      </c>
      <c r="CZ15" s="22">
        <v>0</v>
      </c>
      <c r="DA15" s="22">
        <v>0</v>
      </c>
      <c r="DB15" s="22">
        <v>0</v>
      </c>
      <c r="DC15" s="22">
        <v>0</v>
      </c>
      <c r="DD15" s="18"/>
      <c r="DE15" s="20">
        <v>11</v>
      </c>
      <c r="DF15" s="21" t="str">
        <f t="shared" si="18"/>
        <v>南城市</v>
      </c>
      <c r="DG15" s="22">
        <v>0</v>
      </c>
      <c r="DH15" s="22">
        <v>0</v>
      </c>
      <c r="DI15" s="22">
        <v>0</v>
      </c>
      <c r="DJ15" s="22">
        <v>0</v>
      </c>
      <c r="DK15" s="22">
        <v>0</v>
      </c>
      <c r="DL15" s="22">
        <v>0</v>
      </c>
      <c r="DM15" s="22">
        <v>0</v>
      </c>
      <c r="DN15" s="22">
        <v>0</v>
      </c>
      <c r="DO15" s="22">
        <v>0</v>
      </c>
      <c r="DP15" s="18"/>
      <c r="DQ15" s="20">
        <v>11</v>
      </c>
      <c r="DR15" s="21" t="str">
        <f t="shared" si="19"/>
        <v>南城市</v>
      </c>
      <c r="DS15" s="22">
        <v>10961</v>
      </c>
      <c r="DT15" s="22">
        <v>3887</v>
      </c>
      <c r="DU15" s="22">
        <v>1234</v>
      </c>
      <c r="DV15" s="22">
        <v>133</v>
      </c>
      <c r="DW15" s="22">
        <v>45</v>
      </c>
      <c r="DX15" s="22">
        <v>45</v>
      </c>
      <c r="DY15" s="22">
        <v>94</v>
      </c>
      <c r="DZ15" s="22">
        <v>45</v>
      </c>
      <c r="EA15" s="22">
        <v>12</v>
      </c>
      <c r="EB15" s="18"/>
      <c r="EC15" s="20">
        <v>11</v>
      </c>
      <c r="ED15" s="21" t="str">
        <f t="shared" si="20"/>
        <v>南城市</v>
      </c>
      <c r="EE15" s="22">
        <v>0</v>
      </c>
      <c r="EF15" s="22">
        <v>0</v>
      </c>
      <c r="EG15" s="22">
        <v>0</v>
      </c>
      <c r="EH15" s="22">
        <v>0</v>
      </c>
      <c r="EI15" s="22">
        <v>0</v>
      </c>
      <c r="EJ15" s="22">
        <v>0</v>
      </c>
      <c r="EK15" s="22">
        <v>0</v>
      </c>
      <c r="EL15" s="22">
        <v>0</v>
      </c>
      <c r="EM15" s="22">
        <v>0</v>
      </c>
      <c r="EO15" s="20">
        <v>11</v>
      </c>
      <c r="EP15" s="21" t="str">
        <f t="shared" si="21"/>
        <v>南城市</v>
      </c>
      <c r="EQ15" s="22">
        <v>0</v>
      </c>
      <c r="ER15" s="22">
        <v>0</v>
      </c>
      <c r="ES15" s="22">
        <v>0</v>
      </c>
      <c r="ET15" s="22">
        <v>0</v>
      </c>
      <c r="EU15" s="22">
        <v>0</v>
      </c>
      <c r="EV15" s="22">
        <v>0</v>
      </c>
      <c r="EW15" s="22">
        <v>0</v>
      </c>
      <c r="EX15" s="22">
        <v>0</v>
      </c>
      <c r="EY15" s="22">
        <v>0</v>
      </c>
      <c r="FA15" s="20">
        <v>11</v>
      </c>
      <c r="FB15" s="21" t="str">
        <f t="shared" si="22"/>
        <v>南城市</v>
      </c>
      <c r="FC15" s="22">
        <v>0</v>
      </c>
      <c r="FD15" s="22">
        <v>0</v>
      </c>
      <c r="FE15" s="22">
        <v>0</v>
      </c>
      <c r="FF15" s="22">
        <v>0</v>
      </c>
      <c r="FG15" s="22">
        <v>0</v>
      </c>
      <c r="FH15" s="22">
        <v>0</v>
      </c>
      <c r="FI15" s="22">
        <v>0</v>
      </c>
      <c r="FJ15" s="22">
        <v>0</v>
      </c>
      <c r="FK15" s="22">
        <v>0</v>
      </c>
      <c r="FM15" s="20">
        <v>11</v>
      </c>
      <c r="FN15" s="21" t="str">
        <f t="shared" si="23"/>
        <v>南城市</v>
      </c>
      <c r="FO15" s="22">
        <v>722143</v>
      </c>
      <c r="FP15" s="22">
        <v>11440324</v>
      </c>
      <c r="FQ15" s="22">
        <v>8452149</v>
      </c>
      <c r="FR15" s="22">
        <v>174190</v>
      </c>
      <c r="FS15" s="22">
        <v>127321</v>
      </c>
      <c r="FT15" s="22">
        <v>113900</v>
      </c>
      <c r="FU15" s="22">
        <v>1373</v>
      </c>
      <c r="FV15" s="22">
        <v>14426</v>
      </c>
      <c r="FW15" s="22">
        <v>10202</v>
      </c>
      <c r="FY15" s="20">
        <v>11</v>
      </c>
      <c r="FZ15" s="21" t="str">
        <f t="shared" si="24"/>
        <v>南城市</v>
      </c>
      <c r="GA15" s="22">
        <v>33796</v>
      </c>
      <c r="GB15" s="22">
        <v>1554987</v>
      </c>
      <c r="GC15" s="22">
        <v>1551126</v>
      </c>
      <c r="GD15" s="22">
        <v>2007806</v>
      </c>
      <c r="GE15" s="22">
        <v>2003395</v>
      </c>
      <c r="GF15" s="22">
        <v>1318917</v>
      </c>
      <c r="GG15" s="22">
        <v>12</v>
      </c>
      <c r="GH15" s="22">
        <v>1382</v>
      </c>
      <c r="GI15" s="22">
        <v>1362</v>
      </c>
      <c r="GK15" s="20">
        <v>11</v>
      </c>
      <c r="GL15" s="21" t="str">
        <f t="shared" si="25"/>
        <v>南城市</v>
      </c>
      <c r="GM15" s="22">
        <v>4065</v>
      </c>
      <c r="GN15" s="22">
        <v>0</v>
      </c>
      <c r="GO15" s="22">
        <v>0</v>
      </c>
      <c r="GP15" s="22">
        <v>0</v>
      </c>
      <c r="GQ15" s="22">
        <v>0</v>
      </c>
      <c r="GR15" s="22">
        <v>0</v>
      </c>
      <c r="GS15" s="22">
        <v>5</v>
      </c>
      <c r="GT15" s="22">
        <v>0</v>
      </c>
      <c r="GU15" s="22">
        <v>0</v>
      </c>
      <c r="GW15" s="20">
        <v>11</v>
      </c>
      <c r="GX15" s="21" t="str">
        <f t="shared" si="26"/>
        <v>南城市</v>
      </c>
      <c r="GY15" s="22">
        <v>0</v>
      </c>
      <c r="GZ15" s="22">
        <v>0</v>
      </c>
      <c r="HA15" s="22">
        <v>0</v>
      </c>
      <c r="HB15" s="22">
        <v>0</v>
      </c>
      <c r="HC15" s="22">
        <v>0</v>
      </c>
      <c r="HD15" s="22">
        <v>0</v>
      </c>
      <c r="HE15" s="22">
        <v>0</v>
      </c>
      <c r="HF15" s="22">
        <v>0</v>
      </c>
      <c r="HG15" s="22">
        <v>0</v>
      </c>
      <c r="HI15" s="20">
        <v>11</v>
      </c>
      <c r="HJ15" s="21" t="str">
        <f t="shared" si="27"/>
        <v>南城市</v>
      </c>
      <c r="HK15" s="22">
        <v>0</v>
      </c>
      <c r="HL15" s="22">
        <v>0</v>
      </c>
      <c r="HM15" s="22">
        <v>0</v>
      </c>
      <c r="HN15" s="22">
        <v>0</v>
      </c>
      <c r="HO15" s="22">
        <v>0</v>
      </c>
      <c r="HP15" s="22">
        <v>0</v>
      </c>
      <c r="HQ15" s="22">
        <v>0</v>
      </c>
      <c r="HR15" s="22">
        <v>0</v>
      </c>
      <c r="HS15" s="22">
        <v>0</v>
      </c>
      <c r="HU15" s="19">
        <f t="shared" si="1"/>
        <v>1249759</v>
      </c>
      <c r="HV15" s="8">
        <f t="shared" si="2"/>
        <v>36921702</v>
      </c>
      <c r="HW15" s="8">
        <f t="shared" si="3"/>
        <v>29369025</v>
      </c>
      <c r="HX15" s="8">
        <f t="shared" si="4"/>
        <v>91232928</v>
      </c>
      <c r="HY15" s="8">
        <f t="shared" si="5"/>
        <v>89751548</v>
      </c>
      <c r="HZ15" s="8">
        <f t="shared" si="6"/>
        <v>22961159</v>
      </c>
      <c r="IA15" s="8">
        <f t="shared" si="7"/>
        <v>2894</v>
      </c>
      <c r="IB15" s="8">
        <f t="shared" si="8"/>
        <v>67477</v>
      </c>
      <c r="IC15" s="8">
        <f t="shared" si="9"/>
        <v>55421</v>
      </c>
    </row>
    <row r="16" spans="1:229" s="8" customFormat="1" ht="15" customHeight="1">
      <c r="A16" s="38"/>
      <c r="B16" s="39" t="s">
        <v>134</v>
      </c>
      <c r="C16" s="37">
        <f>SUM(C5:C15)</f>
        <v>375689</v>
      </c>
      <c r="D16" s="37">
        <f aca="true" t="shared" si="28" ref="D16:K16">SUM(D5:D15)</f>
        <v>8328309</v>
      </c>
      <c r="E16" s="37">
        <f t="shared" si="28"/>
        <v>6943894</v>
      </c>
      <c r="F16" s="37">
        <f t="shared" si="28"/>
        <v>347328</v>
      </c>
      <c r="G16" s="37">
        <f t="shared" si="28"/>
        <v>288156</v>
      </c>
      <c r="H16" s="37">
        <f t="shared" si="28"/>
        <v>288155</v>
      </c>
      <c r="I16" s="37">
        <f t="shared" si="28"/>
        <v>1115</v>
      </c>
      <c r="J16" s="37">
        <f t="shared" si="28"/>
        <v>7513</v>
      </c>
      <c r="K16" s="37">
        <f t="shared" si="28"/>
        <v>5853</v>
      </c>
      <c r="L16" s="18"/>
      <c r="M16" s="38"/>
      <c r="N16" s="39" t="s">
        <v>134</v>
      </c>
      <c r="O16" s="37">
        <f aca="true" t="shared" si="29" ref="O16:W16">SUM(O5:O15)</f>
        <v>5879</v>
      </c>
      <c r="P16" s="37">
        <f t="shared" si="29"/>
        <v>270845</v>
      </c>
      <c r="Q16" s="37">
        <f t="shared" si="29"/>
        <v>270363</v>
      </c>
      <c r="R16" s="37">
        <f t="shared" si="29"/>
        <v>2219952</v>
      </c>
      <c r="S16" s="37">
        <f t="shared" si="29"/>
        <v>2217096</v>
      </c>
      <c r="T16" s="37">
        <f t="shared" si="29"/>
        <v>624448</v>
      </c>
      <c r="U16" s="37">
        <f t="shared" si="29"/>
        <v>31</v>
      </c>
      <c r="V16" s="37">
        <f t="shared" si="29"/>
        <v>574</v>
      </c>
      <c r="W16" s="37">
        <f t="shared" si="29"/>
        <v>570</v>
      </c>
      <c r="X16" s="33"/>
      <c r="Y16" s="38"/>
      <c r="Z16" s="39" t="s">
        <v>134</v>
      </c>
      <c r="AA16" s="37">
        <f aca="true" t="shared" si="30" ref="AA16:AI16">SUM(AA5:AA15)</f>
        <v>11329918</v>
      </c>
      <c r="AB16" s="37">
        <f t="shared" si="30"/>
        <v>267533560</v>
      </c>
      <c r="AC16" s="37">
        <f t="shared" si="30"/>
        <v>218742701</v>
      </c>
      <c r="AD16" s="37">
        <f t="shared" si="30"/>
        <v>9296503</v>
      </c>
      <c r="AE16" s="37">
        <f t="shared" si="30"/>
        <v>7646509</v>
      </c>
      <c r="AF16" s="37">
        <f t="shared" si="30"/>
        <v>7642111</v>
      </c>
      <c r="AG16" s="37">
        <f t="shared" si="30"/>
        <v>16286</v>
      </c>
      <c r="AH16" s="37">
        <f t="shared" si="30"/>
        <v>201295</v>
      </c>
      <c r="AI16" s="37">
        <f t="shared" si="30"/>
        <v>146730</v>
      </c>
      <c r="AJ16" s="53"/>
      <c r="AK16" s="38"/>
      <c r="AL16" s="39" t="s">
        <v>134</v>
      </c>
      <c r="AM16" s="37">
        <f aca="true" t="shared" si="31" ref="AM16:AU16">SUM(AM5:AM15)</f>
        <v>632658</v>
      </c>
      <c r="AN16" s="37">
        <f t="shared" si="31"/>
        <v>3012040</v>
      </c>
      <c r="AO16" s="37">
        <f t="shared" si="31"/>
        <v>2930023</v>
      </c>
      <c r="AP16" s="37">
        <f t="shared" si="31"/>
        <v>40920912</v>
      </c>
      <c r="AQ16" s="37">
        <f t="shared" si="31"/>
        <v>40434275</v>
      </c>
      <c r="AR16" s="37">
        <f t="shared" si="31"/>
        <v>7455123</v>
      </c>
      <c r="AS16" s="37">
        <f t="shared" si="31"/>
        <v>1615</v>
      </c>
      <c r="AT16" s="37">
        <f t="shared" si="31"/>
        <v>6254</v>
      </c>
      <c r="AU16" s="37">
        <f t="shared" si="31"/>
        <v>5845</v>
      </c>
      <c r="AV16" s="33"/>
      <c r="AW16" s="38"/>
      <c r="AX16" s="39" t="s">
        <v>134</v>
      </c>
      <c r="AY16" s="37">
        <f aca="true" t="shared" si="32" ref="AY16:BG16">SUM(AY5:AY15)</f>
        <v>0</v>
      </c>
      <c r="AZ16" s="37">
        <f t="shared" si="32"/>
        <v>46219452</v>
      </c>
      <c r="BA16" s="37">
        <f t="shared" si="32"/>
        <v>44874792</v>
      </c>
      <c r="BB16" s="37">
        <f t="shared" si="32"/>
        <v>1920232937</v>
      </c>
      <c r="BC16" s="37">
        <f t="shared" si="32"/>
        <v>1909777516</v>
      </c>
      <c r="BD16" s="37">
        <f t="shared" si="32"/>
        <v>243773440</v>
      </c>
      <c r="BE16" s="37">
        <f t="shared" si="32"/>
        <v>0</v>
      </c>
      <c r="BF16" s="37">
        <f t="shared" si="32"/>
        <v>233873</v>
      </c>
      <c r="BG16" s="37">
        <f t="shared" si="32"/>
        <v>222842</v>
      </c>
      <c r="BH16" s="33"/>
      <c r="BI16" s="38"/>
      <c r="BJ16" s="39" t="s">
        <v>134</v>
      </c>
      <c r="BK16" s="37">
        <f aca="true" t="shared" si="33" ref="BK16:BS16">SUM(BK5:BK15)</f>
        <v>0</v>
      </c>
      <c r="BL16" s="37">
        <f t="shared" si="33"/>
        <v>19790646</v>
      </c>
      <c r="BM16" s="37">
        <f t="shared" si="33"/>
        <v>19402920</v>
      </c>
      <c r="BN16" s="37">
        <f t="shared" si="33"/>
        <v>488954751</v>
      </c>
      <c r="BO16" s="37">
        <f t="shared" si="33"/>
        <v>487325336</v>
      </c>
      <c r="BP16" s="37">
        <f t="shared" si="33"/>
        <v>119081230</v>
      </c>
      <c r="BQ16" s="37">
        <f t="shared" si="33"/>
        <v>0</v>
      </c>
      <c r="BR16" s="37">
        <f t="shared" si="33"/>
        <v>119454</v>
      </c>
      <c r="BS16" s="37">
        <f t="shared" si="33"/>
        <v>114753</v>
      </c>
      <c r="BT16" s="33"/>
      <c r="BU16" s="38"/>
      <c r="BV16" s="39" t="s">
        <v>134</v>
      </c>
      <c r="BW16" s="37">
        <f aca="true" t="shared" si="34" ref="BW16:CE16">SUM(BW5:BW15)</f>
        <v>0</v>
      </c>
      <c r="BX16" s="37">
        <f t="shared" si="34"/>
        <v>29705262</v>
      </c>
      <c r="BY16" s="37">
        <f t="shared" si="34"/>
        <v>29679215</v>
      </c>
      <c r="BZ16" s="37">
        <f t="shared" si="34"/>
        <v>1050256643</v>
      </c>
      <c r="CA16" s="37">
        <f t="shared" si="34"/>
        <v>1050135157</v>
      </c>
      <c r="CB16" s="37">
        <f t="shared" si="34"/>
        <v>646580563</v>
      </c>
      <c r="CC16" s="37">
        <f t="shared" si="34"/>
        <v>0</v>
      </c>
      <c r="CD16" s="37">
        <f t="shared" si="34"/>
        <v>59425</v>
      </c>
      <c r="CE16" s="37">
        <f t="shared" si="34"/>
        <v>58933</v>
      </c>
      <c r="CF16" s="33"/>
      <c r="CG16" s="38"/>
      <c r="CH16" s="39" t="s">
        <v>134</v>
      </c>
      <c r="CI16" s="37">
        <f aca="true" t="shared" si="35" ref="CI16:CQ16">SUM(CI5:CI15)</f>
        <v>12275892</v>
      </c>
      <c r="CJ16" s="37">
        <f t="shared" si="35"/>
        <v>95715360</v>
      </c>
      <c r="CK16" s="37">
        <f t="shared" si="35"/>
        <v>93956927</v>
      </c>
      <c r="CL16" s="37">
        <f t="shared" si="35"/>
        <v>3459444331</v>
      </c>
      <c r="CM16" s="37">
        <f t="shared" si="35"/>
        <v>3447238009</v>
      </c>
      <c r="CN16" s="37">
        <f t="shared" si="35"/>
        <v>1009435233</v>
      </c>
      <c r="CO16" s="37">
        <f t="shared" si="35"/>
        <v>19818</v>
      </c>
      <c r="CP16" s="37">
        <f t="shared" si="35"/>
        <v>412752</v>
      </c>
      <c r="CQ16" s="37">
        <f t="shared" si="35"/>
        <v>396528</v>
      </c>
      <c r="CR16" s="53"/>
      <c r="CS16" s="38"/>
      <c r="CT16" s="39" t="s">
        <v>134</v>
      </c>
      <c r="CU16" s="37">
        <f aca="true" t="shared" si="36" ref="CU16:DC16">SUM(CU5:CU15)</f>
        <v>0</v>
      </c>
      <c r="CV16" s="37">
        <f t="shared" si="36"/>
        <v>0</v>
      </c>
      <c r="CW16" s="37">
        <f t="shared" si="36"/>
        <v>0</v>
      </c>
      <c r="CX16" s="37">
        <f t="shared" si="36"/>
        <v>0</v>
      </c>
      <c r="CY16" s="37">
        <f t="shared" si="36"/>
        <v>0</v>
      </c>
      <c r="CZ16" s="37">
        <f t="shared" si="36"/>
        <v>0</v>
      </c>
      <c r="DA16" s="37">
        <f t="shared" si="36"/>
        <v>0</v>
      </c>
      <c r="DB16" s="37">
        <f t="shared" si="36"/>
        <v>0</v>
      </c>
      <c r="DC16" s="37">
        <f t="shared" si="36"/>
        <v>0</v>
      </c>
      <c r="DD16" s="18"/>
      <c r="DE16" s="38"/>
      <c r="DF16" s="39" t="s">
        <v>134</v>
      </c>
      <c r="DG16" s="37">
        <f aca="true" t="shared" si="37" ref="DG16:DO16">SUM(DG5:DG15)</f>
        <v>0</v>
      </c>
      <c r="DH16" s="37">
        <f t="shared" si="37"/>
        <v>0</v>
      </c>
      <c r="DI16" s="37">
        <f t="shared" si="37"/>
        <v>0</v>
      </c>
      <c r="DJ16" s="37">
        <f t="shared" si="37"/>
        <v>0</v>
      </c>
      <c r="DK16" s="37">
        <f t="shared" si="37"/>
        <v>0</v>
      </c>
      <c r="DL16" s="37">
        <f t="shared" si="37"/>
        <v>0</v>
      </c>
      <c r="DM16" s="37">
        <f t="shared" si="37"/>
        <v>0</v>
      </c>
      <c r="DN16" s="37">
        <f t="shared" si="37"/>
        <v>0</v>
      </c>
      <c r="DO16" s="37">
        <f t="shared" si="37"/>
        <v>0</v>
      </c>
      <c r="DP16" s="18"/>
      <c r="DQ16" s="38"/>
      <c r="DR16" s="39" t="s">
        <v>134</v>
      </c>
      <c r="DS16" s="37">
        <f aca="true" t="shared" si="38" ref="DS16:EA16">SUM(DS5:DS15)</f>
        <v>1340465</v>
      </c>
      <c r="DT16" s="37">
        <f t="shared" si="38"/>
        <v>401859</v>
      </c>
      <c r="DU16" s="37">
        <f t="shared" si="38"/>
        <v>372571</v>
      </c>
      <c r="DV16" s="37">
        <f t="shared" si="38"/>
        <v>242851</v>
      </c>
      <c r="DW16" s="37">
        <f t="shared" si="38"/>
        <v>241991</v>
      </c>
      <c r="DX16" s="37">
        <f t="shared" si="38"/>
        <v>155004</v>
      </c>
      <c r="DY16" s="37">
        <f t="shared" si="38"/>
        <v>1281</v>
      </c>
      <c r="DZ16" s="37">
        <f t="shared" si="38"/>
        <v>452</v>
      </c>
      <c r="EA16" s="37">
        <f t="shared" si="38"/>
        <v>354</v>
      </c>
      <c r="EB16" s="18"/>
      <c r="EC16" s="38"/>
      <c r="ED16" s="39" t="s">
        <v>134</v>
      </c>
      <c r="EE16" s="37">
        <f>SUM(EE5:EE15)</f>
        <v>89669766</v>
      </c>
      <c r="EF16" s="37">
        <f>SUM(EF5:EF15)</f>
        <v>29800185</v>
      </c>
      <c r="EG16" s="37">
        <f>SUM(EG5:EG15)</f>
        <v>21150986</v>
      </c>
      <c r="EH16" s="37">
        <f>SUM(EH5:EH15)</f>
        <v>159007</v>
      </c>
      <c r="EI16" s="37">
        <f>SUM(EI5:EI15)</f>
        <v>118563</v>
      </c>
      <c r="EJ16" s="37">
        <f>SUM(EJ5:EJ15)</f>
        <v>118559</v>
      </c>
      <c r="EK16" s="37">
        <f>SUM(EK5:EK15)</f>
        <v>1350</v>
      </c>
      <c r="EL16" s="37">
        <f>SUM(EL5:EL15)</f>
        <v>6350</v>
      </c>
      <c r="EM16" s="37">
        <f>SUM(EM5:EM15)</f>
        <v>3734</v>
      </c>
      <c r="EO16" s="38"/>
      <c r="EP16" s="39" t="s">
        <v>134</v>
      </c>
      <c r="EQ16" s="37">
        <f>SUM(EQ5:EQ15)</f>
        <v>73084</v>
      </c>
      <c r="ER16" s="37">
        <f>SUM(ER5:ER15)</f>
        <v>56292</v>
      </c>
      <c r="ES16" s="37">
        <f>SUM(ES5:ES15)</f>
        <v>45459</v>
      </c>
      <c r="ET16" s="37">
        <f>SUM(ET5:ET15)</f>
        <v>341594</v>
      </c>
      <c r="EU16" s="37">
        <f>SUM(EU5:EU15)</f>
        <v>338763</v>
      </c>
      <c r="EV16" s="37">
        <f>SUM(EV5:EV15)</f>
        <v>176880</v>
      </c>
      <c r="EW16" s="37">
        <f>SUM(EW5:EW15)</f>
        <v>117</v>
      </c>
      <c r="EX16" s="37">
        <f>SUM(EX5:EX15)</f>
        <v>112</v>
      </c>
      <c r="EY16" s="37">
        <f>SUM(EY5:EY15)</f>
        <v>79</v>
      </c>
      <c r="FA16" s="38"/>
      <c r="FB16" s="39" t="s">
        <v>134</v>
      </c>
      <c r="FC16" s="37">
        <f>SUM(FC5:FC15)</f>
        <v>25862175</v>
      </c>
      <c r="FD16" s="37">
        <f>SUM(FD5:FD15)</f>
        <v>3253198</v>
      </c>
      <c r="FE16" s="37">
        <f>SUM(FE5:FE15)</f>
        <v>3077247</v>
      </c>
      <c r="FF16" s="37">
        <f>SUM(FF5:FF15)</f>
        <v>66085</v>
      </c>
      <c r="FG16" s="37">
        <f>SUM(FG5:FG15)</f>
        <v>63699</v>
      </c>
      <c r="FH16" s="37">
        <f>SUM(FH5:FH15)</f>
        <v>63699</v>
      </c>
      <c r="FI16" s="37">
        <f>SUM(FI5:FI15)</f>
        <v>599</v>
      </c>
      <c r="FJ16" s="37">
        <f>SUM(FJ5:FJ15)</f>
        <v>670</v>
      </c>
      <c r="FK16" s="37">
        <f>SUM(FK5:FK15)</f>
        <v>571</v>
      </c>
      <c r="FM16" s="38"/>
      <c r="FN16" s="39" t="s">
        <v>134</v>
      </c>
      <c r="FO16" s="37">
        <f>SUM(FO5:FO15)</f>
        <v>88535150</v>
      </c>
      <c r="FP16" s="37">
        <f>SUM(FP5:FP15)</f>
        <v>84498767</v>
      </c>
      <c r="FQ16" s="37">
        <f>SUM(FQ5:FQ15)</f>
        <v>66706560</v>
      </c>
      <c r="FR16" s="37">
        <f>SUM(FR5:FR15)</f>
        <v>8150494</v>
      </c>
      <c r="FS16" s="37">
        <f>SUM(FS5:FS15)</f>
        <v>7776254</v>
      </c>
      <c r="FT16" s="37">
        <f>SUM(FT5:FT15)</f>
        <v>4380104</v>
      </c>
      <c r="FU16" s="37">
        <f>SUM(FU5:FU15)</f>
        <v>16129</v>
      </c>
      <c r="FV16" s="37">
        <f>SUM(FV5:FV15)</f>
        <v>71901</v>
      </c>
      <c r="FW16" s="37">
        <f>SUM(FW5:FW15)</f>
        <v>48973</v>
      </c>
      <c r="FY16" s="38"/>
      <c r="FZ16" s="39" t="s">
        <v>134</v>
      </c>
      <c r="GA16" s="37">
        <f>SUM(GA5:GA15)</f>
        <v>4134904</v>
      </c>
      <c r="GB16" s="37">
        <f>SUM(GB5:GB15)</f>
        <v>7114909</v>
      </c>
      <c r="GC16" s="37">
        <f>SUM(GC5:GC15)</f>
        <v>7110148</v>
      </c>
      <c r="GD16" s="37">
        <f>SUM(GD5:GD15)</f>
        <v>17138543</v>
      </c>
      <c r="GE16" s="37">
        <f>SUM(GE5:GE15)</f>
        <v>17132426</v>
      </c>
      <c r="GF16" s="37">
        <f>SUM(GF5:GF15)</f>
        <v>10859604</v>
      </c>
      <c r="GG16" s="37">
        <f>SUM(GG5:GG15)</f>
        <v>184</v>
      </c>
      <c r="GH16" s="37">
        <f>SUM(GH5:GH15)</f>
        <v>2826</v>
      </c>
      <c r="GI16" s="37">
        <f>SUM(GI5:GI15)</f>
        <v>2797</v>
      </c>
      <c r="GK16" s="38"/>
      <c r="GL16" s="39" t="s">
        <v>134</v>
      </c>
      <c r="GM16" s="37">
        <f>SUM(GM5:GM15)</f>
        <v>4065</v>
      </c>
      <c r="GN16" s="37">
        <f>SUM(GN5:GN15)</f>
        <v>0</v>
      </c>
      <c r="GO16" s="37">
        <f>SUM(GO5:GO15)</f>
        <v>0</v>
      </c>
      <c r="GP16" s="37">
        <f>SUM(GP5:GP15)</f>
        <v>0</v>
      </c>
      <c r="GQ16" s="37">
        <f>SUM(GQ5:GQ15)</f>
        <v>0</v>
      </c>
      <c r="GR16" s="37">
        <f>SUM(GR5:GR15)</f>
        <v>0</v>
      </c>
      <c r="GS16" s="37">
        <f>SUM(GS5:GS15)</f>
        <v>5</v>
      </c>
      <c r="GT16" s="37">
        <f>SUM(GT5:GT15)</f>
        <v>0</v>
      </c>
      <c r="GU16" s="37">
        <f>SUM(GU5:GU15)</f>
        <v>0</v>
      </c>
      <c r="GW16" s="38"/>
      <c r="GX16" s="39" t="s">
        <v>134</v>
      </c>
      <c r="GY16" s="37">
        <f>SUM(GY5:GY15)</f>
        <v>0</v>
      </c>
      <c r="GZ16" s="37">
        <f>SUM(GZ5:GZ15)</f>
        <v>31970</v>
      </c>
      <c r="HA16" s="37">
        <f>SUM(HA5:HA15)</f>
        <v>31970</v>
      </c>
      <c r="HB16" s="37">
        <f>SUM(HB5:HB15)</f>
        <v>455938</v>
      </c>
      <c r="HC16" s="37">
        <f>SUM(HC5:HC15)</f>
        <v>455938</v>
      </c>
      <c r="HD16" s="37">
        <f>SUM(HD5:HD15)</f>
        <v>232543</v>
      </c>
      <c r="HE16" s="37">
        <f>SUM(HE5:HE15)</f>
        <v>0</v>
      </c>
      <c r="HF16" s="37">
        <f>SUM(HF5:HF15)</f>
        <v>21</v>
      </c>
      <c r="HG16" s="37">
        <f>SUM(HG5:HG15)</f>
        <v>21</v>
      </c>
      <c r="HI16" s="38"/>
      <c r="HJ16" s="39" t="s">
        <v>134</v>
      </c>
      <c r="HK16" s="37">
        <f>SUM(HK5:HK15)</f>
        <v>0</v>
      </c>
      <c r="HL16" s="37">
        <f>SUM(HL5:HL15)</f>
        <v>0</v>
      </c>
      <c r="HM16" s="37">
        <f>SUM(HM5:HM15)</f>
        <v>0</v>
      </c>
      <c r="HN16" s="37">
        <f>SUM(HN5:HN15)</f>
        <v>0</v>
      </c>
      <c r="HO16" s="37">
        <f>SUM(HO5:HO15)</f>
        <v>0</v>
      </c>
      <c r="HP16" s="37">
        <f>SUM(HP5:HP15)</f>
        <v>0</v>
      </c>
      <c r="HQ16" s="37">
        <f>SUM(HQ5:HQ15)</f>
        <v>0</v>
      </c>
      <c r="HR16" s="37">
        <f>SUM(HR5:HR15)</f>
        <v>0</v>
      </c>
      <c r="HS16" s="37">
        <f>SUM(HS5:HS15)</f>
        <v>0</v>
      </c>
      <c r="HU16" s="19"/>
    </row>
    <row r="17" spans="1:237" s="8" customFormat="1" ht="15" customHeight="1">
      <c r="A17" s="27">
        <v>12</v>
      </c>
      <c r="B17" s="28" t="s">
        <v>82</v>
      </c>
      <c r="C17" s="29">
        <v>55401</v>
      </c>
      <c r="D17" s="29">
        <v>691701</v>
      </c>
      <c r="E17" s="29">
        <v>298550</v>
      </c>
      <c r="F17" s="29">
        <v>24311</v>
      </c>
      <c r="G17" s="29">
        <v>11207</v>
      </c>
      <c r="H17" s="29">
        <v>11206</v>
      </c>
      <c r="I17" s="29">
        <v>343</v>
      </c>
      <c r="J17" s="29">
        <v>2236</v>
      </c>
      <c r="K17" s="29">
        <v>758</v>
      </c>
      <c r="L17" s="18"/>
      <c r="M17" s="27">
        <v>12</v>
      </c>
      <c r="N17" s="28" t="str">
        <f t="shared" si="10"/>
        <v>国 頭 村</v>
      </c>
      <c r="O17" s="29">
        <v>0</v>
      </c>
      <c r="P17" s="29">
        <v>0</v>
      </c>
      <c r="Q17" s="29">
        <v>0</v>
      </c>
      <c r="R17" s="29">
        <v>0</v>
      </c>
      <c r="S17" s="29">
        <v>0</v>
      </c>
      <c r="T17" s="29">
        <v>0</v>
      </c>
      <c r="U17" s="29">
        <v>0</v>
      </c>
      <c r="V17" s="29">
        <v>0</v>
      </c>
      <c r="W17" s="29">
        <v>0</v>
      </c>
      <c r="X17" s="33"/>
      <c r="Y17" s="20">
        <v>12</v>
      </c>
      <c r="Z17" s="21" t="str">
        <f t="shared" si="11"/>
        <v>国 頭 村</v>
      </c>
      <c r="AA17" s="22">
        <v>127154</v>
      </c>
      <c r="AB17" s="22">
        <v>8208922</v>
      </c>
      <c r="AC17" s="22">
        <v>5840893</v>
      </c>
      <c r="AD17" s="22">
        <v>258529</v>
      </c>
      <c r="AE17" s="22">
        <v>181210</v>
      </c>
      <c r="AF17" s="22">
        <v>181175</v>
      </c>
      <c r="AG17" s="22">
        <v>760</v>
      </c>
      <c r="AH17" s="22">
        <v>9367</v>
      </c>
      <c r="AI17" s="22">
        <v>4031</v>
      </c>
      <c r="AJ17" s="53"/>
      <c r="AK17" s="20">
        <v>12</v>
      </c>
      <c r="AL17" s="21" t="str">
        <f t="shared" si="12"/>
        <v>国 頭 村</v>
      </c>
      <c r="AM17" s="22">
        <v>2045</v>
      </c>
      <c r="AN17" s="22">
        <v>193386</v>
      </c>
      <c r="AO17" s="22">
        <v>65926</v>
      </c>
      <c r="AP17" s="22">
        <v>33064</v>
      </c>
      <c r="AQ17" s="22">
        <v>17349</v>
      </c>
      <c r="AR17" s="22">
        <v>9394</v>
      </c>
      <c r="AS17" s="22">
        <v>26</v>
      </c>
      <c r="AT17" s="22">
        <v>967</v>
      </c>
      <c r="AU17" s="22">
        <v>286</v>
      </c>
      <c r="AV17" s="33"/>
      <c r="AW17" s="20">
        <v>12</v>
      </c>
      <c r="AX17" s="21" t="str">
        <f t="shared" si="13"/>
        <v>国 頭 村</v>
      </c>
      <c r="AY17" s="22">
        <v>0</v>
      </c>
      <c r="AZ17" s="22">
        <v>430311</v>
      </c>
      <c r="BA17" s="22">
        <v>268048</v>
      </c>
      <c r="BB17" s="22">
        <v>2543906</v>
      </c>
      <c r="BC17" s="22">
        <v>1997329</v>
      </c>
      <c r="BD17" s="22">
        <v>219951</v>
      </c>
      <c r="BE17" s="22">
        <v>0</v>
      </c>
      <c r="BF17" s="22">
        <v>2333</v>
      </c>
      <c r="BG17" s="22">
        <v>1375</v>
      </c>
      <c r="BH17" s="33"/>
      <c r="BI17" s="20">
        <v>12</v>
      </c>
      <c r="BJ17" s="21" t="str">
        <f t="shared" si="14"/>
        <v>国 頭 村</v>
      </c>
      <c r="BK17" s="22">
        <v>0</v>
      </c>
      <c r="BL17" s="22">
        <v>326539</v>
      </c>
      <c r="BM17" s="22">
        <v>269543</v>
      </c>
      <c r="BN17" s="22">
        <v>1964575</v>
      </c>
      <c r="BO17" s="22">
        <v>1821226</v>
      </c>
      <c r="BP17" s="22">
        <v>392515</v>
      </c>
      <c r="BQ17" s="22">
        <v>0</v>
      </c>
      <c r="BR17" s="22">
        <v>1770</v>
      </c>
      <c r="BS17" s="22">
        <v>1216</v>
      </c>
      <c r="BT17" s="33"/>
      <c r="BU17" s="20">
        <v>12</v>
      </c>
      <c r="BV17" s="21" t="str">
        <f t="shared" si="15"/>
        <v>国 頭 村</v>
      </c>
      <c r="BW17" s="22">
        <v>0</v>
      </c>
      <c r="BX17" s="22">
        <v>170420</v>
      </c>
      <c r="BY17" s="22">
        <v>163009</v>
      </c>
      <c r="BZ17" s="22">
        <v>1062919</v>
      </c>
      <c r="CA17" s="22">
        <v>1037311</v>
      </c>
      <c r="CB17" s="22">
        <v>574509</v>
      </c>
      <c r="CC17" s="22">
        <v>0</v>
      </c>
      <c r="CD17" s="22">
        <v>602</v>
      </c>
      <c r="CE17" s="22">
        <v>533</v>
      </c>
      <c r="CF17" s="33"/>
      <c r="CG17" s="20">
        <v>12</v>
      </c>
      <c r="CH17" s="21" t="str">
        <f t="shared" si="16"/>
        <v>国 頭 村</v>
      </c>
      <c r="CI17" s="22">
        <v>60517</v>
      </c>
      <c r="CJ17" s="22">
        <v>927270</v>
      </c>
      <c r="CK17" s="22">
        <v>700600</v>
      </c>
      <c r="CL17" s="22">
        <v>5571400</v>
      </c>
      <c r="CM17" s="22">
        <v>4855866</v>
      </c>
      <c r="CN17" s="22">
        <v>1186975</v>
      </c>
      <c r="CO17" s="22">
        <v>150</v>
      </c>
      <c r="CP17" s="22">
        <v>4705</v>
      </c>
      <c r="CQ17" s="22">
        <v>3124</v>
      </c>
      <c r="CR17" s="53"/>
      <c r="CS17" s="20">
        <v>12</v>
      </c>
      <c r="CT17" s="21" t="str">
        <f t="shared" si="17"/>
        <v>国 頭 村</v>
      </c>
      <c r="CU17" s="22">
        <v>0</v>
      </c>
      <c r="CV17" s="22">
        <v>0</v>
      </c>
      <c r="CW17" s="22">
        <v>0</v>
      </c>
      <c r="CX17" s="22">
        <v>0</v>
      </c>
      <c r="CY17" s="22">
        <v>0</v>
      </c>
      <c r="CZ17" s="22">
        <v>0</v>
      </c>
      <c r="DA17" s="22">
        <v>0</v>
      </c>
      <c r="DB17" s="22">
        <v>0</v>
      </c>
      <c r="DC17" s="22">
        <v>0</v>
      </c>
      <c r="DD17" s="18"/>
      <c r="DE17" s="20">
        <v>12</v>
      </c>
      <c r="DF17" s="21" t="str">
        <f t="shared" si="18"/>
        <v>国 頭 村</v>
      </c>
      <c r="DG17" s="22">
        <v>0</v>
      </c>
      <c r="DH17" s="22">
        <v>0</v>
      </c>
      <c r="DI17" s="22">
        <v>0</v>
      </c>
      <c r="DJ17" s="22">
        <v>0</v>
      </c>
      <c r="DK17" s="22">
        <v>0</v>
      </c>
      <c r="DL17" s="22">
        <v>0</v>
      </c>
      <c r="DM17" s="22">
        <v>0</v>
      </c>
      <c r="DN17" s="22">
        <v>0</v>
      </c>
      <c r="DO17" s="22">
        <v>0</v>
      </c>
      <c r="DP17" s="18"/>
      <c r="DQ17" s="20">
        <v>12</v>
      </c>
      <c r="DR17" s="21" t="str">
        <f t="shared" si="19"/>
        <v>国 頭 村</v>
      </c>
      <c r="DS17" s="22">
        <v>12570</v>
      </c>
      <c r="DT17" s="22">
        <v>13177</v>
      </c>
      <c r="DU17" s="22">
        <v>7039</v>
      </c>
      <c r="DV17" s="22">
        <v>396</v>
      </c>
      <c r="DW17" s="22">
        <v>233</v>
      </c>
      <c r="DX17" s="22">
        <v>233</v>
      </c>
      <c r="DY17" s="22">
        <v>43</v>
      </c>
      <c r="DZ17" s="22">
        <v>61</v>
      </c>
      <c r="EA17" s="22">
        <v>35</v>
      </c>
      <c r="EB17" s="18"/>
      <c r="EC17" s="20">
        <v>12</v>
      </c>
      <c r="ED17" s="21" t="str">
        <f t="shared" si="20"/>
        <v>国 頭 村</v>
      </c>
      <c r="EE17" s="22">
        <v>133044115</v>
      </c>
      <c r="EF17" s="22">
        <v>21191094</v>
      </c>
      <c r="EG17" s="22">
        <v>16819611</v>
      </c>
      <c r="EH17" s="22">
        <v>195198</v>
      </c>
      <c r="EI17" s="22">
        <v>155760</v>
      </c>
      <c r="EJ17" s="22">
        <v>150443</v>
      </c>
      <c r="EK17" s="22">
        <v>797</v>
      </c>
      <c r="EL17" s="22">
        <v>3780</v>
      </c>
      <c r="EM17" s="22">
        <v>1623</v>
      </c>
      <c r="EO17" s="20">
        <v>12</v>
      </c>
      <c r="EP17" s="21" t="str">
        <f t="shared" si="21"/>
        <v>国 頭 村</v>
      </c>
      <c r="EQ17" s="22">
        <v>0</v>
      </c>
      <c r="ER17" s="22">
        <v>0</v>
      </c>
      <c r="ES17" s="22">
        <v>0</v>
      </c>
      <c r="ET17" s="22">
        <v>0</v>
      </c>
      <c r="EU17" s="22">
        <v>0</v>
      </c>
      <c r="EV17" s="22">
        <v>0</v>
      </c>
      <c r="EW17" s="22">
        <v>0</v>
      </c>
      <c r="EX17" s="22">
        <v>0</v>
      </c>
      <c r="EY17" s="22">
        <v>0</v>
      </c>
      <c r="FA17" s="20">
        <v>12</v>
      </c>
      <c r="FB17" s="21" t="str">
        <f t="shared" si="22"/>
        <v>国 頭 村</v>
      </c>
      <c r="FC17" s="22">
        <v>14225</v>
      </c>
      <c r="FD17" s="22">
        <v>2343879</v>
      </c>
      <c r="FE17" s="22">
        <v>2299274</v>
      </c>
      <c r="FF17" s="22">
        <v>15748</v>
      </c>
      <c r="FG17" s="22">
        <v>15359</v>
      </c>
      <c r="FH17" s="22">
        <v>15359</v>
      </c>
      <c r="FI17" s="22">
        <v>19</v>
      </c>
      <c r="FJ17" s="22">
        <v>121</v>
      </c>
      <c r="FK17" s="22">
        <v>114</v>
      </c>
      <c r="FM17" s="20">
        <v>12</v>
      </c>
      <c r="FN17" s="21" t="str">
        <f t="shared" si="23"/>
        <v>国 頭 村</v>
      </c>
      <c r="FO17" s="22">
        <v>4096992</v>
      </c>
      <c r="FP17" s="22">
        <v>15908865</v>
      </c>
      <c r="FQ17" s="22">
        <v>11139938</v>
      </c>
      <c r="FR17" s="22">
        <v>135091</v>
      </c>
      <c r="FS17" s="22">
        <v>96350</v>
      </c>
      <c r="FT17" s="22">
        <v>96350</v>
      </c>
      <c r="FU17" s="22">
        <v>689</v>
      </c>
      <c r="FV17" s="22">
        <v>7660</v>
      </c>
      <c r="FW17" s="22">
        <v>2625</v>
      </c>
      <c r="FY17" s="20">
        <v>12</v>
      </c>
      <c r="FZ17" s="21" t="str">
        <f t="shared" si="24"/>
        <v>国 頭 村</v>
      </c>
      <c r="GA17" s="22">
        <v>0</v>
      </c>
      <c r="GB17" s="22">
        <v>0</v>
      </c>
      <c r="GC17" s="22">
        <v>0</v>
      </c>
      <c r="GD17" s="22">
        <v>0</v>
      </c>
      <c r="GE17" s="22">
        <v>0</v>
      </c>
      <c r="GF17" s="22">
        <v>0</v>
      </c>
      <c r="GG17" s="22">
        <v>0</v>
      </c>
      <c r="GH17" s="22">
        <v>0</v>
      </c>
      <c r="GI17" s="22">
        <v>0</v>
      </c>
      <c r="GK17" s="20">
        <v>12</v>
      </c>
      <c r="GL17" s="21" t="str">
        <f t="shared" si="25"/>
        <v>国 頭 村</v>
      </c>
      <c r="GM17" s="22">
        <v>0</v>
      </c>
      <c r="GN17" s="22">
        <v>0</v>
      </c>
      <c r="GO17" s="22">
        <v>0</v>
      </c>
      <c r="GP17" s="22">
        <v>0</v>
      </c>
      <c r="GQ17" s="22">
        <v>0</v>
      </c>
      <c r="GR17" s="22">
        <v>0</v>
      </c>
      <c r="GS17" s="22">
        <v>0</v>
      </c>
      <c r="GT17" s="22">
        <v>0</v>
      </c>
      <c r="GU17" s="22">
        <v>0</v>
      </c>
      <c r="GW17" s="20">
        <v>12</v>
      </c>
      <c r="GX17" s="21" t="str">
        <f t="shared" si="26"/>
        <v>国 頭 村</v>
      </c>
      <c r="GY17" s="22">
        <v>0</v>
      </c>
      <c r="GZ17" s="22">
        <v>0</v>
      </c>
      <c r="HA17" s="22">
        <v>0</v>
      </c>
      <c r="HB17" s="22">
        <v>0</v>
      </c>
      <c r="HC17" s="22">
        <v>0</v>
      </c>
      <c r="HD17" s="22">
        <v>0</v>
      </c>
      <c r="HE17" s="22">
        <v>0</v>
      </c>
      <c r="HF17" s="22">
        <v>0</v>
      </c>
      <c r="HG17" s="22">
        <v>0</v>
      </c>
      <c r="HI17" s="20">
        <v>12</v>
      </c>
      <c r="HJ17" s="21" t="str">
        <f t="shared" si="27"/>
        <v>国 頭 村</v>
      </c>
      <c r="HK17" s="22">
        <v>0</v>
      </c>
      <c r="HL17" s="22">
        <v>0</v>
      </c>
      <c r="HM17" s="22">
        <v>0</v>
      </c>
      <c r="HN17" s="22">
        <v>0</v>
      </c>
      <c r="HO17" s="22">
        <v>0</v>
      </c>
      <c r="HP17" s="22">
        <v>0</v>
      </c>
      <c r="HQ17" s="22">
        <v>0</v>
      </c>
      <c r="HR17" s="22">
        <v>0</v>
      </c>
      <c r="HS17" s="22">
        <v>0</v>
      </c>
      <c r="HU17" s="19">
        <f t="shared" si="1"/>
        <v>137413019</v>
      </c>
      <c r="HV17" s="8">
        <f t="shared" si="2"/>
        <v>49478294</v>
      </c>
      <c r="HW17" s="8">
        <f t="shared" si="3"/>
        <v>37171831</v>
      </c>
      <c r="HX17" s="8">
        <f t="shared" si="4"/>
        <v>6233737</v>
      </c>
      <c r="HY17" s="8">
        <f t="shared" si="5"/>
        <v>5333334</v>
      </c>
      <c r="HZ17" s="8">
        <f t="shared" si="6"/>
        <v>1651135</v>
      </c>
      <c r="IA17" s="8">
        <f t="shared" si="7"/>
        <v>2827</v>
      </c>
      <c r="IB17" s="8">
        <f t="shared" si="8"/>
        <v>28897</v>
      </c>
      <c r="IC17" s="8">
        <f t="shared" si="9"/>
        <v>12596</v>
      </c>
    </row>
    <row r="18" spans="1:237" s="8" customFormat="1" ht="15" customHeight="1">
      <c r="A18" s="20">
        <v>13</v>
      </c>
      <c r="B18" s="21" t="s">
        <v>83</v>
      </c>
      <c r="C18" s="22">
        <v>10486</v>
      </c>
      <c r="D18" s="22">
        <v>713967</v>
      </c>
      <c r="E18" s="22">
        <v>422740</v>
      </c>
      <c r="F18" s="22">
        <v>35750</v>
      </c>
      <c r="G18" s="22">
        <v>21595</v>
      </c>
      <c r="H18" s="22">
        <v>21587</v>
      </c>
      <c r="I18" s="22">
        <v>80</v>
      </c>
      <c r="J18" s="22">
        <v>1889</v>
      </c>
      <c r="K18" s="22">
        <v>1007</v>
      </c>
      <c r="L18" s="18"/>
      <c r="M18" s="20">
        <v>13</v>
      </c>
      <c r="N18" s="21" t="str">
        <f t="shared" si="10"/>
        <v>大宜味村</v>
      </c>
      <c r="O18" s="22">
        <v>0</v>
      </c>
      <c r="P18" s="22">
        <v>0</v>
      </c>
      <c r="Q18" s="22">
        <v>0</v>
      </c>
      <c r="R18" s="22">
        <v>0</v>
      </c>
      <c r="S18" s="22">
        <v>0</v>
      </c>
      <c r="T18" s="22">
        <v>0</v>
      </c>
      <c r="U18" s="22">
        <v>0</v>
      </c>
      <c r="V18" s="22">
        <v>0</v>
      </c>
      <c r="W18" s="22">
        <v>0</v>
      </c>
      <c r="X18" s="33"/>
      <c r="Y18" s="20">
        <v>13</v>
      </c>
      <c r="Z18" s="21" t="str">
        <f t="shared" si="11"/>
        <v>大宜味村</v>
      </c>
      <c r="AA18" s="22">
        <v>156171</v>
      </c>
      <c r="AB18" s="22">
        <v>5372687</v>
      </c>
      <c r="AC18" s="22">
        <v>3598406</v>
      </c>
      <c r="AD18" s="22">
        <v>163395</v>
      </c>
      <c r="AE18" s="22">
        <v>110826</v>
      </c>
      <c r="AF18" s="22">
        <v>108259</v>
      </c>
      <c r="AG18" s="22">
        <v>571</v>
      </c>
      <c r="AH18" s="22">
        <v>8886</v>
      </c>
      <c r="AI18" s="22">
        <v>4615</v>
      </c>
      <c r="AJ18" s="53"/>
      <c r="AK18" s="20">
        <v>13</v>
      </c>
      <c r="AL18" s="21" t="str">
        <f t="shared" si="12"/>
        <v>大宜味村</v>
      </c>
      <c r="AM18" s="22">
        <v>0</v>
      </c>
      <c r="AN18" s="22">
        <v>0</v>
      </c>
      <c r="AO18" s="22">
        <v>0</v>
      </c>
      <c r="AP18" s="22">
        <v>0</v>
      </c>
      <c r="AQ18" s="22">
        <v>0</v>
      </c>
      <c r="AR18" s="22">
        <v>0</v>
      </c>
      <c r="AS18" s="22">
        <v>0</v>
      </c>
      <c r="AT18" s="22">
        <v>0</v>
      </c>
      <c r="AU18" s="22">
        <v>0</v>
      </c>
      <c r="AV18" s="33"/>
      <c r="AW18" s="20">
        <v>13</v>
      </c>
      <c r="AX18" s="21" t="str">
        <f t="shared" si="13"/>
        <v>大宜味村</v>
      </c>
      <c r="AY18" s="22">
        <v>0</v>
      </c>
      <c r="AZ18" s="22">
        <v>316634</v>
      </c>
      <c r="BA18" s="22">
        <v>201906</v>
      </c>
      <c r="BB18" s="22">
        <v>1507891</v>
      </c>
      <c r="BC18" s="22">
        <v>967289</v>
      </c>
      <c r="BD18" s="22">
        <v>124248</v>
      </c>
      <c r="BE18" s="22">
        <v>0</v>
      </c>
      <c r="BF18" s="22">
        <v>1747</v>
      </c>
      <c r="BG18" s="22">
        <v>1073</v>
      </c>
      <c r="BH18" s="33"/>
      <c r="BI18" s="20">
        <v>13</v>
      </c>
      <c r="BJ18" s="21" t="str">
        <f t="shared" si="14"/>
        <v>大宜味村</v>
      </c>
      <c r="BK18" s="22">
        <v>0</v>
      </c>
      <c r="BL18" s="22">
        <v>225632</v>
      </c>
      <c r="BM18" s="22">
        <v>201933</v>
      </c>
      <c r="BN18" s="22">
        <v>886434</v>
      </c>
      <c r="BO18" s="22">
        <v>800244</v>
      </c>
      <c r="BP18" s="22">
        <v>201408</v>
      </c>
      <c r="BQ18" s="22">
        <v>0</v>
      </c>
      <c r="BR18" s="22">
        <v>1221</v>
      </c>
      <c r="BS18" s="22">
        <v>904</v>
      </c>
      <c r="BT18" s="33"/>
      <c r="BU18" s="20">
        <v>13</v>
      </c>
      <c r="BV18" s="21" t="str">
        <f t="shared" si="15"/>
        <v>大宜味村</v>
      </c>
      <c r="BW18" s="22">
        <v>0</v>
      </c>
      <c r="BX18" s="22">
        <v>97272</v>
      </c>
      <c r="BY18" s="22">
        <v>96234</v>
      </c>
      <c r="BZ18" s="22">
        <v>401008</v>
      </c>
      <c r="CA18" s="22">
        <v>397282</v>
      </c>
      <c r="CB18" s="22">
        <v>235638</v>
      </c>
      <c r="CC18" s="22">
        <v>0</v>
      </c>
      <c r="CD18" s="22">
        <v>346</v>
      </c>
      <c r="CE18" s="22">
        <v>327</v>
      </c>
      <c r="CF18" s="33"/>
      <c r="CG18" s="20">
        <v>13</v>
      </c>
      <c r="CH18" s="21" t="str">
        <f t="shared" si="16"/>
        <v>大宜味村</v>
      </c>
      <c r="CI18" s="22">
        <v>17176</v>
      </c>
      <c r="CJ18" s="22">
        <v>639538</v>
      </c>
      <c r="CK18" s="22">
        <v>500073</v>
      </c>
      <c r="CL18" s="22">
        <v>2795333</v>
      </c>
      <c r="CM18" s="22">
        <v>2164815</v>
      </c>
      <c r="CN18" s="22">
        <v>561294</v>
      </c>
      <c r="CO18" s="22">
        <v>50</v>
      </c>
      <c r="CP18" s="22">
        <v>3314</v>
      </c>
      <c r="CQ18" s="22">
        <v>2304</v>
      </c>
      <c r="CR18" s="53"/>
      <c r="CS18" s="20">
        <v>13</v>
      </c>
      <c r="CT18" s="21" t="str">
        <f t="shared" si="17"/>
        <v>大宜味村</v>
      </c>
      <c r="CU18" s="22">
        <v>0</v>
      </c>
      <c r="CV18" s="22">
        <v>0</v>
      </c>
      <c r="CW18" s="22">
        <v>0</v>
      </c>
      <c r="CX18" s="22">
        <v>0</v>
      </c>
      <c r="CY18" s="22">
        <v>0</v>
      </c>
      <c r="CZ18" s="22">
        <v>0</v>
      </c>
      <c r="DA18" s="22">
        <v>0</v>
      </c>
      <c r="DB18" s="22">
        <v>0</v>
      </c>
      <c r="DC18" s="22">
        <v>0</v>
      </c>
      <c r="DD18" s="18"/>
      <c r="DE18" s="20">
        <v>13</v>
      </c>
      <c r="DF18" s="21" t="str">
        <f t="shared" si="18"/>
        <v>大宜味村</v>
      </c>
      <c r="DG18" s="22">
        <v>0</v>
      </c>
      <c r="DH18" s="22">
        <v>0</v>
      </c>
      <c r="DI18" s="22">
        <v>0</v>
      </c>
      <c r="DJ18" s="22">
        <v>0</v>
      </c>
      <c r="DK18" s="22">
        <v>0</v>
      </c>
      <c r="DL18" s="22">
        <v>0</v>
      </c>
      <c r="DM18" s="22">
        <v>0</v>
      </c>
      <c r="DN18" s="22">
        <v>0</v>
      </c>
      <c r="DO18" s="22">
        <v>0</v>
      </c>
      <c r="DP18" s="18"/>
      <c r="DQ18" s="20">
        <v>13</v>
      </c>
      <c r="DR18" s="21" t="str">
        <f t="shared" si="19"/>
        <v>大宜味村</v>
      </c>
      <c r="DS18" s="22">
        <v>8302</v>
      </c>
      <c r="DT18" s="22">
        <v>13279</v>
      </c>
      <c r="DU18" s="22">
        <v>3097</v>
      </c>
      <c r="DV18" s="22">
        <v>195</v>
      </c>
      <c r="DW18" s="22">
        <v>49</v>
      </c>
      <c r="DX18" s="22">
        <v>49</v>
      </c>
      <c r="DY18" s="22">
        <v>1</v>
      </c>
      <c r="DZ18" s="22">
        <v>23</v>
      </c>
      <c r="EA18" s="22">
        <v>7</v>
      </c>
      <c r="EB18" s="18"/>
      <c r="EC18" s="20">
        <v>13</v>
      </c>
      <c r="ED18" s="21" t="str">
        <f t="shared" si="20"/>
        <v>大宜味村</v>
      </c>
      <c r="EE18" s="22">
        <v>4172584</v>
      </c>
      <c r="EF18" s="22">
        <v>16127864</v>
      </c>
      <c r="EG18" s="22">
        <v>13147488</v>
      </c>
      <c r="EH18" s="22">
        <v>217344</v>
      </c>
      <c r="EI18" s="22">
        <v>179079</v>
      </c>
      <c r="EJ18" s="22">
        <v>177338</v>
      </c>
      <c r="EK18" s="22">
        <v>819</v>
      </c>
      <c r="EL18" s="22">
        <v>3455</v>
      </c>
      <c r="EM18" s="22">
        <v>2137</v>
      </c>
      <c r="EO18" s="20">
        <v>13</v>
      </c>
      <c r="EP18" s="21" t="str">
        <f t="shared" si="21"/>
        <v>大宜味村</v>
      </c>
      <c r="EQ18" s="22">
        <v>0</v>
      </c>
      <c r="ER18" s="22">
        <v>0</v>
      </c>
      <c r="ES18" s="22">
        <v>0</v>
      </c>
      <c r="ET18" s="22">
        <v>0</v>
      </c>
      <c r="EU18" s="22">
        <v>0</v>
      </c>
      <c r="EV18" s="22">
        <v>0</v>
      </c>
      <c r="EW18" s="22">
        <v>0</v>
      </c>
      <c r="EX18" s="22">
        <v>0</v>
      </c>
      <c r="EY18" s="22">
        <v>0</v>
      </c>
      <c r="FA18" s="20">
        <v>13</v>
      </c>
      <c r="FB18" s="21" t="str">
        <f t="shared" si="22"/>
        <v>大宜味村</v>
      </c>
      <c r="FC18" s="22">
        <v>20</v>
      </c>
      <c r="FD18" s="22">
        <v>230680</v>
      </c>
      <c r="FE18" s="22">
        <v>230680</v>
      </c>
      <c r="FF18" s="22">
        <v>6051</v>
      </c>
      <c r="FG18" s="22">
        <v>6051</v>
      </c>
      <c r="FH18" s="22">
        <v>6051</v>
      </c>
      <c r="FI18" s="22">
        <v>2</v>
      </c>
      <c r="FJ18" s="22">
        <v>22</v>
      </c>
      <c r="FK18" s="22">
        <v>22</v>
      </c>
      <c r="FM18" s="20">
        <v>13</v>
      </c>
      <c r="FN18" s="21" t="str">
        <f t="shared" si="23"/>
        <v>大宜味村</v>
      </c>
      <c r="FO18" s="22">
        <v>413779</v>
      </c>
      <c r="FP18" s="22">
        <v>8437264</v>
      </c>
      <c r="FQ18" s="22">
        <v>5189953</v>
      </c>
      <c r="FR18" s="22">
        <v>106158</v>
      </c>
      <c r="FS18" s="22">
        <v>65549</v>
      </c>
      <c r="FT18" s="22">
        <v>65528</v>
      </c>
      <c r="FU18" s="22">
        <v>474</v>
      </c>
      <c r="FV18" s="22">
        <v>7033</v>
      </c>
      <c r="FW18" s="22">
        <v>3548</v>
      </c>
      <c r="FY18" s="20">
        <v>13</v>
      </c>
      <c r="FZ18" s="21" t="str">
        <f t="shared" si="24"/>
        <v>大宜味村</v>
      </c>
      <c r="GA18" s="22">
        <v>0</v>
      </c>
      <c r="GB18" s="22">
        <v>0</v>
      </c>
      <c r="GC18" s="22">
        <v>0</v>
      </c>
      <c r="GD18" s="22">
        <v>0</v>
      </c>
      <c r="GE18" s="22">
        <v>0</v>
      </c>
      <c r="GF18" s="22">
        <v>0</v>
      </c>
      <c r="GG18" s="22">
        <v>0</v>
      </c>
      <c r="GH18" s="22">
        <v>0</v>
      </c>
      <c r="GI18" s="22">
        <v>0</v>
      </c>
      <c r="GK18" s="20">
        <v>13</v>
      </c>
      <c r="GL18" s="21" t="str">
        <f t="shared" si="25"/>
        <v>大宜味村</v>
      </c>
      <c r="GM18" s="22">
        <v>0</v>
      </c>
      <c r="GN18" s="22">
        <v>0</v>
      </c>
      <c r="GO18" s="22">
        <v>0</v>
      </c>
      <c r="GP18" s="22">
        <v>0</v>
      </c>
      <c r="GQ18" s="22">
        <v>0</v>
      </c>
      <c r="GR18" s="22">
        <v>0</v>
      </c>
      <c r="GS18" s="22">
        <v>0</v>
      </c>
      <c r="GT18" s="22">
        <v>0</v>
      </c>
      <c r="GU18" s="22">
        <v>0</v>
      </c>
      <c r="GW18" s="20">
        <v>13</v>
      </c>
      <c r="GX18" s="21" t="str">
        <f t="shared" si="26"/>
        <v>大宜味村</v>
      </c>
      <c r="GY18" s="22">
        <v>0</v>
      </c>
      <c r="GZ18" s="22">
        <v>0</v>
      </c>
      <c r="HA18" s="22">
        <v>0</v>
      </c>
      <c r="HB18" s="22">
        <v>0</v>
      </c>
      <c r="HC18" s="22">
        <v>0</v>
      </c>
      <c r="HD18" s="22">
        <v>0</v>
      </c>
      <c r="HE18" s="22">
        <v>0</v>
      </c>
      <c r="HF18" s="22">
        <v>0</v>
      </c>
      <c r="HG18" s="22">
        <v>0</v>
      </c>
      <c r="HI18" s="20">
        <v>13</v>
      </c>
      <c r="HJ18" s="21" t="str">
        <f t="shared" si="27"/>
        <v>大宜味村</v>
      </c>
      <c r="HK18" s="22">
        <v>0</v>
      </c>
      <c r="HL18" s="22">
        <v>0</v>
      </c>
      <c r="HM18" s="22">
        <v>0</v>
      </c>
      <c r="HN18" s="22">
        <v>0</v>
      </c>
      <c r="HO18" s="22">
        <v>0</v>
      </c>
      <c r="HP18" s="22">
        <v>0</v>
      </c>
      <c r="HQ18" s="22">
        <v>0</v>
      </c>
      <c r="HR18" s="22">
        <v>0</v>
      </c>
      <c r="HS18" s="22">
        <v>0</v>
      </c>
      <c r="HU18" s="19">
        <f t="shared" si="1"/>
        <v>4778518</v>
      </c>
      <c r="HV18" s="8">
        <f t="shared" si="2"/>
        <v>31535279</v>
      </c>
      <c r="HW18" s="8">
        <f t="shared" si="3"/>
        <v>23092437</v>
      </c>
      <c r="HX18" s="8">
        <f t="shared" si="4"/>
        <v>3324226</v>
      </c>
      <c r="HY18" s="8">
        <f t="shared" si="5"/>
        <v>2547964</v>
      </c>
      <c r="HZ18" s="8">
        <f t="shared" si="6"/>
        <v>940106</v>
      </c>
      <c r="IA18" s="8">
        <f t="shared" si="7"/>
        <v>1997</v>
      </c>
      <c r="IB18" s="8">
        <f t="shared" si="8"/>
        <v>24622</v>
      </c>
      <c r="IC18" s="8">
        <f t="shared" si="9"/>
        <v>13640</v>
      </c>
    </row>
    <row r="19" spans="1:237" s="8" customFormat="1" ht="15" customHeight="1">
      <c r="A19" s="20">
        <v>14</v>
      </c>
      <c r="B19" s="21" t="s">
        <v>84</v>
      </c>
      <c r="C19" s="22">
        <v>0</v>
      </c>
      <c r="D19" s="22">
        <v>0</v>
      </c>
      <c r="E19" s="22">
        <v>0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18"/>
      <c r="M19" s="20">
        <v>14</v>
      </c>
      <c r="N19" s="21" t="str">
        <f t="shared" si="10"/>
        <v>東    村</v>
      </c>
      <c r="O19" s="22">
        <v>0</v>
      </c>
      <c r="P19" s="22">
        <v>0</v>
      </c>
      <c r="Q19" s="22">
        <v>0</v>
      </c>
      <c r="R19" s="22">
        <v>0</v>
      </c>
      <c r="S19" s="22">
        <v>0</v>
      </c>
      <c r="T19" s="22">
        <v>0</v>
      </c>
      <c r="U19" s="22">
        <v>0</v>
      </c>
      <c r="V19" s="22">
        <v>0</v>
      </c>
      <c r="W19" s="22">
        <v>0</v>
      </c>
      <c r="X19" s="33"/>
      <c r="Y19" s="20">
        <v>14</v>
      </c>
      <c r="Z19" s="21" t="str">
        <f t="shared" si="11"/>
        <v>東    村</v>
      </c>
      <c r="AA19" s="22">
        <v>583616</v>
      </c>
      <c r="AB19" s="22">
        <v>8141267</v>
      </c>
      <c r="AC19" s="22">
        <v>7002355</v>
      </c>
      <c r="AD19" s="22">
        <v>268821</v>
      </c>
      <c r="AE19" s="22">
        <v>231517</v>
      </c>
      <c r="AF19" s="22">
        <v>231155</v>
      </c>
      <c r="AG19" s="22">
        <v>208</v>
      </c>
      <c r="AH19" s="22">
        <v>3179</v>
      </c>
      <c r="AI19" s="22">
        <v>2180</v>
      </c>
      <c r="AJ19" s="53"/>
      <c r="AK19" s="20">
        <v>14</v>
      </c>
      <c r="AL19" s="21" t="str">
        <f t="shared" si="12"/>
        <v>東    村</v>
      </c>
      <c r="AM19" s="22">
        <v>0</v>
      </c>
      <c r="AN19" s="22">
        <v>0</v>
      </c>
      <c r="AO19" s="22">
        <v>0</v>
      </c>
      <c r="AP19" s="22">
        <v>0</v>
      </c>
      <c r="AQ19" s="22">
        <v>0</v>
      </c>
      <c r="AR19" s="22">
        <v>0</v>
      </c>
      <c r="AS19" s="22">
        <v>0</v>
      </c>
      <c r="AT19" s="22">
        <v>0</v>
      </c>
      <c r="AU19" s="22">
        <v>0</v>
      </c>
      <c r="AV19" s="33"/>
      <c r="AW19" s="20">
        <v>14</v>
      </c>
      <c r="AX19" s="21" t="str">
        <f t="shared" si="13"/>
        <v>東    村</v>
      </c>
      <c r="AY19" s="22">
        <v>0</v>
      </c>
      <c r="AZ19" s="22">
        <v>153914</v>
      </c>
      <c r="BA19" s="22">
        <v>98109</v>
      </c>
      <c r="BB19" s="22">
        <v>384514</v>
      </c>
      <c r="BC19" s="22">
        <v>244458</v>
      </c>
      <c r="BD19" s="22">
        <v>33035</v>
      </c>
      <c r="BE19" s="22">
        <v>0</v>
      </c>
      <c r="BF19" s="22">
        <v>902</v>
      </c>
      <c r="BG19" s="22">
        <v>567</v>
      </c>
      <c r="BH19" s="33"/>
      <c r="BI19" s="20">
        <v>14</v>
      </c>
      <c r="BJ19" s="21" t="str">
        <f t="shared" si="14"/>
        <v>東    村</v>
      </c>
      <c r="BK19" s="22">
        <v>0</v>
      </c>
      <c r="BL19" s="22">
        <v>154174</v>
      </c>
      <c r="BM19" s="22">
        <v>126427</v>
      </c>
      <c r="BN19" s="22">
        <v>358857</v>
      </c>
      <c r="BO19" s="22">
        <v>297926</v>
      </c>
      <c r="BP19" s="22">
        <v>80957</v>
      </c>
      <c r="BQ19" s="22">
        <v>0</v>
      </c>
      <c r="BR19" s="22">
        <v>648</v>
      </c>
      <c r="BS19" s="22">
        <v>445</v>
      </c>
      <c r="BT19" s="33"/>
      <c r="BU19" s="20">
        <v>14</v>
      </c>
      <c r="BV19" s="21" t="str">
        <f t="shared" si="15"/>
        <v>東    村</v>
      </c>
      <c r="BW19" s="22">
        <v>0</v>
      </c>
      <c r="BX19" s="22">
        <v>36999</v>
      </c>
      <c r="BY19" s="22">
        <v>36625</v>
      </c>
      <c r="BZ19" s="22">
        <v>99529</v>
      </c>
      <c r="CA19" s="22">
        <v>98591</v>
      </c>
      <c r="CB19" s="22">
        <v>57780</v>
      </c>
      <c r="CC19" s="22">
        <v>0</v>
      </c>
      <c r="CD19" s="22">
        <v>52</v>
      </c>
      <c r="CE19" s="22">
        <v>48</v>
      </c>
      <c r="CF19" s="33"/>
      <c r="CG19" s="20">
        <v>14</v>
      </c>
      <c r="CH19" s="21" t="str">
        <f t="shared" si="16"/>
        <v>東    村</v>
      </c>
      <c r="CI19" s="22">
        <v>122930</v>
      </c>
      <c r="CJ19" s="22">
        <v>345087</v>
      </c>
      <c r="CK19" s="22">
        <v>261161</v>
      </c>
      <c r="CL19" s="22">
        <v>842900</v>
      </c>
      <c r="CM19" s="22">
        <v>640975</v>
      </c>
      <c r="CN19" s="22">
        <v>171772</v>
      </c>
      <c r="CO19" s="22">
        <v>113</v>
      </c>
      <c r="CP19" s="22">
        <v>1602</v>
      </c>
      <c r="CQ19" s="22">
        <v>1060</v>
      </c>
      <c r="CR19" s="53"/>
      <c r="CS19" s="20">
        <v>14</v>
      </c>
      <c r="CT19" s="21" t="str">
        <f t="shared" si="17"/>
        <v>東    村</v>
      </c>
      <c r="CU19" s="22">
        <v>0</v>
      </c>
      <c r="CV19" s="22">
        <v>0</v>
      </c>
      <c r="CW19" s="22">
        <v>0</v>
      </c>
      <c r="CX19" s="22">
        <v>0</v>
      </c>
      <c r="CY19" s="22">
        <v>0</v>
      </c>
      <c r="CZ19" s="22">
        <v>0</v>
      </c>
      <c r="DA19" s="22">
        <v>0</v>
      </c>
      <c r="DB19" s="22">
        <v>0</v>
      </c>
      <c r="DC19" s="22">
        <v>0</v>
      </c>
      <c r="DD19" s="18"/>
      <c r="DE19" s="20">
        <v>14</v>
      </c>
      <c r="DF19" s="21" t="str">
        <f t="shared" si="18"/>
        <v>東    村</v>
      </c>
      <c r="DG19" s="22">
        <v>0</v>
      </c>
      <c r="DH19" s="22">
        <v>0</v>
      </c>
      <c r="DI19" s="22">
        <v>0</v>
      </c>
      <c r="DJ19" s="22">
        <v>0</v>
      </c>
      <c r="DK19" s="22">
        <v>0</v>
      </c>
      <c r="DL19" s="22">
        <v>0</v>
      </c>
      <c r="DM19" s="22">
        <v>0</v>
      </c>
      <c r="DN19" s="22">
        <v>0</v>
      </c>
      <c r="DO19" s="22">
        <v>0</v>
      </c>
      <c r="DP19" s="18"/>
      <c r="DQ19" s="20">
        <v>14</v>
      </c>
      <c r="DR19" s="21" t="str">
        <f t="shared" si="19"/>
        <v>東    村</v>
      </c>
      <c r="DS19" s="22">
        <v>413</v>
      </c>
      <c r="DT19" s="22">
        <v>2238</v>
      </c>
      <c r="DU19" s="22">
        <v>28</v>
      </c>
      <c r="DV19" s="22">
        <v>16</v>
      </c>
      <c r="DW19" s="22">
        <v>0</v>
      </c>
      <c r="DX19" s="22">
        <v>0</v>
      </c>
      <c r="DY19" s="22">
        <v>3</v>
      </c>
      <c r="DZ19" s="22">
        <v>7</v>
      </c>
      <c r="EA19" s="22">
        <v>1</v>
      </c>
      <c r="EB19" s="18"/>
      <c r="EC19" s="20">
        <v>14</v>
      </c>
      <c r="ED19" s="21" t="str">
        <f t="shared" si="20"/>
        <v>東    村</v>
      </c>
      <c r="EE19" s="22">
        <v>6561420</v>
      </c>
      <c r="EF19" s="22">
        <v>3167656</v>
      </c>
      <c r="EG19" s="22">
        <v>2661156</v>
      </c>
      <c r="EH19" s="22">
        <v>30702</v>
      </c>
      <c r="EI19" s="22">
        <v>26223</v>
      </c>
      <c r="EJ19" s="22">
        <v>26114</v>
      </c>
      <c r="EK19" s="22">
        <v>363</v>
      </c>
      <c r="EL19" s="22">
        <v>236</v>
      </c>
      <c r="EM19" s="22">
        <v>118</v>
      </c>
      <c r="EO19" s="20">
        <v>14</v>
      </c>
      <c r="EP19" s="21" t="str">
        <f t="shared" si="21"/>
        <v>東    村</v>
      </c>
      <c r="EQ19" s="22">
        <v>0</v>
      </c>
      <c r="ER19" s="22">
        <v>0</v>
      </c>
      <c r="ES19" s="22">
        <v>0</v>
      </c>
      <c r="ET19" s="22">
        <v>0</v>
      </c>
      <c r="EU19" s="22">
        <v>0</v>
      </c>
      <c r="EV19" s="22">
        <v>0</v>
      </c>
      <c r="EW19" s="22">
        <v>0</v>
      </c>
      <c r="EX19" s="22">
        <v>0</v>
      </c>
      <c r="EY19" s="22">
        <v>0</v>
      </c>
      <c r="FA19" s="20">
        <v>14</v>
      </c>
      <c r="FB19" s="21" t="str">
        <f t="shared" si="22"/>
        <v>東    村</v>
      </c>
      <c r="FC19" s="22">
        <v>0</v>
      </c>
      <c r="FD19" s="22">
        <v>0</v>
      </c>
      <c r="FE19" s="22">
        <v>0</v>
      </c>
      <c r="FF19" s="22">
        <v>0</v>
      </c>
      <c r="FG19" s="22">
        <v>0</v>
      </c>
      <c r="FH19" s="22">
        <v>0</v>
      </c>
      <c r="FI19" s="22">
        <v>0</v>
      </c>
      <c r="FJ19" s="22">
        <v>0</v>
      </c>
      <c r="FK19" s="22">
        <v>0</v>
      </c>
      <c r="FM19" s="20">
        <v>14</v>
      </c>
      <c r="FN19" s="21" t="str">
        <f t="shared" si="23"/>
        <v>東    村</v>
      </c>
      <c r="FO19" s="22">
        <v>7550714</v>
      </c>
      <c r="FP19" s="22">
        <v>7790665</v>
      </c>
      <c r="FQ19" s="22">
        <v>5553941</v>
      </c>
      <c r="FR19" s="22">
        <v>66974</v>
      </c>
      <c r="FS19" s="22">
        <v>47686</v>
      </c>
      <c r="FT19" s="22">
        <v>47661</v>
      </c>
      <c r="FU19" s="22">
        <v>414</v>
      </c>
      <c r="FV19" s="22">
        <v>2700</v>
      </c>
      <c r="FW19" s="22">
        <v>1365</v>
      </c>
      <c r="FY19" s="20">
        <v>14</v>
      </c>
      <c r="FZ19" s="21" t="str">
        <f t="shared" si="24"/>
        <v>東    村</v>
      </c>
      <c r="GA19" s="22">
        <v>0</v>
      </c>
      <c r="GB19" s="22">
        <v>0</v>
      </c>
      <c r="GC19" s="22">
        <v>0</v>
      </c>
      <c r="GD19" s="22">
        <v>0</v>
      </c>
      <c r="GE19" s="22">
        <v>0</v>
      </c>
      <c r="GF19" s="22">
        <v>0</v>
      </c>
      <c r="GG19" s="22">
        <v>0</v>
      </c>
      <c r="GH19" s="22">
        <v>0</v>
      </c>
      <c r="GI19" s="22">
        <v>0</v>
      </c>
      <c r="GK19" s="20">
        <v>14</v>
      </c>
      <c r="GL19" s="21" t="str">
        <f t="shared" si="25"/>
        <v>東    村</v>
      </c>
      <c r="GM19" s="22">
        <v>0</v>
      </c>
      <c r="GN19" s="22">
        <v>0</v>
      </c>
      <c r="GO19" s="22">
        <v>0</v>
      </c>
      <c r="GP19" s="22">
        <v>0</v>
      </c>
      <c r="GQ19" s="22">
        <v>0</v>
      </c>
      <c r="GR19" s="22">
        <v>0</v>
      </c>
      <c r="GS19" s="22">
        <v>0</v>
      </c>
      <c r="GT19" s="22">
        <v>0</v>
      </c>
      <c r="GU19" s="22">
        <v>0</v>
      </c>
      <c r="GW19" s="20">
        <v>14</v>
      </c>
      <c r="GX19" s="21" t="str">
        <f t="shared" si="26"/>
        <v>東    村</v>
      </c>
      <c r="GY19" s="22">
        <v>0</v>
      </c>
      <c r="GZ19" s="22">
        <v>0</v>
      </c>
      <c r="HA19" s="22">
        <v>0</v>
      </c>
      <c r="HB19" s="22">
        <v>0</v>
      </c>
      <c r="HC19" s="22">
        <v>0</v>
      </c>
      <c r="HD19" s="22">
        <v>0</v>
      </c>
      <c r="HE19" s="22">
        <v>0</v>
      </c>
      <c r="HF19" s="22">
        <v>0</v>
      </c>
      <c r="HG19" s="22">
        <v>0</v>
      </c>
      <c r="HI19" s="20">
        <v>14</v>
      </c>
      <c r="HJ19" s="21" t="str">
        <f t="shared" si="27"/>
        <v>東    村</v>
      </c>
      <c r="HK19" s="22">
        <v>0</v>
      </c>
      <c r="HL19" s="22">
        <v>0</v>
      </c>
      <c r="HM19" s="22">
        <v>0</v>
      </c>
      <c r="HN19" s="22">
        <v>0</v>
      </c>
      <c r="HO19" s="22">
        <v>0</v>
      </c>
      <c r="HP19" s="22">
        <v>0</v>
      </c>
      <c r="HQ19" s="22">
        <v>0</v>
      </c>
      <c r="HR19" s="22">
        <v>0</v>
      </c>
      <c r="HS19" s="22">
        <v>0</v>
      </c>
      <c r="HU19" s="19">
        <f t="shared" si="1"/>
        <v>14819093</v>
      </c>
      <c r="HV19" s="8">
        <f t="shared" si="2"/>
        <v>19446913</v>
      </c>
      <c r="HW19" s="8">
        <f t="shared" si="3"/>
        <v>15478641</v>
      </c>
      <c r="HX19" s="8">
        <f t="shared" si="4"/>
        <v>1209413</v>
      </c>
      <c r="HY19" s="8">
        <f t="shared" si="5"/>
        <v>946401</v>
      </c>
      <c r="HZ19" s="8">
        <f t="shared" si="6"/>
        <v>476702</v>
      </c>
      <c r="IA19" s="8">
        <f t="shared" si="7"/>
        <v>1101</v>
      </c>
      <c r="IB19" s="8">
        <f t="shared" si="8"/>
        <v>7724</v>
      </c>
      <c r="IC19" s="8">
        <f t="shared" si="9"/>
        <v>4724</v>
      </c>
    </row>
    <row r="20" spans="1:237" s="8" customFormat="1" ht="15" customHeight="1">
      <c r="A20" s="20">
        <v>15</v>
      </c>
      <c r="B20" s="21" t="s">
        <v>85</v>
      </c>
      <c r="C20" s="22">
        <v>0</v>
      </c>
      <c r="D20" s="22">
        <v>0</v>
      </c>
      <c r="E20" s="22">
        <v>0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  <c r="L20" s="18"/>
      <c r="M20" s="20">
        <v>15</v>
      </c>
      <c r="N20" s="21" t="str">
        <f t="shared" si="10"/>
        <v>今帰仁村</v>
      </c>
      <c r="O20" s="22">
        <v>0</v>
      </c>
      <c r="P20" s="22">
        <v>0</v>
      </c>
      <c r="Q20" s="22">
        <v>0</v>
      </c>
      <c r="R20" s="22">
        <v>0</v>
      </c>
      <c r="S20" s="22">
        <v>0</v>
      </c>
      <c r="T20" s="22">
        <v>0</v>
      </c>
      <c r="U20" s="22">
        <v>0</v>
      </c>
      <c r="V20" s="22">
        <v>0</v>
      </c>
      <c r="W20" s="22">
        <v>0</v>
      </c>
      <c r="X20" s="33"/>
      <c r="Y20" s="20">
        <v>15</v>
      </c>
      <c r="Z20" s="21" t="str">
        <f t="shared" si="11"/>
        <v>今帰仁村</v>
      </c>
      <c r="AA20" s="22">
        <v>150012</v>
      </c>
      <c r="AB20" s="22">
        <v>11441563</v>
      </c>
      <c r="AC20" s="22">
        <v>9014431</v>
      </c>
      <c r="AD20" s="22">
        <v>556724</v>
      </c>
      <c r="AE20" s="22">
        <v>440969</v>
      </c>
      <c r="AF20" s="22">
        <v>439224</v>
      </c>
      <c r="AG20" s="22">
        <v>190</v>
      </c>
      <c r="AH20" s="22">
        <v>13652</v>
      </c>
      <c r="AI20" s="22">
        <v>9919</v>
      </c>
      <c r="AJ20" s="53"/>
      <c r="AK20" s="20">
        <v>15</v>
      </c>
      <c r="AL20" s="21" t="str">
        <f t="shared" si="12"/>
        <v>今帰仁村</v>
      </c>
      <c r="AM20" s="22">
        <v>0</v>
      </c>
      <c r="AN20" s="22">
        <v>0</v>
      </c>
      <c r="AO20" s="22">
        <v>0</v>
      </c>
      <c r="AP20" s="22">
        <v>0</v>
      </c>
      <c r="AQ20" s="22">
        <v>0</v>
      </c>
      <c r="AR20" s="22">
        <v>0</v>
      </c>
      <c r="AS20" s="22">
        <v>0</v>
      </c>
      <c r="AT20" s="22">
        <v>0</v>
      </c>
      <c r="AU20" s="22">
        <v>0</v>
      </c>
      <c r="AV20" s="33"/>
      <c r="AW20" s="20">
        <v>15</v>
      </c>
      <c r="AX20" s="21" t="str">
        <f t="shared" si="13"/>
        <v>今帰仁村</v>
      </c>
      <c r="AY20" s="22">
        <v>0</v>
      </c>
      <c r="AZ20" s="22">
        <v>705124</v>
      </c>
      <c r="BA20" s="22">
        <v>590891</v>
      </c>
      <c r="BB20" s="22">
        <v>4178025</v>
      </c>
      <c r="BC20" s="22">
        <v>3595876</v>
      </c>
      <c r="BD20" s="22">
        <v>394813</v>
      </c>
      <c r="BE20" s="22">
        <v>0</v>
      </c>
      <c r="BF20" s="22">
        <v>3632</v>
      </c>
      <c r="BG20" s="22">
        <v>2988</v>
      </c>
      <c r="BH20" s="33"/>
      <c r="BI20" s="20">
        <v>15</v>
      </c>
      <c r="BJ20" s="21" t="str">
        <f t="shared" si="14"/>
        <v>今帰仁村</v>
      </c>
      <c r="BK20" s="22">
        <v>0</v>
      </c>
      <c r="BL20" s="22">
        <v>1087943</v>
      </c>
      <c r="BM20" s="22">
        <v>1027895</v>
      </c>
      <c r="BN20" s="22">
        <v>5974325</v>
      </c>
      <c r="BO20" s="22">
        <v>5709938</v>
      </c>
      <c r="BP20" s="22">
        <v>1203636</v>
      </c>
      <c r="BQ20" s="22">
        <v>0</v>
      </c>
      <c r="BR20" s="22">
        <v>3594</v>
      </c>
      <c r="BS20" s="22">
        <v>3095</v>
      </c>
      <c r="BT20" s="33"/>
      <c r="BU20" s="20">
        <v>15</v>
      </c>
      <c r="BV20" s="21" t="str">
        <f t="shared" si="15"/>
        <v>今帰仁村</v>
      </c>
      <c r="BW20" s="22">
        <v>0</v>
      </c>
      <c r="BX20" s="22">
        <v>502446</v>
      </c>
      <c r="BY20" s="22">
        <v>497731</v>
      </c>
      <c r="BZ20" s="22">
        <v>2235696</v>
      </c>
      <c r="CA20" s="22">
        <v>2227272</v>
      </c>
      <c r="CB20" s="22">
        <v>1200745</v>
      </c>
      <c r="CC20" s="22">
        <v>0</v>
      </c>
      <c r="CD20" s="22">
        <v>1103</v>
      </c>
      <c r="CE20" s="22">
        <v>1070</v>
      </c>
      <c r="CF20" s="33"/>
      <c r="CG20" s="20">
        <v>15</v>
      </c>
      <c r="CH20" s="21" t="str">
        <f t="shared" si="16"/>
        <v>今帰仁村</v>
      </c>
      <c r="CI20" s="22">
        <v>90548</v>
      </c>
      <c r="CJ20" s="22">
        <v>2295513</v>
      </c>
      <c r="CK20" s="22">
        <v>2116517</v>
      </c>
      <c r="CL20" s="22">
        <v>12388046</v>
      </c>
      <c r="CM20" s="22">
        <v>11533086</v>
      </c>
      <c r="CN20" s="22">
        <v>2799194</v>
      </c>
      <c r="CO20" s="22">
        <v>202</v>
      </c>
      <c r="CP20" s="22">
        <v>8329</v>
      </c>
      <c r="CQ20" s="22">
        <v>7153</v>
      </c>
      <c r="CR20" s="53"/>
      <c r="CS20" s="20">
        <v>15</v>
      </c>
      <c r="CT20" s="21" t="str">
        <f t="shared" si="17"/>
        <v>今帰仁村</v>
      </c>
      <c r="CU20" s="22">
        <v>0</v>
      </c>
      <c r="CV20" s="22">
        <v>0</v>
      </c>
      <c r="CW20" s="22">
        <v>0</v>
      </c>
      <c r="CX20" s="22">
        <v>0</v>
      </c>
      <c r="CY20" s="22">
        <v>0</v>
      </c>
      <c r="CZ20" s="22">
        <v>0</v>
      </c>
      <c r="DA20" s="22">
        <v>0</v>
      </c>
      <c r="DB20" s="22">
        <v>0</v>
      </c>
      <c r="DC20" s="22">
        <v>0</v>
      </c>
      <c r="DD20" s="18"/>
      <c r="DE20" s="20">
        <v>15</v>
      </c>
      <c r="DF20" s="21" t="str">
        <f t="shared" si="18"/>
        <v>今帰仁村</v>
      </c>
      <c r="DG20" s="22">
        <v>0</v>
      </c>
      <c r="DH20" s="22">
        <v>0</v>
      </c>
      <c r="DI20" s="22">
        <v>0</v>
      </c>
      <c r="DJ20" s="22">
        <v>0</v>
      </c>
      <c r="DK20" s="22">
        <v>0</v>
      </c>
      <c r="DL20" s="22">
        <v>0</v>
      </c>
      <c r="DM20" s="22">
        <v>0</v>
      </c>
      <c r="DN20" s="22">
        <v>0</v>
      </c>
      <c r="DO20" s="22">
        <v>0</v>
      </c>
      <c r="DP20" s="18"/>
      <c r="DQ20" s="20">
        <v>15</v>
      </c>
      <c r="DR20" s="21" t="str">
        <f t="shared" si="19"/>
        <v>今帰仁村</v>
      </c>
      <c r="DS20" s="22">
        <v>15886</v>
      </c>
      <c r="DT20" s="22">
        <v>17905</v>
      </c>
      <c r="DU20" s="22">
        <v>16986</v>
      </c>
      <c r="DV20" s="22">
        <v>3127</v>
      </c>
      <c r="DW20" s="22">
        <v>3045</v>
      </c>
      <c r="DX20" s="22">
        <v>3045</v>
      </c>
      <c r="DY20" s="22">
        <v>101</v>
      </c>
      <c r="DZ20" s="22">
        <v>5</v>
      </c>
      <c r="EA20" s="22">
        <v>4</v>
      </c>
      <c r="EB20" s="18"/>
      <c r="EC20" s="20">
        <v>15</v>
      </c>
      <c r="ED20" s="21" t="str">
        <f t="shared" si="20"/>
        <v>今帰仁村</v>
      </c>
      <c r="EE20" s="22">
        <v>0</v>
      </c>
      <c r="EF20" s="22">
        <v>0</v>
      </c>
      <c r="EG20" s="22">
        <v>0</v>
      </c>
      <c r="EH20" s="22">
        <v>0</v>
      </c>
      <c r="EI20" s="22">
        <v>0</v>
      </c>
      <c r="EJ20" s="22">
        <v>0</v>
      </c>
      <c r="EK20" s="22">
        <v>0</v>
      </c>
      <c r="EL20" s="22">
        <v>0</v>
      </c>
      <c r="EM20" s="22">
        <v>0</v>
      </c>
      <c r="EO20" s="20">
        <v>15</v>
      </c>
      <c r="EP20" s="21" t="str">
        <f t="shared" si="21"/>
        <v>今帰仁村</v>
      </c>
      <c r="EQ20" s="22">
        <v>0</v>
      </c>
      <c r="ER20" s="22">
        <v>0</v>
      </c>
      <c r="ES20" s="22">
        <v>0</v>
      </c>
      <c r="ET20" s="22">
        <v>0</v>
      </c>
      <c r="EU20" s="22">
        <v>0</v>
      </c>
      <c r="EV20" s="22">
        <v>0</v>
      </c>
      <c r="EW20" s="22">
        <v>0</v>
      </c>
      <c r="EX20" s="22">
        <v>0</v>
      </c>
      <c r="EY20" s="22">
        <v>0</v>
      </c>
      <c r="FA20" s="20">
        <v>15</v>
      </c>
      <c r="FB20" s="21" t="str">
        <f t="shared" si="22"/>
        <v>今帰仁村</v>
      </c>
      <c r="FC20" s="22">
        <v>0</v>
      </c>
      <c r="FD20" s="22">
        <v>0</v>
      </c>
      <c r="FE20" s="22">
        <v>0</v>
      </c>
      <c r="FF20" s="22">
        <v>0</v>
      </c>
      <c r="FG20" s="22">
        <v>0</v>
      </c>
      <c r="FH20" s="22">
        <v>0</v>
      </c>
      <c r="FI20" s="22">
        <v>0</v>
      </c>
      <c r="FJ20" s="22">
        <v>0</v>
      </c>
      <c r="FK20" s="22">
        <v>0</v>
      </c>
      <c r="FM20" s="20">
        <v>15</v>
      </c>
      <c r="FN20" s="21" t="str">
        <f t="shared" si="23"/>
        <v>今帰仁村</v>
      </c>
      <c r="FO20" s="22">
        <v>6286399</v>
      </c>
      <c r="FP20" s="22">
        <v>11159314</v>
      </c>
      <c r="FQ20" s="22">
        <v>6802253</v>
      </c>
      <c r="FR20" s="22">
        <v>64448</v>
      </c>
      <c r="FS20" s="22">
        <v>38822</v>
      </c>
      <c r="FT20" s="22">
        <v>38815</v>
      </c>
      <c r="FU20" s="22">
        <v>938</v>
      </c>
      <c r="FV20" s="22">
        <v>10490</v>
      </c>
      <c r="FW20" s="22">
        <v>5362</v>
      </c>
      <c r="FY20" s="20">
        <v>15</v>
      </c>
      <c r="FZ20" s="21" t="str">
        <f t="shared" si="24"/>
        <v>今帰仁村</v>
      </c>
      <c r="GA20" s="22">
        <v>0</v>
      </c>
      <c r="GB20" s="22">
        <v>935079</v>
      </c>
      <c r="GC20" s="22">
        <v>935079</v>
      </c>
      <c r="GD20" s="22">
        <v>1816160</v>
      </c>
      <c r="GE20" s="22">
        <v>1816160</v>
      </c>
      <c r="GF20" s="22">
        <v>1090622</v>
      </c>
      <c r="GG20" s="22">
        <v>0</v>
      </c>
      <c r="GH20" s="22">
        <v>82</v>
      </c>
      <c r="GI20" s="22">
        <v>82</v>
      </c>
      <c r="GK20" s="20">
        <v>15</v>
      </c>
      <c r="GL20" s="21" t="str">
        <f t="shared" si="25"/>
        <v>今帰仁村</v>
      </c>
      <c r="GM20" s="22">
        <v>0</v>
      </c>
      <c r="GN20" s="22">
        <v>0</v>
      </c>
      <c r="GO20" s="22">
        <v>0</v>
      </c>
      <c r="GP20" s="22">
        <v>0</v>
      </c>
      <c r="GQ20" s="22">
        <v>0</v>
      </c>
      <c r="GR20" s="22">
        <v>0</v>
      </c>
      <c r="GS20" s="22">
        <v>0</v>
      </c>
      <c r="GT20" s="22">
        <v>0</v>
      </c>
      <c r="GU20" s="22">
        <v>0</v>
      </c>
      <c r="GW20" s="20">
        <v>15</v>
      </c>
      <c r="GX20" s="21" t="str">
        <f t="shared" si="26"/>
        <v>今帰仁村</v>
      </c>
      <c r="GY20" s="22">
        <v>0</v>
      </c>
      <c r="GZ20" s="22">
        <v>0</v>
      </c>
      <c r="HA20" s="22">
        <v>0</v>
      </c>
      <c r="HB20" s="22">
        <v>0</v>
      </c>
      <c r="HC20" s="22">
        <v>0</v>
      </c>
      <c r="HD20" s="22">
        <v>0</v>
      </c>
      <c r="HE20" s="22">
        <v>0</v>
      </c>
      <c r="HF20" s="22">
        <v>0</v>
      </c>
      <c r="HG20" s="22">
        <v>0</v>
      </c>
      <c r="HI20" s="20">
        <v>15</v>
      </c>
      <c r="HJ20" s="21" t="str">
        <f t="shared" si="27"/>
        <v>今帰仁村</v>
      </c>
      <c r="HK20" s="22">
        <v>0</v>
      </c>
      <c r="HL20" s="22">
        <v>0</v>
      </c>
      <c r="HM20" s="22">
        <v>0</v>
      </c>
      <c r="HN20" s="22">
        <v>0</v>
      </c>
      <c r="HO20" s="22">
        <v>0</v>
      </c>
      <c r="HP20" s="22">
        <v>0</v>
      </c>
      <c r="HQ20" s="22">
        <v>0</v>
      </c>
      <c r="HR20" s="22">
        <v>0</v>
      </c>
      <c r="HS20" s="22">
        <v>0</v>
      </c>
      <c r="HU20" s="19">
        <f t="shared" si="1"/>
        <v>6542845</v>
      </c>
      <c r="HV20" s="8">
        <f t="shared" si="2"/>
        <v>25849374</v>
      </c>
      <c r="HW20" s="8">
        <f t="shared" si="3"/>
        <v>18885266</v>
      </c>
      <c r="HX20" s="8">
        <f t="shared" si="4"/>
        <v>14828505</v>
      </c>
      <c r="HY20" s="8">
        <f t="shared" si="5"/>
        <v>13832082</v>
      </c>
      <c r="HZ20" s="8">
        <f t="shared" si="6"/>
        <v>4370900</v>
      </c>
      <c r="IA20" s="8">
        <f t="shared" si="7"/>
        <v>1431</v>
      </c>
      <c r="IB20" s="8">
        <f t="shared" si="8"/>
        <v>32558</v>
      </c>
      <c r="IC20" s="8">
        <f t="shared" si="9"/>
        <v>22520</v>
      </c>
    </row>
    <row r="21" spans="1:237" s="8" customFormat="1" ht="15" customHeight="1">
      <c r="A21" s="20">
        <v>16</v>
      </c>
      <c r="B21" s="21" t="s">
        <v>86</v>
      </c>
      <c r="C21" s="22">
        <v>0</v>
      </c>
      <c r="D21" s="22">
        <v>0</v>
      </c>
      <c r="E21" s="22">
        <v>0</v>
      </c>
      <c r="F21" s="22">
        <v>0</v>
      </c>
      <c r="G21" s="22">
        <v>0</v>
      </c>
      <c r="H21" s="22">
        <v>0</v>
      </c>
      <c r="I21" s="22">
        <v>0</v>
      </c>
      <c r="J21" s="22">
        <v>0</v>
      </c>
      <c r="K21" s="22">
        <v>0</v>
      </c>
      <c r="L21" s="18"/>
      <c r="M21" s="20">
        <v>16</v>
      </c>
      <c r="N21" s="21" t="str">
        <f t="shared" si="10"/>
        <v>本 部 町</v>
      </c>
      <c r="O21" s="22">
        <v>0</v>
      </c>
      <c r="P21" s="22">
        <v>0</v>
      </c>
      <c r="Q21" s="22">
        <v>0</v>
      </c>
      <c r="R21" s="22">
        <v>0</v>
      </c>
      <c r="S21" s="22">
        <v>0</v>
      </c>
      <c r="T21" s="22">
        <v>0</v>
      </c>
      <c r="U21" s="22">
        <v>0</v>
      </c>
      <c r="V21" s="22">
        <v>0</v>
      </c>
      <c r="W21" s="22">
        <v>0</v>
      </c>
      <c r="X21" s="33"/>
      <c r="Y21" s="20">
        <v>16</v>
      </c>
      <c r="Z21" s="21" t="str">
        <f t="shared" si="11"/>
        <v>本 部 町</v>
      </c>
      <c r="AA21" s="22">
        <v>673749</v>
      </c>
      <c r="AB21" s="22">
        <v>13491964</v>
      </c>
      <c r="AC21" s="22">
        <v>9652163</v>
      </c>
      <c r="AD21" s="22">
        <v>536038</v>
      </c>
      <c r="AE21" s="22">
        <v>377802</v>
      </c>
      <c r="AF21" s="22">
        <v>377783</v>
      </c>
      <c r="AG21" s="22">
        <v>2551</v>
      </c>
      <c r="AH21" s="22">
        <v>19830</v>
      </c>
      <c r="AI21" s="22">
        <v>12579</v>
      </c>
      <c r="AJ21" s="53"/>
      <c r="AK21" s="20">
        <v>16</v>
      </c>
      <c r="AL21" s="21" t="str">
        <f t="shared" si="12"/>
        <v>本 部 町</v>
      </c>
      <c r="AM21" s="22">
        <v>0</v>
      </c>
      <c r="AN21" s="22">
        <v>0</v>
      </c>
      <c r="AO21" s="22">
        <v>0</v>
      </c>
      <c r="AP21" s="22">
        <v>0</v>
      </c>
      <c r="AQ21" s="22">
        <v>0</v>
      </c>
      <c r="AR21" s="22">
        <v>0</v>
      </c>
      <c r="AS21" s="22">
        <v>0</v>
      </c>
      <c r="AT21" s="22">
        <v>0</v>
      </c>
      <c r="AU21" s="22">
        <v>0</v>
      </c>
      <c r="AV21" s="33"/>
      <c r="AW21" s="20">
        <v>16</v>
      </c>
      <c r="AX21" s="21" t="str">
        <f t="shared" si="13"/>
        <v>本 部 町</v>
      </c>
      <c r="AY21" s="22">
        <v>0</v>
      </c>
      <c r="AZ21" s="22">
        <v>958899</v>
      </c>
      <c r="BA21" s="22">
        <v>807536</v>
      </c>
      <c r="BB21" s="22">
        <v>9702110</v>
      </c>
      <c r="BC21" s="22">
        <v>8548429</v>
      </c>
      <c r="BD21" s="22">
        <v>966771</v>
      </c>
      <c r="BE21" s="22">
        <v>0</v>
      </c>
      <c r="BF21" s="22">
        <v>5286</v>
      </c>
      <c r="BG21" s="22">
        <v>4323</v>
      </c>
      <c r="BH21" s="33"/>
      <c r="BI21" s="20">
        <v>16</v>
      </c>
      <c r="BJ21" s="21" t="str">
        <f t="shared" si="14"/>
        <v>本 部 町</v>
      </c>
      <c r="BK21" s="22">
        <v>0</v>
      </c>
      <c r="BL21" s="22">
        <v>930887</v>
      </c>
      <c r="BM21" s="22">
        <v>893040</v>
      </c>
      <c r="BN21" s="22">
        <v>7066898</v>
      </c>
      <c r="BO21" s="22">
        <v>6853146</v>
      </c>
      <c r="BP21" s="22">
        <v>1358367</v>
      </c>
      <c r="BQ21" s="22">
        <v>0</v>
      </c>
      <c r="BR21" s="22">
        <v>3889</v>
      </c>
      <c r="BS21" s="22">
        <v>3391</v>
      </c>
      <c r="BT21" s="33"/>
      <c r="BU21" s="20">
        <v>16</v>
      </c>
      <c r="BV21" s="21" t="str">
        <f t="shared" si="15"/>
        <v>本 部 町</v>
      </c>
      <c r="BW21" s="22">
        <v>0</v>
      </c>
      <c r="BX21" s="22">
        <v>567862</v>
      </c>
      <c r="BY21" s="22">
        <v>565265</v>
      </c>
      <c r="BZ21" s="22">
        <v>5031834</v>
      </c>
      <c r="CA21" s="22">
        <v>5018030</v>
      </c>
      <c r="CB21" s="22">
        <v>2709728</v>
      </c>
      <c r="CC21" s="22">
        <v>0</v>
      </c>
      <c r="CD21" s="22">
        <v>1799</v>
      </c>
      <c r="CE21" s="22">
        <v>1740</v>
      </c>
      <c r="CF21" s="33"/>
      <c r="CG21" s="20">
        <v>16</v>
      </c>
      <c r="CH21" s="21" t="str">
        <f t="shared" si="16"/>
        <v>本 部 町</v>
      </c>
      <c r="CI21" s="22">
        <v>224281</v>
      </c>
      <c r="CJ21" s="22">
        <v>2457648</v>
      </c>
      <c r="CK21" s="22">
        <v>2265841</v>
      </c>
      <c r="CL21" s="22">
        <v>21800842</v>
      </c>
      <c r="CM21" s="22">
        <v>20419605</v>
      </c>
      <c r="CN21" s="22">
        <v>5034866</v>
      </c>
      <c r="CO21" s="22">
        <v>506</v>
      </c>
      <c r="CP21" s="22">
        <v>10974</v>
      </c>
      <c r="CQ21" s="22">
        <v>9454</v>
      </c>
      <c r="CR21" s="53"/>
      <c r="CS21" s="20">
        <v>16</v>
      </c>
      <c r="CT21" s="21" t="str">
        <f t="shared" si="17"/>
        <v>本 部 町</v>
      </c>
      <c r="CU21" s="22">
        <v>0</v>
      </c>
      <c r="CV21" s="22">
        <v>0</v>
      </c>
      <c r="CW21" s="22">
        <v>0</v>
      </c>
      <c r="CX21" s="22">
        <v>0</v>
      </c>
      <c r="CY21" s="22">
        <v>0</v>
      </c>
      <c r="CZ21" s="22">
        <v>0</v>
      </c>
      <c r="DA21" s="22">
        <v>0</v>
      </c>
      <c r="DB21" s="22">
        <v>0</v>
      </c>
      <c r="DC21" s="22">
        <v>0</v>
      </c>
      <c r="DD21" s="18"/>
      <c r="DE21" s="20">
        <v>16</v>
      </c>
      <c r="DF21" s="21" t="str">
        <f t="shared" si="18"/>
        <v>本 部 町</v>
      </c>
      <c r="DG21" s="22">
        <v>0</v>
      </c>
      <c r="DH21" s="22">
        <v>0</v>
      </c>
      <c r="DI21" s="22">
        <v>0</v>
      </c>
      <c r="DJ21" s="22">
        <v>0</v>
      </c>
      <c r="DK21" s="22">
        <v>0</v>
      </c>
      <c r="DL21" s="22">
        <v>0</v>
      </c>
      <c r="DM21" s="22">
        <v>0</v>
      </c>
      <c r="DN21" s="22">
        <v>0</v>
      </c>
      <c r="DO21" s="22">
        <v>0</v>
      </c>
      <c r="DP21" s="18"/>
      <c r="DQ21" s="20">
        <v>16</v>
      </c>
      <c r="DR21" s="21" t="str">
        <f t="shared" si="19"/>
        <v>本 部 町</v>
      </c>
      <c r="DS21" s="22">
        <v>20666</v>
      </c>
      <c r="DT21" s="22">
        <v>0</v>
      </c>
      <c r="DU21" s="22">
        <v>0</v>
      </c>
      <c r="DV21" s="22">
        <v>0</v>
      </c>
      <c r="DW21" s="22">
        <v>0</v>
      </c>
      <c r="DX21" s="22">
        <v>0</v>
      </c>
      <c r="DY21" s="22">
        <v>160</v>
      </c>
      <c r="DZ21" s="22">
        <v>0</v>
      </c>
      <c r="EA21" s="22">
        <v>0</v>
      </c>
      <c r="EB21" s="18"/>
      <c r="EC21" s="20">
        <v>16</v>
      </c>
      <c r="ED21" s="21" t="str">
        <f t="shared" si="20"/>
        <v>本 部 町</v>
      </c>
      <c r="EE21" s="22">
        <v>0</v>
      </c>
      <c r="EF21" s="22">
        <v>0</v>
      </c>
      <c r="EG21" s="22">
        <v>0</v>
      </c>
      <c r="EH21" s="22">
        <v>0</v>
      </c>
      <c r="EI21" s="22">
        <v>0</v>
      </c>
      <c r="EJ21" s="22">
        <v>0</v>
      </c>
      <c r="EK21" s="22">
        <v>0</v>
      </c>
      <c r="EL21" s="22">
        <v>0</v>
      </c>
      <c r="EM21" s="22">
        <v>0</v>
      </c>
      <c r="EO21" s="20">
        <v>16</v>
      </c>
      <c r="EP21" s="21" t="str">
        <f t="shared" si="21"/>
        <v>本 部 町</v>
      </c>
      <c r="EQ21" s="22">
        <v>0</v>
      </c>
      <c r="ER21" s="22">
        <v>0</v>
      </c>
      <c r="ES21" s="22">
        <v>0</v>
      </c>
      <c r="ET21" s="22">
        <v>0</v>
      </c>
      <c r="EU21" s="22">
        <v>0</v>
      </c>
      <c r="EV21" s="22">
        <v>0</v>
      </c>
      <c r="EW21" s="22">
        <v>0</v>
      </c>
      <c r="EX21" s="22">
        <v>0</v>
      </c>
      <c r="EY21" s="22">
        <v>0</v>
      </c>
      <c r="FA21" s="20">
        <v>16</v>
      </c>
      <c r="FB21" s="21" t="str">
        <f t="shared" si="22"/>
        <v>本 部 町</v>
      </c>
      <c r="FC21" s="22">
        <v>0</v>
      </c>
      <c r="FD21" s="22">
        <v>0</v>
      </c>
      <c r="FE21" s="22">
        <v>0</v>
      </c>
      <c r="FF21" s="22">
        <v>0</v>
      </c>
      <c r="FG21" s="22">
        <v>0</v>
      </c>
      <c r="FH21" s="22">
        <v>0</v>
      </c>
      <c r="FI21" s="22">
        <v>0</v>
      </c>
      <c r="FJ21" s="22">
        <v>0</v>
      </c>
      <c r="FK21" s="22">
        <v>0</v>
      </c>
      <c r="FM21" s="20">
        <v>16</v>
      </c>
      <c r="FN21" s="21" t="str">
        <f t="shared" si="23"/>
        <v>本 部 町</v>
      </c>
      <c r="FO21" s="22">
        <v>4658468</v>
      </c>
      <c r="FP21" s="22">
        <v>22551905</v>
      </c>
      <c r="FQ21" s="22">
        <v>14806893</v>
      </c>
      <c r="FR21" s="22">
        <v>132336</v>
      </c>
      <c r="FS21" s="22">
        <v>87027</v>
      </c>
      <c r="FT21" s="22">
        <v>86649</v>
      </c>
      <c r="FU21" s="22">
        <v>2474</v>
      </c>
      <c r="FV21" s="22">
        <v>16484</v>
      </c>
      <c r="FW21" s="22">
        <v>9478</v>
      </c>
      <c r="FY21" s="20">
        <v>16</v>
      </c>
      <c r="FZ21" s="21" t="str">
        <f t="shared" si="24"/>
        <v>本 部 町</v>
      </c>
      <c r="GA21" s="22">
        <v>1460</v>
      </c>
      <c r="GB21" s="22">
        <v>1140743</v>
      </c>
      <c r="GC21" s="22">
        <v>1133676</v>
      </c>
      <c r="GD21" s="22">
        <v>1022102</v>
      </c>
      <c r="GE21" s="22">
        <v>1015770</v>
      </c>
      <c r="GF21" s="22">
        <v>444402</v>
      </c>
      <c r="GG21" s="22">
        <v>4</v>
      </c>
      <c r="GH21" s="22">
        <v>729</v>
      </c>
      <c r="GI21" s="22">
        <v>696</v>
      </c>
      <c r="GK21" s="20">
        <v>16</v>
      </c>
      <c r="GL21" s="21" t="str">
        <f t="shared" si="25"/>
        <v>本 部 町</v>
      </c>
      <c r="GM21" s="22">
        <v>0</v>
      </c>
      <c r="GN21" s="22">
        <v>0</v>
      </c>
      <c r="GO21" s="22">
        <v>0</v>
      </c>
      <c r="GP21" s="22">
        <v>0</v>
      </c>
      <c r="GQ21" s="22">
        <v>0</v>
      </c>
      <c r="GR21" s="22">
        <v>0</v>
      </c>
      <c r="GS21" s="22">
        <v>0</v>
      </c>
      <c r="GT21" s="22">
        <v>0</v>
      </c>
      <c r="GU21" s="22">
        <v>0</v>
      </c>
      <c r="GW21" s="20">
        <v>16</v>
      </c>
      <c r="GX21" s="21" t="str">
        <f t="shared" si="26"/>
        <v>本 部 町</v>
      </c>
      <c r="GY21" s="22">
        <v>0</v>
      </c>
      <c r="GZ21" s="22">
        <v>0</v>
      </c>
      <c r="HA21" s="22">
        <v>0</v>
      </c>
      <c r="HB21" s="22">
        <v>0</v>
      </c>
      <c r="HC21" s="22">
        <v>0</v>
      </c>
      <c r="HD21" s="22">
        <v>0</v>
      </c>
      <c r="HE21" s="22">
        <v>0</v>
      </c>
      <c r="HF21" s="22">
        <v>0</v>
      </c>
      <c r="HG21" s="22">
        <v>0</v>
      </c>
      <c r="HI21" s="20">
        <v>16</v>
      </c>
      <c r="HJ21" s="21" t="str">
        <f t="shared" si="27"/>
        <v>本 部 町</v>
      </c>
      <c r="HK21" s="22">
        <v>0</v>
      </c>
      <c r="HL21" s="22">
        <v>0</v>
      </c>
      <c r="HM21" s="22">
        <v>0</v>
      </c>
      <c r="HN21" s="22">
        <v>0</v>
      </c>
      <c r="HO21" s="22">
        <v>0</v>
      </c>
      <c r="HP21" s="22">
        <v>0</v>
      </c>
      <c r="HQ21" s="22">
        <v>0</v>
      </c>
      <c r="HR21" s="22">
        <v>0</v>
      </c>
      <c r="HS21" s="22">
        <v>0</v>
      </c>
      <c r="HU21" s="19">
        <f t="shared" si="1"/>
        <v>5578624</v>
      </c>
      <c r="HV21" s="8">
        <f t="shared" si="2"/>
        <v>39642260</v>
      </c>
      <c r="HW21" s="8">
        <f t="shared" si="3"/>
        <v>27858573</v>
      </c>
      <c r="HX21" s="8">
        <f t="shared" si="4"/>
        <v>23491318</v>
      </c>
      <c r="HY21" s="8">
        <f t="shared" si="5"/>
        <v>21900204</v>
      </c>
      <c r="HZ21" s="8">
        <f t="shared" si="6"/>
        <v>5943700</v>
      </c>
      <c r="IA21" s="8">
        <f t="shared" si="7"/>
        <v>5695</v>
      </c>
      <c r="IB21" s="8">
        <f t="shared" si="8"/>
        <v>48017</v>
      </c>
      <c r="IC21" s="8">
        <f t="shared" si="9"/>
        <v>32207</v>
      </c>
    </row>
    <row r="22" spans="1:237" s="8" customFormat="1" ht="15" customHeight="1">
      <c r="A22" s="20">
        <v>17</v>
      </c>
      <c r="B22" s="21" t="s">
        <v>87</v>
      </c>
      <c r="C22" s="22">
        <v>129</v>
      </c>
      <c r="D22" s="22">
        <v>221118</v>
      </c>
      <c r="E22" s="22">
        <v>182061</v>
      </c>
      <c r="F22" s="22">
        <v>12781</v>
      </c>
      <c r="G22" s="22">
        <v>10545</v>
      </c>
      <c r="H22" s="22">
        <v>10545</v>
      </c>
      <c r="I22" s="22">
        <v>1</v>
      </c>
      <c r="J22" s="22">
        <v>383</v>
      </c>
      <c r="K22" s="22">
        <v>290</v>
      </c>
      <c r="L22" s="18"/>
      <c r="M22" s="20">
        <v>17</v>
      </c>
      <c r="N22" s="21" t="str">
        <f t="shared" si="10"/>
        <v>恩 納 村</v>
      </c>
      <c r="O22" s="22">
        <v>0</v>
      </c>
      <c r="P22" s="22">
        <v>0</v>
      </c>
      <c r="Q22" s="22">
        <v>0</v>
      </c>
      <c r="R22" s="22">
        <v>0</v>
      </c>
      <c r="S22" s="22">
        <v>0</v>
      </c>
      <c r="T22" s="22">
        <v>0</v>
      </c>
      <c r="U22" s="22">
        <v>0</v>
      </c>
      <c r="V22" s="22">
        <v>0</v>
      </c>
      <c r="W22" s="22">
        <v>0</v>
      </c>
      <c r="X22" s="33"/>
      <c r="Y22" s="20">
        <v>17</v>
      </c>
      <c r="Z22" s="21" t="str">
        <f t="shared" si="11"/>
        <v>恩 納 村</v>
      </c>
      <c r="AA22" s="22">
        <v>203617</v>
      </c>
      <c r="AB22" s="22">
        <v>6198584</v>
      </c>
      <c r="AC22" s="22">
        <v>4897070</v>
      </c>
      <c r="AD22" s="22">
        <v>315476</v>
      </c>
      <c r="AE22" s="22">
        <v>251131</v>
      </c>
      <c r="AF22" s="22">
        <v>250923</v>
      </c>
      <c r="AG22" s="22">
        <v>418</v>
      </c>
      <c r="AH22" s="22">
        <v>10708</v>
      </c>
      <c r="AI22" s="22">
        <v>7928</v>
      </c>
      <c r="AJ22" s="53"/>
      <c r="AK22" s="20">
        <v>17</v>
      </c>
      <c r="AL22" s="21" t="str">
        <f t="shared" si="12"/>
        <v>恩 納 村</v>
      </c>
      <c r="AM22" s="22">
        <v>0</v>
      </c>
      <c r="AN22" s="22">
        <v>0</v>
      </c>
      <c r="AO22" s="22">
        <v>0</v>
      </c>
      <c r="AP22" s="22">
        <v>0</v>
      </c>
      <c r="AQ22" s="22">
        <v>0</v>
      </c>
      <c r="AR22" s="22">
        <v>0</v>
      </c>
      <c r="AS22" s="22">
        <v>0</v>
      </c>
      <c r="AT22" s="22">
        <v>0</v>
      </c>
      <c r="AU22" s="22">
        <v>0</v>
      </c>
      <c r="AV22" s="33"/>
      <c r="AW22" s="20">
        <v>17</v>
      </c>
      <c r="AX22" s="21" t="str">
        <f t="shared" si="13"/>
        <v>恩 納 村</v>
      </c>
      <c r="AY22" s="22">
        <v>0</v>
      </c>
      <c r="AZ22" s="22">
        <v>599207</v>
      </c>
      <c r="BA22" s="22">
        <v>568390</v>
      </c>
      <c r="BB22" s="22">
        <v>8674315</v>
      </c>
      <c r="BC22" s="22">
        <v>8318304</v>
      </c>
      <c r="BD22" s="22">
        <v>977242</v>
      </c>
      <c r="BE22" s="22">
        <v>0</v>
      </c>
      <c r="BF22" s="22">
        <v>3817</v>
      </c>
      <c r="BG22" s="22">
        <v>3525</v>
      </c>
      <c r="BH22" s="33"/>
      <c r="BI22" s="20">
        <v>17</v>
      </c>
      <c r="BJ22" s="21" t="str">
        <f t="shared" si="14"/>
        <v>恩 納 村</v>
      </c>
      <c r="BK22" s="22">
        <v>0</v>
      </c>
      <c r="BL22" s="22">
        <v>417903</v>
      </c>
      <c r="BM22" s="22">
        <v>415848</v>
      </c>
      <c r="BN22" s="22">
        <v>5176114</v>
      </c>
      <c r="BO22" s="22">
        <v>5159906</v>
      </c>
      <c r="BP22" s="22">
        <v>1223362</v>
      </c>
      <c r="BQ22" s="22">
        <v>0</v>
      </c>
      <c r="BR22" s="22">
        <v>2803</v>
      </c>
      <c r="BS22" s="22">
        <v>2728</v>
      </c>
      <c r="BT22" s="33"/>
      <c r="BU22" s="20">
        <v>17</v>
      </c>
      <c r="BV22" s="21" t="str">
        <f t="shared" si="15"/>
        <v>恩 納 村</v>
      </c>
      <c r="BW22" s="22">
        <v>0</v>
      </c>
      <c r="BX22" s="22">
        <v>403062</v>
      </c>
      <c r="BY22" s="22">
        <v>402957</v>
      </c>
      <c r="BZ22" s="22">
        <v>6290858</v>
      </c>
      <c r="CA22" s="22">
        <v>6290169</v>
      </c>
      <c r="CB22" s="22">
        <v>3534164</v>
      </c>
      <c r="CC22" s="22">
        <v>0</v>
      </c>
      <c r="CD22" s="22">
        <v>1017</v>
      </c>
      <c r="CE22" s="22">
        <v>1010</v>
      </c>
      <c r="CF22" s="33"/>
      <c r="CG22" s="20">
        <v>17</v>
      </c>
      <c r="CH22" s="21" t="str">
        <f t="shared" si="16"/>
        <v>恩 納 村</v>
      </c>
      <c r="CI22" s="22">
        <v>89408</v>
      </c>
      <c r="CJ22" s="22">
        <v>1420172</v>
      </c>
      <c r="CK22" s="22">
        <v>1387195</v>
      </c>
      <c r="CL22" s="22">
        <v>20141287</v>
      </c>
      <c r="CM22" s="22">
        <v>19768379</v>
      </c>
      <c r="CN22" s="22">
        <v>5734768</v>
      </c>
      <c r="CO22" s="22">
        <v>112</v>
      </c>
      <c r="CP22" s="22">
        <v>7637</v>
      </c>
      <c r="CQ22" s="22">
        <v>7263</v>
      </c>
      <c r="CR22" s="53"/>
      <c r="CS22" s="20">
        <v>17</v>
      </c>
      <c r="CT22" s="21" t="str">
        <f t="shared" si="17"/>
        <v>恩 納 村</v>
      </c>
      <c r="CU22" s="22">
        <v>0</v>
      </c>
      <c r="CV22" s="22">
        <v>0</v>
      </c>
      <c r="CW22" s="22">
        <v>0</v>
      </c>
      <c r="CX22" s="22">
        <v>0</v>
      </c>
      <c r="CY22" s="22">
        <v>0</v>
      </c>
      <c r="CZ22" s="22">
        <v>0</v>
      </c>
      <c r="DA22" s="22">
        <v>0</v>
      </c>
      <c r="DB22" s="22">
        <v>0</v>
      </c>
      <c r="DC22" s="22">
        <v>0</v>
      </c>
      <c r="DD22" s="18"/>
      <c r="DE22" s="20">
        <v>17</v>
      </c>
      <c r="DF22" s="21" t="str">
        <f t="shared" si="18"/>
        <v>恩 納 村</v>
      </c>
      <c r="DG22" s="22">
        <v>0</v>
      </c>
      <c r="DH22" s="22">
        <v>0</v>
      </c>
      <c r="DI22" s="22">
        <v>0</v>
      </c>
      <c r="DJ22" s="22">
        <v>0</v>
      </c>
      <c r="DK22" s="22">
        <v>0</v>
      </c>
      <c r="DL22" s="22">
        <v>0</v>
      </c>
      <c r="DM22" s="22">
        <v>0</v>
      </c>
      <c r="DN22" s="22">
        <v>0</v>
      </c>
      <c r="DO22" s="22">
        <v>0</v>
      </c>
      <c r="DP22" s="18"/>
      <c r="DQ22" s="20">
        <v>17</v>
      </c>
      <c r="DR22" s="21" t="str">
        <f t="shared" si="19"/>
        <v>恩 納 村</v>
      </c>
      <c r="DS22" s="22">
        <v>17939</v>
      </c>
      <c r="DT22" s="22">
        <v>11860</v>
      </c>
      <c r="DU22" s="22">
        <v>6676</v>
      </c>
      <c r="DV22" s="22">
        <v>363</v>
      </c>
      <c r="DW22" s="22">
        <v>203</v>
      </c>
      <c r="DX22" s="22">
        <v>203</v>
      </c>
      <c r="DY22" s="22">
        <v>17</v>
      </c>
      <c r="DZ22" s="22">
        <v>61</v>
      </c>
      <c r="EA22" s="22">
        <v>39</v>
      </c>
      <c r="EB22" s="18"/>
      <c r="EC22" s="20">
        <v>17</v>
      </c>
      <c r="ED22" s="21" t="str">
        <f t="shared" si="20"/>
        <v>恩 納 村</v>
      </c>
      <c r="EE22" s="22">
        <v>22173257</v>
      </c>
      <c r="EF22" s="22">
        <v>7076407</v>
      </c>
      <c r="EG22" s="22">
        <v>4894989</v>
      </c>
      <c r="EH22" s="22">
        <v>58873</v>
      </c>
      <c r="EI22" s="22">
        <v>40868</v>
      </c>
      <c r="EJ22" s="22">
        <v>40352</v>
      </c>
      <c r="EK22" s="22">
        <v>511</v>
      </c>
      <c r="EL22" s="22">
        <v>2665</v>
      </c>
      <c r="EM22" s="22">
        <v>1768</v>
      </c>
      <c r="EO22" s="20">
        <v>17</v>
      </c>
      <c r="EP22" s="21" t="str">
        <f t="shared" si="21"/>
        <v>恩 納 村</v>
      </c>
      <c r="EQ22" s="22">
        <v>0</v>
      </c>
      <c r="ER22" s="22">
        <v>0</v>
      </c>
      <c r="ES22" s="22">
        <v>0</v>
      </c>
      <c r="ET22" s="22">
        <v>0</v>
      </c>
      <c r="EU22" s="22">
        <v>0</v>
      </c>
      <c r="EV22" s="22">
        <v>0</v>
      </c>
      <c r="EW22" s="22">
        <v>0</v>
      </c>
      <c r="EX22" s="22">
        <v>0</v>
      </c>
      <c r="EY22" s="22">
        <v>0</v>
      </c>
      <c r="FA22" s="20">
        <v>17</v>
      </c>
      <c r="FB22" s="21" t="str">
        <f t="shared" si="22"/>
        <v>恩 納 村</v>
      </c>
      <c r="FC22" s="22">
        <v>0</v>
      </c>
      <c r="FD22" s="22">
        <v>0</v>
      </c>
      <c r="FE22" s="22">
        <v>0</v>
      </c>
      <c r="FF22" s="22">
        <v>0</v>
      </c>
      <c r="FG22" s="22">
        <v>0</v>
      </c>
      <c r="FH22" s="22">
        <v>0</v>
      </c>
      <c r="FI22" s="22">
        <v>0</v>
      </c>
      <c r="FJ22" s="22">
        <v>0</v>
      </c>
      <c r="FK22" s="22">
        <v>0</v>
      </c>
      <c r="FM22" s="20">
        <v>17</v>
      </c>
      <c r="FN22" s="21" t="str">
        <f t="shared" si="23"/>
        <v>恩 納 村</v>
      </c>
      <c r="FO22" s="22">
        <v>261766</v>
      </c>
      <c r="FP22" s="22">
        <v>1745324</v>
      </c>
      <c r="FQ22" s="22">
        <v>1201730</v>
      </c>
      <c r="FR22" s="22">
        <v>35576</v>
      </c>
      <c r="FS22" s="22">
        <v>24619</v>
      </c>
      <c r="FT22" s="22">
        <v>24619</v>
      </c>
      <c r="FU22" s="22">
        <v>555</v>
      </c>
      <c r="FV22" s="22">
        <v>5353</v>
      </c>
      <c r="FW22" s="22">
        <v>3705</v>
      </c>
      <c r="FY22" s="20">
        <v>17</v>
      </c>
      <c r="FZ22" s="21" t="str">
        <f t="shared" si="24"/>
        <v>恩 納 村</v>
      </c>
      <c r="GA22" s="22">
        <v>14549</v>
      </c>
      <c r="GB22" s="22">
        <v>2817538</v>
      </c>
      <c r="GC22" s="22">
        <v>2813836</v>
      </c>
      <c r="GD22" s="22">
        <v>2535808</v>
      </c>
      <c r="GE22" s="22">
        <v>2532477</v>
      </c>
      <c r="GF22" s="22">
        <v>1239115</v>
      </c>
      <c r="GG22" s="22">
        <v>26</v>
      </c>
      <c r="GH22" s="22">
        <v>590</v>
      </c>
      <c r="GI22" s="22">
        <v>564</v>
      </c>
      <c r="GK22" s="20">
        <v>17</v>
      </c>
      <c r="GL22" s="21" t="str">
        <f t="shared" si="25"/>
        <v>恩 納 村</v>
      </c>
      <c r="GM22" s="22">
        <v>0</v>
      </c>
      <c r="GN22" s="22">
        <v>0</v>
      </c>
      <c r="GO22" s="22">
        <v>0</v>
      </c>
      <c r="GP22" s="22">
        <v>0</v>
      </c>
      <c r="GQ22" s="22">
        <v>0</v>
      </c>
      <c r="GR22" s="22">
        <v>0</v>
      </c>
      <c r="GS22" s="22">
        <v>0</v>
      </c>
      <c r="GT22" s="22">
        <v>0</v>
      </c>
      <c r="GU22" s="22">
        <v>0</v>
      </c>
      <c r="GW22" s="20">
        <v>17</v>
      </c>
      <c r="GX22" s="21" t="str">
        <f t="shared" si="26"/>
        <v>恩 納 村</v>
      </c>
      <c r="GY22" s="22">
        <v>0</v>
      </c>
      <c r="GZ22" s="22">
        <v>0</v>
      </c>
      <c r="HA22" s="22">
        <v>0</v>
      </c>
      <c r="HB22" s="22">
        <v>0</v>
      </c>
      <c r="HC22" s="22">
        <v>0</v>
      </c>
      <c r="HD22" s="22">
        <v>0</v>
      </c>
      <c r="HE22" s="22">
        <v>0</v>
      </c>
      <c r="HF22" s="22">
        <v>0</v>
      </c>
      <c r="HG22" s="22">
        <v>0</v>
      </c>
      <c r="HI22" s="20">
        <v>17</v>
      </c>
      <c r="HJ22" s="21" t="str">
        <f t="shared" si="27"/>
        <v>恩 納 村</v>
      </c>
      <c r="HK22" s="22">
        <v>0</v>
      </c>
      <c r="HL22" s="22">
        <v>0</v>
      </c>
      <c r="HM22" s="22">
        <v>0</v>
      </c>
      <c r="HN22" s="22">
        <v>0</v>
      </c>
      <c r="HO22" s="22">
        <v>0</v>
      </c>
      <c r="HP22" s="22">
        <v>0</v>
      </c>
      <c r="HQ22" s="22">
        <v>0</v>
      </c>
      <c r="HR22" s="22">
        <v>0</v>
      </c>
      <c r="HS22" s="22">
        <v>0</v>
      </c>
      <c r="HU22" s="19">
        <f t="shared" si="1"/>
        <v>22760665</v>
      </c>
      <c r="HV22" s="8">
        <f t="shared" si="2"/>
        <v>19491003</v>
      </c>
      <c r="HW22" s="8">
        <f t="shared" si="3"/>
        <v>15383557</v>
      </c>
      <c r="HX22" s="8">
        <f t="shared" si="4"/>
        <v>23100164</v>
      </c>
      <c r="HY22" s="8">
        <f t="shared" si="5"/>
        <v>22628222</v>
      </c>
      <c r="HZ22" s="8">
        <f t="shared" si="6"/>
        <v>7300525</v>
      </c>
      <c r="IA22" s="8">
        <f t="shared" si="7"/>
        <v>1640</v>
      </c>
      <c r="IB22" s="8">
        <f t="shared" si="8"/>
        <v>27397</v>
      </c>
      <c r="IC22" s="8">
        <f t="shared" si="9"/>
        <v>21557</v>
      </c>
    </row>
    <row r="23" spans="1:237" s="8" customFormat="1" ht="15" customHeight="1">
      <c r="A23" s="20">
        <v>18</v>
      </c>
      <c r="B23" s="21" t="s">
        <v>88</v>
      </c>
      <c r="C23" s="22">
        <v>2188</v>
      </c>
      <c r="D23" s="22">
        <v>0</v>
      </c>
      <c r="E23" s="22">
        <v>0</v>
      </c>
      <c r="F23" s="22">
        <v>0</v>
      </c>
      <c r="G23" s="22">
        <v>0</v>
      </c>
      <c r="H23" s="22">
        <v>0</v>
      </c>
      <c r="I23" s="22">
        <v>5</v>
      </c>
      <c r="J23" s="22">
        <v>0</v>
      </c>
      <c r="K23" s="22">
        <v>0</v>
      </c>
      <c r="L23" s="18"/>
      <c r="M23" s="20">
        <v>18</v>
      </c>
      <c r="N23" s="21" t="str">
        <f t="shared" si="10"/>
        <v>宜野座村</v>
      </c>
      <c r="O23" s="22">
        <v>0</v>
      </c>
      <c r="P23" s="22">
        <v>0</v>
      </c>
      <c r="Q23" s="22">
        <v>0</v>
      </c>
      <c r="R23" s="22">
        <v>0</v>
      </c>
      <c r="S23" s="22">
        <v>0</v>
      </c>
      <c r="T23" s="22">
        <v>0</v>
      </c>
      <c r="U23" s="22">
        <v>0</v>
      </c>
      <c r="V23" s="22">
        <v>0</v>
      </c>
      <c r="W23" s="22">
        <v>0</v>
      </c>
      <c r="X23" s="33"/>
      <c r="Y23" s="20">
        <v>18</v>
      </c>
      <c r="Z23" s="21" t="str">
        <f t="shared" si="11"/>
        <v>宜野座村</v>
      </c>
      <c r="AA23" s="22">
        <v>591694</v>
      </c>
      <c r="AB23" s="22">
        <v>5420019</v>
      </c>
      <c r="AC23" s="22">
        <v>4562307</v>
      </c>
      <c r="AD23" s="22">
        <v>216857</v>
      </c>
      <c r="AE23" s="22">
        <v>182204</v>
      </c>
      <c r="AF23" s="22">
        <v>182193</v>
      </c>
      <c r="AG23" s="22">
        <v>1239</v>
      </c>
      <c r="AH23" s="22">
        <v>4348</v>
      </c>
      <c r="AI23" s="22">
        <v>3354</v>
      </c>
      <c r="AJ23" s="53"/>
      <c r="AK23" s="20">
        <v>18</v>
      </c>
      <c r="AL23" s="21" t="str">
        <f t="shared" si="12"/>
        <v>宜野座村</v>
      </c>
      <c r="AM23" s="22">
        <v>0</v>
      </c>
      <c r="AN23" s="22">
        <v>0</v>
      </c>
      <c r="AO23" s="22">
        <v>0</v>
      </c>
      <c r="AP23" s="22">
        <v>0</v>
      </c>
      <c r="AQ23" s="22">
        <v>0</v>
      </c>
      <c r="AR23" s="22">
        <v>0</v>
      </c>
      <c r="AS23" s="22">
        <v>0</v>
      </c>
      <c r="AT23" s="22">
        <v>0</v>
      </c>
      <c r="AU23" s="22">
        <v>0</v>
      </c>
      <c r="AV23" s="33"/>
      <c r="AW23" s="20">
        <v>18</v>
      </c>
      <c r="AX23" s="21" t="str">
        <f t="shared" si="13"/>
        <v>宜野座村</v>
      </c>
      <c r="AY23" s="22">
        <v>0</v>
      </c>
      <c r="AZ23" s="22">
        <v>319653</v>
      </c>
      <c r="BA23" s="22">
        <v>291161</v>
      </c>
      <c r="BB23" s="22">
        <v>2576248</v>
      </c>
      <c r="BC23" s="22">
        <v>2349594</v>
      </c>
      <c r="BD23" s="22">
        <v>258651</v>
      </c>
      <c r="BE23" s="22">
        <v>0</v>
      </c>
      <c r="BF23" s="22">
        <v>1776</v>
      </c>
      <c r="BG23" s="22">
        <v>1584</v>
      </c>
      <c r="BH23" s="33"/>
      <c r="BI23" s="20">
        <v>18</v>
      </c>
      <c r="BJ23" s="21" t="str">
        <f t="shared" si="14"/>
        <v>宜野座村</v>
      </c>
      <c r="BK23" s="22">
        <v>0</v>
      </c>
      <c r="BL23" s="22">
        <v>359598</v>
      </c>
      <c r="BM23" s="22">
        <v>355147</v>
      </c>
      <c r="BN23" s="22">
        <v>2772060</v>
      </c>
      <c r="BO23" s="22">
        <v>2748021</v>
      </c>
      <c r="BP23" s="22">
        <v>598039</v>
      </c>
      <c r="BQ23" s="22">
        <v>0</v>
      </c>
      <c r="BR23" s="22">
        <v>1463</v>
      </c>
      <c r="BS23" s="22">
        <v>1379</v>
      </c>
      <c r="BT23" s="33"/>
      <c r="BU23" s="20">
        <v>18</v>
      </c>
      <c r="BV23" s="21" t="str">
        <f t="shared" si="15"/>
        <v>宜野座村</v>
      </c>
      <c r="BW23" s="22">
        <v>0</v>
      </c>
      <c r="BX23" s="22">
        <v>118150</v>
      </c>
      <c r="BY23" s="22">
        <v>117981</v>
      </c>
      <c r="BZ23" s="22">
        <v>973899</v>
      </c>
      <c r="CA23" s="22">
        <v>973481</v>
      </c>
      <c r="CB23" s="22">
        <v>550981</v>
      </c>
      <c r="CC23" s="22">
        <v>0</v>
      </c>
      <c r="CD23" s="22">
        <v>352</v>
      </c>
      <c r="CE23" s="22">
        <v>347</v>
      </c>
      <c r="CF23" s="33"/>
      <c r="CG23" s="20">
        <v>18</v>
      </c>
      <c r="CH23" s="21" t="str">
        <f t="shared" si="16"/>
        <v>宜野座村</v>
      </c>
      <c r="CI23" s="22">
        <v>89027</v>
      </c>
      <c r="CJ23" s="22">
        <v>797401</v>
      </c>
      <c r="CK23" s="22">
        <v>764289</v>
      </c>
      <c r="CL23" s="22">
        <v>6322207</v>
      </c>
      <c r="CM23" s="22">
        <v>6071096</v>
      </c>
      <c r="CN23" s="22">
        <v>1407671</v>
      </c>
      <c r="CO23" s="22">
        <v>176</v>
      </c>
      <c r="CP23" s="22">
        <v>3591</v>
      </c>
      <c r="CQ23" s="22">
        <v>3310</v>
      </c>
      <c r="CR23" s="53"/>
      <c r="CS23" s="20">
        <v>18</v>
      </c>
      <c r="CT23" s="21" t="str">
        <f t="shared" si="17"/>
        <v>宜野座村</v>
      </c>
      <c r="CU23" s="22">
        <v>0</v>
      </c>
      <c r="CV23" s="22">
        <v>0</v>
      </c>
      <c r="CW23" s="22">
        <v>0</v>
      </c>
      <c r="CX23" s="22">
        <v>0</v>
      </c>
      <c r="CY23" s="22">
        <v>0</v>
      </c>
      <c r="CZ23" s="22">
        <v>0</v>
      </c>
      <c r="DA23" s="22">
        <v>0</v>
      </c>
      <c r="DB23" s="22">
        <v>0</v>
      </c>
      <c r="DC23" s="22">
        <v>0</v>
      </c>
      <c r="DD23" s="18"/>
      <c r="DE23" s="20">
        <v>18</v>
      </c>
      <c r="DF23" s="21" t="str">
        <f t="shared" si="18"/>
        <v>宜野座村</v>
      </c>
      <c r="DG23" s="22">
        <v>0</v>
      </c>
      <c r="DH23" s="22">
        <v>0</v>
      </c>
      <c r="DI23" s="22">
        <v>0</v>
      </c>
      <c r="DJ23" s="22">
        <v>0</v>
      </c>
      <c r="DK23" s="22">
        <v>0</v>
      </c>
      <c r="DL23" s="22">
        <v>0</v>
      </c>
      <c r="DM23" s="22">
        <v>0</v>
      </c>
      <c r="DN23" s="22">
        <v>0</v>
      </c>
      <c r="DO23" s="22">
        <v>0</v>
      </c>
      <c r="DP23" s="18"/>
      <c r="DQ23" s="20">
        <v>18</v>
      </c>
      <c r="DR23" s="21" t="str">
        <f t="shared" si="19"/>
        <v>宜野座村</v>
      </c>
      <c r="DS23" s="22">
        <v>20234</v>
      </c>
      <c r="DT23" s="22">
        <v>29529</v>
      </c>
      <c r="DU23" s="22">
        <v>29529</v>
      </c>
      <c r="DV23" s="22">
        <v>974</v>
      </c>
      <c r="DW23" s="22">
        <v>974</v>
      </c>
      <c r="DX23" s="22">
        <v>974</v>
      </c>
      <c r="DY23" s="22">
        <v>22</v>
      </c>
      <c r="DZ23" s="22">
        <v>28</v>
      </c>
      <c r="EA23" s="22">
        <v>28</v>
      </c>
      <c r="EB23" s="18"/>
      <c r="EC23" s="20">
        <v>18</v>
      </c>
      <c r="ED23" s="21" t="str">
        <f t="shared" si="20"/>
        <v>宜野座村</v>
      </c>
      <c r="EE23" s="22">
        <v>482189</v>
      </c>
      <c r="EF23" s="22">
        <v>0</v>
      </c>
      <c r="EG23" s="22">
        <v>0</v>
      </c>
      <c r="EH23" s="22">
        <v>0</v>
      </c>
      <c r="EI23" s="22">
        <v>0</v>
      </c>
      <c r="EJ23" s="22">
        <v>0</v>
      </c>
      <c r="EK23" s="22">
        <v>43</v>
      </c>
      <c r="EL23" s="22">
        <v>0</v>
      </c>
      <c r="EM23" s="22">
        <v>0</v>
      </c>
      <c r="EO23" s="20">
        <v>18</v>
      </c>
      <c r="EP23" s="21" t="str">
        <f t="shared" si="21"/>
        <v>宜野座村</v>
      </c>
      <c r="EQ23" s="22">
        <v>0</v>
      </c>
      <c r="ER23" s="22">
        <v>0</v>
      </c>
      <c r="ES23" s="22">
        <v>0</v>
      </c>
      <c r="ET23" s="22">
        <v>0</v>
      </c>
      <c r="EU23" s="22">
        <v>0</v>
      </c>
      <c r="EV23" s="22">
        <v>0</v>
      </c>
      <c r="EW23" s="22">
        <v>0</v>
      </c>
      <c r="EX23" s="22">
        <v>0</v>
      </c>
      <c r="EY23" s="22">
        <v>0</v>
      </c>
      <c r="FA23" s="20">
        <v>18</v>
      </c>
      <c r="FB23" s="21" t="str">
        <f t="shared" si="22"/>
        <v>宜野座村</v>
      </c>
      <c r="FC23" s="22">
        <v>0</v>
      </c>
      <c r="FD23" s="22">
        <v>0</v>
      </c>
      <c r="FE23" s="22">
        <v>0</v>
      </c>
      <c r="FF23" s="22">
        <v>0</v>
      </c>
      <c r="FG23" s="22">
        <v>0</v>
      </c>
      <c r="FH23" s="22">
        <v>0</v>
      </c>
      <c r="FI23" s="22">
        <v>0</v>
      </c>
      <c r="FJ23" s="22">
        <v>0</v>
      </c>
      <c r="FK23" s="22">
        <v>0</v>
      </c>
      <c r="FM23" s="20">
        <v>18</v>
      </c>
      <c r="FN23" s="21" t="str">
        <f t="shared" si="23"/>
        <v>宜野座村</v>
      </c>
      <c r="FO23" s="22">
        <v>1016989</v>
      </c>
      <c r="FP23" s="22">
        <v>2176690</v>
      </c>
      <c r="FQ23" s="22">
        <v>1524661</v>
      </c>
      <c r="FR23" s="22">
        <v>26343</v>
      </c>
      <c r="FS23" s="22">
        <v>18538</v>
      </c>
      <c r="FT23" s="22">
        <v>18538</v>
      </c>
      <c r="FU23" s="22">
        <v>864</v>
      </c>
      <c r="FV23" s="22">
        <v>2518</v>
      </c>
      <c r="FW23" s="22">
        <v>1689</v>
      </c>
      <c r="FY23" s="20">
        <v>18</v>
      </c>
      <c r="FZ23" s="21" t="str">
        <f t="shared" si="24"/>
        <v>宜野座村</v>
      </c>
      <c r="GA23" s="22">
        <v>1607890</v>
      </c>
      <c r="GB23" s="22">
        <v>418171</v>
      </c>
      <c r="GC23" s="22">
        <v>418030</v>
      </c>
      <c r="GD23" s="22">
        <v>383043</v>
      </c>
      <c r="GE23" s="22">
        <v>382914</v>
      </c>
      <c r="GF23" s="22">
        <v>382914</v>
      </c>
      <c r="GG23" s="22">
        <v>126</v>
      </c>
      <c r="GH23" s="22">
        <v>153</v>
      </c>
      <c r="GI23" s="22">
        <v>152</v>
      </c>
      <c r="GK23" s="20">
        <v>18</v>
      </c>
      <c r="GL23" s="21" t="str">
        <f t="shared" si="25"/>
        <v>宜野座村</v>
      </c>
      <c r="GM23" s="22">
        <v>0</v>
      </c>
      <c r="GN23" s="22">
        <v>0</v>
      </c>
      <c r="GO23" s="22">
        <v>0</v>
      </c>
      <c r="GP23" s="22">
        <v>0</v>
      </c>
      <c r="GQ23" s="22">
        <v>0</v>
      </c>
      <c r="GR23" s="22">
        <v>0</v>
      </c>
      <c r="GS23" s="22">
        <v>0</v>
      </c>
      <c r="GT23" s="22">
        <v>0</v>
      </c>
      <c r="GU23" s="22">
        <v>0</v>
      </c>
      <c r="GW23" s="20">
        <v>18</v>
      </c>
      <c r="GX23" s="21" t="str">
        <f t="shared" si="26"/>
        <v>宜野座村</v>
      </c>
      <c r="GY23" s="22">
        <v>0</v>
      </c>
      <c r="GZ23" s="22">
        <v>0</v>
      </c>
      <c r="HA23" s="22">
        <v>0</v>
      </c>
      <c r="HB23" s="22">
        <v>0</v>
      </c>
      <c r="HC23" s="22">
        <v>0</v>
      </c>
      <c r="HD23" s="22">
        <v>0</v>
      </c>
      <c r="HE23" s="22">
        <v>0</v>
      </c>
      <c r="HF23" s="22">
        <v>0</v>
      </c>
      <c r="HG23" s="22">
        <v>0</v>
      </c>
      <c r="HI23" s="20">
        <v>18</v>
      </c>
      <c r="HJ23" s="21" t="str">
        <f t="shared" si="27"/>
        <v>宜野座村</v>
      </c>
      <c r="HK23" s="22">
        <v>0</v>
      </c>
      <c r="HL23" s="22">
        <v>0</v>
      </c>
      <c r="HM23" s="22">
        <v>0</v>
      </c>
      <c r="HN23" s="22">
        <v>0</v>
      </c>
      <c r="HO23" s="22">
        <v>0</v>
      </c>
      <c r="HP23" s="22">
        <v>0</v>
      </c>
      <c r="HQ23" s="22">
        <v>0</v>
      </c>
      <c r="HR23" s="22">
        <v>0</v>
      </c>
      <c r="HS23" s="22">
        <v>0</v>
      </c>
      <c r="HU23" s="19">
        <f t="shared" si="1"/>
        <v>3810211</v>
      </c>
      <c r="HV23" s="8">
        <f t="shared" si="2"/>
        <v>8841810</v>
      </c>
      <c r="HW23" s="8">
        <f t="shared" si="3"/>
        <v>7298816</v>
      </c>
      <c r="HX23" s="8">
        <f t="shared" si="4"/>
        <v>6949424</v>
      </c>
      <c r="HY23" s="8">
        <f t="shared" si="5"/>
        <v>6655726</v>
      </c>
      <c r="HZ23" s="8">
        <f t="shared" si="6"/>
        <v>1992290</v>
      </c>
      <c r="IA23" s="8">
        <f t="shared" si="7"/>
        <v>2475</v>
      </c>
      <c r="IB23" s="8">
        <f t="shared" si="8"/>
        <v>10638</v>
      </c>
      <c r="IC23" s="8">
        <f t="shared" si="9"/>
        <v>8533</v>
      </c>
    </row>
    <row r="24" spans="1:237" s="8" customFormat="1" ht="15" customHeight="1">
      <c r="A24" s="20">
        <v>19</v>
      </c>
      <c r="B24" s="21" t="s">
        <v>89</v>
      </c>
      <c r="C24" s="22">
        <v>49780</v>
      </c>
      <c r="D24" s="22">
        <v>670879</v>
      </c>
      <c r="E24" s="22">
        <v>553989</v>
      </c>
      <c r="F24" s="22">
        <v>32349</v>
      </c>
      <c r="G24" s="22">
        <v>27326</v>
      </c>
      <c r="H24" s="22">
        <v>27326</v>
      </c>
      <c r="I24" s="22">
        <v>307</v>
      </c>
      <c r="J24" s="22">
        <v>1680</v>
      </c>
      <c r="K24" s="22">
        <v>1334</v>
      </c>
      <c r="L24" s="18"/>
      <c r="M24" s="20">
        <v>19</v>
      </c>
      <c r="N24" s="21" t="str">
        <f t="shared" si="10"/>
        <v>金 武 町</v>
      </c>
      <c r="O24" s="22">
        <v>0</v>
      </c>
      <c r="P24" s="22">
        <v>0</v>
      </c>
      <c r="Q24" s="22">
        <v>0</v>
      </c>
      <c r="R24" s="22">
        <v>0</v>
      </c>
      <c r="S24" s="22">
        <v>0</v>
      </c>
      <c r="T24" s="22">
        <v>0</v>
      </c>
      <c r="U24" s="22">
        <v>0</v>
      </c>
      <c r="V24" s="22">
        <v>0</v>
      </c>
      <c r="W24" s="22">
        <v>0</v>
      </c>
      <c r="X24" s="33"/>
      <c r="Y24" s="20">
        <v>19</v>
      </c>
      <c r="Z24" s="21" t="str">
        <f t="shared" si="11"/>
        <v>金 武 町</v>
      </c>
      <c r="AA24" s="22">
        <v>864303</v>
      </c>
      <c r="AB24" s="22">
        <v>3644873</v>
      </c>
      <c r="AC24" s="22">
        <v>3004833</v>
      </c>
      <c r="AD24" s="22">
        <v>161278</v>
      </c>
      <c r="AE24" s="22">
        <v>133553</v>
      </c>
      <c r="AF24" s="22">
        <v>133489</v>
      </c>
      <c r="AG24" s="22">
        <v>985</v>
      </c>
      <c r="AH24" s="22">
        <v>5041</v>
      </c>
      <c r="AI24" s="22">
        <v>4015</v>
      </c>
      <c r="AJ24" s="53"/>
      <c r="AK24" s="20">
        <v>19</v>
      </c>
      <c r="AL24" s="21" t="str">
        <f t="shared" si="12"/>
        <v>金 武 町</v>
      </c>
      <c r="AM24" s="22">
        <v>0</v>
      </c>
      <c r="AN24" s="22">
        <v>0</v>
      </c>
      <c r="AO24" s="22">
        <v>0</v>
      </c>
      <c r="AP24" s="22">
        <v>0</v>
      </c>
      <c r="AQ24" s="22">
        <v>0</v>
      </c>
      <c r="AR24" s="22">
        <v>0</v>
      </c>
      <c r="AS24" s="22">
        <v>0</v>
      </c>
      <c r="AT24" s="22">
        <v>0</v>
      </c>
      <c r="AU24" s="22">
        <v>0</v>
      </c>
      <c r="AV24" s="33"/>
      <c r="AW24" s="20">
        <v>19</v>
      </c>
      <c r="AX24" s="21" t="str">
        <f t="shared" si="13"/>
        <v>金 武 町</v>
      </c>
      <c r="AY24" s="22">
        <v>0</v>
      </c>
      <c r="AZ24" s="22">
        <v>684044</v>
      </c>
      <c r="BA24" s="22">
        <v>661019</v>
      </c>
      <c r="BB24" s="22">
        <v>10442213</v>
      </c>
      <c r="BC24" s="22">
        <v>10143348</v>
      </c>
      <c r="BD24" s="22">
        <v>1201642</v>
      </c>
      <c r="BE24" s="22">
        <v>0</v>
      </c>
      <c r="BF24" s="22">
        <v>3200</v>
      </c>
      <c r="BG24" s="22">
        <v>3021</v>
      </c>
      <c r="BH24" s="33"/>
      <c r="BI24" s="20">
        <v>19</v>
      </c>
      <c r="BJ24" s="21" t="str">
        <f t="shared" si="14"/>
        <v>金 武 町</v>
      </c>
      <c r="BK24" s="22">
        <v>0</v>
      </c>
      <c r="BL24" s="22">
        <v>421748</v>
      </c>
      <c r="BM24" s="22">
        <v>420507</v>
      </c>
      <c r="BN24" s="22">
        <v>5870474</v>
      </c>
      <c r="BO24" s="22">
        <v>5862078</v>
      </c>
      <c r="BP24" s="22">
        <v>1315416</v>
      </c>
      <c r="BQ24" s="22">
        <v>0</v>
      </c>
      <c r="BR24" s="22">
        <v>1991</v>
      </c>
      <c r="BS24" s="22">
        <v>1968</v>
      </c>
      <c r="BT24" s="33"/>
      <c r="BU24" s="20">
        <v>19</v>
      </c>
      <c r="BV24" s="21" t="str">
        <f t="shared" si="15"/>
        <v>金 武 町</v>
      </c>
      <c r="BW24" s="22">
        <v>0</v>
      </c>
      <c r="BX24" s="22">
        <v>280833</v>
      </c>
      <c r="BY24" s="22">
        <v>280559</v>
      </c>
      <c r="BZ24" s="22">
        <v>4120028</v>
      </c>
      <c r="CA24" s="22">
        <v>4117129</v>
      </c>
      <c r="CB24" s="22">
        <v>2415420</v>
      </c>
      <c r="CC24" s="22">
        <v>0</v>
      </c>
      <c r="CD24" s="22">
        <v>1114</v>
      </c>
      <c r="CE24" s="22">
        <v>1102</v>
      </c>
      <c r="CF24" s="33"/>
      <c r="CG24" s="20">
        <v>19</v>
      </c>
      <c r="CH24" s="21" t="str">
        <f t="shared" si="16"/>
        <v>金 武 町</v>
      </c>
      <c r="CI24" s="22">
        <v>252630</v>
      </c>
      <c r="CJ24" s="22">
        <v>1386625</v>
      </c>
      <c r="CK24" s="22">
        <v>1362085</v>
      </c>
      <c r="CL24" s="22">
        <v>20432715</v>
      </c>
      <c r="CM24" s="22">
        <v>20122555</v>
      </c>
      <c r="CN24" s="22">
        <v>4932478</v>
      </c>
      <c r="CO24" s="22">
        <v>319</v>
      </c>
      <c r="CP24" s="22">
        <v>6305</v>
      </c>
      <c r="CQ24" s="22">
        <v>6091</v>
      </c>
      <c r="CR24" s="53"/>
      <c r="CS24" s="20">
        <v>19</v>
      </c>
      <c r="CT24" s="21" t="str">
        <f t="shared" si="17"/>
        <v>金 武 町</v>
      </c>
      <c r="CU24" s="22">
        <v>0</v>
      </c>
      <c r="CV24" s="22">
        <v>0</v>
      </c>
      <c r="CW24" s="22">
        <v>0</v>
      </c>
      <c r="CX24" s="22">
        <v>0</v>
      </c>
      <c r="CY24" s="22">
        <v>0</v>
      </c>
      <c r="CZ24" s="22">
        <v>0</v>
      </c>
      <c r="DA24" s="22">
        <v>0</v>
      </c>
      <c r="DB24" s="22">
        <v>0</v>
      </c>
      <c r="DC24" s="22">
        <v>0</v>
      </c>
      <c r="DD24" s="18"/>
      <c r="DE24" s="20">
        <v>19</v>
      </c>
      <c r="DF24" s="21" t="str">
        <f t="shared" si="18"/>
        <v>金 武 町</v>
      </c>
      <c r="DG24" s="22">
        <v>0</v>
      </c>
      <c r="DH24" s="22">
        <v>0</v>
      </c>
      <c r="DI24" s="22">
        <v>0</v>
      </c>
      <c r="DJ24" s="22">
        <v>0</v>
      </c>
      <c r="DK24" s="22">
        <v>0</v>
      </c>
      <c r="DL24" s="22">
        <v>0</v>
      </c>
      <c r="DM24" s="22">
        <v>0</v>
      </c>
      <c r="DN24" s="22">
        <v>0</v>
      </c>
      <c r="DO24" s="22">
        <v>0</v>
      </c>
      <c r="DP24" s="18"/>
      <c r="DQ24" s="20">
        <v>19</v>
      </c>
      <c r="DR24" s="21" t="str">
        <f t="shared" si="19"/>
        <v>金 武 町</v>
      </c>
      <c r="DS24" s="22">
        <v>353</v>
      </c>
      <c r="DT24" s="22">
        <v>7714</v>
      </c>
      <c r="DU24" s="22">
        <v>7714</v>
      </c>
      <c r="DV24" s="22">
        <v>410</v>
      </c>
      <c r="DW24" s="22">
        <v>410</v>
      </c>
      <c r="DX24" s="22">
        <v>410</v>
      </c>
      <c r="DY24" s="22">
        <v>7</v>
      </c>
      <c r="DZ24" s="22">
        <v>7</v>
      </c>
      <c r="EA24" s="22">
        <v>7</v>
      </c>
      <c r="EB24" s="18"/>
      <c r="EC24" s="20">
        <v>19</v>
      </c>
      <c r="ED24" s="21" t="str">
        <f t="shared" si="20"/>
        <v>金 武 町</v>
      </c>
      <c r="EE24" s="22">
        <v>1359712</v>
      </c>
      <c r="EF24" s="22">
        <v>715905</v>
      </c>
      <c r="EG24" s="22">
        <v>553910</v>
      </c>
      <c r="EH24" s="22">
        <v>5285</v>
      </c>
      <c r="EI24" s="22">
        <v>4051</v>
      </c>
      <c r="EJ24" s="22">
        <v>4051</v>
      </c>
      <c r="EK24" s="22">
        <v>225</v>
      </c>
      <c r="EL24" s="22">
        <v>685</v>
      </c>
      <c r="EM24" s="22">
        <v>554</v>
      </c>
      <c r="EO24" s="20">
        <v>19</v>
      </c>
      <c r="EP24" s="21" t="str">
        <f t="shared" si="21"/>
        <v>金 武 町</v>
      </c>
      <c r="EQ24" s="22">
        <v>0</v>
      </c>
      <c r="ER24" s="22">
        <v>0</v>
      </c>
      <c r="ES24" s="22">
        <v>0</v>
      </c>
      <c r="ET24" s="22">
        <v>0</v>
      </c>
      <c r="EU24" s="22">
        <v>0</v>
      </c>
      <c r="EV24" s="22">
        <v>0</v>
      </c>
      <c r="EW24" s="22">
        <v>0</v>
      </c>
      <c r="EX24" s="22">
        <v>0</v>
      </c>
      <c r="EY24" s="22">
        <v>0</v>
      </c>
      <c r="FA24" s="20">
        <v>19</v>
      </c>
      <c r="FB24" s="21" t="str">
        <f t="shared" si="22"/>
        <v>金 武 町</v>
      </c>
      <c r="FC24" s="22">
        <v>0</v>
      </c>
      <c r="FD24" s="22">
        <v>0</v>
      </c>
      <c r="FE24" s="22">
        <v>0</v>
      </c>
      <c r="FF24" s="22">
        <v>0</v>
      </c>
      <c r="FG24" s="22">
        <v>0</v>
      </c>
      <c r="FH24" s="22">
        <v>0</v>
      </c>
      <c r="FI24" s="22">
        <v>0</v>
      </c>
      <c r="FJ24" s="22">
        <v>0</v>
      </c>
      <c r="FK24" s="22">
        <v>0</v>
      </c>
      <c r="FM24" s="20">
        <v>19</v>
      </c>
      <c r="FN24" s="21" t="str">
        <f t="shared" si="23"/>
        <v>金 武 町</v>
      </c>
      <c r="FO24" s="22">
        <v>173102</v>
      </c>
      <c r="FP24" s="22">
        <v>561331</v>
      </c>
      <c r="FQ24" s="22">
        <v>460330</v>
      </c>
      <c r="FR24" s="22">
        <v>10405</v>
      </c>
      <c r="FS24" s="22">
        <v>8311</v>
      </c>
      <c r="FT24" s="22">
        <v>8141</v>
      </c>
      <c r="FU24" s="22">
        <v>256</v>
      </c>
      <c r="FV24" s="22">
        <v>915</v>
      </c>
      <c r="FW24" s="22">
        <v>707</v>
      </c>
      <c r="FY24" s="20">
        <v>19</v>
      </c>
      <c r="FZ24" s="21" t="str">
        <f t="shared" si="24"/>
        <v>金 武 町</v>
      </c>
      <c r="GA24" s="22">
        <v>0</v>
      </c>
      <c r="GB24" s="22">
        <v>0</v>
      </c>
      <c r="GC24" s="22">
        <v>0</v>
      </c>
      <c r="GD24" s="22">
        <v>0</v>
      </c>
      <c r="GE24" s="22">
        <v>0</v>
      </c>
      <c r="GF24" s="22">
        <v>0</v>
      </c>
      <c r="GG24" s="22">
        <v>0</v>
      </c>
      <c r="GH24" s="22">
        <v>0</v>
      </c>
      <c r="GI24" s="22">
        <v>0</v>
      </c>
      <c r="GK24" s="20">
        <v>19</v>
      </c>
      <c r="GL24" s="21" t="str">
        <f t="shared" si="25"/>
        <v>金 武 町</v>
      </c>
      <c r="GM24" s="22">
        <v>0</v>
      </c>
      <c r="GN24" s="22">
        <v>0</v>
      </c>
      <c r="GO24" s="22">
        <v>0</v>
      </c>
      <c r="GP24" s="22">
        <v>0</v>
      </c>
      <c r="GQ24" s="22">
        <v>0</v>
      </c>
      <c r="GR24" s="22">
        <v>0</v>
      </c>
      <c r="GS24" s="22">
        <v>0</v>
      </c>
      <c r="GT24" s="22">
        <v>0</v>
      </c>
      <c r="GU24" s="22">
        <v>0</v>
      </c>
      <c r="GW24" s="20">
        <v>19</v>
      </c>
      <c r="GX24" s="21" t="str">
        <f t="shared" si="26"/>
        <v>金 武 町</v>
      </c>
      <c r="GY24" s="22">
        <v>0</v>
      </c>
      <c r="GZ24" s="22">
        <v>0</v>
      </c>
      <c r="HA24" s="22">
        <v>0</v>
      </c>
      <c r="HB24" s="22">
        <v>0</v>
      </c>
      <c r="HC24" s="22">
        <v>0</v>
      </c>
      <c r="HD24" s="22">
        <v>0</v>
      </c>
      <c r="HE24" s="22">
        <v>0</v>
      </c>
      <c r="HF24" s="22">
        <v>0</v>
      </c>
      <c r="HG24" s="22">
        <v>0</v>
      </c>
      <c r="HI24" s="20">
        <v>19</v>
      </c>
      <c r="HJ24" s="21" t="str">
        <f t="shared" si="27"/>
        <v>金 武 町</v>
      </c>
      <c r="HK24" s="22">
        <v>0</v>
      </c>
      <c r="HL24" s="22">
        <v>0</v>
      </c>
      <c r="HM24" s="22">
        <v>0</v>
      </c>
      <c r="HN24" s="22">
        <v>0</v>
      </c>
      <c r="HO24" s="22">
        <v>0</v>
      </c>
      <c r="HP24" s="22">
        <v>0</v>
      </c>
      <c r="HQ24" s="22">
        <v>0</v>
      </c>
      <c r="HR24" s="22">
        <v>0</v>
      </c>
      <c r="HS24" s="22">
        <v>0</v>
      </c>
      <c r="HU24" s="19">
        <f t="shared" si="1"/>
        <v>2699880</v>
      </c>
      <c r="HV24" s="8">
        <f t="shared" si="2"/>
        <v>6987327</v>
      </c>
      <c r="HW24" s="8">
        <f t="shared" si="3"/>
        <v>5942861</v>
      </c>
      <c r="HX24" s="8">
        <f t="shared" si="4"/>
        <v>20642442</v>
      </c>
      <c r="HY24" s="8">
        <f t="shared" si="5"/>
        <v>20296206</v>
      </c>
      <c r="HZ24" s="8">
        <f t="shared" si="6"/>
        <v>5105895</v>
      </c>
      <c r="IA24" s="8">
        <f t="shared" si="7"/>
        <v>2099</v>
      </c>
      <c r="IB24" s="8">
        <f t="shared" si="8"/>
        <v>14633</v>
      </c>
      <c r="IC24" s="8">
        <f t="shared" si="9"/>
        <v>12708</v>
      </c>
    </row>
    <row r="25" spans="1:237" s="8" customFormat="1" ht="15" customHeight="1">
      <c r="A25" s="20">
        <v>20</v>
      </c>
      <c r="B25" s="21" t="s">
        <v>90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18"/>
      <c r="M25" s="20">
        <v>20</v>
      </c>
      <c r="N25" s="21" t="str">
        <f t="shared" si="10"/>
        <v>伊 江 村</v>
      </c>
      <c r="O25" s="22">
        <v>0</v>
      </c>
      <c r="P25" s="22">
        <v>0</v>
      </c>
      <c r="Q25" s="22">
        <v>0</v>
      </c>
      <c r="R25" s="22">
        <v>0</v>
      </c>
      <c r="S25" s="22">
        <v>0</v>
      </c>
      <c r="T25" s="22">
        <v>0</v>
      </c>
      <c r="U25" s="22">
        <v>0</v>
      </c>
      <c r="V25" s="22">
        <v>0</v>
      </c>
      <c r="W25" s="22">
        <v>0</v>
      </c>
      <c r="X25" s="33"/>
      <c r="Y25" s="20">
        <v>20</v>
      </c>
      <c r="Z25" s="21" t="str">
        <f t="shared" si="11"/>
        <v>伊 江 村</v>
      </c>
      <c r="AA25" s="22">
        <v>169604</v>
      </c>
      <c r="AB25" s="22">
        <v>10355975</v>
      </c>
      <c r="AC25" s="22">
        <v>8841774</v>
      </c>
      <c r="AD25" s="22">
        <v>440705</v>
      </c>
      <c r="AE25" s="22">
        <v>376469</v>
      </c>
      <c r="AF25" s="22">
        <v>376328</v>
      </c>
      <c r="AG25" s="22">
        <v>299</v>
      </c>
      <c r="AH25" s="22">
        <v>9712</v>
      </c>
      <c r="AI25" s="22">
        <v>8001</v>
      </c>
      <c r="AJ25" s="53"/>
      <c r="AK25" s="20">
        <v>20</v>
      </c>
      <c r="AL25" s="21" t="str">
        <f t="shared" si="12"/>
        <v>伊 江 村</v>
      </c>
      <c r="AM25" s="22">
        <v>0</v>
      </c>
      <c r="AN25" s="22">
        <v>0</v>
      </c>
      <c r="AO25" s="22">
        <v>0</v>
      </c>
      <c r="AP25" s="22">
        <v>0</v>
      </c>
      <c r="AQ25" s="22">
        <v>0</v>
      </c>
      <c r="AR25" s="22">
        <v>0</v>
      </c>
      <c r="AS25" s="22">
        <v>0</v>
      </c>
      <c r="AT25" s="22">
        <v>0</v>
      </c>
      <c r="AU25" s="22">
        <v>0</v>
      </c>
      <c r="AV25" s="33"/>
      <c r="AW25" s="20">
        <v>20</v>
      </c>
      <c r="AX25" s="21" t="str">
        <f t="shared" si="13"/>
        <v>伊 江 村</v>
      </c>
      <c r="AY25" s="22">
        <v>0</v>
      </c>
      <c r="AZ25" s="22">
        <v>368051</v>
      </c>
      <c r="BA25" s="22">
        <v>353855</v>
      </c>
      <c r="BB25" s="22">
        <v>3805031</v>
      </c>
      <c r="BC25" s="22">
        <v>3660294</v>
      </c>
      <c r="BD25" s="22">
        <v>383332</v>
      </c>
      <c r="BE25" s="22">
        <v>0</v>
      </c>
      <c r="BF25" s="22">
        <v>1961</v>
      </c>
      <c r="BG25" s="22">
        <v>1862</v>
      </c>
      <c r="BH25" s="33"/>
      <c r="BI25" s="20">
        <v>20</v>
      </c>
      <c r="BJ25" s="21" t="str">
        <f t="shared" si="14"/>
        <v>伊 江 村</v>
      </c>
      <c r="BK25" s="22">
        <v>0</v>
      </c>
      <c r="BL25" s="22">
        <v>651523</v>
      </c>
      <c r="BM25" s="22">
        <v>650063</v>
      </c>
      <c r="BN25" s="22">
        <v>5944048</v>
      </c>
      <c r="BO25" s="22">
        <v>5934228</v>
      </c>
      <c r="BP25" s="22">
        <v>1249315</v>
      </c>
      <c r="BQ25" s="22">
        <v>0</v>
      </c>
      <c r="BR25" s="22">
        <v>1652</v>
      </c>
      <c r="BS25" s="22">
        <v>1621</v>
      </c>
      <c r="BT25" s="33"/>
      <c r="BU25" s="20">
        <v>20</v>
      </c>
      <c r="BV25" s="21" t="str">
        <f t="shared" si="15"/>
        <v>伊 江 村</v>
      </c>
      <c r="BW25" s="22">
        <v>0</v>
      </c>
      <c r="BX25" s="22">
        <v>110770</v>
      </c>
      <c r="BY25" s="22">
        <v>110770</v>
      </c>
      <c r="BZ25" s="22">
        <v>828143</v>
      </c>
      <c r="CA25" s="22">
        <v>828143</v>
      </c>
      <c r="CB25" s="22">
        <v>466342</v>
      </c>
      <c r="CC25" s="22">
        <v>0</v>
      </c>
      <c r="CD25" s="22">
        <v>175</v>
      </c>
      <c r="CE25" s="22">
        <v>175</v>
      </c>
      <c r="CF25" s="33"/>
      <c r="CG25" s="20">
        <v>20</v>
      </c>
      <c r="CH25" s="21" t="str">
        <f t="shared" si="16"/>
        <v>伊 江 村</v>
      </c>
      <c r="CI25" s="22">
        <v>63046</v>
      </c>
      <c r="CJ25" s="22">
        <v>1130344</v>
      </c>
      <c r="CK25" s="22">
        <v>1114688</v>
      </c>
      <c r="CL25" s="22">
        <v>10577222</v>
      </c>
      <c r="CM25" s="22">
        <v>10422665</v>
      </c>
      <c r="CN25" s="22">
        <v>2098989</v>
      </c>
      <c r="CO25" s="22">
        <v>117</v>
      </c>
      <c r="CP25" s="22">
        <v>3788</v>
      </c>
      <c r="CQ25" s="22">
        <v>3658</v>
      </c>
      <c r="CR25" s="53"/>
      <c r="CS25" s="20">
        <v>20</v>
      </c>
      <c r="CT25" s="21" t="str">
        <f t="shared" si="17"/>
        <v>伊 江 村</v>
      </c>
      <c r="CU25" s="22">
        <v>0</v>
      </c>
      <c r="CV25" s="22">
        <v>0</v>
      </c>
      <c r="CW25" s="22">
        <v>0</v>
      </c>
      <c r="CX25" s="22">
        <v>0</v>
      </c>
      <c r="CY25" s="22">
        <v>0</v>
      </c>
      <c r="CZ25" s="22">
        <v>0</v>
      </c>
      <c r="DA25" s="22">
        <v>0</v>
      </c>
      <c r="DB25" s="22">
        <v>0</v>
      </c>
      <c r="DC25" s="22">
        <v>0</v>
      </c>
      <c r="DD25" s="18"/>
      <c r="DE25" s="20">
        <v>20</v>
      </c>
      <c r="DF25" s="21" t="str">
        <f t="shared" si="18"/>
        <v>伊 江 村</v>
      </c>
      <c r="DG25" s="22">
        <v>0</v>
      </c>
      <c r="DH25" s="22">
        <v>0</v>
      </c>
      <c r="DI25" s="22">
        <v>0</v>
      </c>
      <c r="DJ25" s="22">
        <v>0</v>
      </c>
      <c r="DK25" s="22">
        <v>0</v>
      </c>
      <c r="DL25" s="22">
        <v>0</v>
      </c>
      <c r="DM25" s="22">
        <v>0</v>
      </c>
      <c r="DN25" s="22">
        <v>0</v>
      </c>
      <c r="DO25" s="22">
        <v>0</v>
      </c>
      <c r="DP25" s="18"/>
      <c r="DQ25" s="20">
        <v>20</v>
      </c>
      <c r="DR25" s="21" t="str">
        <f t="shared" si="19"/>
        <v>伊 江 村</v>
      </c>
      <c r="DS25" s="22">
        <v>0</v>
      </c>
      <c r="DT25" s="22">
        <v>0</v>
      </c>
      <c r="DU25" s="22">
        <v>0</v>
      </c>
      <c r="DV25" s="22">
        <v>0</v>
      </c>
      <c r="DW25" s="22">
        <v>0</v>
      </c>
      <c r="DX25" s="22">
        <v>0</v>
      </c>
      <c r="DY25" s="22">
        <v>0</v>
      </c>
      <c r="DZ25" s="22">
        <v>0</v>
      </c>
      <c r="EA25" s="22">
        <v>0</v>
      </c>
      <c r="EB25" s="18"/>
      <c r="EC25" s="20">
        <v>20</v>
      </c>
      <c r="ED25" s="21" t="str">
        <f t="shared" si="20"/>
        <v>伊 江 村</v>
      </c>
      <c r="EE25" s="22">
        <v>0</v>
      </c>
      <c r="EF25" s="22">
        <v>0</v>
      </c>
      <c r="EG25" s="22">
        <v>0</v>
      </c>
      <c r="EH25" s="22">
        <v>0</v>
      </c>
      <c r="EI25" s="22">
        <v>0</v>
      </c>
      <c r="EJ25" s="22">
        <v>0</v>
      </c>
      <c r="EK25" s="22">
        <v>0</v>
      </c>
      <c r="EL25" s="22">
        <v>0</v>
      </c>
      <c r="EM25" s="22">
        <v>0</v>
      </c>
      <c r="EO25" s="20">
        <v>20</v>
      </c>
      <c r="EP25" s="21" t="str">
        <f t="shared" si="21"/>
        <v>伊 江 村</v>
      </c>
      <c r="EQ25" s="22">
        <v>0</v>
      </c>
      <c r="ER25" s="22">
        <v>0</v>
      </c>
      <c r="ES25" s="22">
        <v>0</v>
      </c>
      <c r="ET25" s="22">
        <v>0</v>
      </c>
      <c r="EU25" s="22">
        <v>0</v>
      </c>
      <c r="EV25" s="22">
        <v>0</v>
      </c>
      <c r="EW25" s="22">
        <v>0</v>
      </c>
      <c r="EX25" s="22">
        <v>0</v>
      </c>
      <c r="EY25" s="22">
        <v>0</v>
      </c>
      <c r="FA25" s="20">
        <v>20</v>
      </c>
      <c r="FB25" s="21" t="str">
        <f t="shared" si="22"/>
        <v>伊 江 村</v>
      </c>
      <c r="FC25" s="22">
        <v>0</v>
      </c>
      <c r="FD25" s="22">
        <v>0</v>
      </c>
      <c r="FE25" s="22">
        <v>0</v>
      </c>
      <c r="FF25" s="22">
        <v>0</v>
      </c>
      <c r="FG25" s="22">
        <v>0</v>
      </c>
      <c r="FH25" s="22">
        <v>0</v>
      </c>
      <c r="FI25" s="22">
        <v>0</v>
      </c>
      <c r="FJ25" s="22">
        <v>0</v>
      </c>
      <c r="FK25" s="22">
        <v>0</v>
      </c>
      <c r="FM25" s="20">
        <v>20</v>
      </c>
      <c r="FN25" s="21" t="str">
        <f t="shared" si="23"/>
        <v>伊 江 村</v>
      </c>
      <c r="FO25" s="22">
        <v>982398</v>
      </c>
      <c r="FP25" s="22">
        <v>3828198</v>
      </c>
      <c r="FQ25" s="22">
        <v>2839049</v>
      </c>
      <c r="FR25" s="22">
        <v>45548</v>
      </c>
      <c r="FS25" s="22">
        <v>33690</v>
      </c>
      <c r="FT25" s="22">
        <v>33690</v>
      </c>
      <c r="FU25" s="22">
        <v>528</v>
      </c>
      <c r="FV25" s="22">
        <v>3203</v>
      </c>
      <c r="FW25" s="22">
        <v>2355</v>
      </c>
      <c r="FY25" s="20">
        <v>20</v>
      </c>
      <c r="FZ25" s="21" t="str">
        <f t="shared" si="24"/>
        <v>伊 江 村</v>
      </c>
      <c r="GA25" s="22">
        <v>0</v>
      </c>
      <c r="GB25" s="22">
        <v>0</v>
      </c>
      <c r="GC25" s="22">
        <v>0</v>
      </c>
      <c r="GD25" s="22">
        <v>0</v>
      </c>
      <c r="GE25" s="22">
        <v>0</v>
      </c>
      <c r="GF25" s="22">
        <v>0</v>
      </c>
      <c r="GG25" s="22">
        <v>0</v>
      </c>
      <c r="GH25" s="22">
        <v>0</v>
      </c>
      <c r="GI25" s="22">
        <v>0</v>
      </c>
      <c r="GK25" s="20">
        <v>20</v>
      </c>
      <c r="GL25" s="21" t="str">
        <f t="shared" si="25"/>
        <v>伊 江 村</v>
      </c>
      <c r="GM25" s="22">
        <v>0</v>
      </c>
      <c r="GN25" s="22">
        <v>0</v>
      </c>
      <c r="GO25" s="22">
        <v>0</v>
      </c>
      <c r="GP25" s="22">
        <v>0</v>
      </c>
      <c r="GQ25" s="22">
        <v>0</v>
      </c>
      <c r="GR25" s="22">
        <v>0</v>
      </c>
      <c r="GS25" s="22">
        <v>0</v>
      </c>
      <c r="GT25" s="22">
        <v>0</v>
      </c>
      <c r="GU25" s="22">
        <v>0</v>
      </c>
      <c r="GW25" s="20">
        <v>20</v>
      </c>
      <c r="GX25" s="21" t="str">
        <f t="shared" si="26"/>
        <v>伊 江 村</v>
      </c>
      <c r="GY25" s="22">
        <v>0</v>
      </c>
      <c r="GZ25" s="22">
        <v>0</v>
      </c>
      <c r="HA25" s="22">
        <v>0</v>
      </c>
      <c r="HB25" s="22">
        <v>0</v>
      </c>
      <c r="HC25" s="22">
        <v>0</v>
      </c>
      <c r="HD25" s="22">
        <v>0</v>
      </c>
      <c r="HE25" s="22">
        <v>0</v>
      </c>
      <c r="HF25" s="22">
        <v>2</v>
      </c>
      <c r="HG25" s="22">
        <v>0</v>
      </c>
      <c r="HI25" s="20">
        <v>20</v>
      </c>
      <c r="HJ25" s="21" t="str">
        <f t="shared" si="27"/>
        <v>伊 江 村</v>
      </c>
      <c r="HK25" s="22">
        <v>0</v>
      </c>
      <c r="HL25" s="22">
        <v>0</v>
      </c>
      <c r="HM25" s="22">
        <v>0</v>
      </c>
      <c r="HN25" s="22">
        <v>0</v>
      </c>
      <c r="HO25" s="22">
        <v>0</v>
      </c>
      <c r="HP25" s="22">
        <v>0</v>
      </c>
      <c r="HQ25" s="22">
        <v>0</v>
      </c>
      <c r="HR25" s="22">
        <v>0</v>
      </c>
      <c r="HS25" s="22">
        <v>0</v>
      </c>
      <c r="HU25" s="19">
        <f t="shared" si="1"/>
        <v>1215048</v>
      </c>
      <c r="HV25" s="8">
        <f t="shared" si="2"/>
        <v>15314517</v>
      </c>
      <c r="HW25" s="8">
        <f t="shared" si="3"/>
        <v>12795511</v>
      </c>
      <c r="HX25" s="8">
        <f t="shared" si="4"/>
        <v>11063475</v>
      </c>
      <c r="HY25" s="8">
        <f t="shared" si="5"/>
        <v>10832824</v>
      </c>
      <c r="HZ25" s="8">
        <f t="shared" si="6"/>
        <v>2509007</v>
      </c>
      <c r="IA25" s="8">
        <f t="shared" si="7"/>
        <v>944</v>
      </c>
      <c r="IB25" s="8">
        <f t="shared" si="8"/>
        <v>16705</v>
      </c>
      <c r="IC25" s="8">
        <f t="shared" si="9"/>
        <v>14014</v>
      </c>
    </row>
    <row r="26" spans="1:237" s="8" customFormat="1" ht="15" customHeight="1">
      <c r="A26" s="20">
        <v>21</v>
      </c>
      <c r="B26" s="21" t="s">
        <v>91</v>
      </c>
      <c r="C26" s="22">
        <v>0</v>
      </c>
      <c r="D26" s="22">
        <v>0</v>
      </c>
      <c r="E26" s="22">
        <v>0</v>
      </c>
      <c r="F26" s="22">
        <v>0</v>
      </c>
      <c r="G26" s="22">
        <v>0</v>
      </c>
      <c r="H26" s="22">
        <v>0</v>
      </c>
      <c r="I26" s="22">
        <v>0</v>
      </c>
      <c r="J26" s="22">
        <v>0</v>
      </c>
      <c r="K26" s="22">
        <v>0</v>
      </c>
      <c r="L26" s="18"/>
      <c r="M26" s="20">
        <v>21</v>
      </c>
      <c r="N26" s="21" t="str">
        <f t="shared" si="10"/>
        <v>読 谷 村</v>
      </c>
      <c r="O26" s="22">
        <v>0</v>
      </c>
      <c r="P26" s="22">
        <v>0</v>
      </c>
      <c r="Q26" s="22">
        <v>0</v>
      </c>
      <c r="R26" s="22">
        <v>0</v>
      </c>
      <c r="S26" s="22">
        <v>0</v>
      </c>
      <c r="T26" s="22">
        <v>0</v>
      </c>
      <c r="U26" s="22">
        <v>0</v>
      </c>
      <c r="V26" s="22">
        <v>0</v>
      </c>
      <c r="W26" s="22">
        <v>0</v>
      </c>
      <c r="X26" s="33"/>
      <c r="Y26" s="20">
        <v>21</v>
      </c>
      <c r="Z26" s="21" t="str">
        <f t="shared" si="11"/>
        <v>読 谷 村</v>
      </c>
      <c r="AA26" s="22">
        <v>138952</v>
      </c>
      <c r="AB26" s="22">
        <v>5751384</v>
      </c>
      <c r="AC26" s="22">
        <v>4587743</v>
      </c>
      <c r="AD26" s="22">
        <v>260343</v>
      </c>
      <c r="AE26" s="22">
        <v>208062</v>
      </c>
      <c r="AF26" s="22">
        <v>208062</v>
      </c>
      <c r="AG26" s="22">
        <v>364</v>
      </c>
      <c r="AH26" s="22">
        <v>8304</v>
      </c>
      <c r="AI26" s="22">
        <v>6386</v>
      </c>
      <c r="AJ26" s="53"/>
      <c r="AK26" s="20">
        <v>21</v>
      </c>
      <c r="AL26" s="21" t="str">
        <f t="shared" si="12"/>
        <v>読 谷 村</v>
      </c>
      <c r="AM26" s="22">
        <v>4079</v>
      </c>
      <c r="AN26" s="22">
        <v>94411</v>
      </c>
      <c r="AO26" s="22">
        <v>93789</v>
      </c>
      <c r="AP26" s="22">
        <v>801607</v>
      </c>
      <c r="AQ26" s="22">
        <v>799836</v>
      </c>
      <c r="AR26" s="22">
        <v>538830</v>
      </c>
      <c r="AS26" s="22">
        <v>18</v>
      </c>
      <c r="AT26" s="22">
        <v>287</v>
      </c>
      <c r="AU26" s="22">
        <v>279</v>
      </c>
      <c r="AV26" s="33"/>
      <c r="AW26" s="20">
        <v>21</v>
      </c>
      <c r="AX26" s="21" t="str">
        <f t="shared" si="13"/>
        <v>読 谷 村</v>
      </c>
      <c r="AY26" s="22">
        <v>0</v>
      </c>
      <c r="AZ26" s="22">
        <v>2158707</v>
      </c>
      <c r="BA26" s="22">
        <v>2151219</v>
      </c>
      <c r="BB26" s="22">
        <v>50972827</v>
      </c>
      <c r="BC26" s="22">
        <v>50822001</v>
      </c>
      <c r="BD26" s="22">
        <v>5792523</v>
      </c>
      <c r="BE26" s="22">
        <v>0</v>
      </c>
      <c r="BF26" s="22">
        <v>10358</v>
      </c>
      <c r="BG26" s="22">
        <v>10244</v>
      </c>
      <c r="BH26" s="33"/>
      <c r="BI26" s="20">
        <v>21</v>
      </c>
      <c r="BJ26" s="21" t="str">
        <f t="shared" si="14"/>
        <v>読 谷 村</v>
      </c>
      <c r="BK26" s="22">
        <v>0</v>
      </c>
      <c r="BL26" s="22">
        <v>1460265</v>
      </c>
      <c r="BM26" s="22">
        <v>1459572</v>
      </c>
      <c r="BN26" s="22">
        <v>33229066</v>
      </c>
      <c r="BO26" s="22">
        <v>33214617</v>
      </c>
      <c r="BP26" s="22">
        <v>7521244</v>
      </c>
      <c r="BQ26" s="22">
        <v>0</v>
      </c>
      <c r="BR26" s="22">
        <v>7703</v>
      </c>
      <c r="BS26" s="22">
        <v>7680</v>
      </c>
      <c r="BT26" s="33"/>
      <c r="BU26" s="20">
        <v>21</v>
      </c>
      <c r="BV26" s="21" t="str">
        <f t="shared" si="15"/>
        <v>読 谷 村</v>
      </c>
      <c r="BW26" s="22">
        <v>0</v>
      </c>
      <c r="BX26" s="22">
        <v>727288</v>
      </c>
      <c r="BY26" s="22">
        <v>726594</v>
      </c>
      <c r="BZ26" s="22">
        <v>13049161</v>
      </c>
      <c r="CA26" s="22">
        <v>13047075</v>
      </c>
      <c r="CB26" s="22">
        <v>7893847</v>
      </c>
      <c r="CC26" s="22">
        <v>0</v>
      </c>
      <c r="CD26" s="22">
        <v>1446</v>
      </c>
      <c r="CE26" s="22">
        <v>1439</v>
      </c>
      <c r="CF26" s="33"/>
      <c r="CG26" s="20">
        <v>21</v>
      </c>
      <c r="CH26" s="21" t="str">
        <f t="shared" si="16"/>
        <v>読 谷 村</v>
      </c>
      <c r="CI26" s="22">
        <v>276395</v>
      </c>
      <c r="CJ26" s="22">
        <v>4346260</v>
      </c>
      <c r="CK26" s="22">
        <v>4337385</v>
      </c>
      <c r="CL26" s="22">
        <v>97251054</v>
      </c>
      <c r="CM26" s="22">
        <v>97083693</v>
      </c>
      <c r="CN26" s="22">
        <v>21207614</v>
      </c>
      <c r="CO26" s="22">
        <v>505</v>
      </c>
      <c r="CP26" s="22">
        <v>19507</v>
      </c>
      <c r="CQ26" s="22">
        <v>19363</v>
      </c>
      <c r="CR26" s="53"/>
      <c r="CS26" s="20">
        <v>21</v>
      </c>
      <c r="CT26" s="21" t="str">
        <f t="shared" si="17"/>
        <v>読 谷 村</v>
      </c>
      <c r="CU26" s="22">
        <v>0</v>
      </c>
      <c r="CV26" s="22">
        <v>0</v>
      </c>
      <c r="CW26" s="22">
        <v>0</v>
      </c>
      <c r="CX26" s="22">
        <v>0</v>
      </c>
      <c r="CY26" s="22">
        <v>0</v>
      </c>
      <c r="CZ26" s="22">
        <v>0</v>
      </c>
      <c r="DA26" s="22">
        <v>0</v>
      </c>
      <c r="DB26" s="22">
        <v>0</v>
      </c>
      <c r="DC26" s="22">
        <v>0</v>
      </c>
      <c r="DD26" s="18"/>
      <c r="DE26" s="20">
        <v>21</v>
      </c>
      <c r="DF26" s="21" t="str">
        <f t="shared" si="18"/>
        <v>読 谷 村</v>
      </c>
      <c r="DG26" s="22">
        <v>0</v>
      </c>
      <c r="DH26" s="22">
        <v>0</v>
      </c>
      <c r="DI26" s="22">
        <v>0</v>
      </c>
      <c r="DJ26" s="22">
        <v>0</v>
      </c>
      <c r="DK26" s="22">
        <v>0</v>
      </c>
      <c r="DL26" s="22">
        <v>0</v>
      </c>
      <c r="DM26" s="22">
        <v>0</v>
      </c>
      <c r="DN26" s="22">
        <v>0</v>
      </c>
      <c r="DO26" s="22">
        <v>0</v>
      </c>
      <c r="DP26" s="18"/>
      <c r="DQ26" s="20">
        <v>21</v>
      </c>
      <c r="DR26" s="21" t="str">
        <f t="shared" si="19"/>
        <v>読 谷 村</v>
      </c>
      <c r="DS26" s="22">
        <v>5928</v>
      </c>
      <c r="DT26" s="22">
        <v>0</v>
      </c>
      <c r="DU26" s="22">
        <v>0</v>
      </c>
      <c r="DV26" s="22">
        <v>0</v>
      </c>
      <c r="DW26" s="22">
        <v>0</v>
      </c>
      <c r="DX26" s="22">
        <v>0</v>
      </c>
      <c r="DY26" s="22">
        <v>21</v>
      </c>
      <c r="DZ26" s="22">
        <v>0</v>
      </c>
      <c r="EA26" s="22">
        <v>0</v>
      </c>
      <c r="EB26" s="18"/>
      <c r="EC26" s="20">
        <v>21</v>
      </c>
      <c r="ED26" s="21" t="str">
        <f t="shared" si="20"/>
        <v>読 谷 村</v>
      </c>
      <c r="EE26" s="22">
        <v>280526</v>
      </c>
      <c r="EF26" s="22">
        <v>276308</v>
      </c>
      <c r="EG26" s="22">
        <v>205700</v>
      </c>
      <c r="EH26" s="22">
        <v>6044</v>
      </c>
      <c r="EI26" s="22">
        <v>4493</v>
      </c>
      <c r="EJ26" s="22">
        <v>4493</v>
      </c>
      <c r="EK26" s="22">
        <v>117</v>
      </c>
      <c r="EL26" s="22">
        <v>217</v>
      </c>
      <c r="EM26" s="22">
        <v>153</v>
      </c>
      <c r="EO26" s="20">
        <v>21</v>
      </c>
      <c r="EP26" s="21" t="str">
        <f t="shared" si="21"/>
        <v>読 谷 村</v>
      </c>
      <c r="EQ26" s="22">
        <v>0</v>
      </c>
      <c r="ER26" s="22">
        <v>0</v>
      </c>
      <c r="ES26" s="22">
        <v>0</v>
      </c>
      <c r="ET26" s="22">
        <v>0</v>
      </c>
      <c r="EU26" s="22">
        <v>0</v>
      </c>
      <c r="EV26" s="22">
        <v>0</v>
      </c>
      <c r="EW26" s="22">
        <v>0</v>
      </c>
      <c r="EX26" s="22">
        <v>0</v>
      </c>
      <c r="EY26" s="22">
        <v>0</v>
      </c>
      <c r="FA26" s="20">
        <v>21</v>
      </c>
      <c r="FB26" s="21" t="str">
        <f t="shared" si="22"/>
        <v>読 谷 村</v>
      </c>
      <c r="FC26" s="22">
        <v>0</v>
      </c>
      <c r="FD26" s="22">
        <v>0</v>
      </c>
      <c r="FE26" s="22">
        <v>0</v>
      </c>
      <c r="FF26" s="22">
        <v>0</v>
      </c>
      <c r="FG26" s="22">
        <v>0</v>
      </c>
      <c r="FH26" s="22">
        <v>0</v>
      </c>
      <c r="FI26" s="22">
        <v>0</v>
      </c>
      <c r="FJ26" s="22">
        <v>0</v>
      </c>
      <c r="FK26" s="22">
        <v>0</v>
      </c>
      <c r="FM26" s="20">
        <v>21</v>
      </c>
      <c r="FN26" s="21" t="str">
        <f t="shared" si="23"/>
        <v>読 谷 村</v>
      </c>
      <c r="FO26" s="22">
        <v>402361</v>
      </c>
      <c r="FP26" s="22">
        <v>1586771</v>
      </c>
      <c r="FQ26" s="22">
        <v>1249547</v>
      </c>
      <c r="FR26" s="22">
        <v>37259</v>
      </c>
      <c r="FS26" s="22">
        <v>28987</v>
      </c>
      <c r="FT26" s="22">
        <v>28987</v>
      </c>
      <c r="FU26" s="22">
        <v>565</v>
      </c>
      <c r="FV26" s="22">
        <v>3361</v>
      </c>
      <c r="FW26" s="22">
        <v>2265</v>
      </c>
      <c r="FY26" s="20">
        <v>21</v>
      </c>
      <c r="FZ26" s="21" t="str">
        <f t="shared" si="24"/>
        <v>読 谷 村</v>
      </c>
      <c r="GA26" s="22">
        <v>6227</v>
      </c>
      <c r="GB26" s="22">
        <v>618186</v>
      </c>
      <c r="GC26" s="22">
        <v>618065</v>
      </c>
      <c r="GD26" s="22">
        <v>3440544</v>
      </c>
      <c r="GE26" s="22">
        <v>3440086</v>
      </c>
      <c r="GF26" s="22">
        <v>1818209</v>
      </c>
      <c r="GG26" s="22">
        <v>10</v>
      </c>
      <c r="GH26" s="22">
        <v>490</v>
      </c>
      <c r="GI26" s="22">
        <v>487</v>
      </c>
      <c r="GK26" s="20">
        <v>21</v>
      </c>
      <c r="GL26" s="21" t="str">
        <f t="shared" si="25"/>
        <v>読 谷 村</v>
      </c>
      <c r="GM26" s="22">
        <v>0</v>
      </c>
      <c r="GN26" s="22">
        <v>0</v>
      </c>
      <c r="GO26" s="22">
        <v>0</v>
      </c>
      <c r="GP26" s="22">
        <v>0</v>
      </c>
      <c r="GQ26" s="22">
        <v>0</v>
      </c>
      <c r="GR26" s="22">
        <v>0</v>
      </c>
      <c r="GS26" s="22">
        <v>0</v>
      </c>
      <c r="GT26" s="22">
        <v>0</v>
      </c>
      <c r="GU26" s="22">
        <v>0</v>
      </c>
      <c r="GW26" s="20">
        <v>21</v>
      </c>
      <c r="GX26" s="21" t="str">
        <f t="shared" si="26"/>
        <v>読 谷 村</v>
      </c>
      <c r="GY26" s="22">
        <v>0</v>
      </c>
      <c r="GZ26" s="22">
        <v>0</v>
      </c>
      <c r="HA26" s="22">
        <v>0</v>
      </c>
      <c r="HB26" s="22">
        <v>0</v>
      </c>
      <c r="HC26" s="22">
        <v>0</v>
      </c>
      <c r="HD26" s="22">
        <v>0</v>
      </c>
      <c r="HE26" s="22">
        <v>0</v>
      </c>
      <c r="HF26" s="22">
        <v>0</v>
      </c>
      <c r="HG26" s="22">
        <v>0</v>
      </c>
      <c r="HI26" s="20">
        <v>21</v>
      </c>
      <c r="HJ26" s="21" t="str">
        <f t="shared" si="27"/>
        <v>読 谷 村</v>
      </c>
      <c r="HK26" s="22">
        <v>0</v>
      </c>
      <c r="HL26" s="22">
        <v>0</v>
      </c>
      <c r="HM26" s="22">
        <v>0</v>
      </c>
      <c r="HN26" s="22">
        <v>0</v>
      </c>
      <c r="HO26" s="22">
        <v>0</v>
      </c>
      <c r="HP26" s="22">
        <v>0</v>
      </c>
      <c r="HQ26" s="22">
        <v>0</v>
      </c>
      <c r="HR26" s="22">
        <v>0</v>
      </c>
      <c r="HS26" s="22">
        <v>0</v>
      </c>
      <c r="HU26" s="19">
        <f t="shared" si="1"/>
        <v>1114468</v>
      </c>
      <c r="HV26" s="8">
        <f t="shared" si="2"/>
        <v>12673320</v>
      </c>
      <c r="HW26" s="8">
        <f t="shared" si="3"/>
        <v>11092229</v>
      </c>
      <c r="HX26" s="8">
        <f t="shared" si="4"/>
        <v>101796851</v>
      </c>
      <c r="HY26" s="8">
        <f t="shared" si="5"/>
        <v>101565157</v>
      </c>
      <c r="HZ26" s="8">
        <f t="shared" si="6"/>
        <v>23806195</v>
      </c>
      <c r="IA26" s="8">
        <f t="shared" si="7"/>
        <v>1600</v>
      </c>
      <c r="IB26" s="8">
        <f t="shared" si="8"/>
        <v>32166</v>
      </c>
      <c r="IC26" s="8">
        <f t="shared" si="9"/>
        <v>28933</v>
      </c>
    </row>
    <row r="27" spans="1:237" s="8" customFormat="1" ht="15" customHeight="1">
      <c r="A27" s="20">
        <v>22</v>
      </c>
      <c r="B27" s="21" t="s">
        <v>92</v>
      </c>
      <c r="C27" s="22">
        <v>0</v>
      </c>
      <c r="D27" s="22">
        <v>0</v>
      </c>
      <c r="E27" s="22">
        <v>0</v>
      </c>
      <c r="F27" s="22">
        <v>0</v>
      </c>
      <c r="G27" s="22">
        <v>0</v>
      </c>
      <c r="H27" s="22">
        <v>0</v>
      </c>
      <c r="I27" s="22">
        <v>0</v>
      </c>
      <c r="J27" s="22">
        <v>0</v>
      </c>
      <c r="K27" s="22">
        <v>0</v>
      </c>
      <c r="L27" s="18"/>
      <c r="M27" s="20">
        <v>22</v>
      </c>
      <c r="N27" s="21" t="str">
        <f t="shared" si="10"/>
        <v>嘉手納町</v>
      </c>
      <c r="O27" s="22">
        <v>0</v>
      </c>
      <c r="P27" s="22">
        <v>0</v>
      </c>
      <c r="Q27" s="22">
        <v>0</v>
      </c>
      <c r="R27" s="22">
        <v>0</v>
      </c>
      <c r="S27" s="22">
        <v>0</v>
      </c>
      <c r="T27" s="22">
        <v>0</v>
      </c>
      <c r="U27" s="22">
        <v>0</v>
      </c>
      <c r="V27" s="22">
        <v>0</v>
      </c>
      <c r="W27" s="22">
        <v>0</v>
      </c>
      <c r="X27" s="33"/>
      <c r="Y27" s="20">
        <v>22</v>
      </c>
      <c r="Z27" s="21" t="str">
        <f t="shared" si="11"/>
        <v>嘉手納町</v>
      </c>
      <c r="AA27" s="22">
        <v>115455</v>
      </c>
      <c r="AB27" s="22">
        <v>24553</v>
      </c>
      <c r="AC27" s="22">
        <v>19130</v>
      </c>
      <c r="AD27" s="22">
        <v>1326</v>
      </c>
      <c r="AE27" s="22">
        <v>1033</v>
      </c>
      <c r="AF27" s="22">
        <v>1033</v>
      </c>
      <c r="AG27" s="22">
        <v>19</v>
      </c>
      <c r="AH27" s="22">
        <v>54</v>
      </c>
      <c r="AI27" s="22">
        <v>41</v>
      </c>
      <c r="AJ27" s="53"/>
      <c r="AK27" s="20">
        <v>22</v>
      </c>
      <c r="AL27" s="21" t="str">
        <f t="shared" si="12"/>
        <v>嘉手納町</v>
      </c>
      <c r="AM27" s="22">
        <v>0</v>
      </c>
      <c r="AN27" s="22">
        <v>0</v>
      </c>
      <c r="AO27" s="22">
        <v>0</v>
      </c>
      <c r="AP27" s="22">
        <v>0</v>
      </c>
      <c r="AQ27" s="22">
        <v>0</v>
      </c>
      <c r="AR27" s="22">
        <v>0</v>
      </c>
      <c r="AS27" s="22">
        <v>0</v>
      </c>
      <c r="AT27" s="22">
        <v>0</v>
      </c>
      <c r="AU27" s="22">
        <v>0</v>
      </c>
      <c r="AV27" s="33"/>
      <c r="AW27" s="20">
        <v>22</v>
      </c>
      <c r="AX27" s="21" t="str">
        <f t="shared" si="13"/>
        <v>嘉手納町</v>
      </c>
      <c r="AY27" s="22">
        <v>0</v>
      </c>
      <c r="AZ27" s="22">
        <v>702599</v>
      </c>
      <c r="BA27" s="22">
        <v>700085</v>
      </c>
      <c r="BB27" s="22">
        <v>28492927</v>
      </c>
      <c r="BC27" s="22">
        <v>28406143</v>
      </c>
      <c r="BD27" s="22">
        <v>2958775</v>
      </c>
      <c r="BE27" s="22">
        <v>0</v>
      </c>
      <c r="BF27" s="22">
        <v>3279</v>
      </c>
      <c r="BG27" s="22">
        <v>3204</v>
      </c>
      <c r="BH27" s="33"/>
      <c r="BI27" s="20">
        <v>22</v>
      </c>
      <c r="BJ27" s="21" t="str">
        <f t="shared" si="14"/>
        <v>嘉手納町</v>
      </c>
      <c r="BK27" s="22">
        <v>0</v>
      </c>
      <c r="BL27" s="22">
        <v>203728</v>
      </c>
      <c r="BM27" s="22">
        <v>203514</v>
      </c>
      <c r="BN27" s="22">
        <v>7578546</v>
      </c>
      <c r="BO27" s="22">
        <v>7571129</v>
      </c>
      <c r="BP27" s="22">
        <v>1507281</v>
      </c>
      <c r="BQ27" s="22">
        <v>0</v>
      </c>
      <c r="BR27" s="22">
        <v>1676</v>
      </c>
      <c r="BS27" s="22">
        <v>1645</v>
      </c>
      <c r="BT27" s="33"/>
      <c r="BU27" s="20">
        <v>22</v>
      </c>
      <c r="BV27" s="21" t="str">
        <f t="shared" si="15"/>
        <v>嘉手納町</v>
      </c>
      <c r="BW27" s="22">
        <v>0</v>
      </c>
      <c r="BX27" s="22">
        <v>194572</v>
      </c>
      <c r="BY27" s="22">
        <v>194538</v>
      </c>
      <c r="BZ27" s="22">
        <v>7329935</v>
      </c>
      <c r="CA27" s="22">
        <v>7328635</v>
      </c>
      <c r="CB27" s="22">
        <v>4029115</v>
      </c>
      <c r="CC27" s="22">
        <v>0</v>
      </c>
      <c r="CD27" s="22">
        <v>584</v>
      </c>
      <c r="CE27" s="22">
        <v>580</v>
      </c>
      <c r="CF27" s="33"/>
      <c r="CG27" s="20">
        <v>22</v>
      </c>
      <c r="CH27" s="21" t="str">
        <f t="shared" si="16"/>
        <v>嘉手納町</v>
      </c>
      <c r="CI27" s="22">
        <v>151565</v>
      </c>
      <c r="CJ27" s="22">
        <v>1100899</v>
      </c>
      <c r="CK27" s="22">
        <v>1098137</v>
      </c>
      <c r="CL27" s="22">
        <v>43401408</v>
      </c>
      <c r="CM27" s="22">
        <v>43305907</v>
      </c>
      <c r="CN27" s="22">
        <v>8495171</v>
      </c>
      <c r="CO27" s="22">
        <v>413</v>
      </c>
      <c r="CP27" s="22">
        <v>5539</v>
      </c>
      <c r="CQ27" s="22">
        <v>5429</v>
      </c>
      <c r="CR27" s="53"/>
      <c r="CS27" s="20">
        <v>22</v>
      </c>
      <c r="CT27" s="21" t="str">
        <f t="shared" si="17"/>
        <v>嘉手納町</v>
      </c>
      <c r="CU27" s="22">
        <v>0</v>
      </c>
      <c r="CV27" s="22">
        <v>0</v>
      </c>
      <c r="CW27" s="22">
        <v>0</v>
      </c>
      <c r="CX27" s="22">
        <v>0</v>
      </c>
      <c r="CY27" s="22">
        <v>0</v>
      </c>
      <c r="CZ27" s="22">
        <v>0</v>
      </c>
      <c r="DA27" s="22">
        <v>0</v>
      </c>
      <c r="DB27" s="22">
        <v>0</v>
      </c>
      <c r="DC27" s="22">
        <v>0</v>
      </c>
      <c r="DD27" s="18"/>
      <c r="DE27" s="20">
        <v>22</v>
      </c>
      <c r="DF27" s="21" t="str">
        <f t="shared" si="18"/>
        <v>嘉手納町</v>
      </c>
      <c r="DG27" s="22">
        <v>0</v>
      </c>
      <c r="DH27" s="22">
        <v>0</v>
      </c>
      <c r="DI27" s="22">
        <v>0</v>
      </c>
      <c r="DJ27" s="22">
        <v>0</v>
      </c>
      <c r="DK27" s="22">
        <v>0</v>
      </c>
      <c r="DL27" s="22">
        <v>0</v>
      </c>
      <c r="DM27" s="22">
        <v>0</v>
      </c>
      <c r="DN27" s="22">
        <v>0</v>
      </c>
      <c r="DO27" s="22">
        <v>0</v>
      </c>
      <c r="DP27" s="18"/>
      <c r="DQ27" s="20">
        <v>22</v>
      </c>
      <c r="DR27" s="21" t="str">
        <f t="shared" si="19"/>
        <v>嘉手納町</v>
      </c>
      <c r="DS27" s="22">
        <v>0</v>
      </c>
      <c r="DT27" s="22">
        <v>0</v>
      </c>
      <c r="DU27" s="22">
        <v>0</v>
      </c>
      <c r="DV27" s="22">
        <v>0</v>
      </c>
      <c r="DW27" s="22">
        <v>0</v>
      </c>
      <c r="DX27" s="22">
        <v>0</v>
      </c>
      <c r="DY27" s="22">
        <v>0</v>
      </c>
      <c r="DZ27" s="22">
        <v>0</v>
      </c>
      <c r="EA27" s="22">
        <v>0</v>
      </c>
      <c r="EB27" s="18"/>
      <c r="EC27" s="20">
        <v>22</v>
      </c>
      <c r="ED27" s="21" t="str">
        <f t="shared" si="20"/>
        <v>嘉手納町</v>
      </c>
      <c r="EE27" s="22">
        <v>0</v>
      </c>
      <c r="EF27" s="22">
        <v>0</v>
      </c>
      <c r="EG27" s="22">
        <v>0</v>
      </c>
      <c r="EH27" s="22">
        <v>0</v>
      </c>
      <c r="EI27" s="22">
        <v>0</v>
      </c>
      <c r="EJ27" s="22">
        <v>0</v>
      </c>
      <c r="EK27" s="22">
        <v>0</v>
      </c>
      <c r="EL27" s="22">
        <v>0</v>
      </c>
      <c r="EM27" s="22">
        <v>0</v>
      </c>
      <c r="EO27" s="20">
        <v>22</v>
      </c>
      <c r="EP27" s="21" t="str">
        <f t="shared" si="21"/>
        <v>嘉手納町</v>
      </c>
      <c r="EQ27" s="22">
        <v>0</v>
      </c>
      <c r="ER27" s="22">
        <v>0</v>
      </c>
      <c r="ES27" s="22">
        <v>0</v>
      </c>
      <c r="ET27" s="22">
        <v>0</v>
      </c>
      <c r="EU27" s="22">
        <v>0</v>
      </c>
      <c r="EV27" s="22">
        <v>0</v>
      </c>
      <c r="EW27" s="22">
        <v>0</v>
      </c>
      <c r="EX27" s="22">
        <v>0</v>
      </c>
      <c r="EY27" s="22">
        <v>0</v>
      </c>
      <c r="FA27" s="20">
        <v>22</v>
      </c>
      <c r="FB27" s="21" t="str">
        <f t="shared" si="22"/>
        <v>嘉手納町</v>
      </c>
      <c r="FC27" s="22">
        <v>0</v>
      </c>
      <c r="FD27" s="22">
        <v>0</v>
      </c>
      <c r="FE27" s="22">
        <v>0</v>
      </c>
      <c r="FF27" s="22">
        <v>0</v>
      </c>
      <c r="FG27" s="22">
        <v>0</v>
      </c>
      <c r="FH27" s="22">
        <v>0</v>
      </c>
      <c r="FI27" s="22">
        <v>0</v>
      </c>
      <c r="FJ27" s="22">
        <v>0</v>
      </c>
      <c r="FK27" s="22">
        <v>0</v>
      </c>
      <c r="FM27" s="20">
        <v>22</v>
      </c>
      <c r="FN27" s="21" t="str">
        <f t="shared" si="23"/>
        <v>嘉手納町</v>
      </c>
      <c r="FO27" s="22">
        <v>47926</v>
      </c>
      <c r="FP27" s="22">
        <v>59050</v>
      </c>
      <c r="FQ27" s="22">
        <v>51221</v>
      </c>
      <c r="FR27" s="22">
        <v>3455</v>
      </c>
      <c r="FS27" s="22">
        <v>3009</v>
      </c>
      <c r="FT27" s="22">
        <v>3009</v>
      </c>
      <c r="FU27" s="22">
        <v>74</v>
      </c>
      <c r="FV27" s="22">
        <v>95</v>
      </c>
      <c r="FW27" s="22">
        <v>78</v>
      </c>
      <c r="FY27" s="20">
        <v>22</v>
      </c>
      <c r="FZ27" s="21" t="str">
        <f t="shared" si="24"/>
        <v>嘉手納町</v>
      </c>
      <c r="GA27" s="22">
        <v>0</v>
      </c>
      <c r="GB27" s="22">
        <v>0</v>
      </c>
      <c r="GC27" s="22">
        <v>0</v>
      </c>
      <c r="GD27" s="22">
        <v>0</v>
      </c>
      <c r="GE27" s="22">
        <v>0</v>
      </c>
      <c r="GF27" s="22">
        <v>0</v>
      </c>
      <c r="GG27" s="22">
        <v>0</v>
      </c>
      <c r="GH27" s="22">
        <v>0</v>
      </c>
      <c r="GI27" s="22">
        <v>0</v>
      </c>
      <c r="GK27" s="20">
        <v>22</v>
      </c>
      <c r="GL27" s="21" t="str">
        <f t="shared" si="25"/>
        <v>嘉手納町</v>
      </c>
      <c r="GM27" s="22">
        <v>0</v>
      </c>
      <c r="GN27" s="22">
        <v>0</v>
      </c>
      <c r="GO27" s="22">
        <v>0</v>
      </c>
      <c r="GP27" s="22">
        <v>0</v>
      </c>
      <c r="GQ27" s="22">
        <v>0</v>
      </c>
      <c r="GR27" s="22">
        <v>0</v>
      </c>
      <c r="GS27" s="22">
        <v>0</v>
      </c>
      <c r="GT27" s="22">
        <v>0</v>
      </c>
      <c r="GU27" s="22">
        <v>0</v>
      </c>
      <c r="GW27" s="20">
        <v>22</v>
      </c>
      <c r="GX27" s="21" t="str">
        <f t="shared" si="26"/>
        <v>嘉手納町</v>
      </c>
      <c r="GY27" s="22">
        <v>0</v>
      </c>
      <c r="GZ27" s="22">
        <v>0</v>
      </c>
      <c r="HA27" s="22">
        <v>0</v>
      </c>
      <c r="HB27" s="22">
        <v>0</v>
      </c>
      <c r="HC27" s="22">
        <v>0</v>
      </c>
      <c r="HD27" s="22">
        <v>0</v>
      </c>
      <c r="HE27" s="22">
        <v>0</v>
      </c>
      <c r="HF27" s="22">
        <v>0</v>
      </c>
      <c r="HG27" s="22">
        <v>0</v>
      </c>
      <c r="HI27" s="20">
        <v>22</v>
      </c>
      <c r="HJ27" s="21" t="str">
        <f t="shared" si="27"/>
        <v>嘉手納町</v>
      </c>
      <c r="HK27" s="22">
        <v>0</v>
      </c>
      <c r="HL27" s="22">
        <v>0</v>
      </c>
      <c r="HM27" s="22">
        <v>0</v>
      </c>
      <c r="HN27" s="22">
        <v>0</v>
      </c>
      <c r="HO27" s="22">
        <v>0</v>
      </c>
      <c r="HP27" s="22">
        <v>0</v>
      </c>
      <c r="HQ27" s="22">
        <v>0</v>
      </c>
      <c r="HR27" s="22">
        <v>0</v>
      </c>
      <c r="HS27" s="22">
        <v>0</v>
      </c>
      <c r="HU27" s="19">
        <f t="shared" si="1"/>
        <v>314946</v>
      </c>
      <c r="HV27" s="8">
        <f t="shared" si="2"/>
        <v>1184502</v>
      </c>
      <c r="HW27" s="8">
        <f t="shared" si="3"/>
        <v>1168488</v>
      </c>
      <c r="HX27" s="8">
        <f t="shared" si="4"/>
        <v>43406189</v>
      </c>
      <c r="HY27" s="8">
        <f t="shared" si="5"/>
        <v>43309949</v>
      </c>
      <c r="HZ27" s="8">
        <f t="shared" si="6"/>
        <v>8499213</v>
      </c>
      <c r="IA27" s="8">
        <f t="shared" si="7"/>
        <v>506</v>
      </c>
      <c r="IB27" s="8">
        <f t="shared" si="8"/>
        <v>5688</v>
      </c>
      <c r="IC27" s="8">
        <f t="shared" si="9"/>
        <v>5548</v>
      </c>
    </row>
    <row r="28" spans="1:237" s="8" customFormat="1" ht="15" customHeight="1">
      <c r="A28" s="23">
        <v>23</v>
      </c>
      <c r="B28" s="21" t="s">
        <v>93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18"/>
      <c r="M28" s="23">
        <v>23</v>
      </c>
      <c r="N28" s="21" t="str">
        <f t="shared" si="10"/>
        <v>北 谷 町</v>
      </c>
      <c r="O28" s="22">
        <v>0</v>
      </c>
      <c r="P28" s="22">
        <v>0</v>
      </c>
      <c r="Q28" s="22">
        <v>0</v>
      </c>
      <c r="R28" s="22">
        <v>0</v>
      </c>
      <c r="S28" s="22">
        <v>0</v>
      </c>
      <c r="T28" s="22">
        <v>0</v>
      </c>
      <c r="U28" s="22">
        <v>0</v>
      </c>
      <c r="V28" s="22">
        <v>0</v>
      </c>
      <c r="W28" s="22">
        <v>0</v>
      </c>
      <c r="X28" s="33"/>
      <c r="Y28" s="23">
        <v>23</v>
      </c>
      <c r="Z28" s="21" t="str">
        <f t="shared" si="11"/>
        <v>北 谷 町</v>
      </c>
      <c r="AA28" s="22">
        <v>0</v>
      </c>
      <c r="AB28" s="22">
        <v>116514</v>
      </c>
      <c r="AC28" s="22">
        <v>99841</v>
      </c>
      <c r="AD28" s="22">
        <v>5896</v>
      </c>
      <c r="AE28" s="22">
        <v>5052</v>
      </c>
      <c r="AF28" s="22">
        <v>5052</v>
      </c>
      <c r="AG28" s="22">
        <v>0</v>
      </c>
      <c r="AH28" s="22">
        <v>169</v>
      </c>
      <c r="AI28" s="22">
        <v>141</v>
      </c>
      <c r="AJ28" s="53"/>
      <c r="AK28" s="23">
        <v>23</v>
      </c>
      <c r="AL28" s="21" t="str">
        <f t="shared" si="12"/>
        <v>北 谷 町</v>
      </c>
      <c r="AM28" s="22">
        <v>0</v>
      </c>
      <c r="AN28" s="22">
        <v>0</v>
      </c>
      <c r="AO28" s="22">
        <v>0</v>
      </c>
      <c r="AP28" s="22">
        <v>0</v>
      </c>
      <c r="AQ28" s="22">
        <v>0</v>
      </c>
      <c r="AR28" s="22">
        <v>0</v>
      </c>
      <c r="AS28" s="22">
        <v>0</v>
      </c>
      <c r="AT28" s="22">
        <v>0</v>
      </c>
      <c r="AU28" s="22">
        <v>0</v>
      </c>
      <c r="AV28" s="33"/>
      <c r="AW28" s="23">
        <v>23</v>
      </c>
      <c r="AX28" s="21" t="str">
        <f t="shared" si="13"/>
        <v>北 谷 町</v>
      </c>
      <c r="AY28" s="22">
        <v>0</v>
      </c>
      <c r="AZ28" s="22">
        <v>1454935</v>
      </c>
      <c r="BA28" s="22">
        <v>1453002</v>
      </c>
      <c r="BB28" s="22">
        <v>63035594</v>
      </c>
      <c r="BC28" s="22">
        <v>62982466</v>
      </c>
      <c r="BD28" s="22">
        <v>7269889</v>
      </c>
      <c r="BE28" s="22">
        <v>0</v>
      </c>
      <c r="BF28" s="22">
        <v>6663</v>
      </c>
      <c r="BG28" s="22">
        <v>6602</v>
      </c>
      <c r="BH28" s="33"/>
      <c r="BI28" s="23">
        <v>23</v>
      </c>
      <c r="BJ28" s="21" t="str">
        <f t="shared" si="14"/>
        <v>北 谷 町</v>
      </c>
      <c r="BK28" s="22">
        <v>0</v>
      </c>
      <c r="BL28" s="22">
        <v>404711</v>
      </c>
      <c r="BM28" s="22">
        <v>404587</v>
      </c>
      <c r="BN28" s="22">
        <v>16548300</v>
      </c>
      <c r="BO28" s="22">
        <v>16543997</v>
      </c>
      <c r="BP28" s="22">
        <v>3854679</v>
      </c>
      <c r="BQ28" s="22">
        <v>0</v>
      </c>
      <c r="BR28" s="22">
        <v>3444</v>
      </c>
      <c r="BS28" s="22">
        <v>3422</v>
      </c>
      <c r="BT28" s="33"/>
      <c r="BU28" s="23">
        <v>23</v>
      </c>
      <c r="BV28" s="21" t="str">
        <f t="shared" si="15"/>
        <v>北 谷 町</v>
      </c>
      <c r="BW28" s="22">
        <v>0</v>
      </c>
      <c r="BX28" s="22">
        <v>749972</v>
      </c>
      <c r="BY28" s="22">
        <v>749936</v>
      </c>
      <c r="BZ28" s="22">
        <v>42957931</v>
      </c>
      <c r="CA28" s="22">
        <v>42957144</v>
      </c>
      <c r="CB28" s="22">
        <v>24204022</v>
      </c>
      <c r="CC28" s="22">
        <v>0</v>
      </c>
      <c r="CD28" s="22">
        <v>1436</v>
      </c>
      <c r="CE28" s="22">
        <v>1431</v>
      </c>
      <c r="CF28" s="33"/>
      <c r="CG28" s="23">
        <v>23</v>
      </c>
      <c r="CH28" s="21" t="str">
        <f t="shared" si="16"/>
        <v>北 谷 町</v>
      </c>
      <c r="CI28" s="22">
        <v>23114</v>
      </c>
      <c r="CJ28" s="22">
        <v>2609618</v>
      </c>
      <c r="CK28" s="22">
        <v>2607525</v>
      </c>
      <c r="CL28" s="22">
        <v>122541825</v>
      </c>
      <c r="CM28" s="22">
        <v>122483607</v>
      </c>
      <c r="CN28" s="22">
        <v>35328590</v>
      </c>
      <c r="CO28" s="22">
        <v>31</v>
      </c>
      <c r="CP28" s="22">
        <v>11543</v>
      </c>
      <c r="CQ28" s="22">
        <v>11455</v>
      </c>
      <c r="CR28" s="53"/>
      <c r="CS28" s="23">
        <v>23</v>
      </c>
      <c r="CT28" s="21" t="str">
        <f t="shared" si="17"/>
        <v>北 谷 町</v>
      </c>
      <c r="CU28" s="22">
        <v>0</v>
      </c>
      <c r="CV28" s="22">
        <v>0</v>
      </c>
      <c r="CW28" s="22">
        <v>0</v>
      </c>
      <c r="CX28" s="22">
        <v>0</v>
      </c>
      <c r="CY28" s="22">
        <v>0</v>
      </c>
      <c r="CZ28" s="22">
        <v>0</v>
      </c>
      <c r="DA28" s="22">
        <v>0</v>
      </c>
      <c r="DB28" s="22">
        <v>0</v>
      </c>
      <c r="DC28" s="22">
        <v>0</v>
      </c>
      <c r="DD28" s="18"/>
      <c r="DE28" s="23">
        <v>23</v>
      </c>
      <c r="DF28" s="21" t="str">
        <f t="shared" si="18"/>
        <v>北 谷 町</v>
      </c>
      <c r="DG28" s="22">
        <v>0</v>
      </c>
      <c r="DH28" s="22">
        <v>0</v>
      </c>
      <c r="DI28" s="22">
        <v>0</v>
      </c>
      <c r="DJ28" s="22">
        <v>0</v>
      </c>
      <c r="DK28" s="22">
        <v>0</v>
      </c>
      <c r="DL28" s="22">
        <v>0</v>
      </c>
      <c r="DM28" s="22">
        <v>0</v>
      </c>
      <c r="DN28" s="22">
        <v>0</v>
      </c>
      <c r="DO28" s="22">
        <v>0</v>
      </c>
      <c r="DP28" s="18"/>
      <c r="DQ28" s="23">
        <v>23</v>
      </c>
      <c r="DR28" s="21" t="str">
        <f t="shared" si="19"/>
        <v>北 谷 町</v>
      </c>
      <c r="DS28" s="22">
        <v>0</v>
      </c>
      <c r="DT28" s="22">
        <v>0</v>
      </c>
      <c r="DU28" s="22">
        <v>0</v>
      </c>
      <c r="DV28" s="22">
        <v>0</v>
      </c>
      <c r="DW28" s="22">
        <v>0</v>
      </c>
      <c r="DX28" s="22">
        <v>0</v>
      </c>
      <c r="DY28" s="22">
        <v>0</v>
      </c>
      <c r="DZ28" s="22">
        <v>0</v>
      </c>
      <c r="EA28" s="22">
        <v>0</v>
      </c>
      <c r="EB28" s="18"/>
      <c r="EC28" s="23">
        <v>23</v>
      </c>
      <c r="ED28" s="21" t="str">
        <f t="shared" si="20"/>
        <v>北 谷 町</v>
      </c>
      <c r="EE28" s="22">
        <v>0</v>
      </c>
      <c r="EF28" s="22">
        <v>0</v>
      </c>
      <c r="EG28" s="22">
        <v>0</v>
      </c>
      <c r="EH28" s="22">
        <v>0</v>
      </c>
      <c r="EI28" s="22">
        <v>0</v>
      </c>
      <c r="EJ28" s="22">
        <v>0</v>
      </c>
      <c r="EK28" s="22">
        <v>0</v>
      </c>
      <c r="EL28" s="22">
        <v>0</v>
      </c>
      <c r="EM28" s="22">
        <v>0</v>
      </c>
      <c r="EO28" s="23">
        <v>23</v>
      </c>
      <c r="EP28" s="21" t="str">
        <f t="shared" si="21"/>
        <v>北 谷 町</v>
      </c>
      <c r="EQ28" s="22">
        <v>0</v>
      </c>
      <c r="ER28" s="22">
        <v>0</v>
      </c>
      <c r="ES28" s="22">
        <v>0</v>
      </c>
      <c r="ET28" s="22">
        <v>0</v>
      </c>
      <c r="EU28" s="22">
        <v>0</v>
      </c>
      <c r="EV28" s="22">
        <v>0</v>
      </c>
      <c r="EW28" s="22">
        <v>0</v>
      </c>
      <c r="EX28" s="22">
        <v>0</v>
      </c>
      <c r="EY28" s="22">
        <v>0</v>
      </c>
      <c r="FA28" s="23">
        <v>23</v>
      </c>
      <c r="FB28" s="21" t="str">
        <f t="shared" si="22"/>
        <v>北 谷 町</v>
      </c>
      <c r="FC28" s="22">
        <v>0</v>
      </c>
      <c r="FD28" s="22">
        <v>0</v>
      </c>
      <c r="FE28" s="22">
        <v>0</v>
      </c>
      <c r="FF28" s="22">
        <v>0</v>
      </c>
      <c r="FG28" s="22">
        <v>0</v>
      </c>
      <c r="FH28" s="22">
        <v>0</v>
      </c>
      <c r="FI28" s="22">
        <v>0</v>
      </c>
      <c r="FJ28" s="22">
        <v>0</v>
      </c>
      <c r="FK28" s="22">
        <v>0</v>
      </c>
      <c r="FM28" s="23">
        <v>23</v>
      </c>
      <c r="FN28" s="21" t="str">
        <f t="shared" si="23"/>
        <v>北 谷 町</v>
      </c>
      <c r="FO28" s="22">
        <v>1079</v>
      </c>
      <c r="FP28" s="22">
        <v>423581</v>
      </c>
      <c r="FQ28" s="22">
        <v>355260</v>
      </c>
      <c r="FR28" s="22">
        <v>16943</v>
      </c>
      <c r="FS28" s="22">
        <v>14210</v>
      </c>
      <c r="FT28" s="22">
        <v>13577</v>
      </c>
      <c r="FU28" s="22">
        <v>5</v>
      </c>
      <c r="FV28" s="22">
        <v>822</v>
      </c>
      <c r="FW28" s="22">
        <v>610</v>
      </c>
      <c r="FY28" s="23">
        <v>23</v>
      </c>
      <c r="FZ28" s="21" t="str">
        <f t="shared" si="24"/>
        <v>北 谷 町</v>
      </c>
      <c r="GA28" s="22">
        <v>0</v>
      </c>
      <c r="GB28" s="22">
        <v>0</v>
      </c>
      <c r="GC28" s="22">
        <v>0</v>
      </c>
      <c r="GD28" s="22">
        <v>0</v>
      </c>
      <c r="GE28" s="22">
        <v>0</v>
      </c>
      <c r="GF28" s="22">
        <v>0</v>
      </c>
      <c r="GG28" s="22">
        <v>0</v>
      </c>
      <c r="GH28" s="22">
        <v>0</v>
      </c>
      <c r="GI28" s="22">
        <v>0</v>
      </c>
      <c r="GK28" s="23">
        <v>23</v>
      </c>
      <c r="GL28" s="21" t="str">
        <f t="shared" si="25"/>
        <v>北 谷 町</v>
      </c>
      <c r="GM28" s="22">
        <v>0</v>
      </c>
      <c r="GN28" s="22">
        <v>0</v>
      </c>
      <c r="GO28" s="22">
        <v>0</v>
      </c>
      <c r="GP28" s="22">
        <v>0</v>
      </c>
      <c r="GQ28" s="22">
        <v>0</v>
      </c>
      <c r="GR28" s="22">
        <v>0</v>
      </c>
      <c r="GS28" s="22">
        <v>0</v>
      </c>
      <c r="GT28" s="22">
        <v>0</v>
      </c>
      <c r="GU28" s="22">
        <v>0</v>
      </c>
      <c r="GW28" s="23">
        <v>23</v>
      </c>
      <c r="GX28" s="21" t="str">
        <f t="shared" si="26"/>
        <v>北 谷 町</v>
      </c>
      <c r="GY28" s="22">
        <v>0</v>
      </c>
      <c r="GZ28" s="22">
        <v>0</v>
      </c>
      <c r="HA28" s="22">
        <v>0</v>
      </c>
      <c r="HB28" s="22">
        <v>0</v>
      </c>
      <c r="HC28" s="22">
        <v>0</v>
      </c>
      <c r="HD28" s="22">
        <v>0</v>
      </c>
      <c r="HE28" s="22">
        <v>0</v>
      </c>
      <c r="HF28" s="22">
        <v>0</v>
      </c>
      <c r="HG28" s="22">
        <v>0</v>
      </c>
      <c r="HI28" s="23">
        <v>23</v>
      </c>
      <c r="HJ28" s="21" t="str">
        <f t="shared" si="27"/>
        <v>北 谷 町</v>
      </c>
      <c r="HK28" s="22">
        <v>0</v>
      </c>
      <c r="HL28" s="22">
        <v>0</v>
      </c>
      <c r="HM28" s="22">
        <v>0</v>
      </c>
      <c r="HN28" s="22">
        <v>0</v>
      </c>
      <c r="HO28" s="22">
        <v>0</v>
      </c>
      <c r="HP28" s="22">
        <v>0</v>
      </c>
      <c r="HQ28" s="22">
        <v>0</v>
      </c>
      <c r="HR28" s="22">
        <v>0</v>
      </c>
      <c r="HS28" s="22">
        <v>0</v>
      </c>
      <c r="HU28" s="19">
        <f t="shared" si="1"/>
        <v>24193</v>
      </c>
      <c r="HV28" s="8">
        <f t="shared" si="2"/>
        <v>3149713</v>
      </c>
      <c r="HW28" s="8">
        <f t="shared" si="3"/>
        <v>3062626</v>
      </c>
      <c r="HX28" s="8">
        <f t="shared" si="4"/>
        <v>122564664</v>
      </c>
      <c r="HY28" s="8">
        <f t="shared" si="5"/>
        <v>122502869</v>
      </c>
      <c r="HZ28" s="8">
        <f t="shared" si="6"/>
        <v>35347219</v>
      </c>
      <c r="IA28" s="8">
        <f t="shared" si="7"/>
        <v>36</v>
      </c>
      <c r="IB28" s="8">
        <f t="shared" si="8"/>
        <v>12534</v>
      </c>
      <c r="IC28" s="8">
        <f t="shared" si="9"/>
        <v>12206</v>
      </c>
    </row>
    <row r="29" spans="1:237" s="8" customFormat="1" ht="15" customHeight="1">
      <c r="A29" s="20">
        <v>24</v>
      </c>
      <c r="B29" s="21" t="s">
        <v>94</v>
      </c>
      <c r="C29" s="22">
        <v>0</v>
      </c>
      <c r="D29" s="22">
        <v>0</v>
      </c>
      <c r="E29" s="22">
        <v>0</v>
      </c>
      <c r="F29" s="22">
        <v>0</v>
      </c>
      <c r="G29" s="22">
        <v>0</v>
      </c>
      <c r="H29" s="22">
        <v>0</v>
      </c>
      <c r="I29" s="22">
        <v>0</v>
      </c>
      <c r="J29" s="22">
        <v>0</v>
      </c>
      <c r="K29" s="22">
        <v>0</v>
      </c>
      <c r="L29" s="18"/>
      <c r="M29" s="20">
        <v>24</v>
      </c>
      <c r="N29" s="21" t="str">
        <f t="shared" si="10"/>
        <v>北中城村</v>
      </c>
      <c r="O29" s="22">
        <v>0</v>
      </c>
      <c r="P29" s="22">
        <v>0</v>
      </c>
      <c r="Q29" s="22">
        <v>0</v>
      </c>
      <c r="R29" s="22">
        <v>0</v>
      </c>
      <c r="S29" s="22">
        <v>0</v>
      </c>
      <c r="T29" s="22">
        <v>0</v>
      </c>
      <c r="U29" s="22">
        <v>0</v>
      </c>
      <c r="V29" s="22">
        <v>0</v>
      </c>
      <c r="W29" s="22">
        <v>0</v>
      </c>
      <c r="X29" s="33"/>
      <c r="Y29" s="20">
        <v>24</v>
      </c>
      <c r="Z29" s="21" t="str">
        <f t="shared" si="11"/>
        <v>北中城村</v>
      </c>
      <c r="AA29" s="22">
        <v>91823</v>
      </c>
      <c r="AB29" s="22">
        <v>1745125</v>
      </c>
      <c r="AC29" s="22">
        <v>1318284</v>
      </c>
      <c r="AD29" s="22">
        <v>67451</v>
      </c>
      <c r="AE29" s="22">
        <v>51570</v>
      </c>
      <c r="AF29" s="22">
        <v>51568</v>
      </c>
      <c r="AG29" s="22">
        <v>167</v>
      </c>
      <c r="AH29" s="22">
        <v>2699</v>
      </c>
      <c r="AI29" s="22">
        <v>1927</v>
      </c>
      <c r="AJ29" s="53"/>
      <c r="AK29" s="20">
        <v>24</v>
      </c>
      <c r="AL29" s="21" t="str">
        <f t="shared" si="12"/>
        <v>北中城村</v>
      </c>
      <c r="AM29" s="22">
        <v>16306</v>
      </c>
      <c r="AN29" s="22">
        <v>159646</v>
      </c>
      <c r="AO29" s="22">
        <v>159471</v>
      </c>
      <c r="AP29" s="22">
        <v>1746613</v>
      </c>
      <c r="AQ29" s="22">
        <v>1745308</v>
      </c>
      <c r="AR29" s="22">
        <v>410841</v>
      </c>
      <c r="AS29" s="22">
        <v>51</v>
      </c>
      <c r="AT29" s="22">
        <v>435</v>
      </c>
      <c r="AU29" s="22">
        <v>433</v>
      </c>
      <c r="AV29" s="33"/>
      <c r="AW29" s="20">
        <v>24</v>
      </c>
      <c r="AX29" s="21" t="str">
        <f t="shared" si="13"/>
        <v>北中城村</v>
      </c>
      <c r="AY29" s="22">
        <v>0</v>
      </c>
      <c r="AZ29" s="22">
        <v>935195</v>
      </c>
      <c r="BA29" s="22">
        <v>932550</v>
      </c>
      <c r="BB29" s="22">
        <v>24972777</v>
      </c>
      <c r="BC29" s="22">
        <v>24919784</v>
      </c>
      <c r="BD29" s="22">
        <v>3127099</v>
      </c>
      <c r="BE29" s="22">
        <v>0</v>
      </c>
      <c r="BF29" s="22">
        <v>4624</v>
      </c>
      <c r="BG29" s="22">
        <v>4560</v>
      </c>
      <c r="BH29" s="33"/>
      <c r="BI29" s="20">
        <v>24</v>
      </c>
      <c r="BJ29" s="21" t="str">
        <f t="shared" si="14"/>
        <v>北中城村</v>
      </c>
      <c r="BK29" s="22">
        <v>0</v>
      </c>
      <c r="BL29" s="22">
        <v>645244</v>
      </c>
      <c r="BM29" s="22">
        <v>644896</v>
      </c>
      <c r="BN29" s="22">
        <v>15771383</v>
      </c>
      <c r="BO29" s="22">
        <v>15763796</v>
      </c>
      <c r="BP29" s="22">
        <v>4017321</v>
      </c>
      <c r="BQ29" s="22">
        <v>0</v>
      </c>
      <c r="BR29" s="22">
        <v>3362</v>
      </c>
      <c r="BS29" s="22">
        <v>3333</v>
      </c>
      <c r="BT29" s="33"/>
      <c r="BU29" s="20">
        <v>24</v>
      </c>
      <c r="BV29" s="21" t="str">
        <f t="shared" si="15"/>
        <v>北中城村</v>
      </c>
      <c r="BW29" s="22">
        <v>0</v>
      </c>
      <c r="BX29" s="22">
        <v>272321</v>
      </c>
      <c r="BY29" s="22">
        <v>272321</v>
      </c>
      <c r="BZ29" s="22">
        <v>5989945</v>
      </c>
      <c r="CA29" s="22">
        <v>5989945</v>
      </c>
      <c r="CB29" s="22">
        <v>3822145</v>
      </c>
      <c r="CC29" s="22">
        <v>0</v>
      </c>
      <c r="CD29" s="22">
        <v>494</v>
      </c>
      <c r="CE29" s="22">
        <v>494</v>
      </c>
      <c r="CF29" s="33"/>
      <c r="CG29" s="20">
        <v>24</v>
      </c>
      <c r="CH29" s="21" t="str">
        <f t="shared" si="16"/>
        <v>北中城村</v>
      </c>
      <c r="CI29" s="22">
        <v>267622</v>
      </c>
      <c r="CJ29" s="22">
        <v>1852760</v>
      </c>
      <c r="CK29" s="22">
        <v>1849767</v>
      </c>
      <c r="CL29" s="22">
        <v>46734105</v>
      </c>
      <c r="CM29" s="22">
        <v>46673525</v>
      </c>
      <c r="CN29" s="22">
        <v>10966565</v>
      </c>
      <c r="CO29" s="22">
        <v>403</v>
      </c>
      <c r="CP29" s="22">
        <v>8480</v>
      </c>
      <c r="CQ29" s="22">
        <v>8387</v>
      </c>
      <c r="CR29" s="53"/>
      <c r="CS29" s="20">
        <v>24</v>
      </c>
      <c r="CT29" s="21" t="str">
        <f t="shared" si="17"/>
        <v>北中城村</v>
      </c>
      <c r="CU29" s="22">
        <v>0</v>
      </c>
      <c r="CV29" s="22">
        <v>0</v>
      </c>
      <c r="CW29" s="22">
        <v>0</v>
      </c>
      <c r="CX29" s="22">
        <v>0</v>
      </c>
      <c r="CY29" s="22">
        <v>0</v>
      </c>
      <c r="CZ29" s="22">
        <v>0</v>
      </c>
      <c r="DA29" s="22">
        <v>0</v>
      </c>
      <c r="DB29" s="22">
        <v>0</v>
      </c>
      <c r="DC29" s="22">
        <v>0</v>
      </c>
      <c r="DD29" s="18"/>
      <c r="DE29" s="20">
        <v>24</v>
      </c>
      <c r="DF29" s="21" t="str">
        <f t="shared" si="18"/>
        <v>北中城村</v>
      </c>
      <c r="DG29" s="22">
        <v>0</v>
      </c>
      <c r="DH29" s="22">
        <v>0</v>
      </c>
      <c r="DI29" s="22">
        <v>0</v>
      </c>
      <c r="DJ29" s="22">
        <v>0</v>
      </c>
      <c r="DK29" s="22">
        <v>0</v>
      </c>
      <c r="DL29" s="22">
        <v>0</v>
      </c>
      <c r="DM29" s="22">
        <v>0</v>
      </c>
      <c r="DN29" s="22">
        <v>0</v>
      </c>
      <c r="DO29" s="22">
        <v>0</v>
      </c>
      <c r="DP29" s="18"/>
      <c r="DQ29" s="20">
        <v>24</v>
      </c>
      <c r="DR29" s="21" t="str">
        <f t="shared" si="19"/>
        <v>北中城村</v>
      </c>
      <c r="DS29" s="22">
        <v>29</v>
      </c>
      <c r="DT29" s="22">
        <v>0</v>
      </c>
      <c r="DU29" s="22">
        <v>0</v>
      </c>
      <c r="DV29" s="22">
        <v>0</v>
      </c>
      <c r="DW29" s="22">
        <v>0</v>
      </c>
      <c r="DX29" s="22">
        <v>0</v>
      </c>
      <c r="DY29" s="22">
        <v>1</v>
      </c>
      <c r="DZ29" s="22">
        <v>0</v>
      </c>
      <c r="EA29" s="22">
        <v>0</v>
      </c>
      <c r="EB29" s="18"/>
      <c r="EC29" s="20">
        <v>24</v>
      </c>
      <c r="ED29" s="21" t="str">
        <f t="shared" si="20"/>
        <v>北中城村</v>
      </c>
      <c r="EE29" s="22">
        <v>0</v>
      </c>
      <c r="EF29" s="22">
        <v>0</v>
      </c>
      <c r="EG29" s="22">
        <v>0</v>
      </c>
      <c r="EH29" s="22">
        <v>0</v>
      </c>
      <c r="EI29" s="22">
        <v>0</v>
      </c>
      <c r="EJ29" s="22">
        <v>0</v>
      </c>
      <c r="EK29" s="22">
        <v>0</v>
      </c>
      <c r="EL29" s="22">
        <v>0</v>
      </c>
      <c r="EM29" s="22">
        <v>0</v>
      </c>
      <c r="EO29" s="20">
        <v>24</v>
      </c>
      <c r="EP29" s="21" t="str">
        <f t="shared" si="21"/>
        <v>北中城村</v>
      </c>
      <c r="EQ29" s="22">
        <v>0</v>
      </c>
      <c r="ER29" s="22">
        <v>0</v>
      </c>
      <c r="ES29" s="22">
        <v>0</v>
      </c>
      <c r="ET29" s="22">
        <v>0</v>
      </c>
      <c r="EU29" s="22">
        <v>0</v>
      </c>
      <c r="EV29" s="22">
        <v>0</v>
      </c>
      <c r="EW29" s="22">
        <v>0</v>
      </c>
      <c r="EX29" s="22">
        <v>0</v>
      </c>
      <c r="EY29" s="22">
        <v>0</v>
      </c>
      <c r="FA29" s="20">
        <v>24</v>
      </c>
      <c r="FB29" s="21" t="str">
        <f t="shared" si="22"/>
        <v>北中城村</v>
      </c>
      <c r="FC29" s="22">
        <v>0</v>
      </c>
      <c r="FD29" s="22">
        <v>0</v>
      </c>
      <c r="FE29" s="22">
        <v>0</v>
      </c>
      <c r="FF29" s="22">
        <v>0</v>
      </c>
      <c r="FG29" s="22">
        <v>0</v>
      </c>
      <c r="FH29" s="22">
        <v>0</v>
      </c>
      <c r="FI29" s="22">
        <v>0</v>
      </c>
      <c r="FJ29" s="22">
        <v>0</v>
      </c>
      <c r="FK29" s="22">
        <v>0</v>
      </c>
      <c r="FM29" s="20">
        <v>24</v>
      </c>
      <c r="FN29" s="21" t="str">
        <f t="shared" si="23"/>
        <v>北中城村</v>
      </c>
      <c r="FO29" s="22">
        <v>225479</v>
      </c>
      <c r="FP29" s="22">
        <v>1900810</v>
      </c>
      <c r="FQ29" s="22">
        <v>1394898</v>
      </c>
      <c r="FR29" s="22">
        <v>29926</v>
      </c>
      <c r="FS29" s="22">
        <v>22122</v>
      </c>
      <c r="FT29" s="22">
        <v>22122</v>
      </c>
      <c r="FU29" s="22">
        <v>460</v>
      </c>
      <c r="FV29" s="22">
        <v>3901</v>
      </c>
      <c r="FW29" s="22">
        <v>2810</v>
      </c>
      <c r="FY29" s="20">
        <v>24</v>
      </c>
      <c r="FZ29" s="21" t="str">
        <f t="shared" si="24"/>
        <v>北中城村</v>
      </c>
      <c r="GA29" s="22">
        <v>1001</v>
      </c>
      <c r="GB29" s="22">
        <v>211867</v>
      </c>
      <c r="GC29" s="22">
        <v>211626</v>
      </c>
      <c r="GD29" s="22">
        <v>940688</v>
      </c>
      <c r="GE29" s="22">
        <v>939617</v>
      </c>
      <c r="GF29" s="22">
        <v>429255</v>
      </c>
      <c r="GG29" s="22">
        <v>1</v>
      </c>
      <c r="GH29" s="22">
        <v>333</v>
      </c>
      <c r="GI29" s="22">
        <v>331</v>
      </c>
      <c r="GK29" s="20">
        <v>24</v>
      </c>
      <c r="GL29" s="21" t="str">
        <f t="shared" si="25"/>
        <v>北中城村</v>
      </c>
      <c r="GM29" s="22">
        <v>0</v>
      </c>
      <c r="GN29" s="22">
        <v>0</v>
      </c>
      <c r="GO29" s="22">
        <v>0</v>
      </c>
      <c r="GP29" s="22">
        <v>0</v>
      </c>
      <c r="GQ29" s="22">
        <v>0</v>
      </c>
      <c r="GR29" s="22">
        <v>0</v>
      </c>
      <c r="GS29" s="22">
        <v>0</v>
      </c>
      <c r="GT29" s="22">
        <v>0</v>
      </c>
      <c r="GU29" s="22">
        <v>0</v>
      </c>
      <c r="GW29" s="20">
        <v>24</v>
      </c>
      <c r="GX29" s="21" t="str">
        <f t="shared" si="26"/>
        <v>北中城村</v>
      </c>
      <c r="GY29" s="22">
        <v>0</v>
      </c>
      <c r="GZ29" s="22">
        <v>0</v>
      </c>
      <c r="HA29" s="22">
        <v>0</v>
      </c>
      <c r="HB29" s="22">
        <v>0</v>
      </c>
      <c r="HC29" s="22">
        <v>0</v>
      </c>
      <c r="HD29" s="22">
        <v>0</v>
      </c>
      <c r="HE29" s="22">
        <v>0</v>
      </c>
      <c r="HF29" s="22">
        <v>0</v>
      </c>
      <c r="HG29" s="22">
        <v>0</v>
      </c>
      <c r="HI29" s="20">
        <v>24</v>
      </c>
      <c r="HJ29" s="21" t="str">
        <f t="shared" si="27"/>
        <v>北中城村</v>
      </c>
      <c r="HK29" s="22">
        <v>0</v>
      </c>
      <c r="HL29" s="22">
        <v>0</v>
      </c>
      <c r="HM29" s="22">
        <v>0</v>
      </c>
      <c r="HN29" s="22">
        <v>0</v>
      </c>
      <c r="HO29" s="22">
        <v>0</v>
      </c>
      <c r="HP29" s="22">
        <v>0</v>
      </c>
      <c r="HQ29" s="22">
        <v>0</v>
      </c>
      <c r="HR29" s="22">
        <v>0</v>
      </c>
      <c r="HS29" s="22">
        <v>0</v>
      </c>
      <c r="HU29" s="19">
        <f t="shared" si="1"/>
        <v>602260</v>
      </c>
      <c r="HV29" s="8">
        <f t="shared" si="2"/>
        <v>5870208</v>
      </c>
      <c r="HW29" s="8">
        <f t="shared" si="3"/>
        <v>4934046</v>
      </c>
      <c r="HX29" s="8">
        <f t="shared" si="4"/>
        <v>49518783</v>
      </c>
      <c r="HY29" s="8">
        <f t="shared" si="5"/>
        <v>49432142</v>
      </c>
      <c r="HZ29" s="8">
        <f t="shared" si="6"/>
        <v>11880351</v>
      </c>
      <c r="IA29" s="8">
        <f t="shared" si="7"/>
        <v>1083</v>
      </c>
      <c r="IB29" s="8">
        <f t="shared" si="8"/>
        <v>15848</v>
      </c>
      <c r="IC29" s="8">
        <f t="shared" si="9"/>
        <v>13888</v>
      </c>
    </row>
    <row r="30" spans="1:237" s="8" customFormat="1" ht="15" customHeight="1">
      <c r="A30" s="20">
        <v>25</v>
      </c>
      <c r="B30" s="21" t="s">
        <v>95</v>
      </c>
      <c r="C30" s="22">
        <v>0</v>
      </c>
      <c r="D30" s="22">
        <v>0</v>
      </c>
      <c r="E30" s="22">
        <v>0</v>
      </c>
      <c r="F30" s="22">
        <v>0</v>
      </c>
      <c r="G30" s="22">
        <v>0</v>
      </c>
      <c r="H30" s="22">
        <v>0</v>
      </c>
      <c r="I30" s="22">
        <v>0</v>
      </c>
      <c r="J30" s="22">
        <v>0</v>
      </c>
      <c r="K30" s="22">
        <v>0</v>
      </c>
      <c r="L30" s="18"/>
      <c r="M30" s="20">
        <v>25</v>
      </c>
      <c r="N30" s="21" t="str">
        <f t="shared" si="10"/>
        <v>中 城 村</v>
      </c>
      <c r="O30" s="22">
        <v>0</v>
      </c>
      <c r="P30" s="22">
        <v>0</v>
      </c>
      <c r="Q30" s="22">
        <v>0</v>
      </c>
      <c r="R30" s="22">
        <v>0</v>
      </c>
      <c r="S30" s="22">
        <v>0</v>
      </c>
      <c r="T30" s="22">
        <v>0</v>
      </c>
      <c r="U30" s="22">
        <v>0</v>
      </c>
      <c r="V30" s="22">
        <v>0</v>
      </c>
      <c r="W30" s="22">
        <v>0</v>
      </c>
      <c r="X30" s="33"/>
      <c r="Y30" s="20">
        <v>25</v>
      </c>
      <c r="Z30" s="21" t="str">
        <f t="shared" si="11"/>
        <v>中 城 村</v>
      </c>
      <c r="AA30" s="22">
        <v>214025</v>
      </c>
      <c r="AB30" s="22">
        <v>5480519</v>
      </c>
      <c r="AC30" s="22">
        <v>4021342</v>
      </c>
      <c r="AD30" s="22">
        <v>235343</v>
      </c>
      <c r="AE30" s="22">
        <v>176132</v>
      </c>
      <c r="AF30" s="22">
        <v>172748</v>
      </c>
      <c r="AG30" s="22">
        <v>369</v>
      </c>
      <c r="AH30" s="22">
        <v>7620</v>
      </c>
      <c r="AI30" s="22">
        <v>5549</v>
      </c>
      <c r="AJ30" s="53"/>
      <c r="AK30" s="20">
        <v>25</v>
      </c>
      <c r="AL30" s="21" t="str">
        <f t="shared" si="12"/>
        <v>中 城 村</v>
      </c>
      <c r="AM30" s="22">
        <v>178</v>
      </c>
      <c r="AN30" s="22">
        <v>199672</v>
      </c>
      <c r="AO30" s="22">
        <v>135986</v>
      </c>
      <c r="AP30" s="22">
        <v>1907735</v>
      </c>
      <c r="AQ30" s="22">
        <v>1298045</v>
      </c>
      <c r="AR30" s="22">
        <v>51540</v>
      </c>
      <c r="AS30" s="22">
        <v>1</v>
      </c>
      <c r="AT30" s="22">
        <v>369</v>
      </c>
      <c r="AU30" s="22">
        <v>207</v>
      </c>
      <c r="AV30" s="33"/>
      <c r="AW30" s="20">
        <v>25</v>
      </c>
      <c r="AX30" s="21" t="str">
        <f t="shared" si="13"/>
        <v>中 城 村</v>
      </c>
      <c r="AY30" s="22">
        <v>0</v>
      </c>
      <c r="AZ30" s="22">
        <v>888395</v>
      </c>
      <c r="BA30" s="22">
        <v>884617</v>
      </c>
      <c r="BB30" s="22">
        <v>25159133</v>
      </c>
      <c r="BC30" s="22">
        <v>25072205</v>
      </c>
      <c r="BD30" s="22">
        <v>2811423</v>
      </c>
      <c r="BE30" s="22">
        <v>0</v>
      </c>
      <c r="BF30" s="22">
        <v>4842</v>
      </c>
      <c r="BG30" s="22">
        <v>4771</v>
      </c>
      <c r="BH30" s="33"/>
      <c r="BI30" s="20">
        <v>25</v>
      </c>
      <c r="BJ30" s="21" t="str">
        <f t="shared" si="14"/>
        <v>中 城 村</v>
      </c>
      <c r="BK30" s="22">
        <v>0</v>
      </c>
      <c r="BL30" s="22">
        <v>642441</v>
      </c>
      <c r="BM30" s="22">
        <v>641894</v>
      </c>
      <c r="BN30" s="22">
        <v>16367146</v>
      </c>
      <c r="BO30" s="22">
        <v>16354510</v>
      </c>
      <c r="BP30" s="22">
        <v>3797993</v>
      </c>
      <c r="BQ30" s="22">
        <v>0</v>
      </c>
      <c r="BR30" s="22">
        <v>3554</v>
      </c>
      <c r="BS30" s="22">
        <v>3517</v>
      </c>
      <c r="BT30" s="33"/>
      <c r="BU30" s="20">
        <v>25</v>
      </c>
      <c r="BV30" s="21" t="str">
        <f t="shared" si="15"/>
        <v>中 城 村</v>
      </c>
      <c r="BW30" s="22">
        <v>0</v>
      </c>
      <c r="BX30" s="22">
        <v>499828</v>
      </c>
      <c r="BY30" s="22">
        <v>499802</v>
      </c>
      <c r="BZ30" s="22">
        <v>10125882</v>
      </c>
      <c r="CA30" s="22">
        <v>10125556</v>
      </c>
      <c r="CB30" s="22">
        <v>6026951</v>
      </c>
      <c r="CC30" s="22">
        <v>0</v>
      </c>
      <c r="CD30" s="22">
        <v>807</v>
      </c>
      <c r="CE30" s="22">
        <v>806</v>
      </c>
      <c r="CF30" s="33"/>
      <c r="CG30" s="20">
        <v>25</v>
      </c>
      <c r="CH30" s="21" t="str">
        <f t="shared" si="16"/>
        <v>中 城 村</v>
      </c>
      <c r="CI30" s="22">
        <v>147717</v>
      </c>
      <c r="CJ30" s="22">
        <v>2030664</v>
      </c>
      <c r="CK30" s="22">
        <v>2026313</v>
      </c>
      <c r="CL30" s="22">
        <v>51652161</v>
      </c>
      <c r="CM30" s="22">
        <v>51552271</v>
      </c>
      <c r="CN30" s="22">
        <v>12636367</v>
      </c>
      <c r="CO30" s="22">
        <v>189</v>
      </c>
      <c r="CP30" s="22">
        <v>9203</v>
      </c>
      <c r="CQ30" s="22">
        <v>9094</v>
      </c>
      <c r="CR30" s="53"/>
      <c r="CS30" s="20">
        <v>25</v>
      </c>
      <c r="CT30" s="21" t="str">
        <f t="shared" si="17"/>
        <v>中 城 村</v>
      </c>
      <c r="CU30" s="22">
        <v>0</v>
      </c>
      <c r="CV30" s="22">
        <v>0</v>
      </c>
      <c r="CW30" s="22">
        <v>0</v>
      </c>
      <c r="CX30" s="22">
        <v>0</v>
      </c>
      <c r="CY30" s="22">
        <v>0</v>
      </c>
      <c r="CZ30" s="22">
        <v>0</v>
      </c>
      <c r="DA30" s="22">
        <v>0</v>
      </c>
      <c r="DB30" s="22">
        <v>0</v>
      </c>
      <c r="DC30" s="22">
        <v>0</v>
      </c>
      <c r="DD30" s="18"/>
      <c r="DE30" s="20">
        <v>25</v>
      </c>
      <c r="DF30" s="21" t="str">
        <f t="shared" si="18"/>
        <v>中 城 村</v>
      </c>
      <c r="DG30" s="22">
        <v>0</v>
      </c>
      <c r="DH30" s="22">
        <v>0</v>
      </c>
      <c r="DI30" s="22">
        <v>0</v>
      </c>
      <c r="DJ30" s="22">
        <v>0</v>
      </c>
      <c r="DK30" s="22">
        <v>0</v>
      </c>
      <c r="DL30" s="22">
        <v>0</v>
      </c>
      <c r="DM30" s="22">
        <v>0</v>
      </c>
      <c r="DN30" s="22">
        <v>0</v>
      </c>
      <c r="DO30" s="22">
        <v>0</v>
      </c>
      <c r="DP30" s="18"/>
      <c r="DQ30" s="20">
        <v>25</v>
      </c>
      <c r="DR30" s="21" t="str">
        <f t="shared" si="19"/>
        <v>中 城 村</v>
      </c>
      <c r="DS30" s="22">
        <v>5263</v>
      </c>
      <c r="DT30" s="22">
        <v>0</v>
      </c>
      <c r="DU30" s="22">
        <v>0</v>
      </c>
      <c r="DV30" s="22">
        <v>0</v>
      </c>
      <c r="DW30" s="22">
        <v>0</v>
      </c>
      <c r="DX30" s="22">
        <v>0</v>
      </c>
      <c r="DY30" s="22">
        <v>10</v>
      </c>
      <c r="DZ30" s="22">
        <v>0</v>
      </c>
      <c r="EA30" s="22">
        <v>0</v>
      </c>
      <c r="EB30" s="18"/>
      <c r="EC30" s="20">
        <v>25</v>
      </c>
      <c r="ED30" s="21" t="str">
        <f t="shared" si="20"/>
        <v>中 城 村</v>
      </c>
      <c r="EE30" s="22">
        <v>0</v>
      </c>
      <c r="EF30" s="22">
        <v>0</v>
      </c>
      <c r="EG30" s="22">
        <v>0</v>
      </c>
      <c r="EH30" s="22">
        <v>0</v>
      </c>
      <c r="EI30" s="22">
        <v>0</v>
      </c>
      <c r="EJ30" s="22">
        <v>0</v>
      </c>
      <c r="EK30" s="22">
        <v>0</v>
      </c>
      <c r="EL30" s="22">
        <v>0</v>
      </c>
      <c r="EM30" s="22">
        <v>0</v>
      </c>
      <c r="EO30" s="20">
        <v>25</v>
      </c>
      <c r="EP30" s="21" t="str">
        <f t="shared" si="21"/>
        <v>中 城 村</v>
      </c>
      <c r="EQ30" s="22">
        <v>0</v>
      </c>
      <c r="ER30" s="22">
        <v>0</v>
      </c>
      <c r="ES30" s="22">
        <v>0</v>
      </c>
      <c r="ET30" s="22">
        <v>0</v>
      </c>
      <c r="EU30" s="22">
        <v>0</v>
      </c>
      <c r="EV30" s="22">
        <v>0</v>
      </c>
      <c r="EW30" s="22">
        <v>0</v>
      </c>
      <c r="EX30" s="22">
        <v>0</v>
      </c>
      <c r="EY30" s="22">
        <v>0</v>
      </c>
      <c r="FA30" s="20">
        <v>25</v>
      </c>
      <c r="FB30" s="21" t="str">
        <f t="shared" si="22"/>
        <v>中 城 村</v>
      </c>
      <c r="FC30" s="22">
        <v>0</v>
      </c>
      <c r="FD30" s="22">
        <v>0</v>
      </c>
      <c r="FE30" s="22">
        <v>0</v>
      </c>
      <c r="FF30" s="22">
        <v>0</v>
      </c>
      <c r="FG30" s="22">
        <v>0</v>
      </c>
      <c r="FH30" s="22">
        <v>0</v>
      </c>
      <c r="FI30" s="22">
        <v>0</v>
      </c>
      <c r="FJ30" s="22">
        <v>0</v>
      </c>
      <c r="FK30" s="22">
        <v>0</v>
      </c>
      <c r="FM30" s="20">
        <v>25</v>
      </c>
      <c r="FN30" s="21" t="str">
        <f t="shared" si="23"/>
        <v>中 城 村</v>
      </c>
      <c r="FO30" s="22">
        <v>377862</v>
      </c>
      <c r="FP30" s="22">
        <v>2192686</v>
      </c>
      <c r="FQ30" s="22">
        <v>1415897</v>
      </c>
      <c r="FR30" s="22">
        <v>38445</v>
      </c>
      <c r="FS30" s="22">
        <v>24581</v>
      </c>
      <c r="FT30" s="22">
        <v>24581</v>
      </c>
      <c r="FU30" s="22">
        <v>736</v>
      </c>
      <c r="FV30" s="22">
        <v>3967</v>
      </c>
      <c r="FW30" s="22">
        <v>2430</v>
      </c>
      <c r="FY30" s="20">
        <v>25</v>
      </c>
      <c r="FZ30" s="21" t="str">
        <f t="shared" si="24"/>
        <v>中 城 村</v>
      </c>
      <c r="GA30" s="22">
        <v>267</v>
      </c>
      <c r="GB30" s="22">
        <v>695006</v>
      </c>
      <c r="GC30" s="22">
        <v>694567</v>
      </c>
      <c r="GD30" s="22">
        <v>1888335</v>
      </c>
      <c r="GE30" s="22">
        <v>1887143</v>
      </c>
      <c r="GF30" s="22">
        <v>1147868</v>
      </c>
      <c r="GG30" s="22">
        <v>2</v>
      </c>
      <c r="GH30" s="22">
        <v>716</v>
      </c>
      <c r="GI30" s="22">
        <v>712</v>
      </c>
      <c r="GK30" s="20">
        <v>25</v>
      </c>
      <c r="GL30" s="21" t="str">
        <f t="shared" si="25"/>
        <v>中 城 村</v>
      </c>
      <c r="GM30" s="22">
        <v>0</v>
      </c>
      <c r="GN30" s="22">
        <v>0</v>
      </c>
      <c r="GO30" s="22">
        <v>0</v>
      </c>
      <c r="GP30" s="22">
        <v>0</v>
      </c>
      <c r="GQ30" s="22">
        <v>0</v>
      </c>
      <c r="GR30" s="22">
        <v>0</v>
      </c>
      <c r="GS30" s="22">
        <v>0</v>
      </c>
      <c r="GT30" s="22">
        <v>0</v>
      </c>
      <c r="GU30" s="22">
        <v>0</v>
      </c>
      <c r="GW30" s="20">
        <v>25</v>
      </c>
      <c r="GX30" s="21" t="str">
        <f t="shared" si="26"/>
        <v>中 城 村</v>
      </c>
      <c r="GY30" s="22">
        <v>0</v>
      </c>
      <c r="GZ30" s="22">
        <v>0</v>
      </c>
      <c r="HA30" s="22">
        <v>0</v>
      </c>
      <c r="HB30" s="22">
        <v>0</v>
      </c>
      <c r="HC30" s="22">
        <v>0</v>
      </c>
      <c r="HD30" s="22">
        <v>0</v>
      </c>
      <c r="HE30" s="22">
        <v>0</v>
      </c>
      <c r="HF30" s="22">
        <v>0</v>
      </c>
      <c r="HG30" s="22">
        <v>0</v>
      </c>
      <c r="HI30" s="20">
        <v>25</v>
      </c>
      <c r="HJ30" s="21" t="str">
        <f t="shared" si="27"/>
        <v>中 城 村</v>
      </c>
      <c r="HK30" s="22">
        <v>0</v>
      </c>
      <c r="HL30" s="22">
        <v>0</v>
      </c>
      <c r="HM30" s="22">
        <v>0</v>
      </c>
      <c r="HN30" s="22">
        <v>0</v>
      </c>
      <c r="HO30" s="22">
        <v>0</v>
      </c>
      <c r="HP30" s="22">
        <v>0</v>
      </c>
      <c r="HQ30" s="22">
        <v>0</v>
      </c>
      <c r="HR30" s="22">
        <v>0</v>
      </c>
      <c r="HS30" s="22">
        <v>0</v>
      </c>
      <c r="HU30" s="19">
        <f t="shared" si="1"/>
        <v>745312</v>
      </c>
      <c r="HV30" s="8">
        <f t="shared" si="2"/>
        <v>10598547</v>
      </c>
      <c r="HW30" s="8">
        <f t="shared" si="3"/>
        <v>8294105</v>
      </c>
      <c r="HX30" s="8">
        <f t="shared" si="4"/>
        <v>55722019</v>
      </c>
      <c r="HY30" s="8">
        <f t="shared" si="5"/>
        <v>54938172</v>
      </c>
      <c r="HZ30" s="8">
        <f t="shared" si="6"/>
        <v>14033104</v>
      </c>
      <c r="IA30" s="8">
        <f t="shared" si="7"/>
        <v>1307</v>
      </c>
      <c r="IB30" s="8">
        <f t="shared" si="8"/>
        <v>21875</v>
      </c>
      <c r="IC30" s="8">
        <f t="shared" si="9"/>
        <v>17992</v>
      </c>
    </row>
    <row r="31" spans="1:237" s="8" customFormat="1" ht="15" customHeight="1">
      <c r="A31" s="20">
        <v>26</v>
      </c>
      <c r="B31" s="21" t="s">
        <v>96</v>
      </c>
      <c r="C31" s="22">
        <v>0</v>
      </c>
      <c r="D31" s="22">
        <v>0</v>
      </c>
      <c r="E31" s="22">
        <v>0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18"/>
      <c r="M31" s="20">
        <v>26</v>
      </c>
      <c r="N31" s="21" t="str">
        <f t="shared" si="10"/>
        <v>西 原 町</v>
      </c>
      <c r="O31" s="22">
        <v>0</v>
      </c>
      <c r="P31" s="22">
        <v>0</v>
      </c>
      <c r="Q31" s="22">
        <v>0</v>
      </c>
      <c r="R31" s="22">
        <v>0</v>
      </c>
      <c r="S31" s="22">
        <v>0</v>
      </c>
      <c r="T31" s="22">
        <v>0</v>
      </c>
      <c r="U31" s="22">
        <v>0</v>
      </c>
      <c r="V31" s="22">
        <v>0</v>
      </c>
      <c r="W31" s="22">
        <v>0</v>
      </c>
      <c r="X31" s="33"/>
      <c r="Y31" s="20">
        <v>26</v>
      </c>
      <c r="Z31" s="21" t="str">
        <f t="shared" si="11"/>
        <v>西 原 町</v>
      </c>
      <c r="AA31" s="22">
        <v>68305</v>
      </c>
      <c r="AB31" s="22">
        <v>3440776</v>
      </c>
      <c r="AC31" s="22">
        <v>2363428</v>
      </c>
      <c r="AD31" s="22">
        <v>136807</v>
      </c>
      <c r="AE31" s="22">
        <v>94013</v>
      </c>
      <c r="AF31" s="22">
        <v>94013</v>
      </c>
      <c r="AG31" s="22">
        <v>210</v>
      </c>
      <c r="AH31" s="22">
        <v>4153</v>
      </c>
      <c r="AI31" s="22">
        <v>2771</v>
      </c>
      <c r="AJ31" s="53"/>
      <c r="AK31" s="20">
        <v>26</v>
      </c>
      <c r="AL31" s="21" t="str">
        <f t="shared" si="12"/>
        <v>西 原 町</v>
      </c>
      <c r="AM31" s="22">
        <v>17310</v>
      </c>
      <c r="AN31" s="22">
        <v>476749</v>
      </c>
      <c r="AO31" s="22">
        <v>463649</v>
      </c>
      <c r="AP31" s="22">
        <v>2614601</v>
      </c>
      <c r="AQ31" s="22">
        <v>2537713</v>
      </c>
      <c r="AR31" s="22">
        <v>663873</v>
      </c>
      <c r="AS31" s="22">
        <v>58</v>
      </c>
      <c r="AT31" s="22">
        <v>1129</v>
      </c>
      <c r="AU31" s="22">
        <v>1019</v>
      </c>
      <c r="AV31" s="33"/>
      <c r="AW31" s="20">
        <v>26</v>
      </c>
      <c r="AX31" s="21" t="str">
        <f t="shared" si="13"/>
        <v>西 原 町</v>
      </c>
      <c r="AY31" s="22">
        <v>0</v>
      </c>
      <c r="AZ31" s="22">
        <v>1463081</v>
      </c>
      <c r="BA31" s="22">
        <v>1460768</v>
      </c>
      <c r="BB31" s="22">
        <v>57013651</v>
      </c>
      <c r="BC31" s="22">
        <v>56931570</v>
      </c>
      <c r="BD31" s="22">
        <v>7012991</v>
      </c>
      <c r="BE31" s="22">
        <v>0</v>
      </c>
      <c r="BF31" s="22">
        <v>7876</v>
      </c>
      <c r="BG31" s="22">
        <v>7766</v>
      </c>
      <c r="BH31" s="33"/>
      <c r="BI31" s="20">
        <v>26</v>
      </c>
      <c r="BJ31" s="21" t="str">
        <f t="shared" si="14"/>
        <v>西 原 町</v>
      </c>
      <c r="BK31" s="22">
        <v>0</v>
      </c>
      <c r="BL31" s="22">
        <v>572193</v>
      </c>
      <c r="BM31" s="22">
        <v>571874</v>
      </c>
      <c r="BN31" s="22">
        <v>21096538</v>
      </c>
      <c r="BO31" s="22">
        <v>21085422</v>
      </c>
      <c r="BP31" s="22">
        <v>5158079</v>
      </c>
      <c r="BQ31" s="22">
        <v>0</v>
      </c>
      <c r="BR31" s="22">
        <v>4407</v>
      </c>
      <c r="BS31" s="22">
        <v>4361</v>
      </c>
      <c r="BT31" s="33"/>
      <c r="BU31" s="20">
        <v>26</v>
      </c>
      <c r="BV31" s="21" t="str">
        <f t="shared" si="15"/>
        <v>西 原 町</v>
      </c>
      <c r="BW31" s="22">
        <v>0</v>
      </c>
      <c r="BX31" s="22">
        <v>1798116</v>
      </c>
      <c r="BY31" s="22">
        <v>1798112</v>
      </c>
      <c r="BZ31" s="22">
        <v>40222163</v>
      </c>
      <c r="CA31" s="22">
        <v>40221991</v>
      </c>
      <c r="CB31" s="22">
        <v>26009768</v>
      </c>
      <c r="CC31" s="22">
        <v>0</v>
      </c>
      <c r="CD31" s="22">
        <v>1318</v>
      </c>
      <c r="CE31" s="22">
        <v>1316</v>
      </c>
      <c r="CF31" s="33"/>
      <c r="CG31" s="20">
        <v>26</v>
      </c>
      <c r="CH31" s="21" t="str">
        <f t="shared" si="16"/>
        <v>西 原 町</v>
      </c>
      <c r="CI31" s="22">
        <v>381567</v>
      </c>
      <c r="CJ31" s="22">
        <v>3833390</v>
      </c>
      <c r="CK31" s="22">
        <v>3830754</v>
      </c>
      <c r="CL31" s="22">
        <v>118332352</v>
      </c>
      <c r="CM31" s="22">
        <v>118238983</v>
      </c>
      <c r="CN31" s="22">
        <v>38180838</v>
      </c>
      <c r="CO31" s="22">
        <v>465</v>
      </c>
      <c r="CP31" s="22">
        <v>13601</v>
      </c>
      <c r="CQ31" s="22">
        <v>13443</v>
      </c>
      <c r="CR31" s="53"/>
      <c r="CS31" s="20">
        <v>26</v>
      </c>
      <c r="CT31" s="21" t="str">
        <f t="shared" si="17"/>
        <v>西 原 町</v>
      </c>
      <c r="CU31" s="22">
        <v>0</v>
      </c>
      <c r="CV31" s="22">
        <v>0</v>
      </c>
      <c r="CW31" s="22">
        <v>0</v>
      </c>
      <c r="CX31" s="22">
        <v>0</v>
      </c>
      <c r="CY31" s="22">
        <v>0</v>
      </c>
      <c r="CZ31" s="22">
        <v>0</v>
      </c>
      <c r="DA31" s="22">
        <v>0</v>
      </c>
      <c r="DB31" s="22">
        <v>0</v>
      </c>
      <c r="DC31" s="22">
        <v>0</v>
      </c>
      <c r="DD31" s="18"/>
      <c r="DE31" s="20">
        <v>26</v>
      </c>
      <c r="DF31" s="21" t="str">
        <f t="shared" si="18"/>
        <v>西 原 町</v>
      </c>
      <c r="DG31" s="22">
        <v>0</v>
      </c>
      <c r="DH31" s="22">
        <v>0</v>
      </c>
      <c r="DI31" s="22">
        <v>0</v>
      </c>
      <c r="DJ31" s="22">
        <v>0</v>
      </c>
      <c r="DK31" s="22">
        <v>0</v>
      </c>
      <c r="DL31" s="22">
        <v>0</v>
      </c>
      <c r="DM31" s="22">
        <v>0</v>
      </c>
      <c r="DN31" s="22">
        <v>0</v>
      </c>
      <c r="DO31" s="22">
        <v>0</v>
      </c>
      <c r="DP31" s="18"/>
      <c r="DQ31" s="20">
        <v>26</v>
      </c>
      <c r="DR31" s="21" t="str">
        <f t="shared" si="19"/>
        <v>西 原 町</v>
      </c>
      <c r="DS31" s="22">
        <v>2157</v>
      </c>
      <c r="DT31" s="22">
        <v>5362</v>
      </c>
      <c r="DU31" s="22">
        <v>5244</v>
      </c>
      <c r="DV31" s="22">
        <v>1009</v>
      </c>
      <c r="DW31" s="22">
        <v>944</v>
      </c>
      <c r="DX31" s="22">
        <v>572</v>
      </c>
      <c r="DY31" s="22">
        <v>34</v>
      </c>
      <c r="DZ31" s="22">
        <v>7</v>
      </c>
      <c r="EA31" s="22">
        <v>4</v>
      </c>
      <c r="EB31" s="18"/>
      <c r="EC31" s="20">
        <v>26</v>
      </c>
      <c r="ED31" s="21" t="str">
        <f t="shared" si="20"/>
        <v>西 原 町</v>
      </c>
      <c r="EE31" s="22">
        <v>0</v>
      </c>
      <c r="EF31" s="22">
        <v>0</v>
      </c>
      <c r="EG31" s="22">
        <v>0</v>
      </c>
      <c r="EH31" s="22">
        <v>0</v>
      </c>
      <c r="EI31" s="22">
        <v>0</v>
      </c>
      <c r="EJ31" s="22">
        <v>0</v>
      </c>
      <c r="EK31" s="22">
        <v>0</v>
      </c>
      <c r="EL31" s="22">
        <v>0</v>
      </c>
      <c r="EM31" s="22">
        <v>0</v>
      </c>
      <c r="EO31" s="20">
        <v>26</v>
      </c>
      <c r="EP31" s="21" t="str">
        <f t="shared" si="21"/>
        <v>西 原 町</v>
      </c>
      <c r="EQ31" s="22">
        <v>0</v>
      </c>
      <c r="ER31" s="22">
        <v>0</v>
      </c>
      <c r="ES31" s="22">
        <v>0</v>
      </c>
      <c r="ET31" s="22">
        <v>0</v>
      </c>
      <c r="EU31" s="22">
        <v>0</v>
      </c>
      <c r="EV31" s="22">
        <v>0</v>
      </c>
      <c r="EW31" s="22">
        <v>0</v>
      </c>
      <c r="EX31" s="22">
        <v>0</v>
      </c>
      <c r="EY31" s="22">
        <v>0</v>
      </c>
      <c r="FA31" s="20">
        <v>26</v>
      </c>
      <c r="FB31" s="21" t="str">
        <f t="shared" si="22"/>
        <v>西 原 町</v>
      </c>
      <c r="FC31" s="22">
        <v>0</v>
      </c>
      <c r="FD31" s="22">
        <v>0</v>
      </c>
      <c r="FE31" s="22">
        <v>0</v>
      </c>
      <c r="FF31" s="22">
        <v>0</v>
      </c>
      <c r="FG31" s="22">
        <v>0</v>
      </c>
      <c r="FH31" s="22">
        <v>0</v>
      </c>
      <c r="FI31" s="22">
        <v>0</v>
      </c>
      <c r="FJ31" s="22">
        <v>0</v>
      </c>
      <c r="FK31" s="22">
        <v>0</v>
      </c>
      <c r="FM31" s="20">
        <v>26</v>
      </c>
      <c r="FN31" s="21" t="str">
        <f t="shared" si="23"/>
        <v>西 原 町</v>
      </c>
      <c r="FO31" s="22">
        <v>561452</v>
      </c>
      <c r="FP31" s="22">
        <v>1378040</v>
      </c>
      <c r="FQ31" s="22">
        <v>1011031</v>
      </c>
      <c r="FR31" s="22">
        <v>333267</v>
      </c>
      <c r="FS31" s="22">
        <v>259822</v>
      </c>
      <c r="FT31" s="22">
        <v>156856</v>
      </c>
      <c r="FU31" s="22">
        <v>248</v>
      </c>
      <c r="FV31" s="22">
        <v>2148</v>
      </c>
      <c r="FW31" s="22">
        <v>1305</v>
      </c>
      <c r="FY31" s="20">
        <v>26</v>
      </c>
      <c r="FZ31" s="21" t="str">
        <f t="shared" si="24"/>
        <v>西 原 町</v>
      </c>
      <c r="GA31" s="22">
        <v>7026</v>
      </c>
      <c r="GB31" s="22">
        <v>343925</v>
      </c>
      <c r="GC31" s="22">
        <v>343138</v>
      </c>
      <c r="GD31" s="22">
        <v>705046</v>
      </c>
      <c r="GE31" s="22">
        <v>703433</v>
      </c>
      <c r="GF31" s="22">
        <v>396358</v>
      </c>
      <c r="GG31" s="22">
        <v>12</v>
      </c>
      <c r="GH31" s="22">
        <v>111</v>
      </c>
      <c r="GI31" s="22">
        <v>105</v>
      </c>
      <c r="GK31" s="20">
        <v>26</v>
      </c>
      <c r="GL31" s="21" t="str">
        <f t="shared" si="25"/>
        <v>西 原 町</v>
      </c>
      <c r="GM31" s="22">
        <v>0</v>
      </c>
      <c r="GN31" s="22">
        <v>0</v>
      </c>
      <c r="GO31" s="22">
        <v>0</v>
      </c>
      <c r="GP31" s="22">
        <v>0</v>
      </c>
      <c r="GQ31" s="22">
        <v>0</v>
      </c>
      <c r="GR31" s="22">
        <v>0</v>
      </c>
      <c r="GS31" s="22">
        <v>0</v>
      </c>
      <c r="GT31" s="22">
        <v>0</v>
      </c>
      <c r="GU31" s="22">
        <v>0</v>
      </c>
      <c r="GW31" s="20">
        <v>26</v>
      </c>
      <c r="GX31" s="21" t="str">
        <f t="shared" si="26"/>
        <v>西 原 町</v>
      </c>
      <c r="GY31" s="22">
        <v>0</v>
      </c>
      <c r="GZ31" s="22">
        <v>0</v>
      </c>
      <c r="HA31" s="22">
        <v>0</v>
      </c>
      <c r="HB31" s="22">
        <v>0</v>
      </c>
      <c r="HC31" s="22">
        <v>0</v>
      </c>
      <c r="HD31" s="22">
        <v>0</v>
      </c>
      <c r="HE31" s="22">
        <v>0</v>
      </c>
      <c r="HF31" s="22">
        <v>0</v>
      </c>
      <c r="HG31" s="22">
        <v>0</v>
      </c>
      <c r="HI31" s="20">
        <v>26</v>
      </c>
      <c r="HJ31" s="21" t="str">
        <f t="shared" si="27"/>
        <v>西 原 町</v>
      </c>
      <c r="HK31" s="22">
        <v>0</v>
      </c>
      <c r="HL31" s="22">
        <v>0</v>
      </c>
      <c r="HM31" s="22">
        <v>0</v>
      </c>
      <c r="HN31" s="22">
        <v>0</v>
      </c>
      <c r="HO31" s="22">
        <v>0</v>
      </c>
      <c r="HP31" s="22">
        <v>0</v>
      </c>
      <c r="HQ31" s="22">
        <v>0</v>
      </c>
      <c r="HR31" s="22">
        <v>0</v>
      </c>
      <c r="HS31" s="22">
        <v>0</v>
      </c>
      <c r="HU31" s="19">
        <f t="shared" si="1"/>
        <v>1037817</v>
      </c>
      <c r="HV31" s="8">
        <f t="shared" si="2"/>
        <v>9478242</v>
      </c>
      <c r="HW31" s="8">
        <f t="shared" si="3"/>
        <v>8017244</v>
      </c>
      <c r="HX31" s="8">
        <f t="shared" si="4"/>
        <v>122123082</v>
      </c>
      <c r="HY31" s="8">
        <f t="shared" si="5"/>
        <v>121834908</v>
      </c>
      <c r="HZ31" s="8">
        <f t="shared" si="6"/>
        <v>39492510</v>
      </c>
      <c r="IA31" s="8">
        <f t="shared" si="7"/>
        <v>1027</v>
      </c>
      <c r="IB31" s="8">
        <f t="shared" si="8"/>
        <v>21149</v>
      </c>
      <c r="IC31" s="8">
        <f t="shared" si="9"/>
        <v>18647</v>
      </c>
    </row>
    <row r="32" spans="1:237" s="8" customFormat="1" ht="15" customHeight="1">
      <c r="A32" s="20">
        <v>27</v>
      </c>
      <c r="B32" s="21" t="s">
        <v>97</v>
      </c>
      <c r="C32" s="22">
        <v>0</v>
      </c>
      <c r="D32" s="22">
        <v>0</v>
      </c>
      <c r="E32" s="22">
        <v>0</v>
      </c>
      <c r="F32" s="22">
        <v>0</v>
      </c>
      <c r="G32" s="22">
        <v>0</v>
      </c>
      <c r="H32" s="22">
        <v>0</v>
      </c>
      <c r="I32" s="22">
        <v>0</v>
      </c>
      <c r="J32" s="22">
        <v>0</v>
      </c>
      <c r="K32" s="22">
        <v>0</v>
      </c>
      <c r="L32" s="18"/>
      <c r="M32" s="20">
        <v>27</v>
      </c>
      <c r="N32" s="21" t="str">
        <f t="shared" si="10"/>
        <v>与那原町</v>
      </c>
      <c r="O32" s="22">
        <v>0</v>
      </c>
      <c r="P32" s="22">
        <v>0</v>
      </c>
      <c r="Q32" s="22">
        <v>0</v>
      </c>
      <c r="R32" s="22">
        <v>0</v>
      </c>
      <c r="S32" s="22">
        <v>0</v>
      </c>
      <c r="T32" s="22">
        <v>0</v>
      </c>
      <c r="U32" s="22">
        <v>0</v>
      </c>
      <c r="V32" s="22">
        <v>0</v>
      </c>
      <c r="W32" s="22">
        <v>0</v>
      </c>
      <c r="X32" s="33"/>
      <c r="Y32" s="20">
        <v>27</v>
      </c>
      <c r="Z32" s="21" t="str">
        <f t="shared" si="11"/>
        <v>与那原町</v>
      </c>
      <c r="AA32" s="22">
        <v>22386</v>
      </c>
      <c r="AB32" s="22">
        <v>691007</v>
      </c>
      <c r="AC32" s="22">
        <v>407095</v>
      </c>
      <c r="AD32" s="22">
        <v>30336</v>
      </c>
      <c r="AE32" s="22">
        <v>17061</v>
      </c>
      <c r="AF32" s="22">
        <v>17061</v>
      </c>
      <c r="AG32" s="22">
        <v>89</v>
      </c>
      <c r="AH32" s="22">
        <v>903</v>
      </c>
      <c r="AI32" s="22">
        <v>538</v>
      </c>
      <c r="AJ32" s="53"/>
      <c r="AK32" s="20">
        <v>27</v>
      </c>
      <c r="AL32" s="21" t="str">
        <f t="shared" si="12"/>
        <v>与那原町</v>
      </c>
      <c r="AM32" s="22">
        <v>5798</v>
      </c>
      <c r="AN32" s="22">
        <v>132387</v>
      </c>
      <c r="AO32" s="22">
        <v>116038</v>
      </c>
      <c r="AP32" s="22">
        <v>239676</v>
      </c>
      <c r="AQ32" s="22">
        <v>212376</v>
      </c>
      <c r="AR32" s="22">
        <v>69650</v>
      </c>
      <c r="AS32" s="22">
        <v>25</v>
      </c>
      <c r="AT32" s="22">
        <v>334</v>
      </c>
      <c r="AU32" s="22">
        <v>261</v>
      </c>
      <c r="AV32" s="33"/>
      <c r="AW32" s="20">
        <v>27</v>
      </c>
      <c r="AX32" s="21" t="str">
        <f t="shared" si="13"/>
        <v>与那原町</v>
      </c>
      <c r="AY32" s="22">
        <v>0</v>
      </c>
      <c r="AZ32" s="22">
        <v>694258</v>
      </c>
      <c r="BA32" s="22">
        <v>692957</v>
      </c>
      <c r="BB32" s="22">
        <v>26641043</v>
      </c>
      <c r="BC32" s="22">
        <v>26592354</v>
      </c>
      <c r="BD32" s="22">
        <v>3572898</v>
      </c>
      <c r="BE32" s="22">
        <v>0</v>
      </c>
      <c r="BF32" s="22">
        <v>4465</v>
      </c>
      <c r="BG32" s="22">
        <v>4383</v>
      </c>
      <c r="BH32" s="33"/>
      <c r="BI32" s="20">
        <v>27</v>
      </c>
      <c r="BJ32" s="21" t="str">
        <f t="shared" si="14"/>
        <v>与那原町</v>
      </c>
      <c r="BK32" s="22">
        <v>0</v>
      </c>
      <c r="BL32" s="22">
        <v>214960</v>
      </c>
      <c r="BM32" s="22">
        <v>214778</v>
      </c>
      <c r="BN32" s="22">
        <v>7597578</v>
      </c>
      <c r="BO32" s="22">
        <v>7592674</v>
      </c>
      <c r="BP32" s="22">
        <v>2023705</v>
      </c>
      <c r="BQ32" s="22">
        <v>0</v>
      </c>
      <c r="BR32" s="22">
        <v>1644</v>
      </c>
      <c r="BS32" s="22">
        <v>1636</v>
      </c>
      <c r="BT32" s="33"/>
      <c r="BU32" s="20">
        <v>27</v>
      </c>
      <c r="BV32" s="21" t="str">
        <f t="shared" si="15"/>
        <v>与那原町</v>
      </c>
      <c r="BW32" s="22">
        <v>0</v>
      </c>
      <c r="BX32" s="22">
        <v>242381</v>
      </c>
      <c r="BY32" s="22">
        <v>242372</v>
      </c>
      <c r="BZ32" s="22">
        <v>8730613</v>
      </c>
      <c r="CA32" s="22">
        <v>8730194</v>
      </c>
      <c r="CB32" s="22">
        <v>5581700</v>
      </c>
      <c r="CC32" s="22">
        <v>0</v>
      </c>
      <c r="CD32" s="22">
        <v>565</v>
      </c>
      <c r="CE32" s="22">
        <v>562</v>
      </c>
      <c r="CF32" s="33"/>
      <c r="CG32" s="20">
        <v>27</v>
      </c>
      <c r="CH32" s="21" t="str">
        <f t="shared" si="16"/>
        <v>与那原町</v>
      </c>
      <c r="CI32" s="22">
        <v>176646</v>
      </c>
      <c r="CJ32" s="22">
        <v>1151599</v>
      </c>
      <c r="CK32" s="22">
        <v>1150107</v>
      </c>
      <c r="CL32" s="22">
        <v>42969234</v>
      </c>
      <c r="CM32" s="22">
        <v>42915222</v>
      </c>
      <c r="CN32" s="22">
        <v>11178303</v>
      </c>
      <c r="CO32" s="22">
        <v>411</v>
      </c>
      <c r="CP32" s="22">
        <v>6674</v>
      </c>
      <c r="CQ32" s="22">
        <v>6581</v>
      </c>
      <c r="CR32" s="53"/>
      <c r="CS32" s="20">
        <v>27</v>
      </c>
      <c r="CT32" s="21" t="str">
        <f t="shared" si="17"/>
        <v>与那原町</v>
      </c>
      <c r="CU32" s="22">
        <v>0</v>
      </c>
      <c r="CV32" s="22">
        <v>0</v>
      </c>
      <c r="CW32" s="22">
        <v>0</v>
      </c>
      <c r="CX32" s="22">
        <v>0</v>
      </c>
      <c r="CY32" s="22">
        <v>0</v>
      </c>
      <c r="CZ32" s="22">
        <v>0</v>
      </c>
      <c r="DA32" s="22">
        <v>0</v>
      </c>
      <c r="DB32" s="22">
        <v>0</v>
      </c>
      <c r="DC32" s="22">
        <v>0</v>
      </c>
      <c r="DD32" s="18"/>
      <c r="DE32" s="20">
        <v>27</v>
      </c>
      <c r="DF32" s="21" t="str">
        <f t="shared" si="18"/>
        <v>与那原町</v>
      </c>
      <c r="DG32" s="22">
        <v>0</v>
      </c>
      <c r="DH32" s="22">
        <v>0</v>
      </c>
      <c r="DI32" s="22">
        <v>0</v>
      </c>
      <c r="DJ32" s="22">
        <v>0</v>
      </c>
      <c r="DK32" s="22">
        <v>0</v>
      </c>
      <c r="DL32" s="22">
        <v>0</v>
      </c>
      <c r="DM32" s="22">
        <v>0</v>
      </c>
      <c r="DN32" s="22">
        <v>0</v>
      </c>
      <c r="DO32" s="22">
        <v>0</v>
      </c>
      <c r="DP32" s="18"/>
      <c r="DQ32" s="20">
        <v>27</v>
      </c>
      <c r="DR32" s="21" t="str">
        <f t="shared" si="19"/>
        <v>与那原町</v>
      </c>
      <c r="DS32" s="22">
        <v>0</v>
      </c>
      <c r="DT32" s="22">
        <v>0</v>
      </c>
      <c r="DU32" s="22">
        <v>0</v>
      </c>
      <c r="DV32" s="22">
        <v>0</v>
      </c>
      <c r="DW32" s="22">
        <v>0</v>
      </c>
      <c r="DX32" s="22">
        <v>0</v>
      </c>
      <c r="DY32" s="22">
        <v>0</v>
      </c>
      <c r="DZ32" s="22">
        <v>0</v>
      </c>
      <c r="EA32" s="22">
        <v>0</v>
      </c>
      <c r="EB32" s="18"/>
      <c r="EC32" s="20">
        <v>27</v>
      </c>
      <c r="ED32" s="21" t="str">
        <f t="shared" si="20"/>
        <v>与那原町</v>
      </c>
      <c r="EE32" s="22">
        <v>0</v>
      </c>
      <c r="EF32" s="22">
        <v>0</v>
      </c>
      <c r="EG32" s="22">
        <v>0</v>
      </c>
      <c r="EH32" s="22">
        <v>0</v>
      </c>
      <c r="EI32" s="22">
        <v>0</v>
      </c>
      <c r="EJ32" s="22">
        <v>0</v>
      </c>
      <c r="EK32" s="22">
        <v>0</v>
      </c>
      <c r="EL32" s="22">
        <v>0</v>
      </c>
      <c r="EM32" s="22">
        <v>0</v>
      </c>
      <c r="EO32" s="20">
        <v>27</v>
      </c>
      <c r="EP32" s="21" t="str">
        <f t="shared" si="21"/>
        <v>与那原町</v>
      </c>
      <c r="EQ32" s="22">
        <v>0</v>
      </c>
      <c r="ER32" s="22">
        <v>0</v>
      </c>
      <c r="ES32" s="22">
        <v>0</v>
      </c>
      <c r="ET32" s="22">
        <v>0</v>
      </c>
      <c r="EU32" s="22">
        <v>0</v>
      </c>
      <c r="EV32" s="22">
        <v>0</v>
      </c>
      <c r="EW32" s="22">
        <v>0</v>
      </c>
      <c r="EX32" s="22">
        <v>0</v>
      </c>
      <c r="EY32" s="22">
        <v>0</v>
      </c>
      <c r="FA32" s="20">
        <v>27</v>
      </c>
      <c r="FB32" s="21" t="str">
        <f t="shared" si="22"/>
        <v>与那原町</v>
      </c>
      <c r="FC32" s="22">
        <v>0</v>
      </c>
      <c r="FD32" s="22">
        <v>0</v>
      </c>
      <c r="FE32" s="22">
        <v>0</v>
      </c>
      <c r="FF32" s="22">
        <v>0</v>
      </c>
      <c r="FG32" s="22">
        <v>0</v>
      </c>
      <c r="FH32" s="22">
        <v>0</v>
      </c>
      <c r="FI32" s="22">
        <v>0</v>
      </c>
      <c r="FJ32" s="22">
        <v>0</v>
      </c>
      <c r="FK32" s="22">
        <v>0</v>
      </c>
      <c r="FM32" s="20">
        <v>27</v>
      </c>
      <c r="FN32" s="21" t="str">
        <f t="shared" si="23"/>
        <v>与那原町</v>
      </c>
      <c r="FO32" s="22">
        <v>104390</v>
      </c>
      <c r="FP32" s="22">
        <v>760638</v>
      </c>
      <c r="FQ32" s="22">
        <v>470694</v>
      </c>
      <c r="FR32" s="22">
        <v>15872</v>
      </c>
      <c r="FS32" s="22">
        <v>9821</v>
      </c>
      <c r="FT32" s="22">
        <v>9789</v>
      </c>
      <c r="FU32" s="22">
        <v>193</v>
      </c>
      <c r="FV32" s="22">
        <v>1206</v>
      </c>
      <c r="FW32" s="22">
        <v>687</v>
      </c>
      <c r="FY32" s="20">
        <v>27</v>
      </c>
      <c r="FZ32" s="21" t="str">
        <f t="shared" si="24"/>
        <v>与那原町</v>
      </c>
      <c r="GA32" s="22">
        <v>0</v>
      </c>
      <c r="GB32" s="22">
        <v>14232</v>
      </c>
      <c r="GC32" s="22">
        <v>14232</v>
      </c>
      <c r="GD32" s="22">
        <v>29175</v>
      </c>
      <c r="GE32" s="22">
        <v>29175</v>
      </c>
      <c r="GF32" s="22">
        <v>16420</v>
      </c>
      <c r="GG32" s="22">
        <v>0</v>
      </c>
      <c r="GH32" s="22">
        <v>17</v>
      </c>
      <c r="GI32" s="22">
        <v>17</v>
      </c>
      <c r="GK32" s="20">
        <v>27</v>
      </c>
      <c r="GL32" s="21" t="str">
        <f t="shared" si="25"/>
        <v>与那原町</v>
      </c>
      <c r="GM32" s="22">
        <v>0</v>
      </c>
      <c r="GN32" s="22">
        <v>0</v>
      </c>
      <c r="GO32" s="22">
        <v>0</v>
      </c>
      <c r="GP32" s="22">
        <v>0</v>
      </c>
      <c r="GQ32" s="22">
        <v>0</v>
      </c>
      <c r="GR32" s="22">
        <v>0</v>
      </c>
      <c r="GS32" s="22">
        <v>0</v>
      </c>
      <c r="GT32" s="22">
        <v>0</v>
      </c>
      <c r="GU32" s="22">
        <v>0</v>
      </c>
      <c r="GW32" s="20">
        <v>27</v>
      </c>
      <c r="GX32" s="21" t="str">
        <f t="shared" si="26"/>
        <v>与那原町</v>
      </c>
      <c r="GY32" s="22">
        <v>0</v>
      </c>
      <c r="GZ32" s="22">
        <v>0</v>
      </c>
      <c r="HA32" s="22">
        <v>0</v>
      </c>
      <c r="HB32" s="22">
        <v>0</v>
      </c>
      <c r="HC32" s="22">
        <v>0</v>
      </c>
      <c r="HD32" s="22">
        <v>0</v>
      </c>
      <c r="HE32" s="22">
        <v>0</v>
      </c>
      <c r="HF32" s="22">
        <v>0</v>
      </c>
      <c r="HG32" s="22">
        <v>0</v>
      </c>
      <c r="HI32" s="20">
        <v>27</v>
      </c>
      <c r="HJ32" s="21" t="str">
        <f t="shared" si="27"/>
        <v>与那原町</v>
      </c>
      <c r="HK32" s="22">
        <v>0</v>
      </c>
      <c r="HL32" s="22">
        <v>0</v>
      </c>
      <c r="HM32" s="22">
        <v>0</v>
      </c>
      <c r="HN32" s="22">
        <v>0</v>
      </c>
      <c r="HO32" s="22">
        <v>0</v>
      </c>
      <c r="HP32" s="22">
        <v>0</v>
      </c>
      <c r="HQ32" s="22">
        <v>0</v>
      </c>
      <c r="HR32" s="22">
        <v>0</v>
      </c>
      <c r="HS32" s="22">
        <v>0</v>
      </c>
      <c r="HU32" s="19">
        <f t="shared" si="1"/>
        <v>309220</v>
      </c>
      <c r="HV32" s="8">
        <f t="shared" si="2"/>
        <v>2749863</v>
      </c>
      <c r="HW32" s="8">
        <f t="shared" si="3"/>
        <v>2158166</v>
      </c>
      <c r="HX32" s="8">
        <f t="shared" si="4"/>
        <v>43284293</v>
      </c>
      <c r="HY32" s="8">
        <f t="shared" si="5"/>
        <v>43183655</v>
      </c>
      <c r="HZ32" s="8">
        <f t="shared" si="6"/>
        <v>11291223</v>
      </c>
      <c r="IA32" s="8">
        <f t="shared" si="7"/>
        <v>718</v>
      </c>
      <c r="IB32" s="8">
        <f t="shared" si="8"/>
        <v>9134</v>
      </c>
      <c r="IC32" s="8">
        <f t="shared" si="9"/>
        <v>8084</v>
      </c>
    </row>
    <row r="33" spans="1:237" s="8" customFormat="1" ht="15" customHeight="1">
      <c r="A33" s="20">
        <v>28</v>
      </c>
      <c r="B33" s="21" t="s">
        <v>98</v>
      </c>
      <c r="C33" s="22">
        <v>0</v>
      </c>
      <c r="D33" s="22">
        <v>0</v>
      </c>
      <c r="E33" s="22">
        <v>0</v>
      </c>
      <c r="F33" s="22">
        <v>0</v>
      </c>
      <c r="G33" s="22">
        <v>0</v>
      </c>
      <c r="H33" s="22">
        <v>0</v>
      </c>
      <c r="I33" s="22">
        <v>0</v>
      </c>
      <c r="J33" s="22">
        <v>0</v>
      </c>
      <c r="K33" s="22">
        <v>0</v>
      </c>
      <c r="L33" s="18"/>
      <c r="M33" s="20">
        <v>28</v>
      </c>
      <c r="N33" s="21" t="str">
        <f t="shared" si="10"/>
        <v>南風原町</v>
      </c>
      <c r="O33" s="22">
        <v>0</v>
      </c>
      <c r="P33" s="22">
        <v>0</v>
      </c>
      <c r="Q33" s="22">
        <v>0</v>
      </c>
      <c r="R33" s="22">
        <v>0</v>
      </c>
      <c r="S33" s="22">
        <v>0</v>
      </c>
      <c r="T33" s="22">
        <v>0</v>
      </c>
      <c r="U33" s="22">
        <v>0</v>
      </c>
      <c r="V33" s="22">
        <v>0</v>
      </c>
      <c r="W33" s="22">
        <v>0</v>
      </c>
      <c r="X33" s="33"/>
      <c r="Y33" s="20">
        <v>28</v>
      </c>
      <c r="Z33" s="21" t="str">
        <f t="shared" si="11"/>
        <v>南風原町</v>
      </c>
      <c r="AA33" s="22">
        <v>51433</v>
      </c>
      <c r="AB33" s="22">
        <v>2332207</v>
      </c>
      <c r="AC33" s="22">
        <v>1889619</v>
      </c>
      <c r="AD33" s="22">
        <v>165587</v>
      </c>
      <c r="AE33" s="22">
        <v>134163</v>
      </c>
      <c r="AF33" s="22">
        <v>132676</v>
      </c>
      <c r="AG33" s="22">
        <v>155</v>
      </c>
      <c r="AH33" s="22">
        <v>2731</v>
      </c>
      <c r="AI33" s="22">
        <v>2089</v>
      </c>
      <c r="AJ33" s="53"/>
      <c r="AK33" s="20">
        <v>28</v>
      </c>
      <c r="AL33" s="21" t="str">
        <f t="shared" si="12"/>
        <v>南風原町</v>
      </c>
      <c r="AM33" s="22">
        <v>24587</v>
      </c>
      <c r="AN33" s="22">
        <v>572088</v>
      </c>
      <c r="AO33" s="22">
        <v>549965</v>
      </c>
      <c r="AP33" s="22">
        <v>1429489</v>
      </c>
      <c r="AQ33" s="22">
        <v>1374970</v>
      </c>
      <c r="AR33" s="22">
        <v>450166</v>
      </c>
      <c r="AS33" s="22">
        <v>45</v>
      </c>
      <c r="AT33" s="22">
        <v>1160</v>
      </c>
      <c r="AU33" s="22">
        <v>1010</v>
      </c>
      <c r="AV33" s="33"/>
      <c r="AW33" s="20">
        <v>28</v>
      </c>
      <c r="AX33" s="21" t="str">
        <f t="shared" si="13"/>
        <v>南風原町</v>
      </c>
      <c r="AY33" s="22">
        <v>0</v>
      </c>
      <c r="AZ33" s="22">
        <v>1453279</v>
      </c>
      <c r="BA33" s="22">
        <v>1452204</v>
      </c>
      <c r="BB33" s="22">
        <v>63476191</v>
      </c>
      <c r="BC33" s="22">
        <v>63431051</v>
      </c>
      <c r="BD33" s="22">
        <v>8300983</v>
      </c>
      <c r="BE33" s="22">
        <v>0</v>
      </c>
      <c r="BF33" s="22">
        <v>7861</v>
      </c>
      <c r="BG33" s="22">
        <v>7788</v>
      </c>
      <c r="BH33" s="33"/>
      <c r="BI33" s="20">
        <v>28</v>
      </c>
      <c r="BJ33" s="21" t="str">
        <f t="shared" si="14"/>
        <v>南風原町</v>
      </c>
      <c r="BK33" s="22">
        <v>0</v>
      </c>
      <c r="BL33" s="22">
        <v>601769</v>
      </c>
      <c r="BM33" s="22">
        <v>601541</v>
      </c>
      <c r="BN33" s="22">
        <v>24306426</v>
      </c>
      <c r="BO33" s="22">
        <v>24298048</v>
      </c>
      <c r="BP33" s="22">
        <v>6196101</v>
      </c>
      <c r="BQ33" s="22">
        <v>0</v>
      </c>
      <c r="BR33" s="22">
        <v>4469</v>
      </c>
      <c r="BS33" s="22">
        <v>4442</v>
      </c>
      <c r="BT33" s="33"/>
      <c r="BU33" s="20">
        <v>28</v>
      </c>
      <c r="BV33" s="21" t="str">
        <f t="shared" si="15"/>
        <v>南風原町</v>
      </c>
      <c r="BW33" s="22">
        <v>0</v>
      </c>
      <c r="BX33" s="22">
        <v>766543</v>
      </c>
      <c r="BY33" s="22">
        <v>766445</v>
      </c>
      <c r="BZ33" s="22">
        <v>35428354</v>
      </c>
      <c r="CA33" s="22">
        <v>35427151</v>
      </c>
      <c r="CB33" s="22">
        <v>22277944</v>
      </c>
      <c r="CC33" s="22">
        <v>0</v>
      </c>
      <c r="CD33" s="22">
        <v>1514</v>
      </c>
      <c r="CE33" s="22">
        <v>1508</v>
      </c>
      <c r="CF33" s="33"/>
      <c r="CG33" s="20">
        <v>28</v>
      </c>
      <c r="CH33" s="21" t="str">
        <f t="shared" si="16"/>
        <v>南風原町</v>
      </c>
      <c r="CI33" s="22">
        <v>361216</v>
      </c>
      <c r="CJ33" s="22">
        <v>2821591</v>
      </c>
      <c r="CK33" s="22">
        <v>2820190</v>
      </c>
      <c r="CL33" s="22">
        <v>123210971</v>
      </c>
      <c r="CM33" s="22">
        <v>123156250</v>
      </c>
      <c r="CN33" s="22">
        <v>36775028</v>
      </c>
      <c r="CO33" s="22">
        <v>485</v>
      </c>
      <c r="CP33" s="22">
        <v>13844</v>
      </c>
      <c r="CQ33" s="22">
        <v>13738</v>
      </c>
      <c r="CR33" s="53"/>
      <c r="CS33" s="20">
        <v>28</v>
      </c>
      <c r="CT33" s="21" t="str">
        <f t="shared" si="17"/>
        <v>南風原町</v>
      </c>
      <c r="CU33" s="22">
        <v>0</v>
      </c>
      <c r="CV33" s="22">
        <v>0</v>
      </c>
      <c r="CW33" s="22">
        <v>0</v>
      </c>
      <c r="CX33" s="22">
        <v>0</v>
      </c>
      <c r="CY33" s="22">
        <v>0</v>
      </c>
      <c r="CZ33" s="22">
        <v>0</v>
      </c>
      <c r="DA33" s="22">
        <v>0</v>
      </c>
      <c r="DB33" s="22">
        <v>0</v>
      </c>
      <c r="DC33" s="22">
        <v>0</v>
      </c>
      <c r="DD33" s="18"/>
      <c r="DE33" s="20">
        <v>28</v>
      </c>
      <c r="DF33" s="21" t="str">
        <f t="shared" si="18"/>
        <v>南風原町</v>
      </c>
      <c r="DG33" s="22">
        <v>0</v>
      </c>
      <c r="DH33" s="22">
        <v>0</v>
      </c>
      <c r="DI33" s="22">
        <v>0</v>
      </c>
      <c r="DJ33" s="22">
        <v>0</v>
      </c>
      <c r="DK33" s="22">
        <v>0</v>
      </c>
      <c r="DL33" s="22">
        <v>0</v>
      </c>
      <c r="DM33" s="22">
        <v>0</v>
      </c>
      <c r="DN33" s="22">
        <v>0</v>
      </c>
      <c r="DO33" s="22">
        <v>0</v>
      </c>
      <c r="DP33" s="18"/>
      <c r="DQ33" s="20">
        <v>28</v>
      </c>
      <c r="DR33" s="21" t="str">
        <f t="shared" si="19"/>
        <v>南風原町</v>
      </c>
      <c r="DS33" s="22">
        <v>25360</v>
      </c>
      <c r="DT33" s="22">
        <v>0</v>
      </c>
      <c r="DU33" s="22">
        <v>0</v>
      </c>
      <c r="DV33" s="22">
        <v>0</v>
      </c>
      <c r="DW33" s="22">
        <v>0</v>
      </c>
      <c r="DX33" s="22">
        <v>0</v>
      </c>
      <c r="DY33" s="22">
        <v>16</v>
      </c>
      <c r="DZ33" s="22">
        <v>0</v>
      </c>
      <c r="EA33" s="22">
        <v>0</v>
      </c>
      <c r="EB33" s="18"/>
      <c r="EC33" s="20">
        <v>28</v>
      </c>
      <c r="ED33" s="21" t="str">
        <f t="shared" si="20"/>
        <v>南風原町</v>
      </c>
      <c r="EE33" s="22">
        <v>0</v>
      </c>
      <c r="EF33" s="22">
        <v>0</v>
      </c>
      <c r="EG33" s="22">
        <v>0</v>
      </c>
      <c r="EH33" s="22">
        <v>0</v>
      </c>
      <c r="EI33" s="22">
        <v>0</v>
      </c>
      <c r="EJ33" s="22">
        <v>0</v>
      </c>
      <c r="EK33" s="22">
        <v>0</v>
      </c>
      <c r="EL33" s="22">
        <v>0</v>
      </c>
      <c r="EM33" s="22">
        <v>0</v>
      </c>
      <c r="EO33" s="20">
        <v>28</v>
      </c>
      <c r="EP33" s="21" t="str">
        <f t="shared" si="21"/>
        <v>南風原町</v>
      </c>
      <c r="EQ33" s="22">
        <v>0</v>
      </c>
      <c r="ER33" s="22">
        <v>0</v>
      </c>
      <c r="ES33" s="22">
        <v>0</v>
      </c>
      <c r="ET33" s="22">
        <v>0</v>
      </c>
      <c r="EU33" s="22">
        <v>0</v>
      </c>
      <c r="EV33" s="22">
        <v>0</v>
      </c>
      <c r="EW33" s="22">
        <v>0</v>
      </c>
      <c r="EX33" s="22">
        <v>0</v>
      </c>
      <c r="EY33" s="22">
        <v>0</v>
      </c>
      <c r="FA33" s="20">
        <v>28</v>
      </c>
      <c r="FB33" s="21" t="str">
        <f t="shared" si="22"/>
        <v>南風原町</v>
      </c>
      <c r="FC33" s="22">
        <v>0</v>
      </c>
      <c r="FD33" s="22">
        <v>0</v>
      </c>
      <c r="FE33" s="22">
        <v>0</v>
      </c>
      <c r="FF33" s="22">
        <v>0</v>
      </c>
      <c r="FG33" s="22">
        <v>0</v>
      </c>
      <c r="FH33" s="22">
        <v>0</v>
      </c>
      <c r="FI33" s="22">
        <v>0</v>
      </c>
      <c r="FJ33" s="22">
        <v>0</v>
      </c>
      <c r="FK33" s="22">
        <v>0</v>
      </c>
      <c r="FM33" s="20">
        <v>28</v>
      </c>
      <c r="FN33" s="21" t="str">
        <f t="shared" si="23"/>
        <v>南風原町</v>
      </c>
      <c r="FO33" s="22">
        <v>158471</v>
      </c>
      <c r="FP33" s="22">
        <v>667637</v>
      </c>
      <c r="FQ33" s="22">
        <v>408344</v>
      </c>
      <c r="FR33" s="22">
        <v>44950</v>
      </c>
      <c r="FS33" s="22">
        <v>29554</v>
      </c>
      <c r="FT33" s="22">
        <v>20653</v>
      </c>
      <c r="FU33" s="22">
        <v>241</v>
      </c>
      <c r="FV33" s="22">
        <v>945</v>
      </c>
      <c r="FW33" s="22">
        <v>598</v>
      </c>
      <c r="FY33" s="20">
        <v>28</v>
      </c>
      <c r="FZ33" s="21" t="str">
        <f t="shared" si="24"/>
        <v>南風原町</v>
      </c>
      <c r="GA33" s="22">
        <v>0</v>
      </c>
      <c r="GB33" s="22">
        <v>0</v>
      </c>
      <c r="GC33" s="22">
        <v>0</v>
      </c>
      <c r="GD33" s="22">
        <v>0</v>
      </c>
      <c r="GE33" s="22">
        <v>0</v>
      </c>
      <c r="GF33" s="22">
        <v>0</v>
      </c>
      <c r="GG33" s="22">
        <v>0</v>
      </c>
      <c r="GH33" s="22">
        <v>0</v>
      </c>
      <c r="GI33" s="22">
        <v>0</v>
      </c>
      <c r="GK33" s="20">
        <v>28</v>
      </c>
      <c r="GL33" s="21" t="str">
        <f t="shared" si="25"/>
        <v>南風原町</v>
      </c>
      <c r="GM33" s="22">
        <v>0</v>
      </c>
      <c r="GN33" s="22">
        <v>0</v>
      </c>
      <c r="GO33" s="22">
        <v>0</v>
      </c>
      <c r="GP33" s="22">
        <v>0</v>
      </c>
      <c r="GQ33" s="22">
        <v>0</v>
      </c>
      <c r="GR33" s="22">
        <v>0</v>
      </c>
      <c r="GS33" s="22">
        <v>0</v>
      </c>
      <c r="GT33" s="22">
        <v>0</v>
      </c>
      <c r="GU33" s="22">
        <v>0</v>
      </c>
      <c r="GW33" s="20">
        <v>28</v>
      </c>
      <c r="GX33" s="21" t="str">
        <f t="shared" si="26"/>
        <v>南風原町</v>
      </c>
      <c r="GY33" s="22">
        <v>0</v>
      </c>
      <c r="GZ33" s="22">
        <v>0</v>
      </c>
      <c r="HA33" s="22">
        <v>0</v>
      </c>
      <c r="HB33" s="22">
        <v>0</v>
      </c>
      <c r="HC33" s="22">
        <v>0</v>
      </c>
      <c r="HD33" s="22">
        <v>0</v>
      </c>
      <c r="HE33" s="22">
        <v>0</v>
      </c>
      <c r="HF33" s="22">
        <v>0</v>
      </c>
      <c r="HG33" s="22">
        <v>0</v>
      </c>
      <c r="HI33" s="20">
        <v>28</v>
      </c>
      <c r="HJ33" s="21" t="str">
        <f t="shared" si="27"/>
        <v>南風原町</v>
      </c>
      <c r="HK33" s="22">
        <v>0</v>
      </c>
      <c r="HL33" s="22">
        <v>0</v>
      </c>
      <c r="HM33" s="22">
        <v>0</v>
      </c>
      <c r="HN33" s="22">
        <v>0</v>
      </c>
      <c r="HO33" s="22">
        <v>0</v>
      </c>
      <c r="HP33" s="22">
        <v>0</v>
      </c>
      <c r="HQ33" s="22">
        <v>0</v>
      </c>
      <c r="HR33" s="22">
        <v>0</v>
      </c>
      <c r="HS33" s="22">
        <v>0</v>
      </c>
      <c r="HU33" s="19">
        <f t="shared" si="1"/>
        <v>621067</v>
      </c>
      <c r="HV33" s="8">
        <f t="shared" si="2"/>
        <v>6393523</v>
      </c>
      <c r="HW33" s="8">
        <f t="shared" si="3"/>
        <v>5668118</v>
      </c>
      <c r="HX33" s="8">
        <f t="shared" si="4"/>
        <v>124850997</v>
      </c>
      <c r="HY33" s="8">
        <f t="shared" si="5"/>
        <v>124694937</v>
      </c>
      <c r="HZ33" s="8">
        <f t="shared" si="6"/>
        <v>37378523</v>
      </c>
      <c r="IA33" s="8">
        <f t="shared" si="7"/>
        <v>942</v>
      </c>
      <c r="IB33" s="8">
        <f t="shared" si="8"/>
        <v>18680</v>
      </c>
      <c r="IC33" s="8">
        <f t="shared" si="9"/>
        <v>17435</v>
      </c>
    </row>
    <row r="34" spans="1:237" s="8" customFormat="1" ht="15" customHeight="1">
      <c r="A34" s="20">
        <v>29</v>
      </c>
      <c r="B34" s="21" t="s">
        <v>99</v>
      </c>
      <c r="C34" s="22">
        <v>6892</v>
      </c>
      <c r="D34" s="22">
        <v>101014</v>
      </c>
      <c r="E34" s="22">
        <v>78554</v>
      </c>
      <c r="F34" s="22">
        <v>3433</v>
      </c>
      <c r="G34" s="22">
        <v>2684</v>
      </c>
      <c r="H34" s="22">
        <v>2684</v>
      </c>
      <c r="I34" s="22">
        <v>7</v>
      </c>
      <c r="J34" s="22">
        <v>385</v>
      </c>
      <c r="K34" s="22">
        <v>294</v>
      </c>
      <c r="L34" s="18"/>
      <c r="M34" s="20">
        <v>29</v>
      </c>
      <c r="N34" s="21" t="str">
        <f t="shared" si="10"/>
        <v>渡嘉敷村</v>
      </c>
      <c r="O34" s="22">
        <v>0</v>
      </c>
      <c r="P34" s="22">
        <v>0</v>
      </c>
      <c r="Q34" s="22">
        <v>0</v>
      </c>
      <c r="R34" s="22">
        <v>0</v>
      </c>
      <c r="S34" s="22">
        <v>0</v>
      </c>
      <c r="T34" s="22">
        <v>0</v>
      </c>
      <c r="U34" s="22">
        <v>0</v>
      </c>
      <c r="V34" s="22">
        <v>0</v>
      </c>
      <c r="W34" s="22">
        <v>0</v>
      </c>
      <c r="X34" s="33"/>
      <c r="Y34" s="20">
        <v>29</v>
      </c>
      <c r="Z34" s="21" t="str">
        <f t="shared" si="11"/>
        <v>渡嘉敷村</v>
      </c>
      <c r="AA34" s="22">
        <v>17953</v>
      </c>
      <c r="AB34" s="22">
        <v>407620</v>
      </c>
      <c r="AC34" s="22">
        <v>240427</v>
      </c>
      <c r="AD34" s="22">
        <v>12971</v>
      </c>
      <c r="AE34" s="22">
        <v>8116</v>
      </c>
      <c r="AF34" s="22">
        <v>8116</v>
      </c>
      <c r="AG34" s="22">
        <v>95</v>
      </c>
      <c r="AH34" s="22">
        <v>1331</v>
      </c>
      <c r="AI34" s="22">
        <v>679</v>
      </c>
      <c r="AJ34" s="53"/>
      <c r="AK34" s="20">
        <v>29</v>
      </c>
      <c r="AL34" s="21" t="str">
        <f t="shared" si="12"/>
        <v>渡嘉敷村</v>
      </c>
      <c r="AM34" s="22">
        <v>0</v>
      </c>
      <c r="AN34" s="22">
        <v>0</v>
      </c>
      <c r="AO34" s="22">
        <v>0</v>
      </c>
      <c r="AP34" s="22">
        <v>0</v>
      </c>
      <c r="AQ34" s="22">
        <v>0</v>
      </c>
      <c r="AR34" s="22">
        <v>0</v>
      </c>
      <c r="AS34" s="22">
        <v>0</v>
      </c>
      <c r="AT34" s="22">
        <v>0</v>
      </c>
      <c r="AU34" s="22">
        <v>0</v>
      </c>
      <c r="AV34" s="33"/>
      <c r="AW34" s="20">
        <v>29</v>
      </c>
      <c r="AX34" s="21" t="str">
        <f t="shared" si="13"/>
        <v>渡嘉敷村</v>
      </c>
      <c r="AY34" s="22">
        <v>0</v>
      </c>
      <c r="AZ34" s="22">
        <v>45650</v>
      </c>
      <c r="BA34" s="22">
        <v>32944</v>
      </c>
      <c r="BB34" s="22">
        <v>363811</v>
      </c>
      <c r="BC34" s="22">
        <v>262290</v>
      </c>
      <c r="BD34" s="22">
        <v>19036</v>
      </c>
      <c r="BE34" s="22">
        <v>0</v>
      </c>
      <c r="BF34" s="22">
        <v>232</v>
      </c>
      <c r="BG34" s="22">
        <v>166</v>
      </c>
      <c r="BH34" s="33"/>
      <c r="BI34" s="20">
        <v>29</v>
      </c>
      <c r="BJ34" s="21" t="str">
        <f t="shared" si="14"/>
        <v>渡嘉敷村</v>
      </c>
      <c r="BK34" s="22">
        <v>0</v>
      </c>
      <c r="BL34" s="22">
        <v>26165</v>
      </c>
      <c r="BM34" s="22">
        <v>23238</v>
      </c>
      <c r="BN34" s="22">
        <v>207458</v>
      </c>
      <c r="BO34" s="22">
        <v>184365</v>
      </c>
      <c r="BP34" s="22">
        <v>26830</v>
      </c>
      <c r="BQ34" s="22">
        <v>0</v>
      </c>
      <c r="BR34" s="22">
        <v>208</v>
      </c>
      <c r="BS34" s="22">
        <v>162</v>
      </c>
      <c r="BT34" s="33"/>
      <c r="BU34" s="20">
        <v>29</v>
      </c>
      <c r="BV34" s="21" t="str">
        <f t="shared" si="15"/>
        <v>渡嘉敷村</v>
      </c>
      <c r="BW34" s="22">
        <v>0</v>
      </c>
      <c r="BX34" s="22">
        <v>66614</v>
      </c>
      <c r="BY34" s="22">
        <v>57689</v>
      </c>
      <c r="BZ34" s="22">
        <v>414965</v>
      </c>
      <c r="CA34" s="22">
        <v>409904</v>
      </c>
      <c r="CB34" s="22">
        <v>167067</v>
      </c>
      <c r="CC34" s="22">
        <v>0</v>
      </c>
      <c r="CD34" s="22">
        <v>318</v>
      </c>
      <c r="CE34" s="22">
        <v>257</v>
      </c>
      <c r="CF34" s="33"/>
      <c r="CG34" s="20">
        <v>29</v>
      </c>
      <c r="CH34" s="21" t="str">
        <f t="shared" si="16"/>
        <v>渡嘉敷村</v>
      </c>
      <c r="CI34" s="22">
        <v>5013</v>
      </c>
      <c r="CJ34" s="22">
        <v>138429</v>
      </c>
      <c r="CK34" s="22">
        <v>113871</v>
      </c>
      <c r="CL34" s="22">
        <v>986234</v>
      </c>
      <c r="CM34" s="22">
        <v>856559</v>
      </c>
      <c r="CN34" s="22">
        <v>212933</v>
      </c>
      <c r="CO34" s="22">
        <v>28</v>
      </c>
      <c r="CP34" s="22">
        <v>758</v>
      </c>
      <c r="CQ34" s="22">
        <v>585</v>
      </c>
      <c r="CR34" s="53"/>
      <c r="CS34" s="20">
        <v>29</v>
      </c>
      <c r="CT34" s="21" t="str">
        <f t="shared" si="17"/>
        <v>渡嘉敷村</v>
      </c>
      <c r="CU34" s="22">
        <v>0</v>
      </c>
      <c r="CV34" s="22">
        <v>0</v>
      </c>
      <c r="CW34" s="22">
        <v>0</v>
      </c>
      <c r="CX34" s="22">
        <v>0</v>
      </c>
      <c r="CY34" s="22">
        <v>0</v>
      </c>
      <c r="CZ34" s="22">
        <v>0</v>
      </c>
      <c r="DA34" s="22">
        <v>0</v>
      </c>
      <c r="DB34" s="22">
        <v>0</v>
      </c>
      <c r="DC34" s="22">
        <v>0</v>
      </c>
      <c r="DD34" s="18"/>
      <c r="DE34" s="20">
        <v>29</v>
      </c>
      <c r="DF34" s="21" t="str">
        <f t="shared" si="18"/>
        <v>渡嘉敷村</v>
      </c>
      <c r="DG34" s="22">
        <v>0</v>
      </c>
      <c r="DH34" s="22">
        <v>0</v>
      </c>
      <c r="DI34" s="22">
        <v>0</v>
      </c>
      <c r="DJ34" s="22">
        <v>0</v>
      </c>
      <c r="DK34" s="22">
        <v>0</v>
      </c>
      <c r="DL34" s="22">
        <v>0</v>
      </c>
      <c r="DM34" s="22">
        <v>0</v>
      </c>
      <c r="DN34" s="22">
        <v>0</v>
      </c>
      <c r="DO34" s="22">
        <v>0</v>
      </c>
      <c r="DP34" s="18"/>
      <c r="DQ34" s="20">
        <v>29</v>
      </c>
      <c r="DR34" s="21" t="str">
        <f t="shared" si="19"/>
        <v>渡嘉敷村</v>
      </c>
      <c r="DS34" s="22">
        <v>0</v>
      </c>
      <c r="DT34" s="22">
        <v>0</v>
      </c>
      <c r="DU34" s="22">
        <v>0</v>
      </c>
      <c r="DV34" s="22">
        <v>0</v>
      </c>
      <c r="DW34" s="22">
        <v>0</v>
      </c>
      <c r="DX34" s="22">
        <v>0</v>
      </c>
      <c r="DY34" s="22">
        <v>0</v>
      </c>
      <c r="DZ34" s="22">
        <v>0</v>
      </c>
      <c r="EA34" s="22">
        <v>0</v>
      </c>
      <c r="EB34" s="18"/>
      <c r="EC34" s="20">
        <v>29</v>
      </c>
      <c r="ED34" s="21" t="str">
        <f t="shared" si="20"/>
        <v>渡嘉敷村</v>
      </c>
      <c r="EE34" s="22">
        <v>4694502</v>
      </c>
      <c r="EF34" s="22">
        <v>611213</v>
      </c>
      <c r="EG34" s="22">
        <v>489419</v>
      </c>
      <c r="EH34" s="22">
        <v>5806</v>
      </c>
      <c r="EI34" s="22">
        <v>4652</v>
      </c>
      <c r="EJ34" s="22">
        <v>4652</v>
      </c>
      <c r="EK34" s="22">
        <v>122</v>
      </c>
      <c r="EL34" s="22">
        <v>396</v>
      </c>
      <c r="EM34" s="22">
        <v>306</v>
      </c>
      <c r="EO34" s="20">
        <v>29</v>
      </c>
      <c r="EP34" s="21" t="str">
        <f t="shared" si="21"/>
        <v>渡嘉敷村</v>
      </c>
      <c r="EQ34" s="22">
        <v>0</v>
      </c>
      <c r="ER34" s="22">
        <v>0</v>
      </c>
      <c r="ES34" s="22">
        <v>0</v>
      </c>
      <c r="ET34" s="22">
        <v>0</v>
      </c>
      <c r="EU34" s="22">
        <v>0</v>
      </c>
      <c r="EV34" s="22">
        <v>0</v>
      </c>
      <c r="EW34" s="22">
        <v>0</v>
      </c>
      <c r="EX34" s="22">
        <v>0</v>
      </c>
      <c r="EY34" s="22">
        <v>0</v>
      </c>
      <c r="FA34" s="20">
        <v>29</v>
      </c>
      <c r="FB34" s="21" t="str">
        <f t="shared" si="22"/>
        <v>渡嘉敷村</v>
      </c>
      <c r="FC34" s="22">
        <v>0</v>
      </c>
      <c r="FD34" s="22">
        <v>0</v>
      </c>
      <c r="FE34" s="22">
        <v>0</v>
      </c>
      <c r="FF34" s="22">
        <v>0</v>
      </c>
      <c r="FG34" s="22">
        <v>0</v>
      </c>
      <c r="FH34" s="22">
        <v>0</v>
      </c>
      <c r="FI34" s="22">
        <v>0</v>
      </c>
      <c r="FJ34" s="22">
        <v>0</v>
      </c>
      <c r="FK34" s="22">
        <v>0</v>
      </c>
      <c r="FM34" s="20">
        <v>29</v>
      </c>
      <c r="FN34" s="21" t="str">
        <f t="shared" si="23"/>
        <v>渡嘉敷村</v>
      </c>
      <c r="FO34" s="22">
        <v>3777325</v>
      </c>
      <c r="FP34" s="22">
        <v>1846957</v>
      </c>
      <c r="FQ34" s="22">
        <v>1404931</v>
      </c>
      <c r="FR34" s="22">
        <v>17663</v>
      </c>
      <c r="FS34" s="22">
        <v>13427</v>
      </c>
      <c r="FT34" s="22">
        <v>13427</v>
      </c>
      <c r="FU34" s="22">
        <v>314</v>
      </c>
      <c r="FV34" s="22">
        <v>2025</v>
      </c>
      <c r="FW34" s="22">
        <v>1304</v>
      </c>
      <c r="FY34" s="20">
        <v>29</v>
      </c>
      <c r="FZ34" s="21" t="str">
        <f t="shared" si="24"/>
        <v>渡嘉敷村</v>
      </c>
      <c r="GA34" s="22">
        <v>0</v>
      </c>
      <c r="GB34" s="22">
        <v>0</v>
      </c>
      <c r="GC34" s="22">
        <v>0</v>
      </c>
      <c r="GD34" s="22">
        <v>0</v>
      </c>
      <c r="GE34" s="22">
        <v>0</v>
      </c>
      <c r="GF34" s="22">
        <v>0</v>
      </c>
      <c r="GG34" s="22">
        <v>0</v>
      </c>
      <c r="GH34" s="22">
        <v>0</v>
      </c>
      <c r="GI34" s="22">
        <v>0</v>
      </c>
      <c r="GK34" s="20">
        <v>29</v>
      </c>
      <c r="GL34" s="21" t="str">
        <f t="shared" si="25"/>
        <v>渡嘉敷村</v>
      </c>
      <c r="GM34" s="22">
        <v>0</v>
      </c>
      <c r="GN34" s="22">
        <v>0</v>
      </c>
      <c r="GO34" s="22">
        <v>0</v>
      </c>
      <c r="GP34" s="22">
        <v>0</v>
      </c>
      <c r="GQ34" s="22">
        <v>0</v>
      </c>
      <c r="GR34" s="22">
        <v>0</v>
      </c>
      <c r="GS34" s="22">
        <v>0</v>
      </c>
      <c r="GT34" s="22">
        <v>0</v>
      </c>
      <c r="GU34" s="22">
        <v>0</v>
      </c>
      <c r="GW34" s="20">
        <v>29</v>
      </c>
      <c r="GX34" s="21" t="str">
        <f t="shared" si="26"/>
        <v>渡嘉敷村</v>
      </c>
      <c r="GY34" s="22">
        <v>0</v>
      </c>
      <c r="GZ34" s="22">
        <v>0</v>
      </c>
      <c r="HA34" s="22">
        <v>0</v>
      </c>
      <c r="HB34" s="22">
        <v>0</v>
      </c>
      <c r="HC34" s="22">
        <v>0</v>
      </c>
      <c r="HD34" s="22">
        <v>0</v>
      </c>
      <c r="HE34" s="22">
        <v>0</v>
      </c>
      <c r="HF34" s="22">
        <v>0</v>
      </c>
      <c r="HG34" s="22">
        <v>0</v>
      </c>
      <c r="HI34" s="20">
        <v>29</v>
      </c>
      <c r="HJ34" s="21" t="str">
        <f t="shared" si="27"/>
        <v>渡嘉敷村</v>
      </c>
      <c r="HK34" s="22">
        <v>0</v>
      </c>
      <c r="HL34" s="22">
        <v>0</v>
      </c>
      <c r="HM34" s="22">
        <v>0</v>
      </c>
      <c r="HN34" s="22">
        <v>0</v>
      </c>
      <c r="HO34" s="22">
        <v>0</v>
      </c>
      <c r="HP34" s="22">
        <v>0</v>
      </c>
      <c r="HQ34" s="22">
        <v>0</v>
      </c>
      <c r="HR34" s="22">
        <v>0</v>
      </c>
      <c r="HS34" s="22">
        <v>0</v>
      </c>
      <c r="HU34" s="19">
        <f t="shared" si="1"/>
        <v>8501685</v>
      </c>
      <c r="HV34" s="8">
        <f t="shared" si="2"/>
        <v>3105233</v>
      </c>
      <c r="HW34" s="8">
        <f t="shared" si="3"/>
        <v>2327202</v>
      </c>
      <c r="HX34" s="8">
        <f t="shared" si="4"/>
        <v>1026107</v>
      </c>
      <c r="HY34" s="8">
        <f t="shared" si="5"/>
        <v>885438</v>
      </c>
      <c r="HZ34" s="8">
        <f t="shared" si="6"/>
        <v>241812</v>
      </c>
      <c r="IA34" s="8">
        <f t="shared" si="7"/>
        <v>566</v>
      </c>
      <c r="IB34" s="8">
        <f t="shared" si="8"/>
        <v>4895</v>
      </c>
      <c r="IC34" s="8">
        <f t="shared" si="9"/>
        <v>3168</v>
      </c>
    </row>
    <row r="35" spans="1:237" s="8" customFormat="1" ht="15" customHeight="1">
      <c r="A35" s="24">
        <v>30</v>
      </c>
      <c r="B35" s="25" t="s">
        <v>100</v>
      </c>
      <c r="C35" s="26">
        <v>0</v>
      </c>
      <c r="D35" s="26">
        <v>0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18"/>
      <c r="M35" s="20">
        <v>30</v>
      </c>
      <c r="N35" s="21" t="str">
        <f t="shared" si="10"/>
        <v>座間味村</v>
      </c>
      <c r="O35" s="26">
        <v>0</v>
      </c>
      <c r="P35" s="26">
        <v>0</v>
      </c>
      <c r="Q35" s="26">
        <v>0</v>
      </c>
      <c r="R35" s="26">
        <v>0</v>
      </c>
      <c r="S35" s="26">
        <v>0</v>
      </c>
      <c r="T35" s="26">
        <v>0</v>
      </c>
      <c r="U35" s="26">
        <v>0</v>
      </c>
      <c r="V35" s="26">
        <v>0</v>
      </c>
      <c r="W35" s="26">
        <v>0</v>
      </c>
      <c r="X35" s="33"/>
      <c r="Y35" s="20">
        <v>30</v>
      </c>
      <c r="Z35" s="21" t="str">
        <f t="shared" si="11"/>
        <v>座間味村</v>
      </c>
      <c r="AA35" s="22">
        <v>67986</v>
      </c>
      <c r="AB35" s="22">
        <v>1063484</v>
      </c>
      <c r="AC35" s="22">
        <v>718380</v>
      </c>
      <c r="AD35" s="22">
        <v>41824</v>
      </c>
      <c r="AE35" s="22">
        <v>28245</v>
      </c>
      <c r="AF35" s="22">
        <v>26348</v>
      </c>
      <c r="AG35" s="26">
        <v>415</v>
      </c>
      <c r="AH35" s="26">
        <v>4639</v>
      </c>
      <c r="AI35" s="26">
        <v>2859</v>
      </c>
      <c r="AJ35" s="53"/>
      <c r="AK35" s="20">
        <v>30</v>
      </c>
      <c r="AL35" s="21" t="str">
        <f t="shared" si="12"/>
        <v>座間味村</v>
      </c>
      <c r="AM35" s="22">
        <v>0</v>
      </c>
      <c r="AN35" s="22">
        <v>0</v>
      </c>
      <c r="AO35" s="22">
        <v>0</v>
      </c>
      <c r="AP35" s="22">
        <v>0</v>
      </c>
      <c r="AQ35" s="22">
        <v>0</v>
      </c>
      <c r="AR35" s="22">
        <v>0</v>
      </c>
      <c r="AS35" s="26">
        <v>0</v>
      </c>
      <c r="AT35" s="26">
        <v>0</v>
      </c>
      <c r="AU35" s="26">
        <v>0</v>
      </c>
      <c r="AV35" s="33"/>
      <c r="AW35" s="20">
        <v>30</v>
      </c>
      <c r="AX35" s="21" t="str">
        <f t="shared" si="13"/>
        <v>座間味村</v>
      </c>
      <c r="AY35" s="22">
        <v>0</v>
      </c>
      <c r="AZ35" s="22">
        <v>80224</v>
      </c>
      <c r="BA35" s="22">
        <v>54740</v>
      </c>
      <c r="BB35" s="22">
        <v>563192</v>
      </c>
      <c r="BC35" s="22">
        <v>415346</v>
      </c>
      <c r="BD35" s="22">
        <v>38578</v>
      </c>
      <c r="BE35" s="26">
        <v>0</v>
      </c>
      <c r="BF35" s="26">
        <v>426</v>
      </c>
      <c r="BG35" s="26">
        <v>282</v>
      </c>
      <c r="BH35" s="33"/>
      <c r="BI35" s="20">
        <v>30</v>
      </c>
      <c r="BJ35" s="21" t="str">
        <f t="shared" si="14"/>
        <v>座間味村</v>
      </c>
      <c r="BK35" s="22">
        <v>0</v>
      </c>
      <c r="BL35" s="22">
        <v>71731</v>
      </c>
      <c r="BM35" s="22">
        <v>63352</v>
      </c>
      <c r="BN35" s="22">
        <v>484227</v>
      </c>
      <c r="BO35" s="22">
        <v>444536</v>
      </c>
      <c r="BP35" s="22">
        <v>84121</v>
      </c>
      <c r="BQ35" s="26">
        <v>0</v>
      </c>
      <c r="BR35" s="26">
        <v>366</v>
      </c>
      <c r="BS35" s="26">
        <v>273</v>
      </c>
      <c r="BT35" s="33"/>
      <c r="BU35" s="20">
        <v>30</v>
      </c>
      <c r="BV35" s="21" t="str">
        <f t="shared" si="15"/>
        <v>座間味村</v>
      </c>
      <c r="BW35" s="22">
        <v>0</v>
      </c>
      <c r="BX35" s="22">
        <v>1563</v>
      </c>
      <c r="BY35" s="22">
        <v>1563</v>
      </c>
      <c r="BZ35" s="22">
        <v>14007</v>
      </c>
      <c r="CA35" s="22">
        <v>14007</v>
      </c>
      <c r="CB35" s="22">
        <v>8266</v>
      </c>
      <c r="CC35" s="26">
        <v>0</v>
      </c>
      <c r="CD35" s="26">
        <v>6</v>
      </c>
      <c r="CE35" s="26">
        <v>6</v>
      </c>
      <c r="CF35" s="33"/>
      <c r="CG35" s="20">
        <v>30</v>
      </c>
      <c r="CH35" s="21" t="str">
        <f t="shared" si="16"/>
        <v>座間味村</v>
      </c>
      <c r="CI35" s="22">
        <v>11629</v>
      </c>
      <c r="CJ35" s="22">
        <v>153518</v>
      </c>
      <c r="CK35" s="22">
        <v>119655</v>
      </c>
      <c r="CL35" s="22">
        <v>1061426</v>
      </c>
      <c r="CM35" s="22">
        <v>873889</v>
      </c>
      <c r="CN35" s="22">
        <v>130965</v>
      </c>
      <c r="CO35" s="26">
        <v>76</v>
      </c>
      <c r="CP35" s="26">
        <v>798</v>
      </c>
      <c r="CQ35" s="26">
        <v>561</v>
      </c>
      <c r="CR35" s="53"/>
      <c r="CS35" s="20">
        <v>30</v>
      </c>
      <c r="CT35" s="21" t="str">
        <f t="shared" si="17"/>
        <v>座間味村</v>
      </c>
      <c r="CU35" s="22">
        <v>0</v>
      </c>
      <c r="CV35" s="22">
        <v>0</v>
      </c>
      <c r="CW35" s="22">
        <v>0</v>
      </c>
      <c r="CX35" s="22">
        <v>0</v>
      </c>
      <c r="CY35" s="22">
        <v>0</v>
      </c>
      <c r="CZ35" s="22">
        <v>0</v>
      </c>
      <c r="DA35" s="26">
        <v>0</v>
      </c>
      <c r="DB35" s="26">
        <v>0</v>
      </c>
      <c r="DC35" s="26">
        <v>0</v>
      </c>
      <c r="DD35" s="18"/>
      <c r="DE35" s="20">
        <v>30</v>
      </c>
      <c r="DF35" s="21" t="str">
        <f t="shared" si="18"/>
        <v>座間味村</v>
      </c>
      <c r="DG35" s="22">
        <v>0</v>
      </c>
      <c r="DH35" s="22">
        <v>0</v>
      </c>
      <c r="DI35" s="22">
        <v>0</v>
      </c>
      <c r="DJ35" s="22">
        <v>0</v>
      </c>
      <c r="DK35" s="22">
        <v>0</v>
      </c>
      <c r="DL35" s="22">
        <v>0</v>
      </c>
      <c r="DM35" s="26">
        <v>0</v>
      </c>
      <c r="DN35" s="26">
        <v>0</v>
      </c>
      <c r="DO35" s="26">
        <v>0</v>
      </c>
      <c r="DP35" s="18"/>
      <c r="DQ35" s="20">
        <v>30</v>
      </c>
      <c r="DR35" s="21" t="str">
        <f t="shared" si="19"/>
        <v>座間味村</v>
      </c>
      <c r="DS35" s="22">
        <v>0</v>
      </c>
      <c r="DT35" s="22">
        <v>0</v>
      </c>
      <c r="DU35" s="22">
        <v>0</v>
      </c>
      <c r="DV35" s="22">
        <v>0</v>
      </c>
      <c r="DW35" s="22">
        <v>0</v>
      </c>
      <c r="DX35" s="22">
        <v>0</v>
      </c>
      <c r="DY35" s="26">
        <v>0</v>
      </c>
      <c r="DZ35" s="26">
        <v>0</v>
      </c>
      <c r="EA35" s="26">
        <v>0</v>
      </c>
      <c r="EB35" s="18"/>
      <c r="EC35" s="20">
        <v>30</v>
      </c>
      <c r="ED35" s="21" t="str">
        <f t="shared" si="20"/>
        <v>座間味村</v>
      </c>
      <c r="EE35" s="22">
        <v>0</v>
      </c>
      <c r="EF35" s="22">
        <v>0</v>
      </c>
      <c r="EG35" s="22">
        <v>0</v>
      </c>
      <c r="EH35" s="22">
        <v>0</v>
      </c>
      <c r="EI35" s="22">
        <v>0</v>
      </c>
      <c r="EJ35" s="22">
        <v>0</v>
      </c>
      <c r="EK35" s="26">
        <v>0</v>
      </c>
      <c r="EL35" s="26">
        <v>0</v>
      </c>
      <c r="EM35" s="26">
        <v>0</v>
      </c>
      <c r="EO35" s="20">
        <v>30</v>
      </c>
      <c r="EP35" s="21" t="str">
        <f t="shared" si="21"/>
        <v>座間味村</v>
      </c>
      <c r="EQ35" s="22">
        <v>0</v>
      </c>
      <c r="ER35" s="22">
        <v>0</v>
      </c>
      <c r="ES35" s="22">
        <v>0</v>
      </c>
      <c r="ET35" s="22">
        <v>0</v>
      </c>
      <c r="EU35" s="22">
        <v>0</v>
      </c>
      <c r="EV35" s="22">
        <v>0</v>
      </c>
      <c r="EW35" s="26">
        <v>0</v>
      </c>
      <c r="EX35" s="26">
        <v>0</v>
      </c>
      <c r="EY35" s="26">
        <v>0</v>
      </c>
      <c r="FA35" s="20">
        <v>30</v>
      </c>
      <c r="FB35" s="21" t="str">
        <f t="shared" si="22"/>
        <v>座間味村</v>
      </c>
      <c r="FC35" s="22">
        <v>0</v>
      </c>
      <c r="FD35" s="22">
        <v>0</v>
      </c>
      <c r="FE35" s="22">
        <v>0</v>
      </c>
      <c r="FF35" s="22">
        <v>0</v>
      </c>
      <c r="FG35" s="22">
        <v>0</v>
      </c>
      <c r="FH35" s="22">
        <v>0</v>
      </c>
      <c r="FI35" s="26">
        <v>0</v>
      </c>
      <c r="FJ35" s="26">
        <v>0</v>
      </c>
      <c r="FK35" s="26">
        <v>0</v>
      </c>
      <c r="FM35" s="20">
        <v>30</v>
      </c>
      <c r="FN35" s="21" t="str">
        <f t="shared" si="23"/>
        <v>座間味村</v>
      </c>
      <c r="FO35" s="22">
        <v>8355992</v>
      </c>
      <c r="FP35" s="22">
        <v>1255786</v>
      </c>
      <c r="FQ35" s="22">
        <v>875786</v>
      </c>
      <c r="FR35" s="22">
        <v>12597</v>
      </c>
      <c r="FS35" s="22">
        <v>8790</v>
      </c>
      <c r="FT35" s="22">
        <v>8607</v>
      </c>
      <c r="FU35" s="26">
        <v>573</v>
      </c>
      <c r="FV35" s="26">
        <v>1164</v>
      </c>
      <c r="FW35" s="26">
        <v>763</v>
      </c>
      <c r="FY35" s="20">
        <v>30</v>
      </c>
      <c r="FZ35" s="21" t="str">
        <f t="shared" si="24"/>
        <v>座間味村</v>
      </c>
      <c r="GA35" s="22">
        <v>0</v>
      </c>
      <c r="GB35" s="22">
        <v>0</v>
      </c>
      <c r="GC35" s="22">
        <v>0</v>
      </c>
      <c r="GD35" s="22">
        <v>0</v>
      </c>
      <c r="GE35" s="22">
        <v>0</v>
      </c>
      <c r="GF35" s="22">
        <v>0</v>
      </c>
      <c r="GG35" s="26">
        <v>0</v>
      </c>
      <c r="GH35" s="26">
        <v>0</v>
      </c>
      <c r="GI35" s="26">
        <v>0</v>
      </c>
      <c r="GK35" s="20">
        <v>30</v>
      </c>
      <c r="GL35" s="21" t="str">
        <f t="shared" si="25"/>
        <v>座間味村</v>
      </c>
      <c r="GM35" s="22">
        <v>0</v>
      </c>
      <c r="GN35" s="22">
        <v>0</v>
      </c>
      <c r="GO35" s="22">
        <v>0</v>
      </c>
      <c r="GP35" s="22">
        <v>0</v>
      </c>
      <c r="GQ35" s="22">
        <v>0</v>
      </c>
      <c r="GR35" s="22">
        <v>0</v>
      </c>
      <c r="GS35" s="26">
        <v>0</v>
      </c>
      <c r="GT35" s="26">
        <v>0</v>
      </c>
      <c r="GU35" s="26">
        <v>0</v>
      </c>
      <c r="GW35" s="20">
        <v>30</v>
      </c>
      <c r="GX35" s="21" t="str">
        <f t="shared" si="26"/>
        <v>座間味村</v>
      </c>
      <c r="GY35" s="22">
        <v>0</v>
      </c>
      <c r="GZ35" s="22">
        <v>0</v>
      </c>
      <c r="HA35" s="22">
        <v>0</v>
      </c>
      <c r="HB35" s="22">
        <v>0</v>
      </c>
      <c r="HC35" s="22">
        <v>0</v>
      </c>
      <c r="HD35" s="22">
        <v>0</v>
      </c>
      <c r="HE35" s="26">
        <v>0</v>
      </c>
      <c r="HF35" s="26">
        <v>0</v>
      </c>
      <c r="HG35" s="26">
        <v>0</v>
      </c>
      <c r="HI35" s="20">
        <v>30</v>
      </c>
      <c r="HJ35" s="21" t="str">
        <f t="shared" si="27"/>
        <v>座間味村</v>
      </c>
      <c r="HK35" s="22">
        <v>0</v>
      </c>
      <c r="HL35" s="22">
        <v>0</v>
      </c>
      <c r="HM35" s="22">
        <v>0</v>
      </c>
      <c r="HN35" s="22">
        <v>0</v>
      </c>
      <c r="HO35" s="22">
        <v>0</v>
      </c>
      <c r="HP35" s="22">
        <v>0</v>
      </c>
      <c r="HQ35" s="26">
        <v>0</v>
      </c>
      <c r="HR35" s="26">
        <v>0</v>
      </c>
      <c r="HS35" s="26">
        <v>0</v>
      </c>
      <c r="HU35" s="19">
        <f t="shared" si="1"/>
        <v>8435607</v>
      </c>
      <c r="HV35" s="8">
        <f t="shared" si="2"/>
        <v>2472788</v>
      </c>
      <c r="HW35" s="8">
        <f t="shared" si="3"/>
        <v>1713821</v>
      </c>
      <c r="HX35" s="8">
        <f t="shared" si="4"/>
        <v>1115847</v>
      </c>
      <c r="HY35" s="8">
        <f t="shared" si="5"/>
        <v>910924</v>
      </c>
      <c r="HZ35" s="8">
        <f t="shared" si="6"/>
        <v>165920</v>
      </c>
      <c r="IA35" s="8">
        <f t="shared" si="7"/>
        <v>1064</v>
      </c>
      <c r="IB35" s="8">
        <f t="shared" si="8"/>
        <v>6601</v>
      </c>
      <c r="IC35" s="8">
        <f t="shared" si="9"/>
        <v>4183</v>
      </c>
    </row>
    <row r="36" spans="1:237" s="8" customFormat="1" ht="15" customHeight="1">
      <c r="A36" s="24">
        <v>31</v>
      </c>
      <c r="B36" s="25" t="s">
        <v>101</v>
      </c>
      <c r="C36" s="26">
        <v>0</v>
      </c>
      <c r="D36" s="26">
        <v>0</v>
      </c>
      <c r="E36" s="26">
        <v>0</v>
      </c>
      <c r="F36" s="26">
        <v>0</v>
      </c>
      <c r="G36" s="26">
        <v>0</v>
      </c>
      <c r="H36" s="26">
        <v>0</v>
      </c>
      <c r="I36" s="26">
        <v>0</v>
      </c>
      <c r="J36" s="26">
        <v>0</v>
      </c>
      <c r="K36" s="26">
        <v>0</v>
      </c>
      <c r="L36" s="18"/>
      <c r="M36" s="20">
        <v>31</v>
      </c>
      <c r="N36" s="21" t="str">
        <f>B36</f>
        <v>粟 国 村</v>
      </c>
      <c r="O36" s="26">
        <v>0</v>
      </c>
      <c r="P36" s="26">
        <v>0</v>
      </c>
      <c r="Q36" s="26">
        <v>0</v>
      </c>
      <c r="R36" s="26">
        <v>0</v>
      </c>
      <c r="S36" s="26">
        <v>0</v>
      </c>
      <c r="T36" s="26">
        <v>0</v>
      </c>
      <c r="U36" s="26">
        <v>0</v>
      </c>
      <c r="V36" s="26">
        <v>0</v>
      </c>
      <c r="W36" s="26">
        <v>0</v>
      </c>
      <c r="X36" s="33"/>
      <c r="Y36" s="20">
        <v>31</v>
      </c>
      <c r="Z36" s="21" t="str">
        <f>N36</f>
        <v>粟 国 村</v>
      </c>
      <c r="AA36" s="22">
        <v>16105</v>
      </c>
      <c r="AB36" s="22">
        <v>3062330</v>
      </c>
      <c r="AC36" s="22">
        <v>1238395</v>
      </c>
      <c r="AD36" s="22">
        <v>94818</v>
      </c>
      <c r="AE36" s="22">
        <v>39437</v>
      </c>
      <c r="AF36" s="22">
        <v>39435</v>
      </c>
      <c r="AG36" s="26">
        <v>121</v>
      </c>
      <c r="AH36" s="26">
        <v>7771</v>
      </c>
      <c r="AI36" s="26">
        <v>2614</v>
      </c>
      <c r="AJ36" s="53"/>
      <c r="AK36" s="20">
        <v>31</v>
      </c>
      <c r="AL36" s="21" t="str">
        <f>Z36</f>
        <v>粟 国 村</v>
      </c>
      <c r="AM36" s="22">
        <v>0</v>
      </c>
      <c r="AN36" s="22">
        <v>0</v>
      </c>
      <c r="AO36" s="22">
        <v>0</v>
      </c>
      <c r="AP36" s="22">
        <v>0</v>
      </c>
      <c r="AQ36" s="22">
        <v>0</v>
      </c>
      <c r="AR36" s="22">
        <v>0</v>
      </c>
      <c r="AS36" s="26">
        <v>0</v>
      </c>
      <c r="AT36" s="26">
        <v>0</v>
      </c>
      <c r="AU36" s="26">
        <v>0</v>
      </c>
      <c r="AV36" s="33"/>
      <c r="AW36" s="20">
        <v>31</v>
      </c>
      <c r="AX36" s="21" t="str">
        <f>AL36</f>
        <v>粟 国 村</v>
      </c>
      <c r="AY36" s="22">
        <v>0</v>
      </c>
      <c r="AZ36" s="22">
        <v>184091</v>
      </c>
      <c r="BA36" s="22">
        <v>55792</v>
      </c>
      <c r="BB36" s="22">
        <v>260274</v>
      </c>
      <c r="BC36" s="22">
        <v>79381</v>
      </c>
      <c r="BD36" s="22">
        <v>10604</v>
      </c>
      <c r="BE36" s="26">
        <v>0</v>
      </c>
      <c r="BF36" s="26">
        <v>956</v>
      </c>
      <c r="BG36" s="26">
        <v>284</v>
      </c>
      <c r="BH36" s="33"/>
      <c r="BI36" s="20">
        <v>31</v>
      </c>
      <c r="BJ36" s="21" t="str">
        <f>AX36</f>
        <v>粟 国 村</v>
      </c>
      <c r="BK36" s="22">
        <v>0</v>
      </c>
      <c r="BL36" s="22">
        <v>180610</v>
      </c>
      <c r="BM36" s="22">
        <v>94106</v>
      </c>
      <c r="BN36" s="22">
        <v>254118</v>
      </c>
      <c r="BO36" s="22">
        <v>133182</v>
      </c>
      <c r="BP36" s="22">
        <v>35570</v>
      </c>
      <c r="BQ36" s="26">
        <v>0</v>
      </c>
      <c r="BR36" s="26">
        <v>818</v>
      </c>
      <c r="BS36" s="26">
        <v>265</v>
      </c>
      <c r="BT36" s="33"/>
      <c r="BU36" s="20">
        <v>31</v>
      </c>
      <c r="BV36" s="21" t="str">
        <f>BJ36</f>
        <v>粟 国 村</v>
      </c>
      <c r="BW36" s="22">
        <v>0</v>
      </c>
      <c r="BX36" s="22">
        <v>4057</v>
      </c>
      <c r="BY36" s="22">
        <v>3286</v>
      </c>
      <c r="BZ36" s="22">
        <v>5442</v>
      </c>
      <c r="CA36" s="22">
        <v>4755</v>
      </c>
      <c r="CB36" s="22">
        <v>2853</v>
      </c>
      <c r="CC36" s="26">
        <v>0</v>
      </c>
      <c r="CD36" s="26">
        <v>8</v>
      </c>
      <c r="CE36" s="26">
        <v>5</v>
      </c>
      <c r="CF36" s="33"/>
      <c r="CG36" s="20">
        <v>31</v>
      </c>
      <c r="CH36" s="21" t="str">
        <f>BV36</f>
        <v>粟 国 村</v>
      </c>
      <c r="CI36" s="22">
        <v>792</v>
      </c>
      <c r="CJ36" s="22">
        <v>368758</v>
      </c>
      <c r="CK36" s="22">
        <v>153184</v>
      </c>
      <c r="CL36" s="22">
        <v>519834</v>
      </c>
      <c r="CM36" s="22">
        <v>217318</v>
      </c>
      <c r="CN36" s="22">
        <v>49027</v>
      </c>
      <c r="CO36" s="26">
        <v>3</v>
      </c>
      <c r="CP36" s="26">
        <v>1782</v>
      </c>
      <c r="CQ36" s="26">
        <v>554</v>
      </c>
      <c r="CR36" s="53"/>
      <c r="CS36" s="20">
        <v>31</v>
      </c>
      <c r="CT36" s="21" t="str">
        <f>CH36</f>
        <v>粟 国 村</v>
      </c>
      <c r="CU36" s="22">
        <v>0</v>
      </c>
      <c r="CV36" s="22">
        <v>0</v>
      </c>
      <c r="CW36" s="22">
        <v>0</v>
      </c>
      <c r="CX36" s="22">
        <v>0</v>
      </c>
      <c r="CY36" s="22">
        <v>0</v>
      </c>
      <c r="CZ36" s="22">
        <v>0</v>
      </c>
      <c r="DA36" s="26">
        <v>0</v>
      </c>
      <c r="DB36" s="26">
        <v>0</v>
      </c>
      <c r="DC36" s="26">
        <v>0</v>
      </c>
      <c r="DD36" s="18"/>
      <c r="DE36" s="20">
        <v>31</v>
      </c>
      <c r="DF36" s="21" t="str">
        <f>CT36</f>
        <v>粟 国 村</v>
      </c>
      <c r="DG36" s="22">
        <v>0</v>
      </c>
      <c r="DH36" s="22">
        <v>0</v>
      </c>
      <c r="DI36" s="22">
        <v>0</v>
      </c>
      <c r="DJ36" s="22">
        <v>0</v>
      </c>
      <c r="DK36" s="22">
        <v>0</v>
      </c>
      <c r="DL36" s="22">
        <v>0</v>
      </c>
      <c r="DM36" s="26">
        <v>0</v>
      </c>
      <c r="DN36" s="26">
        <v>0</v>
      </c>
      <c r="DO36" s="26">
        <v>0</v>
      </c>
      <c r="DP36" s="18"/>
      <c r="DQ36" s="20">
        <v>31</v>
      </c>
      <c r="DR36" s="21" t="str">
        <f>DF36</f>
        <v>粟 国 村</v>
      </c>
      <c r="DS36" s="22">
        <v>0</v>
      </c>
      <c r="DT36" s="22">
        <v>0</v>
      </c>
      <c r="DU36" s="22">
        <v>0</v>
      </c>
      <c r="DV36" s="22">
        <v>0</v>
      </c>
      <c r="DW36" s="22">
        <v>0</v>
      </c>
      <c r="DX36" s="22">
        <v>0</v>
      </c>
      <c r="DY36" s="26">
        <v>0</v>
      </c>
      <c r="DZ36" s="26">
        <v>0</v>
      </c>
      <c r="EA36" s="26">
        <v>0</v>
      </c>
      <c r="EB36" s="18"/>
      <c r="EC36" s="20">
        <v>31</v>
      </c>
      <c r="ED36" s="21" t="str">
        <f>DR36</f>
        <v>粟 国 村</v>
      </c>
      <c r="EE36" s="22">
        <v>0</v>
      </c>
      <c r="EF36" s="22">
        <v>0</v>
      </c>
      <c r="EG36" s="22">
        <v>0</v>
      </c>
      <c r="EH36" s="22">
        <v>0</v>
      </c>
      <c r="EI36" s="22">
        <v>0</v>
      </c>
      <c r="EJ36" s="22">
        <v>0</v>
      </c>
      <c r="EK36" s="26">
        <v>0</v>
      </c>
      <c r="EL36" s="26">
        <v>0</v>
      </c>
      <c r="EM36" s="26">
        <v>0</v>
      </c>
      <c r="EO36" s="20">
        <v>31</v>
      </c>
      <c r="EP36" s="21" t="str">
        <f>ED36</f>
        <v>粟 国 村</v>
      </c>
      <c r="EQ36" s="22">
        <v>0</v>
      </c>
      <c r="ER36" s="22">
        <v>0</v>
      </c>
      <c r="ES36" s="22">
        <v>0</v>
      </c>
      <c r="ET36" s="22">
        <v>0</v>
      </c>
      <c r="EU36" s="22">
        <v>0</v>
      </c>
      <c r="EV36" s="22">
        <v>0</v>
      </c>
      <c r="EW36" s="26">
        <v>0</v>
      </c>
      <c r="EX36" s="26">
        <v>0</v>
      </c>
      <c r="EY36" s="26">
        <v>0</v>
      </c>
      <c r="FA36" s="20">
        <v>31</v>
      </c>
      <c r="FB36" s="21" t="str">
        <f>EP36</f>
        <v>粟 国 村</v>
      </c>
      <c r="FC36" s="22">
        <v>0</v>
      </c>
      <c r="FD36" s="22">
        <v>0</v>
      </c>
      <c r="FE36" s="22">
        <v>0</v>
      </c>
      <c r="FF36" s="22">
        <v>0</v>
      </c>
      <c r="FG36" s="22">
        <v>0</v>
      </c>
      <c r="FH36" s="22">
        <v>0</v>
      </c>
      <c r="FI36" s="26">
        <v>0</v>
      </c>
      <c r="FJ36" s="26">
        <v>0</v>
      </c>
      <c r="FK36" s="26">
        <v>0</v>
      </c>
      <c r="FM36" s="20">
        <v>31</v>
      </c>
      <c r="FN36" s="21" t="str">
        <f>FB36</f>
        <v>粟 国 村</v>
      </c>
      <c r="FO36" s="22">
        <v>14055</v>
      </c>
      <c r="FP36" s="22">
        <v>2413959</v>
      </c>
      <c r="FQ36" s="22">
        <v>966063</v>
      </c>
      <c r="FR36" s="22">
        <v>7241</v>
      </c>
      <c r="FS36" s="22">
        <v>2897</v>
      </c>
      <c r="FT36" s="22">
        <v>2886</v>
      </c>
      <c r="FU36" s="26">
        <v>123</v>
      </c>
      <c r="FV36" s="26">
        <v>8639</v>
      </c>
      <c r="FW36" s="26">
        <v>3014</v>
      </c>
      <c r="FY36" s="20">
        <v>31</v>
      </c>
      <c r="FZ36" s="21" t="str">
        <f>FN36</f>
        <v>粟 国 村</v>
      </c>
      <c r="GA36" s="22">
        <v>0</v>
      </c>
      <c r="GB36" s="22">
        <v>0</v>
      </c>
      <c r="GC36" s="22">
        <v>0</v>
      </c>
      <c r="GD36" s="22">
        <v>0</v>
      </c>
      <c r="GE36" s="22">
        <v>0</v>
      </c>
      <c r="GF36" s="22">
        <v>0</v>
      </c>
      <c r="GG36" s="26">
        <v>0</v>
      </c>
      <c r="GH36" s="26">
        <v>0</v>
      </c>
      <c r="GI36" s="26">
        <v>0</v>
      </c>
      <c r="GK36" s="20">
        <v>31</v>
      </c>
      <c r="GL36" s="21" t="str">
        <f>FZ36</f>
        <v>粟 国 村</v>
      </c>
      <c r="GM36" s="22">
        <v>0</v>
      </c>
      <c r="GN36" s="22">
        <v>0</v>
      </c>
      <c r="GO36" s="22">
        <v>0</v>
      </c>
      <c r="GP36" s="22">
        <v>0</v>
      </c>
      <c r="GQ36" s="22">
        <v>0</v>
      </c>
      <c r="GR36" s="22">
        <v>0</v>
      </c>
      <c r="GS36" s="26">
        <v>0</v>
      </c>
      <c r="GT36" s="26">
        <v>0</v>
      </c>
      <c r="GU36" s="26">
        <v>0</v>
      </c>
      <c r="GW36" s="20">
        <v>31</v>
      </c>
      <c r="GX36" s="21" t="str">
        <f>GL36</f>
        <v>粟 国 村</v>
      </c>
      <c r="GY36" s="22">
        <v>0</v>
      </c>
      <c r="GZ36" s="22">
        <v>0</v>
      </c>
      <c r="HA36" s="22">
        <v>0</v>
      </c>
      <c r="HB36" s="22">
        <v>0</v>
      </c>
      <c r="HC36" s="22">
        <v>0</v>
      </c>
      <c r="HD36" s="22">
        <v>0</v>
      </c>
      <c r="HE36" s="26">
        <v>0</v>
      </c>
      <c r="HF36" s="26">
        <v>0</v>
      </c>
      <c r="HG36" s="26">
        <v>0</v>
      </c>
      <c r="HI36" s="20">
        <v>31</v>
      </c>
      <c r="HJ36" s="21" t="str">
        <f>GX36</f>
        <v>粟 国 村</v>
      </c>
      <c r="HK36" s="22">
        <v>0</v>
      </c>
      <c r="HL36" s="22">
        <v>0</v>
      </c>
      <c r="HM36" s="22">
        <v>0</v>
      </c>
      <c r="HN36" s="22">
        <v>0</v>
      </c>
      <c r="HO36" s="22">
        <v>0</v>
      </c>
      <c r="HP36" s="22">
        <v>0</v>
      </c>
      <c r="HQ36" s="26">
        <v>0</v>
      </c>
      <c r="HR36" s="26">
        <v>0</v>
      </c>
      <c r="HS36" s="26">
        <v>0</v>
      </c>
      <c r="HU36" s="19">
        <f t="shared" si="1"/>
        <v>30952</v>
      </c>
      <c r="HV36" s="8">
        <f t="shared" si="2"/>
        <v>5845047</v>
      </c>
      <c r="HW36" s="8">
        <f t="shared" si="3"/>
        <v>2357642</v>
      </c>
      <c r="HX36" s="8">
        <f t="shared" si="4"/>
        <v>621893</v>
      </c>
      <c r="HY36" s="8">
        <f t="shared" si="5"/>
        <v>259652</v>
      </c>
      <c r="HZ36" s="8">
        <f t="shared" si="6"/>
        <v>91348</v>
      </c>
      <c r="IA36" s="8">
        <f t="shared" si="7"/>
        <v>247</v>
      </c>
      <c r="IB36" s="8">
        <f t="shared" si="8"/>
        <v>18192</v>
      </c>
      <c r="IC36" s="8">
        <f t="shared" si="9"/>
        <v>6182</v>
      </c>
    </row>
    <row r="37" spans="1:237" s="8" customFormat="1" ht="15" customHeight="1">
      <c r="A37" s="24">
        <v>30</v>
      </c>
      <c r="B37" s="25" t="s">
        <v>102</v>
      </c>
      <c r="C37" s="26">
        <v>0</v>
      </c>
      <c r="D37" s="26">
        <v>0</v>
      </c>
      <c r="E37" s="26">
        <v>0</v>
      </c>
      <c r="F37" s="26">
        <v>0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18"/>
      <c r="M37" s="20">
        <v>32</v>
      </c>
      <c r="N37" s="21" t="str">
        <f>B37</f>
        <v>渡名喜村</v>
      </c>
      <c r="O37" s="26">
        <v>0</v>
      </c>
      <c r="P37" s="26">
        <v>0</v>
      </c>
      <c r="Q37" s="26">
        <v>0</v>
      </c>
      <c r="R37" s="26">
        <v>0</v>
      </c>
      <c r="S37" s="26">
        <v>0</v>
      </c>
      <c r="T37" s="26">
        <v>0</v>
      </c>
      <c r="U37" s="26">
        <v>0</v>
      </c>
      <c r="V37" s="26">
        <v>0</v>
      </c>
      <c r="W37" s="26">
        <v>0</v>
      </c>
      <c r="X37" s="33"/>
      <c r="Y37" s="20">
        <v>32</v>
      </c>
      <c r="Z37" s="21" t="str">
        <f>N37</f>
        <v>渡名喜村</v>
      </c>
      <c r="AA37" s="22">
        <v>27278</v>
      </c>
      <c r="AB37" s="22">
        <v>216686</v>
      </c>
      <c r="AC37" s="22">
        <v>51940</v>
      </c>
      <c r="AD37" s="22">
        <v>6528</v>
      </c>
      <c r="AE37" s="22">
        <v>1560</v>
      </c>
      <c r="AF37" s="22">
        <v>1556</v>
      </c>
      <c r="AG37" s="22">
        <v>11</v>
      </c>
      <c r="AH37" s="22">
        <v>1407</v>
      </c>
      <c r="AI37" s="22">
        <v>281</v>
      </c>
      <c r="AJ37" s="53"/>
      <c r="AK37" s="20">
        <v>32</v>
      </c>
      <c r="AL37" s="21" t="str">
        <f>Z37</f>
        <v>渡名喜村</v>
      </c>
      <c r="AM37" s="22">
        <v>0</v>
      </c>
      <c r="AN37" s="22">
        <v>0</v>
      </c>
      <c r="AO37" s="22">
        <v>0</v>
      </c>
      <c r="AP37" s="22">
        <v>0</v>
      </c>
      <c r="AQ37" s="22">
        <v>0</v>
      </c>
      <c r="AR37" s="22">
        <v>0</v>
      </c>
      <c r="AS37" s="22">
        <v>0</v>
      </c>
      <c r="AT37" s="22">
        <v>0</v>
      </c>
      <c r="AU37" s="22">
        <v>0</v>
      </c>
      <c r="AV37" s="33"/>
      <c r="AW37" s="20">
        <v>32</v>
      </c>
      <c r="AX37" s="21" t="str">
        <f>AL37</f>
        <v>渡名喜村</v>
      </c>
      <c r="AY37" s="22">
        <v>0</v>
      </c>
      <c r="AZ37" s="22">
        <v>50842</v>
      </c>
      <c r="BA37" s="22">
        <v>9744</v>
      </c>
      <c r="BB37" s="22">
        <v>65828</v>
      </c>
      <c r="BC37" s="22">
        <v>12668</v>
      </c>
      <c r="BD37" s="22">
        <v>1558</v>
      </c>
      <c r="BE37" s="22">
        <v>0</v>
      </c>
      <c r="BF37" s="22">
        <v>256</v>
      </c>
      <c r="BG37" s="22">
        <v>49</v>
      </c>
      <c r="BH37" s="33"/>
      <c r="BI37" s="20">
        <v>32</v>
      </c>
      <c r="BJ37" s="21" t="str">
        <f>AX37</f>
        <v>渡名喜村</v>
      </c>
      <c r="BK37" s="22">
        <v>0</v>
      </c>
      <c r="BL37" s="22">
        <v>40198</v>
      </c>
      <c r="BM37" s="22">
        <v>12495</v>
      </c>
      <c r="BN37" s="22">
        <v>52232</v>
      </c>
      <c r="BO37" s="22">
        <v>16202</v>
      </c>
      <c r="BP37" s="22">
        <v>3967</v>
      </c>
      <c r="BQ37" s="22">
        <v>0</v>
      </c>
      <c r="BR37" s="22">
        <v>215</v>
      </c>
      <c r="BS37" s="22">
        <v>47</v>
      </c>
      <c r="BT37" s="33"/>
      <c r="BU37" s="20">
        <v>32</v>
      </c>
      <c r="BV37" s="21" t="str">
        <f>BJ37</f>
        <v>渡名喜村</v>
      </c>
      <c r="BW37" s="22">
        <v>0</v>
      </c>
      <c r="BX37" s="22">
        <v>26066</v>
      </c>
      <c r="BY37" s="22">
        <v>18976</v>
      </c>
      <c r="BZ37" s="22">
        <v>33604</v>
      </c>
      <c r="CA37" s="22">
        <v>24479</v>
      </c>
      <c r="CB37" s="22">
        <v>14883</v>
      </c>
      <c r="CC37" s="22">
        <v>0</v>
      </c>
      <c r="CD37" s="22">
        <v>120</v>
      </c>
      <c r="CE37" s="22">
        <v>63</v>
      </c>
      <c r="CF37" s="33"/>
      <c r="CG37" s="20">
        <v>32</v>
      </c>
      <c r="CH37" s="21" t="str">
        <f>BV37</f>
        <v>渡名喜村</v>
      </c>
      <c r="CI37" s="22">
        <v>7725</v>
      </c>
      <c r="CJ37" s="22">
        <v>117106</v>
      </c>
      <c r="CK37" s="22">
        <v>41215</v>
      </c>
      <c r="CL37" s="22">
        <v>151664</v>
      </c>
      <c r="CM37" s="22">
        <v>53349</v>
      </c>
      <c r="CN37" s="22">
        <v>20408</v>
      </c>
      <c r="CO37" s="26">
        <v>20</v>
      </c>
      <c r="CP37" s="26">
        <v>591</v>
      </c>
      <c r="CQ37" s="26">
        <v>159</v>
      </c>
      <c r="CR37" s="53"/>
      <c r="CS37" s="20">
        <v>32</v>
      </c>
      <c r="CT37" s="21" t="str">
        <f>CH37</f>
        <v>渡名喜村</v>
      </c>
      <c r="CU37" s="22">
        <v>0</v>
      </c>
      <c r="CV37" s="22">
        <v>0</v>
      </c>
      <c r="CW37" s="22">
        <v>0</v>
      </c>
      <c r="CX37" s="22">
        <v>0</v>
      </c>
      <c r="CY37" s="22">
        <v>0</v>
      </c>
      <c r="CZ37" s="22">
        <v>0</v>
      </c>
      <c r="DA37" s="22">
        <v>0</v>
      </c>
      <c r="DB37" s="22">
        <v>0</v>
      </c>
      <c r="DC37" s="22">
        <v>0</v>
      </c>
      <c r="DD37" s="18"/>
      <c r="DE37" s="20">
        <v>32</v>
      </c>
      <c r="DF37" s="21" t="str">
        <f>CT37</f>
        <v>渡名喜村</v>
      </c>
      <c r="DG37" s="22">
        <v>0</v>
      </c>
      <c r="DH37" s="22">
        <v>0</v>
      </c>
      <c r="DI37" s="22">
        <v>0</v>
      </c>
      <c r="DJ37" s="22">
        <v>0</v>
      </c>
      <c r="DK37" s="22">
        <v>0</v>
      </c>
      <c r="DL37" s="22">
        <v>0</v>
      </c>
      <c r="DM37" s="22">
        <v>0</v>
      </c>
      <c r="DN37" s="22">
        <v>0</v>
      </c>
      <c r="DO37" s="22">
        <v>0</v>
      </c>
      <c r="DP37" s="18"/>
      <c r="DQ37" s="20">
        <v>32</v>
      </c>
      <c r="DR37" s="21" t="str">
        <f>DF37</f>
        <v>渡名喜村</v>
      </c>
      <c r="DS37" s="22">
        <v>196</v>
      </c>
      <c r="DT37" s="22">
        <v>0</v>
      </c>
      <c r="DU37" s="22">
        <v>0</v>
      </c>
      <c r="DV37" s="22">
        <v>0</v>
      </c>
      <c r="DW37" s="22">
        <v>0</v>
      </c>
      <c r="DX37" s="22">
        <v>0</v>
      </c>
      <c r="DY37" s="22">
        <v>3</v>
      </c>
      <c r="DZ37" s="22">
        <v>0</v>
      </c>
      <c r="EA37" s="22">
        <v>0</v>
      </c>
      <c r="EB37" s="18"/>
      <c r="EC37" s="20">
        <v>32</v>
      </c>
      <c r="ED37" s="21" t="str">
        <f>DR37</f>
        <v>渡名喜村</v>
      </c>
      <c r="EE37" s="22">
        <v>218661</v>
      </c>
      <c r="EF37" s="22">
        <v>200119</v>
      </c>
      <c r="EG37" s="22">
        <v>42869</v>
      </c>
      <c r="EH37" s="22">
        <v>1234</v>
      </c>
      <c r="EI37" s="22">
        <v>263</v>
      </c>
      <c r="EJ37" s="22">
        <v>263</v>
      </c>
      <c r="EK37" s="22">
        <v>6</v>
      </c>
      <c r="EL37" s="22">
        <v>182</v>
      </c>
      <c r="EM37" s="22">
        <v>40</v>
      </c>
      <c r="EO37" s="20">
        <v>32</v>
      </c>
      <c r="EP37" s="21" t="str">
        <f>ED37</f>
        <v>渡名喜村</v>
      </c>
      <c r="EQ37" s="22">
        <v>0</v>
      </c>
      <c r="ER37" s="22">
        <v>0</v>
      </c>
      <c r="ES37" s="22">
        <v>0</v>
      </c>
      <c r="ET37" s="22">
        <v>0</v>
      </c>
      <c r="EU37" s="22">
        <v>0</v>
      </c>
      <c r="EV37" s="22">
        <v>0</v>
      </c>
      <c r="EW37" s="22">
        <v>0</v>
      </c>
      <c r="EX37" s="22">
        <v>0</v>
      </c>
      <c r="EY37" s="22">
        <v>0</v>
      </c>
      <c r="FA37" s="20">
        <v>32</v>
      </c>
      <c r="FB37" s="21" t="str">
        <f>EP37</f>
        <v>渡名喜村</v>
      </c>
      <c r="FC37" s="22">
        <v>0</v>
      </c>
      <c r="FD37" s="22">
        <v>0</v>
      </c>
      <c r="FE37" s="22">
        <v>0</v>
      </c>
      <c r="FF37" s="22">
        <v>0</v>
      </c>
      <c r="FG37" s="22">
        <v>0</v>
      </c>
      <c r="FH37" s="22">
        <v>0</v>
      </c>
      <c r="FI37" s="22">
        <v>0</v>
      </c>
      <c r="FJ37" s="22">
        <v>0</v>
      </c>
      <c r="FK37" s="22">
        <v>0</v>
      </c>
      <c r="FM37" s="20">
        <v>32</v>
      </c>
      <c r="FN37" s="21" t="str">
        <f>FB37</f>
        <v>渡名喜村</v>
      </c>
      <c r="FO37" s="22">
        <v>654629</v>
      </c>
      <c r="FP37" s="22">
        <v>1674030</v>
      </c>
      <c r="FQ37" s="22">
        <v>486741</v>
      </c>
      <c r="FR37" s="22">
        <v>9852</v>
      </c>
      <c r="FS37" s="22">
        <v>2782</v>
      </c>
      <c r="FT37" s="22">
        <v>2782</v>
      </c>
      <c r="FU37" s="22">
        <v>174</v>
      </c>
      <c r="FV37" s="22">
        <v>3868</v>
      </c>
      <c r="FW37" s="22">
        <v>924</v>
      </c>
      <c r="FY37" s="20">
        <v>32</v>
      </c>
      <c r="FZ37" s="21" t="str">
        <f>FN37</f>
        <v>渡名喜村</v>
      </c>
      <c r="GA37" s="22">
        <v>0</v>
      </c>
      <c r="GB37" s="22">
        <v>0</v>
      </c>
      <c r="GC37" s="22">
        <v>0</v>
      </c>
      <c r="GD37" s="22">
        <v>0</v>
      </c>
      <c r="GE37" s="22">
        <v>0</v>
      </c>
      <c r="GF37" s="22">
        <v>0</v>
      </c>
      <c r="GG37" s="22">
        <v>0</v>
      </c>
      <c r="GH37" s="22">
        <v>0</v>
      </c>
      <c r="GI37" s="22">
        <v>0</v>
      </c>
      <c r="GK37" s="20">
        <v>32</v>
      </c>
      <c r="GL37" s="21" t="str">
        <f>FZ37</f>
        <v>渡名喜村</v>
      </c>
      <c r="GM37" s="22">
        <v>0</v>
      </c>
      <c r="GN37" s="22">
        <v>0</v>
      </c>
      <c r="GO37" s="22">
        <v>0</v>
      </c>
      <c r="GP37" s="22">
        <v>0</v>
      </c>
      <c r="GQ37" s="22">
        <v>0</v>
      </c>
      <c r="GR37" s="22">
        <v>0</v>
      </c>
      <c r="GS37" s="22">
        <v>0</v>
      </c>
      <c r="GT37" s="22">
        <v>0</v>
      </c>
      <c r="GU37" s="22">
        <v>0</v>
      </c>
      <c r="GW37" s="20">
        <v>32</v>
      </c>
      <c r="GX37" s="21" t="str">
        <f>GL37</f>
        <v>渡名喜村</v>
      </c>
      <c r="GY37" s="22">
        <v>0</v>
      </c>
      <c r="GZ37" s="22">
        <v>0</v>
      </c>
      <c r="HA37" s="22">
        <v>0</v>
      </c>
      <c r="HB37" s="22">
        <v>0</v>
      </c>
      <c r="HC37" s="22">
        <v>0</v>
      </c>
      <c r="HD37" s="22">
        <v>0</v>
      </c>
      <c r="HE37" s="22">
        <v>0</v>
      </c>
      <c r="HF37" s="22">
        <v>0</v>
      </c>
      <c r="HG37" s="22">
        <v>0</v>
      </c>
      <c r="HI37" s="20">
        <v>32</v>
      </c>
      <c r="HJ37" s="21" t="str">
        <f>GX37</f>
        <v>渡名喜村</v>
      </c>
      <c r="HK37" s="22">
        <v>0</v>
      </c>
      <c r="HL37" s="22">
        <v>0</v>
      </c>
      <c r="HM37" s="22">
        <v>0</v>
      </c>
      <c r="HN37" s="22">
        <v>0</v>
      </c>
      <c r="HO37" s="22">
        <v>0</v>
      </c>
      <c r="HP37" s="22">
        <v>0</v>
      </c>
      <c r="HQ37" s="22">
        <v>0</v>
      </c>
      <c r="HR37" s="22">
        <v>0</v>
      </c>
      <c r="HS37" s="22">
        <v>0</v>
      </c>
      <c r="HU37" s="19">
        <f t="shared" si="1"/>
        <v>908489</v>
      </c>
      <c r="HV37" s="8">
        <f t="shared" si="2"/>
        <v>2207941</v>
      </c>
      <c r="HW37" s="8">
        <f t="shared" si="3"/>
        <v>622765</v>
      </c>
      <c r="HX37" s="8">
        <f t="shared" si="4"/>
        <v>169278</v>
      </c>
      <c r="HY37" s="8">
        <f t="shared" si="5"/>
        <v>57954</v>
      </c>
      <c r="HZ37" s="8">
        <f t="shared" si="6"/>
        <v>25009</v>
      </c>
      <c r="IA37" s="8">
        <f t="shared" si="7"/>
        <v>214</v>
      </c>
      <c r="IB37" s="8">
        <f t="shared" si="8"/>
        <v>6048</v>
      </c>
      <c r="IC37" s="8">
        <f t="shared" si="9"/>
        <v>1404</v>
      </c>
    </row>
    <row r="38" spans="1:237" s="8" customFormat="1" ht="15" customHeight="1">
      <c r="A38" s="27">
        <v>33</v>
      </c>
      <c r="B38" s="28" t="s">
        <v>103</v>
      </c>
      <c r="C38" s="29">
        <v>0</v>
      </c>
      <c r="D38" s="29"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18"/>
      <c r="M38" s="20">
        <v>33</v>
      </c>
      <c r="N38" s="28" t="str">
        <f aca="true" t="shared" si="39" ref="N38:N46">B38</f>
        <v>南大東村</v>
      </c>
      <c r="O38" s="29">
        <v>0</v>
      </c>
      <c r="P38" s="29">
        <v>0</v>
      </c>
      <c r="Q38" s="29">
        <v>0</v>
      </c>
      <c r="R38" s="29">
        <v>0</v>
      </c>
      <c r="S38" s="29">
        <v>0</v>
      </c>
      <c r="T38" s="29">
        <v>0</v>
      </c>
      <c r="U38" s="29">
        <v>0</v>
      </c>
      <c r="V38" s="29">
        <v>0</v>
      </c>
      <c r="W38" s="29">
        <v>0</v>
      </c>
      <c r="X38" s="33"/>
      <c r="Y38" s="20">
        <v>33</v>
      </c>
      <c r="Z38" s="28" t="str">
        <f aca="true" t="shared" si="40" ref="Z38:Z46">N38</f>
        <v>南大東村</v>
      </c>
      <c r="AA38" s="22">
        <v>550852</v>
      </c>
      <c r="AB38" s="22">
        <v>17530581</v>
      </c>
      <c r="AC38" s="22">
        <v>17396167</v>
      </c>
      <c r="AD38" s="22">
        <v>576689</v>
      </c>
      <c r="AE38" s="22">
        <v>572544</v>
      </c>
      <c r="AF38" s="22">
        <v>572544</v>
      </c>
      <c r="AG38" s="29">
        <v>488</v>
      </c>
      <c r="AH38" s="29">
        <v>2118</v>
      </c>
      <c r="AI38" s="29">
        <v>2026</v>
      </c>
      <c r="AJ38" s="53"/>
      <c r="AK38" s="20">
        <v>33</v>
      </c>
      <c r="AL38" s="28" t="str">
        <f aca="true" t="shared" si="41" ref="AL38:AL46">Z38</f>
        <v>南大東村</v>
      </c>
      <c r="AM38" s="29">
        <v>0</v>
      </c>
      <c r="AN38" s="29">
        <v>0</v>
      </c>
      <c r="AO38" s="29">
        <v>0</v>
      </c>
      <c r="AP38" s="29">
        <v>0</v>
      </c>
      <c r="AQ38" s="29">
        <v>0</v>
      </c>
      <c r="AR38" s="29">
        <v>0</v>
      </c>
      <c r="AS38" s="29">
        <v>0</v>
      </c>
      <c r="AT38" s="29">
        <v>0</v>
      </c>
      <c r="AU38" s="29">
        <v>0</v>
      </c>
      <c r="AV38" s="33"/>
      <c r="AW38" s="20">
        <v>33</v>
      </c>
      <c r="AX38" s="28" t="str">
        <f aca="true" t="shared" si="42" ref="AX38:AX46">AL38</f>
        <v>南大東村</v>
      </c>
      <c r="AY38" s="29">
        <v>0</v>
      </c>
      <c r="AZ38" s="29">
        <v>80509</v>
      </c>
      <c r="BA38" s="29">
        <v>61367</v>
      </c>
      <c r="BB38" s="29">
        <v>201486</v>
      </c>
      <c r="BC38" s="29">
        <v>143481</v>
      </c>
      <c r="BD38" s="29">
        <v>14007</v>
      </c>
      <c r="BE38" s="29">
        <v>0</v>
      </c>
      <c r="BF38" s="29">
        <v>414</v>
      </c>
      <c r="BG38" s="29">
        <v>304</v>
      </c>
      <c r="BH38" s="33"/>
      <c r="BI38" s="20">
        <v>33</v>
      </c>
      <c r="BJ38" s="28" t="str">
        <f aca="true" t="shared" si="43" ref="BJ38:BJ46">AX38</f>
        <v>南大東村</v>
      </c>
      <c r="BK38" s="29">
        <v>0</v>
      </c>
      <c r="BL38" s="29">
        <v>160373</v>
      </c>
      <c r="BM38" s="29">
        <v>146502</v>
      </c>
      <c r="BN38" s="29">
        <v>335484</v>
      </c>
      <c r="BO38" s="29">
        <v>299378</v>
      </c>
      <c r="BP38" s="29">
        <v>60141</v>
      </c>
      <c r="BQ38" s="29">
        <v>0</v>
      </c>
      <c r="BR38" s="29">
        <v>348</v>
      </c>
      <c r="BS38" s="29">
        <v>269</v>
      </c>
      <c r="BT38" s="33"/>
      <c r="BU38" s="20">
        <v>33</v>
      </c>
      <c r="BV38" s="28" t="str">
        <f aca="true" t="shared" si="44" ref="BV38:BV46">BJ38</f>
        <v>南大東村</v>
      </c>
      <c r="BW38" s="29">
        <v>0</v>
      </c>
      <c r="BX38" s="29">
        <v>116560</v>
      </c>
      <c r="BY38" s="29">
        <v>116250</v>
      </c>
      <c r="BZ38" s="29">
        <v>277276</v>
      </c>
      <c r="CA38" s="29">
        <v>276217</v>
      </c>
      <c r="CB38" s="29">
        <v>142201</v>
      </c>
      <c r="CC38" s="29">
        <v>0</v>
      </c>
      <c r="CD38" s="29">
        <v>199</v>
      </c>
      <c r="CE38" s="29">
        <v>195</v>
      </c>
      <c r="CF38" s="33"/>
      <c r="CG38" s="20">
        <v>33</v>
      </c>
      <c r="CH38" s="28" t="str">
        <f aca="true" t="shared" si="45" ref="CH38:CH46">BV38</f>
        <v>南大東村</v>
      </c>
      <c r="CI38" s="22">
        <v>97915</v>
      </c>
      <c r="CJ38" s="22">
        <v>357442</v>
      </c>
      <c r="CK38" s="22">
        <v>324119</v>
      </c>
      <c r="CL38" s="22">
        <v>814246</v>
      </c>
      <c r="CM38" s="22">
        <v>719076</v>
      </c>
      <c r="CN38" s="22">
        <v>216349</v>
      </c>
      <c r="CO38" s="29">
        <v>113</v>
      </c>
      <c r="CP38" s="29">
        <v>961</v>
      </c>
      <c r="CQ38" s="29">
        <v>768</v>
      </c>
      <c r="CR38" s="53"/>
      <c r="CS38" s="20">
        <v>33</v>
      </c>
      <c r="CT38" s="28" t="str">
        <f aca="true" t="shared" si="46" ref="CT38:CT46">CH38</f>
        <v>南大東村</v>
      </c>
      <c r="CU38" s="22">
        <v>0</v>
      </c>
      <c r="CV38" s="22">
        <v>0</v>
      </c>
      <c r="CW38" s="22">
        <v>0</v>
      </c>
      <c r="CX38" s="22">
        <v>0</v>
      </c>
      <c r="CY38" s="22">
        <v>0</v>
      </c>
      <c r="CZ38" s="22">
        <v>0</v>
      </c>
      <c r="DA38" s="29">
        <v>0</v>
      </c>
      <c r="DB38" s="29">
        <v>0</v>
      </c>
      <c r="DC38" s="29">
        <v>0</v>
      </c>
      <c r="DD38" s="18"/>
      <c r="DE38" s="20">
        <v>33</v>
      </c>
      <c r="DF38" s="28" t="str">
        <f aca="true" t="shared" si="47" ref="DF38:DF46">CT38</f>
        <v>南大東村</v>
      </c>
      <c r="DG38" s="22">
        <v>0</v>
      </c>
      <c r="DH38" s="22">
        <v>0</v>
      </c>
      <c r="DI38" s="22">
        <v>0</v>
      </c>
      <c r="DJ38" s="22">
        <v>0</v>
      </c>
      <c r="DK38" s="22">
        <v>0</v>
      </c>
      <c r="DL38" s="22">
        <v>0</v>
      </c>
      <c r="DM38" s="29">
        <v>0</v>
      </c>
      <c r="DN38" s="29">
        <v>0</v>
      </c>
      <c r="DO38" s="29">
        <v>0</v>
      </c>
      <c r="DP38" s="18"/>
      <c r="DQ38" s="20">
        <v>33</v>
      </c>
      <c r="DR38" s="28" t="str">
        <f aca="true" t="shared" si="48" ref="DR38:DR46">DF38</f>
        <v>南大東村</v>
      </c>
      <c r="DS38" s="22">
        <v>1498604</v>
      </c>
      <c r="DT38" s="22">
        <v>19836</v>
      </c>
      <c r="DU38" s="22">
        <v>11864</v>
      </c>
      <c r="DV38" s="22">
        <v>158</v>
      </c>
      <c r="DW38" s="22">
        <v>94</v>
      </c>
      <c r="DX38" s="22">
        <v>94</v>
      </c>
      <c r="DY38" s="29">
        <v>132</v>
      </c>
      <c r="DZ38" s="29">
        <v>14</v>
      </c>
      <c r="EA38" s="29">
        <v>12</v>
      </c>
      <c r="EB38" s="18"/>
      <c r="EC38" s="20">
        <v>33</v>
      </c>
      <c r="ED38" s="28" t="str">
        <f aca="true" t="shared" si="49" ref="ED38:ED46">DR38</f>
        <v>南大東村</v>
      </c>
      <c r="EE38" s="22">
        <v>0</v>
      </c>
      <c r="EF38" s="22">
        <v>0</v>
      </c>
      <c r="EG38" s="22">
        <v>0</v>
      </c>
      <c r="EH38" s="22">
        <v>0</v>
      </c>
      <c r="EI38" s="22">
        <v>0</v>
      </c>
      <c r="EJ38" s="22">
        <v>0</v>
      </c>
      <c r="EK38" s="29">
        <v>0</v>
      </c>
      <c r="EL38" s="29">
        <v>0</v>
      </c>
      <c r="EM38" s="29">
        <v>0</v>
      </c>
      <c r="EO38" s="20">
        <v>33</v>
      </c>
      <c r="EP38" s="28" t="str">
        <f aca="true" t="shared" si="50" ref="EP38:EP46">ED38</f>
        <v>南大東村</v>
      </c>
      <c r="EQ38" s="22">
        <v>0</v>
      </c>
      <c r="ER38" s="22">
        <v>0</v>
      </c>
      <c r="ES38" s="22">
        <v>0</v>
      </c>
      <c r="ET38" s="22">
        <v>0</v>
      </c>
      <c r="EU38" s="22">
        <v>0</v>
      </c>
      <c r="EV38" s="22">
        <v>0</v>
      </c>
      <c r="EW38" s="29">
        <v>0</v>
      </c>
      <c r="EX38" s="29">
        <v>0</v>
      </c>
      <c r="EY38" s="29">
        <v>0</v>
      </c>
      <c r="FA38" s="20">
        <v>33</v>
      </c>
      <c r="FB38" s="28" t="str">
        <f aca="true" t="shared" si="51" ref="FB38:FB46">EP38</f>
        <v>南大東村</v>
      </c>
      <c r="FC38" s="22">
        <v>0</v>
      </c>
      <c r="FD38" s="22">
        <v>0</v>
      </c>
      <c r="FE38" s="22">
        <v>0</v>
      </c>
      <c r="FF38" s="22">
        <v>0</v>
      </c>
      <c r="FG38" s="22">
        <v>0</v>
      </c>
      <c r="FH38" s="22">
        <v>0</v>
      </c>
      <c r="FI38" s="29">
        <v>0</v>
      </c>
      <c r="FJ38" s="29">
        <v>0</v>
      </c>
      <c r="FK38" s="29">
        <v>0</v>
      </c>
      <c r="FM38" s="20">
        <v>33</v>
      </c>
      <c r="FN38" s="28" t="str">
        <f aca="true" t="shared" si="52" ref="FN38:FN46">FB38</f>
        <v>南大東村</v>
      </c>
      <c r="FO38" s="22">
        <v>725086</v>
      </c>
      <c r="FP38" s="22">
        <v>358735</v>
      </c>
      <c r="FQ38" s="22">
        <v>221235</v>
      </c>
      <c r="FR38" s="22">
        <v>11782</v>
      </c>
      <c r="FS38" s="22">
        <v>10688</v>
      </c>
      <c r="FT38" s="22">
        <v>10688</v>
      </c>
      <c r="FU38" s="29">
        <v>96</v>
      </c>
      <c r="FV38" s="29">
        <v>588</v>
      </c>
      <c r="FW38" s="29">
        <v>185</v>
      </c>
      <c r="FY38" s="20">
        <v>33</v>
      </c>
      <c r="FZ38" s="28" t="str">
        <f aca="true" t="shared" si="53" ref="FZ38:FZ46">FN38</f>
        <v>南大東村</v>
      </c>
      <c r="GA38" s="22">
        <v>0</v>
      </c>
      <c r="GB38" s="22">
        <v>58211</v>
      </c>
      <c r="GC38" s="22">
        <v>58211</v>
      </c>
      <c r="GD38" s="22">
        <v>5691</v>
      </c>
      <c r="GE38" s="22">
        <v>5691</v>
      </c>
      <c r="GF38" s="22">
        <v>3901</v>
      </c>
      <c r="GG38" s="29">
        <v>0</v>
      </c>
      <c r="GH38" s="29">
        <v>16</v>
      </c>
      <c r="GI38" s="29">
        <v>16</v>
      </c>
      <c r="GK38" s="20">
        <v>33</v>
      </c>
      <c r="GL38" s="28" t="str">
        <f aca="true" t="shared" si="54" ref="GL38:GL46">FZ38</f>
        <v>南大東村</v>
      </c>
      <c r="GM38" s="22">
        <v>0</v>
      </c>
      <c r="GN38" s="22">
        <v>0</v>
      </c>
      <c r="GO38" s="22">
        <v>0</v>
      </c>
      <c r="GP38" s="22">
        <v>0</v>
      </c>
      <c r="GQ38" s="22">
        <v>0</v>
      </c>
      <c r="GR38" s="22">
        <v>0</v>
      </c>
      <c r="GS38" s="29">
        <v>0</v>
      </c>
      <c r="GT38" s="29">
        <v>0</v>
      </c>
      <c r="GU38" s="29">
        <v>0</v>
      </c>
      <c r="GW38" s="20">
        <v>33</v>
      </c>
      <c r="GX38" s="28" t="str">
        <f aca="true" t="shared" si="55" ref="GX38:GX46">GL38</f>
        <v>南大東村</v>
      </c>
      <c r="GY38" s="22">
        <v>0</v>
      </c>
      <c r="GZ38" s="22">
        <v>0</v>
      </c>
      <c r="HA38" s="22">
        <v>0</v>
      </c>
      <c r="HB38" s="22">
        <v>0</v>
      </c>
      <c r="HC38" s="22">
        <v>0</v>
      </c>
      <c r="HD38" s="22">
        <v>0</v>
      </c>
      <c r="HE38" s="29">
        <v>0</v>
      </c>
      <c r="HF38" s="29">
        <v>0</v>
      </c>
      <c r="HG38" s="29">
        <v>0</v>
      </c>
      <c r="HI38" s="20">
        <v>33</v>
      </c>
      <c r="HJ38" s="28" t="str">
        <f aca="true" t="shared" si="56" ref="HJ38:HJ46">GX38</f>
        <v>南大東村</v>
      </c>
      <c r="HK38" s="22">
        <v>0</v>
      </c>
      <c r="HL38" s="22">
        <v>0</v>
      </c>
      <c r="HM38" s="22">
        <v>0</v>
      </c>
      <c r="HN38" s="22">
        <v>0</v>
      </c>
      <c r="HO38" s="22">
        <v>0</v>
      </c>
      <c r="HP38" s="22">
        <v>0</v>
      </c>
      <c r="HQ38" s="29">
        <v>0</v>
      </c>
      <c r="HR38" s="29">
        <v>0</v>
      </c>
      <c r="HS38" s="29">
        <v>0</v>
      </c>
      <c r="HU38" s="19">
        <f t="shared" si="1"/>
        <v>2872457</v>
      </c>
      <c r="HV38" s="8">
        <f t="shared" si="2"/>
        <v>18324805</v>
      </c>
      <c r="HW38" s="8">
        <f t="shared" si="3"/>
        <v>18011596</v>
      </c>
      <c r="HX38" s="8">
        <f t="shared" si="4"/>
        <v>1408566</v>
      </c>
      <c r="HY38" s="8">
        <f t="shared" si="5"/>
        <v>1308093</v>
      </c>
      <c r="HZ38" s="8">
        <f t="shared" si="6"/>
        <v>803576</v>
      </c>
      <c r="IA38" s="8">
        <f t="shared" si="7"/>
        <v>829</v>
      </c>
      <c r="IB38" s="8">
        <f t="shared" si="8"/>
        <v>3697</v>
      </c>
      <c r="IC38" s="8">
        <f t="shared" si="9"/>
        <v>3007</v>
      </c>
    </row>
    <row r="39" spans="1:237" s="8" customFormat="1" ht="15" customHeight="1">
      <c r="A39" s="20">
        <v>34</v>
      </c>
      <c r="B39" s="21" t="s">
        <v>104</v>
      </c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18"/>
      <c r="M39" s="20">
        <v>34</v>
      </c>
      <c r="N39" s="21" t="str">
        <f t="shared" si="39"/>
        <v>北大東村</v>
      </c>
      <c r="O39" s="22">
        <v>0</v>
      </c>
      <c r="P39" s="22">
        <v>0</v>
      </c>
      <c r="Q39" s="22">
        <v>0</v>
      </c>
      <c r="R39" s="22">
        <v>0</v>
      </c>
      <c r="S39" s="22">
        <v>0</v>
      </c>
      <c r="T39" s="22">
        <v>0</v>
      </c>
      <c r="U39" s="22">
        <v>0</v>
      </c>
      <c r="V39" s="22">
        <v>0</v>
      </c>
      <c r="W39" s="22">
        <v>0</v>
      </c>
      <c r="X39" s="33"/>
      <c r="Y39" s="20">
        <v>34</v>
      </c>
      <c r="Z39" s="21" t="str">
        <f t="shared" si="40"/>
        <v>北大東村</v>
      </c>
      <c r="AA39" s="22">
        <v>410199</v>
      </c>
      <c r="AB39" s="22">
        <v>5741712</v>
      </c>
      <c r="AC39" s="22">
        <v>5661536</v>
      </c>
      <c r="AD39" s="22">
        <v>106090</v>
      </c>
      <c r="AE39" s="22">
        <v>104564</v>
      </c>
      <c r="AF39" s="22">
        <v>104494</v>
      </c>
      <c r="AG39" s="22">
        <v>199</v>
      </c>
      <c r="AH39" s="22">
        <v>607</v>
      </c>
      <c r="AI39" s="22">
        <v>584</v>
      </c>
      <c r="AJ39" s="53"/>
      <c r="AK39" s="20">
        <v>34</v>
      </c>
      <c r="AL39" s="21" t="str">
        <f t="shared" si="41"/>
        <v>北大東村</v>
      </c>
      <c r="AM39" s="22">
        <v>0</v>
      </c>
      <c r="AN39" s="22">
        <v>0</v>
      </c>
      <c r="AO39" s="22">
        <v>0</v>
      </c>
      <c r="AP39" s="22">
        <v>0</v>
      </c>
      <c r="AQ39" s="22">
        <v>0</v>
      </c>
      <c r="AR39" s="22">
        <v>0</v>
      </c>
      <c r="AS39" s="29">
        <v>0</v>
      </c>
      <c r="AT39" s="29">
        <v>0</v>
      </c>
      <c r="AU39" s="29">
        <v>0</v>
      </c>
      <c r="AV39" s="33"/>
      <c r="AW39" s="20">
        <v>34</v>
      </c>
      <c r="AX39" s="21" t="str">
        <f t="shared" si="42"/>
        <v>北大東村</v>
      </c>
      <c r="AY39" s="29">
        <v>0</v>
      </c>
      <c r="AZ39" s="29">
        <v>32297</v>
      </c>
      <c r="BA39" s="29">
        <v>25194</v>
      </c>
      <c r="BB39" s="29">
        <v>22493</v>
      </c>
      <c r="BC39" s="29">
        <v>17214</v>
      </c>
      <c r="BD39" s="29">
        <v>2015</v>
      </c>
      <c r="BE39" s="29">
        <v>0</v>
      </c>
      <c r="BF39" s="29">
        <v>170</v>
      </c>
      <c r="BG39" s="29">
        <v>133</v>
      </c>
      <c r="BH39" s="33"/>
      <c r="BI39" s="20">
        <v>34</v>
      </c>
      <c r="BJ39" s="21" t="str">
        <f t="shared" si="43"/>
        <v>北大東村</v>
      </c>
      <c r="BK39" s="29">
        <v>0</v>
      </c>
      <c r="BL39" s="29">
        <v>99796</v>
      </c>
      <c r="BM39" s="29">
        <v>85221</v>
      </c>
      <c r="BN39" s="29">
        <v>68778</v>
      </c>
      <c r="BO39" s="29">
        <v>58761</v>
      </c>
      <c r="BP39" s="29">
        <v>13745</v>
      </c>
      <c r="BQ39" s="29">
        <v>0</v>
      </c>
      <c r="BR39" s="29">
        <v>154</v>
      </c>
      <c r="BS39" s="29">
        <v>120</v>
      </c>
      <c r="BT39" s="33"/>
      <c r="BU39" s="20">
        <v>34</v>
      </c>
      <c r="BV39" s="21" t="str">
        <f t="shared" si="44"/>
        <v>北大東村</v>
      </c>
      <c r="BW39" s="29">
        <v>0</v>
      </c>
      <c r="BX39" s="29">
        <v>35141</v>
      </c>
      <c r="BY39" s="29">
        <v>34778</v>
      </c>
      <c r="BZ39" s="29">
        <v>27547</v>
      </c>
      <c r="CA39" s="29">
        <v>27239</v>
      </c>
      <c r="CB39" s="29">
        <v>16392</v>
      </c>
      <c r="CC39" s="29">
        <v>0</v>
      </c>
      <c r="CD39" s="29">
        <v>34</v>
      </c>
      <c r="CE39" s="29">
        <v>32</v>
      </c>
      <c r="CF39" s="33"/>
      <c r="CG39" s="20">
        <v>34</v>
      </c>
      <c r="CH39" s="21" t="str">
        <f t="shared" si="45"/>
        <v>北大東村</v>
      </c>
      <c r="CI39" s="22">
        <v>81327</v>
      </c>
      <c r="CJ39" s="22">
        <v>167234</v>
      </c>
      <c r="CK39" s="22">
        <v>145193</v>
      </c>
      <c r="CL39" s="22">
        <v>118818</v>
      </c>
      <c r="CM39" s="22">
        <v>103214</v>
      </c>
      <c r="CN39" s="22">
        <v>32152</v>
      </c>
      <c r="CO39" s="22">
        <v>78</v>
      </c>
      <c r="CP39" s="22">
        <v>358</v>
      </c>
      <c r="CQ39" s="22">
        <v>285</v>
      </c>
      <c r="CR39" s="53"/>
      <c r="CS39" s="20">
        <v>34</v>
      </c>
      <c r="CT39" s="21" t="str">
        <f t="shared" si="46"/>
        <v>北大東村</v>
      </c>
      <c r="CU39" s="22">
        <v>0</v>
      </c>
      <c r="CV39" s="22">
        <v>0</v>
      </c>
      <c r="CW39" s="22">
        <v>0</v>
      </c>
      <c r="CX39" s="22">
        <v>0</v>
      </c>
      <c r="CY39" s="22">
        <v>0</v>
      </c>
      <c r="CZ39" s="22">
        <v>0</v>
      </c>
      <c r="DA39" s="22">
        <v>0</v>
      </c>
      <c r="DB39" s="22">
        <v>0</v>
      </c>
      <c r="DC39" s="22">
        <v>0</v>
      </c>
      <c r="DD39" s="18"/>
      <c r="DE39" s="20">
        <v>34</v>
      </c>
      <c r="DF39" s="21" t="str">
        <f t="shared" si="47"/>
        <v>北大東村</v>
      </c>
      <c r="DG39" s="22">
        <v>0</v>
      </c>
      <c r="DH39" s="22">
        <v>0</v>
      </c>
      <c r="DI39" s="22">
        <v>0</v>
      </c>
      <c r="DJ39" s="22">
        <v>0</v>
      </c>
      <c r="DK39" s="22">
        <v>0</v>
      </c>
      <c r="DL39" s="22">
        <v>0</v>
      </c>
      <c r="DM39" s="22">
        <v>0</v>
      </c>
      <c r="DN39" s="22">
        <v>0</v>
      </c>
      <c r="DO39" s="22">
        <v>0</v>
      </c>
      <c r="DP39" s="18"/>
      <c r="DQ39" s="20">
        <v>34</v>
      </c>
      <c r="DR39" s="21" t="str">
        <f t="shared" si="48"/>
        <v>北大東村</v>
      </c>
      <c r="DS39" s="22">
        <v>182113</v>
      </c>
      <c r="DT39" s="22">
        <v>36976</v>
      </c>
      <c r="DU39" s="22">
        <v>35209</v>
      </c>
      <c r="DV39" s="22">
        <v>330</v>
      </c>
      <c r="DW39" s="22">
        <v>314</v>
      </c>
      <c r="DX39" s="22">
        <v>314</v>
      </c>
      <c r="DY39" s="22">
        <v>22</v>
      </c>
      <c r="DZ39" s="22">
        <v>14</v>
      </c>
      <c r="EA39" s="22">
        <v>13</v>
      </c>
      <c r="EB39" s="18"/>
      <c r="EC39" s="20">
        <v>34</v>
      </c>
      <c r="ED39" s="21" t="str">
        <f t="shared" si="49"/>
        <v>北大東村</v>
      </c>
      <c r="EE39" s="22">
        <v>161741</v>
      </c>
      <c r="EF39" s="22">
        <v>0</v>
      </c>
      <c r="EG39" s="22">
        <v>0</v>
      </c>
      <c r="EH39" s="22">
        <v>0</v>
      </c>
      <c r="EI39" s="22">
        <v>0</v>
      </c>
      <c r="EJ39" s="22">
        <v>0</v>
      </c>
      <c r="EK39" s="22">
        <v>28</v>
      </c>
      <c r="EL39" s="22">
        <v>0</v>
      </c>
      <c r="EM39" s="22">
        <v>0</v>
      </c>
      <c r="EO39" s="20">
        <v>34</v>
      </c>
      <c r="EP39" s="21" t="str">
        <f t="shared" si="50"/>
        <v>北大東村</v>
      </c>
      <c r="EQ39" s="22">
        <v>0</v>
      </c>
      <c r="ER39" s="22">
        <v>0</v>
      </c>
      <c r="ES39" s="22">
        <v>0</v>
      </c>
      <c r="ET39" s="22">
        <v>0</v>
      </c>
      <c r="EU39" s="22">
        <v>0</v>
      </c>
      <c r="EV39" s="22">
        <v>0</v>
      </c>
      <c r="EW39" s="22">
        <v>0</v>
      </c>
      <c r="EX39" s="22">
        <v>0</v>
      </c>
      <c r="EY39" s="22">
        <v>0</v>
      </c>
      <c r="FA39" s="20">
        <v>34</v>
      </c>
      <c r="FB39" s="21" t="str">
        <f t="shared" si="51"/>
        <v>北大東村</v>
      </c>
      <c r="FC39" s="22">
        <v>0</v>
      </c>
      <c r="FD39" s="22">
        <v>0</v>
      </c>
      <c r="FE39" s="22">
        <v>0</v>
      </c>
      <c r="FF39" s="22">
        <v>0</v>
      </c>
      <c r="FG39" s="22">
        <v>0</v>
      </c>
      <c r="FH39" s="22">
        <v>0</v>
      </c>
      <c r="FI39" s="22">
        <v>0</v>
      </c>
      <c r="FJ39" s="22">
        <v>0</v>
      </c>
      <c r="FK39" s="22">
        <v>0</v>
      </c>
      <c r="FM39" s="20">
        <v>34</v>
      </c>
      <c r="FN39" s="21" t="str">
        <f t="shared" si="52"/>
        <v>北大東村</v>
      </c>
      <c r="FO39" s="22">
        <v>307720</v>
      </c>
      <c r="FP39" s="22">
        <v>1192449</v>
      </c>
      <c r="FQ39" s="22">
        <v>1171248</v>
      </c>
      <c r="FR39" s="22">
        <v>10841</v>
      </c>
      <c r="FS39" s="22">
        <v>10648</v>
      </c>
      <c r="FT39" s="22">
        <v>10616</v>
      </c>
      <c r="FU39" s="22">
        <v>53</v>
      </c>
      <c r="FV39" s="22">
        <v>21</v>
      </c>
      <c r="FW39" s="22">
        <v>17</v>
      </c>
      <c r="FY39" s="20">
        <v>34</v>
      </c>
      <c r="FZ39" s="21" t="str">
        <f t="shared" si="53"/>
        <v>北大東村</v>
      </c>
      <c r="GA39" s="22">
        <v>0</v>
      </c>
      <c r="GB39" s="22">
        <v>0</v>
      </c>
      <c r="GC39" s="22">
        <v>0</v>
      </c>
      <c r="GD39" s="22">
        <v>0</v>
      </c>
      <c r="GE39" s="22">
        <v>0</v>
      </c>
      <c r="GF39" s="22">
        <v>0</v>
      </c>
      <c r="GG39" s="22">
        <v>0</v>
      </c>
      <c r="GH39" s="22">
        <v>0</v>
      </c>
      <c r="GI39" s="22">
        <v>0</v>
      </c>
      <c r="GK39" s="20">
        <v>34</v>
      </c>
      <c r="GL39" s="21" t="str">
        <f t="shared" si="54"/>
        <v>北大東村</v>
      </c>
      <c r="GM39" s="22">
        <v>0</v>
      </c>
      <c r="GN39" s="22">
        <v>0</v>
      </c>
      <c r="GO39" s="22">
        <v>0</v>
      </c>
      <c r="GP39" s="22">
        <v>0</v>
      </c>
      <c r="GQ39" s="22">
        <v>0</v>
      </c>
      <c r="GR39" s="22">
        <v>0</v>
      </c>
      <c r="GS39" s="22">
        <v>0</v>
      </c>
      <c r="GT39" s="22">
        <v>0</v>
      </c>
      <c r="GU39" s="22">
        <v>0</v>
      </c>
      <c r="GW39" s="20">
        <v>34</v>
      </c>
      <c r="GX39" s="21" t="str">
        <f t="shared" si="55"/>
        <v>北大東村</v>
      </c>
      <c r="GY39" s="22">
        <v>0</v>
      </c>
      <c r="GZ39" s="22">
        <v>0</v>
      </c>
      <c r="HA39" s="22">
        <v>0</v>
      </c>
      <c r="HB39" s="22">
        <v>0</v>
      </c>
      <c r="HC39" s="22">
        <v>0</v>
      </c>
      <c r="HD39" s="22">
        <v>0</v>
      </c>
      <c r="HE39" s="22">
        <v>0</v>
      </c>
      <c r="HF39" s="22">
        <v>0</v>
      </c>
      <c r="HG39" s="22">
        <v>0</v>
      </c>
      <c r="HI39" s="20">
        <v>34</v>
      </c>
      <c r="HJ39" s="21" t="str">
        <f t="shared" si="56"/>
        <v>北大東村</v>
      </c>
      <c r="HK39" s="22">
        <v>0</v>
      </c>
      <c r="HL39" s="22">
        <v>0</v>
      </c>
      <c r="HM39" s="22">
        <v>0</v>
      </c>
      <c r="HN39" s="22">
        <v>0</v>
      </c>
      <c r="HO39" s="22">
        <v>0</v>
      </c>
      <c r="HP39" s="22">
        <v>0</v>
      </c>
      <c r="HQ39" s="22">
        <v>0</v>
      </c>
      <c r="HR39" s="22">
        <v>0</v>
      </c>
      <c r="HS39" s="22">
        <v>0</v>
      </c>
      <c r="HU39" s="19">
        <f t="shared" si="1"/>
        <v>1143100</v>
      </c>
      <c r="HV39" s="8">
        <f t="shared" si="2"/>
        <v>7138371</v>
      </c>
      <c r="HW39" s="8">
        <f t="shared" si="3"/>
        <v>7013186</v>
      </c>
      <c r="HX39" s="8">
        <f t="shared" si="4"/>
        <v>236079</v>
      </c>
      <c r="HY39" s="8">
        <f t="shared" si="5"/>
        <v>218740</v>
      </c>
      <c r="HZ39" s="8">
        <f t="shared" si="6"/>
        <v>147576</v>
      </c>
      <c r="IA39" s="8">
        <f t="shared" si="7"/>
        <v>380</v>
      </c>
      <c r="IB39" s="8">
        <f t="shared" si="8"/>
        <v>1000</v>
      </c>
      <c r="IC39" s="8">
        <f t="shared" si="9"/>
        <v>899</v>
      </c>
    </row>
    <row r="40" spans="1:237" s="8" customFormat="1" ht="15" customHeight="1">
      <c r="A40" s="20">
        <v>35</v>
      </c>
      <c r="B40" s="21" t="s">
        <v>105</v>
      </c>
      <c r="C40" s="22">
        <v>29956</v>
      </c>
      <c r="D40" s="22">
        <v>1195481</v>
      </c>
      <c r="E40" s="22">
        <v>715349</v>
      </c>
      <c r="F40" s="22">
        <v>41770</v>
      </c>
      <c r="G40" s="22">
        <v>25042</v>
      </c>
      <c r="H40" s="22">
        <v>25034</v>
      </c>
      <c r="I40" s="22">
        <v>146</v>
      </c>
      <c r="J40" s="22">
        <v>1563</v>
      </c>
      <c r="K40" s="22">
        <v>857</v>
      </c>
      <c r="L40" s="18"/>
      <c r="M40" s="20">
        <v>35</v>
      </c>
      <c r="N40" s="21" t="str">
        <f t="shared" si="39"/>
        <v>伊平屋村</v>
      </c>
      <c r="O40" s="22">
        <v>0</v>
      </c>
      <c r="P40" s="22">
        <v>0</v>
      </c>
      <c r="Q40" s="22">
        <v>0</v>
      </c>
      <c r="R40" s="22">
        <v>0</v>
      </c>
      <c r="S40" s="22">
        <v>0</v>
      </c>
      <c r="T40" s="22">
        <v>0</v>
      </c>
      <c r="U40" s="22">
        <v>0</v>
      </c>
      <c r="V40" s="22">
        <v>0</v>
      </c>
      <c r="W40" s="22">
        <v>0</v>
      </c>
      <c r="X40" s="33"/>
      <c r="Y40" s="20">
        <v>35</v>
      </c>
      <c r="Z40" s="21" t="str">
        <f t="shared" si="40"/>
        <v>伊平屋村</v>
      </c>
      <c r="AA40" s="22">
        <v>201925</v>
      </c>
      <c r="AB40" s="22">
        <v>2604374</v>
      </c>
      <c r="AC40" s="22">
        <v>1546222</v>
      </c>
      <c r="AD40" s="22">
        <v>83178</v>
      </c>
      <c r="AE40" s="22">
        <v>50107</v>
      </c>
      <c r="AF40" s="22">
        <v>49948</v>
      </c>
      <c r="AG40" s="22">
        <v>592</v>
      </c>
      <c r="AH40" s="22">
        <v>2862</v>
      </c>
      <c r="AI40" s="22">
        <v>1467</v>
      </c>
      <c r="AJ40" s="53"/>
      <c r="AK40" s="20">
        <v>35</v>
      </c>
      <c r="AL40" s="21" t="str">
        <f t="shared" si="41"/>
        <v>伊平屋村</v>
      </c>
      <c r="AM40" s="22">
        <v>5053</v>
      </c>
      <c r="AN40" s="22">
        <v>0</v>
      </c>
      <c r="AO40" s="22">
        <v>0</v>
      </c>
      <c r="AP40" s="22">
        <v>0</v>
      </c>
      <c r="AQ40" s="22">
        <v>0</v>
      </c>
      <c r="AR40" s="22">
        <v>0</v>
      </c>
      <c r="AS40" s="22">
        <v>0</v>
      </c>
      <c r="AT40" s="22">
        <v>0</v>
      </c>
      <c r="AU40" s="22">
        <v>0</v>
      </c>
      <c r="AV40" s="33"/>
      <c r="AW40" s="20">
        <v>35</v>
      </c>
      <c r="AX40" s="21" t="str">
        <f t="shared" si="42"/>
        <v>伊平屋村</v>
      </c>
      <c r="AY40" s="22">
        <v>0</v>
      </c>
      <c r="AZ40" s="22">
        <v>92078</v>
      </c>
      <c r="BA40" s="22">
        <v>45840</v>
      </c>
      <c r="BB40" s="22">
        <v>130444</v>
      </c>
      <c r="BC40" s="22">
        <v>66640</v>
      </c>
      <c r="BD40" s="22">
        <v>7131</v>
      </c>
      <c r="BE40" s="29">
        <v>0</v>
      </c>
      <c r="BF40" s="29">
        <v>476</v>
      </c>
      <c r="BG40" s="29">
        <v>235</v>
      </c>
      <c r="BH40" s="33"/>
      <c r="BI40" s="20">
        <v>35</v>
      </c>
      <c r="BJ40" s="21" t="str">
        <f t="shared" si="43"/>
        <v>伊平屋村</v>
      </c>
      <c r="BK40" s="22">
        <v>0</v>
      </c>
      <c r="BL40" s="22">
        <v>108072</v>
      </c>
      <c r="BM40" s="22">
        <v>68011</v>
      </c>
      <c r="BN40" s="22">
        <v>158893</v>
      </c>
      <c r="BO40" s="22">
        <v>101551</v>
      </c>
      <c r="BP40" s="22">
        <v>21807</v>
      </c>
      <c r="BQ40" s="29">
        <v>0</v>
      </c>
      <c r="BR40" s="29">
        <v>451</v>
      </c>
      <c r="BS40" s="29">
        <v>230</v>
      </c>
      <c r="BT40" s="33"/>
      <c r="BU40" s="20">
        <v>35</v>
      </c>
      <c r="BV40" s="21" t="str">
        <f t="shared" si="44"/>
        <v>伊平屋村</v>
      </c>
      <c r="BW40" s="22">
        <v>0</v>
      </c>
      <c r="BX40" s="22">
        <v>116214</v>
      </c>
      <c r="BY40" s="22">
        <v>98458</v>
      </c>
      <c r="BZ40" s="22">
        <v>170635</v>
      </c>
      <c r="CA40" s="22">
        <v>148771</v>
      </c>
      <c r="CB40" s="22">
        <v>83396</v>
      </c>
      <c r="CC40" s="29">
        <v>0</v>
      </c>
      <c r="CD40" s="29">
        <v>361</v>
      </c>
      <c r="CE40" s="29">
        <v>262</v>
      </c>
      <c r="CF40" s="33"/>
      <c r="CG40" s="20">
        <v>35</v>
      </c>
      <c r="CH40" s="21" t="str">
        <f t="shared" si="45"/>
        <v>伊平屋村</v>
      </c>
      <c r="CI40" s="22">
        <v>77799</v>
      </c>
      <c r="CJ40" s="22">
        <v>316364</v>
      </c>
      <c r="CK40" s="22">
        <v>212309</v>
      </c>
      <c r="CL40" s="22">
        <v>459972</v>
      </c>
      <c r="CM40" s="22">
        <v>316962</v>
      </c>
      <c r="CN40" s="22">
        <v>112334</v>
      </c>
      <c r="CO40" s="22">
        <v>98</v>
      </c>
      <c r="CP40" s="22">
        <v>1288</v>
      </c>
      <c r="CQ40" s="22">
        <v>727</v>
      </c>
      <c r="CR40" s="53"/>
      <c r="CS40" s="20">
        <v>35</v>
      </c>
      <c r="CT40" s="21" t="str">
        <f t="shared" si="46"/>
        <v>伊平屋村</v>
      </c>
      <c r="CU40" s="22">
        <v>0</v>
      </c>
      <c r="CV40" s="22">
        <v>0</v>
      </c>
      <c r="CW40" s="22">
        <v>0</v>
      </c>
      <c r="CX40" s="22">
        <v>0</v>
      </c>
      <c r="CY40" s="22">
        <v>0</v>
      </c>
      <c r="CZ40" s="22">
        <v>0</v>
      </c>
      <c r="DA40" s="22">
        <v>0</v>
      </c>
      <c r="DB40" s="22">
        <v>0</v>
      </c>
      <c r="DC40" s="22">
        <v>0</v>
      </c>
      <c r="DD40" s="18"/>
      <c r="DE40" s="20">
        <v>35</v>
      </c>
      <c r="DF40" s="21" t="str">
        <f t="shared" si="47"/>
        <v>伊平屋村</v>
      </c>
      <c r="DG40" s="22">
        <v>0</v>
      </c>
      <c r="DH40" s="22">
        <v>0</v>
      </c>
      <c r="DI40" s="22">
        <v>0</v>
      </c>
      <c r="DJ40" s="22">
        <v>0</v>
      </c>
      <c r="DK40" s="22">
        <v>0</v>
      </c>
      <c r="DL40" s="22">
        <v>0</v>
      </c>
      <c r="DM40" s="22">
        <v>0</v>
      </c>
      <c r="DN40" s="22">
        <v>0</v>
      </c>
      <c r="DO40" s="22">
        <v>0</v>
      </c>
      <c r="DP40" s="18"/>
      <c r="DQ40" s="20">
        <v>35</v>
      </c>
      <c r="DR40" s="21" t="str">
        <f t="shared" si="48"/>
        <v>伊平屋村</v>
      </c>
      <c r="DS40" s="22">
        <v>162934</v>
      </c>
      <c r="DT40" s="22">
        <v>176</v>
      </c>
      <c r="DU40" s="22">
        <v>176</v>
      </c>
      <c r="DV40" s="22">
        <v>2</v>
      </c>
      <c r="DW40" s="22">
        <v>2</v>
      </c>
      <c r="DX40" s="22">
        <v>2</v>
      </c>
      <c r="DY40" s="22">
        <v>23</v>
      </c>
      <c r="DZ40" s="22">
        <v>1</v>
      </c>
      <c r="EA40" s="22">
        <v>1</v>
      </c>
      <c r="EB40" s="18"/>
      <c r="EC40" s="20">
        <v>35</v>
      </c>
      <c r="ED40" s="21" t="str">
        <f t="shared" si="49"/>
        <v>伊平屋村</v>
      </c>
      <c r="EE40" s="22">
        <v>11183324</v>
      </c>
      <c r="EF40" s="22">
        <v>156547</v>
      </c>
      <c r="EG40" s="22">
        <v>144140</v>
      </c>
      <c r="EH40" s="22">
        <v>1479</v>
      </c>
      <c r="EI40" s="22">
        <v>1371</v>
      </c>
      <c r="EJ40" s="22">
        <v>1371</v>
      </c>
      <c r="EK40" s="22">
        <v>112</v>
      </c>
      <c r="EL40" s="22">
        <v>45</v>
      </c>
      <c r="EM40" s="22">
        <v>30</v>
      </c>
      <c r="EO40" s="20">
        <v>35</v>
      </c>
      <c r="EP40" s="21" t="str">
        <f t="shared" si="50"/>
        <v>伊平屋村</v>
      </c>
      <c r="EQ40" s="22">
        <v>0</v>
      </c>
      <c r="ER40" s="22">
        <v>0</v>
      </c>
      <c r="ES40" s="22">
        <v>0</v>
      </c>
      <c r="ET40" s="22">
        <v>0</v>
      </c>
      <c r="EU40" s="22">
        <v>0</v>
      </c>
      <c r="EV40" s="22">
        <v>0</v>
      </c>
      <c r="EW40" s="22">
        <v>0</v>
      </c>
      <c r="EX40" s="22">
        <v>0</v>
      </c>
      <c r="EY40" s="22">
        <v>0</v>
      </c>
      <c r="FA40" s="20">
        <v>35</v>
      </c>
      <c r="FB40" s="21" t="str">
        <f t="shared" si="51"/>
        <v>伊平屋村</v>
      </c>
      <c r="FC40" s="22">
        <v>0</v>
      </c>
      <c r="FD40" s="22">
        <v>0</v>
      </c>
      <c r="FE40" s="22">
        <v>0</v>
      </c>
      <c r="FF40" s="22">
        <v>0</v>
      </c>
      <c r="FG40" s="22">
        <v>0</v>
      </c>
      <c r="FH40" s="22">
        <v>0</v>
      </c>
      <c r="FI40" s="22">
        <v>0</v>
      </c>
      <c r="FJ40" s="22">
        <v>0</v>
      </c>
      <c r="FK40" s="22">
        <v>0</v>
      </c>
      <c r="FM40" s="20">
        <v>35</v>
      </c>
      <c r="FN40" s="21" t="str">
        <f t="shared" si="52"/>
        <v>伊平屋村</v>
      </c>
      <c r="FO40" s="22">
        <v>945331</v>
      </c>
      <c r="FP40" s="22">
        <v>1057577</v>
      </c>
      <c r="FQ40" s="22">
        <v>557642</v>
      </c>
      <c r="FR40" s="22">
        <v>10138</v>
      </c>
      <c r="FS40" s="22">
        <v>5492</v>
      </c>
      <c r="FT40" s="22">
        <v>5491</v>
      </c>
      <c r="FU40" s="22">
        <v>465</v>
      </c>
      <c r="FV40" s="22">
        <v>2095</v>
      </c>
      <c r="FW40" s="22">
        <v>899</v>
      </c>
      <c r="FY40" s="20">
        <v>35</v>
      </c>
      <c r="FZ40" s="21" t="str">
        <f t="shared" si="53"/>
        <v>伊平屋村</v>
      </c>
      <c r="GA40" s="22">
        <v>0</v>
      </c>
      <c r="GB40" s="22">
        <v>0</v>
      </c>
      <c r="GC40" s="22">
        <v>0</v>
      </c>
      <c r="GD40" s="22">
        <v>0</v>
      </c>
      <c r="GE40" s="22">
        <v>0</v>
      </c>
      <c r="GF40" s="22">
        <v>0</v>
      </c>
      <c r="GG40" s="22">
        <v>0</v>
      </c>
      <c r="GH40" s="22">
        <v>0</v>
      </c>
      <c r="GI40" s="22">
        <v>0</v>
      </c>
      <c r="GK40" s="20">
        <v>35</v>
      </c>
      <c r="GL40" s="21" t="str">
        <f t="shared" si="54"/>
        <v>伊平屋村</v>
      </c>
      <c r="GM40" s="22">
        <v>0</v>
      </c>
      <c r="GN40" s="22">
        <v>0</v>
      </c>
      <c r="GO40" s="22">
        <v>0</v>
      </c>
      <c r="GP40" s="22">
        <v>0</v>
      </c>
      <c r="GQ40" s="22">
        <v>0</v>
      </c>
      <c r="GR40" s="22">
        <v>0</v>
      </c>
      <c r="GS40" s="22">
        <v>0</v>
      </c>
      <c r="GT40" s="22">
        <v>0</v>
      </c>
      <c r="GU40" s="22">
        <v>0</v>
      </c>
      <c r="GW40" s="20">
        <v>35</v>
      </c>
      <c r="GX40" s="21" t="str">
        <f t="shared" si="55"/>
        <v>伊平屋村</v>
      </c>
      <c r="GY40" s="22">
        <v>0</v>
      </c>
      <c r="GZ40" s="22">
        <v>0</v>
      </c>
      <c r="HA40" s="22">
        <v>0</v>
      </c>
      <c r="HB40" s="22">
        <v>0</v>
      </c>
      <c r="HC40" s="22">
        <v>0</v>
      </c>
      <c r="HD40" s="22">
        <v>0</v>
      </c>
      <c r="HE40" s="22">
        <v>0</v>
      </c>
      <c r="HF40" s="22">
        <v>0</v>
      </c>
      <c r="HG40" s="22">
        <v>0</v>
      </c>
      <c r="HI40" s="20">
        <v>35</v>
      </c>
      <c r="HJ40" s="21" t="str">
        <f t="shared" si="56"/>
        <v>伊平屋村</v>
      </c>
      <c r="HK40" s="22">
        <v>0</v>
      </c>
      <c r="HL40" s="22">
        <v>0</v>
      </c>
      <c r="HM40" s="22">
        <v>0</v>
      </c>
      <c r="HN40" s="22">
        <v>0</v>
      </c>
      <c r="HO40" s="22">
        <v>0</v>
      </c>
      <c r="HP40" s="22">
        <v>0</v>
      </c>
      <c r="HQ40" s="22">
        <v>0</v>
      </c>
      <c r="HR40" s="22">
        <v>0</v>
      </c>
      <c r="HS40" s="22">
        <v>0</v>
      </c>
      <c r="HU40" s="19">
        <f t="shared" si="1"/>
        <v>12606322</v>
      </c>
      <c r="HV40" s="8">
        <f t="shared" si="2"/>
        <v>5330519</v>
      </c>
      <c r="HW40" s="8">
        <f t="shared" si="3"/>
        <v>3175838</v>
      </c>
      <c r="HX40" s="8">
        <f t="shared" si="4"/>
        <v>596539</v>
      </c>
      <c r="HY40" s="8">
        <f t="shared" si="5"/>
        <v>398976</v>
      </c>
      <c r="HZ40" s="8">
        <f t="shared" si="6"/>
        <v>194180</v>
      </c>
      <c r="IA40" s="8">
        <f t="shared" si="7"/>
        <v>1436</v>
      </c>
      <c r="IB40" s="8">
        <f t="shared" si="8"/>
        <v>7854</v>
      </c>
      <c r="IC40" s="8">
        <f t="shared" si="9"/>
        <v>3981</v>
      </c>
    </row>
    <row r="41" spans="1:237" s="8" customFormat="1" ht="15" customHeight="1">
      <c r="A41" s="20">
        <v>36</v>
      </c>
      <c r="B41" s="21" t="s">
        <v>106</v>
      </c>
      <c r="C41" s="22">
        <v>47918</v>
      </c>
      <c r="D41" s="22">
        <v>521239</v>
      </c>
      <c r="E41" s="22">
        <v>327903</v>
      </c>
      <c r="F41" s="22">
        <v>18926</v>
      </c>
      <c r="G41" s="22">
        <v>11944</v>
      </c>
      <c r="H41" s="22">
        <v>11896</v>
      </c>
      <c r="I41" s="22">
        <v>173</v>
      </c>
      <c r="J41" s="22">
        <v>793</v>
      </c>
      <c r="K41" s="22">
        <v>423</v>
      </c>
      <c r="L41" s="18"/>
      <c r="M41" s="20">
        <v>36</v>
      </c>
      <c r="N41" s="21" t="str">
        <f t="shared" si="39"/>
        <v>伊是名村</v>
      </c>
      <c r="O41" s="22">
        <v>0</v>
      </c>
      <c r="P41" s="22">
        <v>0</v>
      </c>
      <c r="Q41" s="22">
        <v>0</v>
      </c>
      <c r="R41" s="22">
        <v>0</v>
      </c>
      <c r="S41" s="22">
        <v>0</v>
      </c>
      <c r="T41" s="22">
        <v>0</v>
      </c>
      <c r="U41" s="22">
        <v>0</v>
      </c>
      <c r="V41" s="22">
        <v>0</v>
      </c>
      <c r="W41" s="22">
        <v>0</v>
      </c>
      <c r="X41" s="33"/>
      <c r="Y41" s="20">
        <v>36</v>
      </c>
      <c r="Z41" s="21" t="str">
        <f t="shared" si="40"/>
        <v>伊是名村</v>
      </c>
      <c r="AA41" s="22">
        <v>473049</v>
      </c>
      <c r="AB41" s="22">
        <v>5406916</v>
      </c>
      <c r="AC41" s="22">
        <v>3369582</v>
      </c>
      <c r="AD41" s="22">
        <v>191200</v>
      </c>
      <c r="AE41" s="22">
        <v>118836</v>
      </c>
      <c r="AF41" s="22">
        <v>118646</v>
      </c>
      <c r="AG41" s="22">
        <v>908</v>
      </c>
      <c r="AH41" s="22">
        <v>6658</v>
      </c>
      <c r="AI41" s="22">
        <v>3455</v>
      </c>
      <c r="AJ41" s="53"/>
      <c r="AK41" s="20">
        <v>36</v>
      </c>
      <c r="AL41" s="21" t="str">
        <f t="shared" si="41"/>
        <v>伊是名村</v>
      </c>
      <c r="AM41" s="22">
        <v>0</v>
      </c>
      <c r="AN41" s="22">
        <v>0</v>
      </c>
      <c r="AO41" s="22">
        <v>0</v>
      </c>
      <c r="AP41" s="22">
        <v>0</v>
      </c>
      <c r="AQ41" s="22">
        <v>0</v>
      </c>
      <c r="AR41" s="22">
        <v>0</v>
      </c>
      <c r="AS41" s="22">
        <v>0</v>
      </c>
      <c r="AT41" s="22">
        <v>0</v>
      </c>
      <c r="AU41" s="22">
        <v>0</v>
      </c>
      <c r="AV41" s="33"/>
      <c r="AW41" s="20">
        <v>36</v>
      </c>
      <c r="AX41" s="21" t="str">
        <f t="shared" si="42"/>
        <v>伊是名村</v>
      </c>
      <c r="AY41" s="22">
        <v>0</v>
      </c>
      <c r="AZ41" s="22">
        <v>158916</v>
      </c>
      <c r="BA41" s="22">
        <v>87642</v>
      </c>
      <c r="BB41" s="22">
        <v>337843</v>
      </c>
      <c r="BC41" s="22">
        <v>186644</v>
      </c>
      <c r="BD41" s="22">
        <v>21276</v>
      </c>
      <c r="BE41" s="22">
        <v>0</v>
      </c>
      <c r="BF41" s="22">
        <v>862</v>
      </c>
      <c r="BG41" s="22">
        <v>472</v>
      </c>
      <c r="BH41" s="33"/>
      <c r="BI41" s="20">
        <v>36</v>
      </c>
      <c r="BJ41" s="21" t="str">
        <f t="shared" si="43"/>
        <v>伊是名村</v>
      </c>
      <c r="BK41" s="22">
        <v>0</v>
      </c>
      <c r="BL41" s="22">
        <v>153952</v>
      </c>
      <c r="BM41" s="22">
        <v>106116</v>
      </c>
      <c r="BN41" s="22">
        <v>296604</v>
      </c>
      <c r="BO41" s="22">
        <v>209655</v>
      </c>
      <c r="BP41" s="22">
        <v>47860</v>
      </c>
      <c r="BQ41" s="22">
        <v>0</v>
      </c>
      <c r="BR41" s="22">
        <v>687</v>
      </c>
      <c r="BS41" s="22">
        <v>390</v>
      </c>
      <c r="BT41" s="33"/>
      <c r="BU41" s="20">
        <v>36</v>
      </c>
      <c r="BV41" s="21" t="str">
        <f t="shared" si="44"/>
        <v>伊是名村</v>
      </c>
      <c r="BW41" s="22">
        <v>0</v>
      </c>
      <c r="BX41" s="22">
        <v>96927</v>
      </c>
      <c r="BY41" s="22">
        <v>91962</v>
      </c>
      <c r="BZ41" s="22">
        <v>179390</v>
      </c>
      <c r="CA41" s="22">
        <v>170547</v>
      </c>
      <c r="CB41" s="22">
        <v>100715</v>
      </c>
      <c r="CC41" s="22">
        <v>0</v>
      </c>
      <c r="CD41" s="22">
        <v>269</v>
      </c>
      <c r="CE41" s="22">
        <v>226</v>
      </c>
      <c r="CF41" s="33"/>
      <c r="CG41" s="20">
        <v>36</v>
      </c>
      <c r="CH41" s="21" t="str">
        <f t="shared" si="45"/>
        <v>伊是名村</v>
      </c>
      <c r="CI41" s="22">
        <v>67469</v>
      </c>
      <c r="CJ41" s="22">
        <v>409795</v>
      </c>
      <c r="CK41" s="22">
        <v>285720</v>
      </c>
      <c r="CL41" s="22">
        <v>813837</v>
      </c>
      <c r="CM41" s="22">
        <v>566846</v>
      </c>
      <c r="CN41" s="22">
        <v>169851</v>
      </c>
      <c r="CO41" s="22">
        <v>117</v>
      </c>
      <c r="CP41" s="22">
        <v>1818</v>
      </c>
      <c r="CQ41" s="22">
        <v>1088</v>
      </c>
      <c r="CR41" s="53"/>
      <c r="CS41" s="20">
        <v>36</v>
      </c>
      <c r="CT41" s="21" t="str">
        <f t="shared" si="46"/>
        <v>伊是名村</v>
      </c>
      <c r="CU41" s="22">
        <v>0</v>
      </c>
      <c r="CV41" s="22">
        <v>0</v>
      </c>
      <c r="CW41" s="22">
        <v>0</v>
      </c>
      <c r="CX41" s="22">
        <v>0</v>
      </c>
      <c r="CY41" s="22">
        <v>0</v>
      </c>
      <c r="CZ41" s="22">
        <v>0</v>
      </c>
      <c r="DA41" s="22">
        <v>0</v>
      </c>
      <c r="DB41" s="22">
        <v>0</v>
      </c>
      <c r="DC41" s="22">
        <v>0</v>
      </c>
      <c r="DD41" s="18"/>
      <c r="DE41" s="20">
        <v>36</v>
      </c>
      <c r="DF41" s="21" t="str">
        <f t="shared" si="47"/>
        <v>伊是名村</v>
      </c>
      <c r="DG41" s="22">
        <v>0</v>
      </c>
      <c r="DH41" s="22">
        <v>0</v>
      </c>
      <c r="DI41" s="22">
        <v>0</v>
      </c>
      <c r="DJ41" s="22">
        <v>0</v>
      </c>
      <c r="DK41" s="22">
        <v>0</v>
      </c>
      <c r="DL41" s="22">
        <v>0</v>
      </c>
      <c r="DM41" s="22">
        <v>0</v>
      </c>
      <c r="DN41" s="22">
        <v>0</v>
      </c>
      <c r="DO41" s="22">
        <v>0</v>
      </c>
      <c r="DP41" s="18"/>
      <c r="DQ41" s="20">
        <v>36</v>
      </c>
      <c r="DR41" s="21" t="str">
        <f t="shared" si="48"/>
        <v>伊是名村</v>
      </c>
      <c r="DS41" s="22">
        <v>10919</v>
      </c>
      <c r="DT41" s="22">
        <v>33</v>
      </c>
      <c r="DU41" s="22">
        <v>0</v>
      </c>
      <c r="DV41" s="22">
        <v>1</v>
      </c>
      <c r="DW41" s="22">
        <v>0</v>
      </c>
      <c r="DX41" s="22">
        <v>0</v>
      </c>
      <c r="DY41" s="22">
        <v>35</v>
      </c>
      <c r="DZ41" s="22">
        <v>1</v>
      </c>
      <c r="EA41" s="22">
        <v>0</v>
      </c>
      <c r="EB41" s="18"/>
      <c r="EC41" s="20">
        <v>36</v>
      </c>
      <c r="ED41" s="21" t="str">
        <f t="shared" si="49"/>
        <v>伊是名村</v>
      </c>
      <c r="EE41" s="22">
        <v>2542145</v>
      </c>
      <c r="EF41" s="22">
        <v>0</v>
      </c>
      <c r="EG41" s="22">
        <v>0</v>
      </c>
      <c r="EH41" s="22">
        <v>0</v>
      </c>
      <c r="EI41" s="22">
        <v>0</v>
      </c>
      <c r="EJ41" s="22">
        <v>0</v>
      </c>
      <c r="EK41" s="22">
        <v>183</v>
      </c>
      <c r="EL41" s="22">
        <v>0</v>
      </c>
      <c r="EM41" s="22">
        <v>0</v>
      </c>
      <c r="EO41" s="20">
        <v>36</v>
      </c>
      <c r="EP41" s="21" t="str">
        <f t="shared" si="50"/>
        <v>伊是名村</v>
      </c>
      <c r="EQ41" s="22">
        <v>0</v>
      </c>
      <c r="ER41" s="22">
        <v>0</v>
      </c>
      <c r="ES41" s="22">
        <v>0</v>
      </c>
      <c r="ET41" s="22">
        <v>0</v>
      </c>
      <c r="EU41" s="22">
        <v>0</v>
      </c>
      <c r="EV41" s="22">
        <v>0</v>
      </c>
      <c r="EW41" s="22">
        <v>0</v>
      </c>
      <c r="EX41" s="22">
        <v>0</v>
      </c>
      <c r="EY41" s="22">
        <v>0</v>
      </c>
      <c r="FA41" s="20">
        <v>36</v>
      </c>
      <c r="FB41" s="21" t="str">
        <f t="shared" si="51"/>
        <v>伊是名村</v>
      </c>
      <c r="FC41" s="22">
        <v>3222</v>
      </c>
      <c r="FD41" s="22">
        <v>84289</v>
      </c>
      <c r="FE41" s="22">
        <v>48112</v>
      </c>
      <c r="FF41" s="22">
        <v>1554</v>
      </c>
      <c r="FG41" s="22">
        <v>886</v>
      </c>
      <c r="FH41" s="22">
        <v>886</v>
      </c>
      <c r="FI41" s="22">
        <v>20</v>
      </c>
      <c r="FJ41" s="22">
        <v>165</v>
      </c>
      <c r="FK41" s="22">
        <v>82</v>
      </c>
      <c r="FM41" s="20">
        <v>36</v>
      </c>
      <c r="FN41" s="21" t="str">
        <f t="shared" si="52"/>
        <v>伊是名村</v>
      </c>
      <c r="FO41" s="22">
        <v>1001213</v>
      </c>
      <c r="FP41" s="22">
        <v>931705</v>
      </c>
      <c r="FQ41" s="22">
        <v>694612</v>
      </c>
      <c r="FR41" s="22">
        <v>10315</v>
      </c>
      <c r="FS41" s="22">
        <v>7932</v>
      </c>
      <c r="FT41" s="22">
        <v>7926</v>
      </c>
      <c r="FU41" s="22">
        <v>735</v>
      </c>
      <c r="FV41" s="22">
        <v>1805</v>
      </c>
      <c r="FW41" s="22">
        <v>1272</v>
      </c>
      <c r="FY41" s="20">
        <v>36</v>
      </c>
      <c r="FZ41" s="21" t="str">
        <f t="shared" si="53"/>
        <v>伊是名村</v>
      </c>
      <c r="GA41" s="22">
        <v>0</v>
      </c>
      <c r="GB41" s="22">
        <v>0</v>
      </c>
      <c r="GC41" s="22">
        <v>0</v>
      </c>
      <c r="GD41" s="22">
        <v>0</v>
      </c>
      <c r="GE41" s="22">
        <v>0</v>
      </c>
      <c r="GF41" s="22">
        <v>0</v>
      </c>
      <c r="GG41" s="22">
        <v>0</v>
      </c>
      <c r="GH41" s="22">
        <v>0</v>
      </c>
      <c r="GI41" s="22">
        <v>0</v>
      </c>
      <c r="GK41" s="20">
        <v>36</v>
      </c>
      <c r="GL41" s="21" t="str">
        <f t="shared" si="54"/>
        <v>伊是名村</v>
      </c>
      <c r="GM41" s="22">
        <v>0</v>
      </c>
      <c r="GN41" s="22">
        <v>0</v>
      </c>
      <c r="GO41" s="22">
        <v>0</v>
      </c>
      <c r="GP41" s="22">
        <v>0</v>
      </c>
      <c r="GQ41" s="22">
        <v>0</v>
      </c>
      <c r="GR41" s="22">
        <v>0</v>
      </c>
      <c r="GS41" s="22">
        <v>0</v>
      </c>
      <c r="GT41" s="22">
        <v>0</v>
      </c>
      <c r="GU41" s="22">
        <v>0</v>
      </c>
      <c r="GW41" s="20">
        <v>36</v>
      </c>
      <c r="GX41" s="21" t="str">
        <f t="shared" si="55"/>
        <v>伊是名村</v>
      </c>
      <c r="GY41" s="22">
        <v>0</v>
      </c>
      <c r="GZ41" s="22">
        <v>0</v>
      </c>
      <c r="HA41" s="22">
        <v>0</v>
      </c>
      <c r="HB41" s="22">
        <v>0</v>
      </c>
      <c r="HC41" s="22">
        <v>0</v>
      </c>
      <c r="HD41" s="22">
        <v>0</v>
      </c>
      <c r="HE41" s="22">
        <v>0</v>
      </c>
      <c r="HF41" s="22">
        <v>0</v>
      </c>
      <c r="HG41" s="22">
        <v>0</v>
      </c>
      <c r="HI41" s="20">
        <v>36</v>
      </c>
      <c r="HJ41" s="21" t="str">
        <f t="shared" si="56"/>
        <v>伊是名村</v>
      </c>
      <c r="HK41" s="22">
        <v>0</v>
      </c>
      <c r="HL41" s="22">
        <v>0</v>
      </c>
      <c r="HM41" s="22">
        <v>0</v>
      </c>
      <c r="HN41" s="22">
        <v>0</v>
      </c>
      <c r="HO41" s="22">
        <v>0</v>
      </c>
      <c r="HP41" s="22">
        <v>0</v>
      </c>
      <c r="HQ41" s="22">
        <v>0</v>
      </c>
      <c r="HR41" s="22">
        <v>0</v>
      </c>
      <c r="HS41" s="22">
        <v>0</v>
      </c>
      <c r="HU41" s="19">
        <f t="shared" si="1"/>
        <v>4145935</v>
      </c>
      <c r="HV41" s="8">
        <f t="shared" si="2"/>
        <v>7353977</v>
      </c>
      <c r="HW41" s="8">
        <f t="shared" si="3"/>
        <v>4725929</v>
      </c>
      <c r="HX41" s="8">
        <f t="shared" si="4"/>
        <v>1035833</v>
      </c>
      <c r="HY41" s="8">
        <f t="shared" si="5"/>
        <v>706444</v>
      </c>
      <c r="HZ41" s="8">
        <f t="shared" si="6"/>
        <v>309205</v>
      </c>
      <c r="IA41" s="8">
        <f t="shared" si="7"/>
        <v>2171</v>
      </c>
      <c r="IB41" s="8">
        <f t="shared" si="8"/>
        <v>11240</v>
      </c>
      <c r="IC41" s="8">
        <f t="shared" si="9"/>
        <v>6320</v>
      </c>
    </row>
    <row r="42" spans="1:237" s="8" customFormat="1" ht="15" customHeight="1">
      <c r="A42" s="20">
        <v>37</v>
      </c>
      <c r="B42" s="21" t="s">
        <v>107</v>
      </c>
      <c r="C42" s="22">
        <v>8992</v>
      </c>
      <c r="D42" s="22">
        <v>498802</v>
      </c>
      <c r="E42" s="22">
        <v>337293</v>
      </c>
      <c r="F42" s="22">
        <v>10611</v>
      </c>
      <c r="G42" s="22">
        <v>7151</v>
      </c>
      <c r="H42" s="22">
        <v>7151</v>
      </c>
      <c r="I42" s="22">
        <v>36</v>
      </c>
      <c r="J42" s="22">
        <v>1385</v>
      </c>
      <c r="K42" s="22">
        <v>827</v>
      </c>
      <c r="L42" s="18"/>
      <c r="M42" s="20">
        <v>37</v>
      </c>
      <c r="N42" s="21" t="str">
        <f t="shared" si="39"/>
        <v>久米島町</v>
      </c>
      <c r="O42" s="22">
        <v>0</v>
      </c>
      <c r="P42" s="22">
        <v>0</v>
      </c>
      <c r="Q42" s="22">
        <v>0</v>
      </c>
      <c r="R42" s="22">
        <v>0</v>
      </c>
      <c r="S42" s="22">
        <v>0</v>
      </c>
      <c r="T42" s="22">
        <v>0</v>
      </c>
      <c r="U42" s="22">
        <v>0</v>
      </c>
      <c r="V42" s="22">
        <v>0</v>
      </c>
      <c r="W42" s="22">
        <v>0</v>
      </c>
      <c r="X42" s="33"/>
      <c r="Y42" s="20">
        <v>37</v>
      </c>
      <c r="Z42" s="21" t="str">
        <f t="shared" si="40"/>
        <v>久米島町</v>
      </c>
      <c r="AA42" s="22">
        <v>1139965</v>
      </c>
      <c r="AB42" s="22">
        <v>21129619</v>
      </c>
      <c r="AC42" s="22">
        <v>16514012</v>
      </c>
      <c r="AD42" s="22">
        <v>604364</v>
      </c>
      <c r="AE42" s="22">
        <v>471578</v>
      </c>
      <c r="AF42" s="22">
        <v>471578</v>
      </c>
      <c r="AG42" s="22">
        <v>1318</v>
      </c>
      <c r="AH42" s="22">
        <v>26743</v>
      </c>
      <c r="AI42" s="22">
        <v>18873</v>
      </c>
      <c r="AJ42" s="53"/>
      <c r="AK42" s="20">
        <v>37</v>
      </c>
      <c r="AL42" s="21" t="str">
        <f t="shared" si="41"/>
        <v>久米島町</v>
      </c>
      <c r="AM42" s="22">
        <v>0</v>
      </c>
      <c r="AN42" s="22">
        <v>0</v>
      </c>
      <c r="AO42" s="22">
        <v>0</v>
      </c>
      <c r="AP42" s="22">
        <v>0</v>
      </c>
      <c r="AQ42" s="22">
        <v>0</v>
      </c>
      <c r="AR42" s="22">
        <v>0</v>
      </c>
      <c r="AS42" s="22">
        <v>0</v>
      </c>
      <c r="AT42" s="22">
        <v>0</v>
      </c>
      <c r="AU42" s="22">
        <v>0</v>
      </c>
      <c r="AV42" s="33"/>
      <c r="AW42" s="20">
        <v>37</v>
      </c>
      <c r="AX42" s="21" t="str">
        <f t="shared" si="42"/>
        <v>久米島町</v>
      </c>
      <c r="AY42" s="22">
        <v>0</v>
      </c>
      <c r="AZ42" s="22">
        <v>583281</v>
      </c>
      <c r="BA42" s="22">
        <v>562210</v>
      </c>
      <c r="BB42" s="22">
        <v>5151262</v>
      </c>
      <c r="BC42" s="22">
        <v>5014001</v>
      </c>
      <c r="BD42" s="22">
        <v>654152</v>
      </c>
      <c r="BE42" s="22">
        <v>0</v>
      </c>
      <c r="BF42" s="22">
        <v>2939</v>
      </c>
      <c r="BG42" s="22">
        <v>2791</v>
      </c>
      <c r="BH42" s="33"/>
      <c r="BI42" s="20">
        <v>37</v>
      </c>
      <c r="BJ42" s="21" t="str">
        <f t="shared" si="43"/>
        <v>久米島町</v>
      </c>
      <c r="BK42" s="22">
        <v>0</v>
      </c>
      <c r="BL42" s="22">
        <v>775434</v>
      </c>
      <c r="BM42" s="22">
        <v>770318</v>
      </c>
      <c r="BN42" s="22">
        <v>6173285</v>
      </c>
      <c r="BO42" s="22">
        <v>6144215</v>
      </c>
      <c r="BP42" s="22">
        <v>1598388</v>
      </c>
      <c r="BQ42" s="22">
        <v>0</v>
      </c>
      <c r="BR42" s="22">
        <v>3082</v>
      </c>
      <c r="BS42" s="22">
        <v>2972</v>
      </c>
      <c r="BT42" s="33"/>
      <c r="BU42" s="20">
        <v>37</v>
      </c>
      <c r="BV42" s="21" t="str">
        <f t="shared" si="44"/>
        <v>久米島町</v>
      </c>
      <c r="BW42" s="22">
        <v>0</v>
      </c>
      <c r="BX42" s="22">
        <v>370112</v>
      </c>
      <c r="BY42" s="22">
        <v>369612</v>
      </c>
      <c r="BZ42" s="22">
        <v>2866673</v>
      </c>
      <c r="CA42" s="22">
        <v>2864791</v>
      </c>
      <c r="CB42" s="22">
        <v>1761159</v>
      </c>
      <c r="CC42" s="22">
        <v>0</v>
      </c>
      <c r="CD42" s="22">
        <v>1011</v>
      </c>
      <c r="CE42" s="22">
        <v>1001</v>
      </c>
      <c r="CF42" s="33"/>
      <c r="CG42" s="20">
        <v>37</v>
      </c>
      <c r="CH42" s="21" t="str">
        <f t="shared" si="45"/>
        <v>久米島町</v>
      </c>
      <c r="CI42" s="22">
        <v>353323</v>
      </c>
      <c r="CJ42" s="22">
        <v>1728827</v>
      </c>
      <c r="CK42" s="22">
        <v>1702140</v>
      </c>
      <c r="CL42" s="22">
        <v>14191220</v>
      </c>
      <c r="CM42" s="22">
        <v>14023007</v>
      </c>
      <c r="CN42" s="22">
        <v>4013699</v>
      </c>
      <c r="CO42" s="22">
        <v>389</v>
      </c>
      <c r="CP42" s="22">
        <v>7032</v>
      </c>
      <c r="CQ42" s="22">
        <v>6764</v>
      </c>
      <c r="CR42" s="53"/>
      <c r="CS42" s="20">
        <v>37</v>
      </c>
      <c r="CT42" s="21" t="str">
        <f t="shared" si="46"/>
        <v>久米島町</v>
      </c>
      <c r="CU42" s="22">
        <v>0</v>
      </c>
      <c r="CV42" s="22">
        <v>0</v>
      </c>
      <c r="CW42" s="22">
        <v>0</v>
      </c>
      <c r="CX42" s="22">
        <v>0</v>
      </c>
      <c r="CY42" s="22">
        <v>0</v>
      </c>
      <c r="CZ42" s="22">
        <v>0</v>
      </c>
      <c r="DA42" s="22">
        <v>0</v>
      </c>
      <c r="DB42" s="22">
        <v>0</v>
      </c>
      <c r="DC42" s="22">
        <v>0</v>
      </c>
      <c r="DD42" s="18"/>
      <c r="DE42" s="20">
        <v>37</v>
      </c>
      <c r="DF42" s="21" t="str">
        <f t="shared" si="47"/>
        <v>久米島町</v>
      </c>
      <c r="DG42" s="22">
        <v>0</v>
      </c>
      <c r="DH42" s="22">
        <v>0</v>
      </c>
      <c r="DI42" s="22">
        <v>0</v>
      </c>
      <c r="DJ42" s="22">
        <v>0</v>
      </c>
      <c r="DK42" s="22">
        <v>0</v>
      </c>
      <c r="DL42" s="22">
        <v>0</v>
      </c>
      <c r="DM42" s="22">
        <v>0</v>
      </c>
      <c r="DN42" s="22">
        <v>0</v>
      </c>
      <c r="DO42" s="22">
        <v>0</v>
      </c>
      <c r="DP42" s="18"/>
      <c r="DQ42" s="20">
        <v>37</v>
      </c>
      <c r="DR42" s="21" t="str">
        <f t="shared" si="48"/>
        <v>久米島町</v>
      </c>
      <c r="DS42" s="22">
        <v>9740</v>
      </c>
      <c r="DT42" s="22">
        <v>0</v>
      </c>
      <c r="DU42" s="22">
        <v>0</v>
      </c>
      <c r="DV42" s="22">
        <v>0</v>
      </c>
      <c r="DW42" s="22">
        <v>0</v>
      </c>
      <c r="DX42" s="22">
        <v>0</v>
      </c>
      <c r="DY42" s="22">
        <v>58</v>
      </c>
      <c r="DZ42" s="22">
        <v>0</v>
      </c>
      <c r="EA42" s="22">
        <v>0</v>
      </c>
      <c r="EB42" s="18"/>
      <c r="EC42" s="20">
        <v>37</v>
      </c>
      <c r="ED42" s="21" t="str">
        <f t="shared" si="49"/>
        <v>久米島町</v>
      </c>
      <c r="EE42" s="22">
        <v>16914085</v>
      </c>
      <c r="EF42" s="22">
        <v>1314976</v>
      </c>
      <c r="EG42" s="22">
        <v>977155</v>
      </c>
      <c r="EH42" s="22">
        <v>6550</v>
      </c>
      <c r="EI42" s="22">
        <v>4895</v>
      </c>
      <c r="EJ42" s="22">
        <v>4895</v>
      </c>
      <c r="EK42" s="22">
        <v>682</v>
      </c>
      <c r="EL42" s="22">
        <v>835</v>
      </c>
      <c r="EM42" s="22">
        <v>559</v>
      </c>
      <c r="EO42" s="20">
        <v>37</v>
      </c>
      <c r="EP42" s="21" t="str">
        <f t="shared" si="50"/>
        <v>久米島町</v>
      </c>
      <c r="EQ42" s="22">
        <v>0</v>
      </c>
      <c r="ER42" s="22">
        <v>0</v>
      </c>
      <c r="ES42" s="22">
        <v>0</v>
      </c>
      <c r="ET42" s="22">
        <v>0</v>
      </c>
      <c r="EU42" s="22">
        <v>0</v>
      </c>
      <c r="EV42" s="22">
        <v>0</v>
      </c>
      <c r="EW42" s="22">
        <v>0</v>
      </c>
      <c r="EX42" s="22">
        <v>0</v>
      </c>
      <c r="EY42" s="22">
        <v>0</v>
      </c>
      <c r="FA42" s="20">
        <v>37</v>
      </c>
      <c r="FB42" s="21" t="str">
        <f t="shared" si="51"/>
        <v>久米島町</v>
      </c>
      <c r="FC42" s="22">
        <v>0</v>
      </c>
      <c r="FD42" s="22">
        <v>0</v>
      </c>
      <c r="FE42" s="22">
        <v>0</v>
      </c>
      <c r="FF42" s="22">
        <v>0</v>
      </c>
      <c r="FG42" s="22">
        <v>0</v>
      </c>
      <c r="FH42" s="22">
        <v>0</v>
      </c>
      <c r="FI42" s="22">
        <v>0</v>
      </c>
      <c r="FJ42" s="22">
        <v>0</v>
      </c>
      <c r="FK42" s="22">
        <v>0</v>
      </c>
      <c r="FM42" s="20">
        <v>37</v>
      </c>
      <c r="FN42" s="21" t="str">
        <f t="shared" si="52"/>
        <v>久米島町</v>
      </c>
      <c r="FO42" s="22">
        <v>4473838</v>
      </c>
      <c r="FP42" s="22">
        <v>1014808</v>
      </c>
      <c r="FQ42" s="22">
        <v>717981</v>
      </c>
      <c r="FR42" s="22">
        <v>7770</v>
      </c>
      <c r="FS42" s="22">
        <v>5736</v>
      </c>
      <c r="FT42" s="22">
        <v>5714</v>
      </c>
      <c r="FU42" s="22">
        <v>1116</v>
      </c>
      <c r="FV42" s="22">
        <v>1216</v>
      </c>
      <c r="FW42" s="22">
        <v>700</v>
      </c>
      <c r="FY42" s="20">
        <v>37</v>
      </c>
      <c r="FZ42" s="21" t="str">
        <f t="shared" si="53"/>
        <v>久米島町</v>
      </c>
      <c r="GA42" s="22">
        <v>0</v>
      </c>
      <c r="GB42" s="22">
        <v>0</v>
      </c>
      <c r="GC42" s="22">
        <v>0</v>
      </c>
      <c r="GD42" s="22">
        <v>0</v>
      </c>
      <c r="GE42" s="22">
        <v>0</v>
      </c>
      <c r="GF42" s="22">
        <v>0</v>
      </c>
      <c r="GG42" s="22">
        <v>0</v>
      </c>
      <c r="GH42" s="22">
        <v>0</v>
      </c>
      <c r="GI42" s="22">
        <v>0</v>
      </c>
      <c r="GK42" s="20">
        <v>37</v>
      </c>
      <c r="GL42" s="21" t="str">
        <f t="shared" si="54"/>
        <v>久米島町</v>
      </c>
      <c r="GM42" s="22">
        <v>0</v>
      </c>
      <c r="GN42" s="22">
        <v>0</v>
      </c>
      <c r="GO42" s="22">
        <v>0</v>
      </c>
      <c r="GP42" s="22">
        <v>0</v>
      </c>
      <c r="GQ42" s="22">
        <v>0</v>
      </c>
      <c r="GR42" s="22">
        <v>0</v>
      </c>
      <c r="GS42" s="22">
        <v>0</v>
      </c>
      <c r="GT42" s="22">
        <v>0</v>
      </c>
      <c r="GU42" s="22">
        <v>0</v>
      </c>
      <c r="GW42" s="20">
        <v>37</v>
      </c>
      <c r="GX42" s="21" t="str">
        <f t="shared" si="55"/>
        <v>久米島町</v>
      </c>
      <c r="GY42" s="22">
        <v>0</v>
      </c>
      <c r="GZ42" s="22">
        <v>0</v>
      </c>
      <c r="HA42" s="22">
        <v>0</v>
      </c>
      <c r="HB42" s="22">
        <v>0</v>
      </c>
      <c r="HC42" s="22">
        <v>0</v>
      </c>
      <c r="HD42" s="22">
        <v>0</v>
      </c>
      <c r="HE42" s="22">
        <v>0</v>
      </c>
      <c r="HF42" s="22">
        <v>0</v>
      </c>
      <c r="HG42" s="22">
        <v>0</v>
      </c>
      <c r="HI42" s="20">
        <v>37</v>
      </c>
      <c r="HJ42" s="21" t="str">
        <f t="shared" si="56"/>
        <v>久米島町</v>
      </c>
      <c r="HK42" s="22">
        <v>0</v>
      </c>
      <c r="HL42" s="22">
        <v>0</v>
      </c>
      <c r="HM42" s="22">
        <v>0</v>
      </c>
      <c r="HN42" s="22">
        <v>0</v>
      </c>
      <c r="HO42" s="22">
        <v>0</v>
      </c>
      <c r="HP42" s="22">
        <v>0</v>
      </c>
      <c r="HQ42" s="22">
        <v>0</v>
      </c>
      <c r="HR42" s="22">
        <v>0</v>
      </c>
      <c r="HS42" s="22">
        <v>0</v>
      </c>
      <c r="HU42" s="19">
        <f t="shared" si="1"/>
        <v>22899943</v>
      </c>
      <c r="HV42" s="8">
        <f t="shared" si="2"/>
        <v>25687032</v>
      </c>
      <c r="HW42" s="8">
        <f t="shared" si="3"/>
        <v>20248581</v>
      </c>
      <c r="HX42" s="8">
        <f t="shared" si="4"/>
        <v>14820515</v>
      </c>
      <c r="HY42" s="8">
        <f t="shared" si="5"/>
        <v>14512367</v>
      </c>
      <c r="HZ42" s="8">
        <f t="shared" si="6"/>
        <v>4503037</v>
      </c>
      <c r="IA42" s="8">
        <f t="shared" si="7"/>
        <v>3599</v>
      </c>
      <c r="IB42" s="8">
        <f t="shared" si="8"/>
        <v>37211</v>
      </c>
      <c r="IC42" s="8">
        <f t="shared" si="9"/>
        <v>27723</v>
      </c>
    </row>
    <row r="43" spans="1:237" s="8" customFormat="1" ht="15" customHeight="1">
      <c r="A43" s="20">
        <v>38</v>
      </c>
      <c r="B43" s="21" t="s">
        <v>108</v>
      </c>
      <c r="C43" s="22">
        <v>0</v>
      </c>
      <c r="D43" s="22">
        <v>0</v>
      </c>
      <c r="E43" s="22">
        <v>0</v>
      </c>
      <c r="F43" s="22">
        <v>0</v>
      </c>
      <c r="G43" s="22">
        <v>0</v>
      </c>
      <c r="H43" s="22">
        <v>0</v>
      </c>
      <c r="I43" s="22">
        <v>0</v>
      </c>
      <c r="J43" s="22">
        <v>0</v>
      </c>
      <c r="K43" s="22">
        <v>0</v>
      </c>
      <c r="L43" s="18"/>
      <c r="M43" s="20">
        <v>38</v>
      </c>
      <c r="N43" s="21" t="str">
        <f t="shared" si="39"/>
        <v>八重瀬町</v>
      </c>
      <c r="O43" s="22">
        <v>0</v>
      </c>
      <c r="P43" s="22">
        <v>0</v>
      </c>
      <c r="Q43" s="22">
        <v>0</v>
      </c>
      <c r="R43" s="22">
        <v>0</v>
      </c>
      <c r="S43" s="22">
        <v>0</v>
      </c>
      <c r="T43" s="22">
        <v>0</v>
      </c>
      <c r="U43" s="22">
        <v>0</v>
      </c>
      <c r="V43" s="22">
        <v>0</v>
      </c>
      <c r="W43" s="22">
        <v>0</v>
      </c>
      <c r="X43" s="33"/>
      <c r="Y43" s="20">
        <v>38</v>
      </c>
      <c r="Z43" s="21" t="str">
        <f t="shared" si="40"/>
        <v>八重瀬町</v>
      </c>
      <c r="AA43" s="22">
        <v>190276</v>
      </c>
      <c r="AB43" s="22">
        <v>12508825</v>
      </c>
      <c r="AC43" s="22">
        <v>9456251</v>
      </c>
      <c r="AD43" s="22">
        <v>689577</v>
      </c>
      <c r="AE43" s="22">
        <v>520106</v>
      </c>
      <c r="AF43" s="22">
        <v>516256</v>
      </c>
      <c r="AG43" s="22">
        <v>722</v>
      </c>
      <c r="AH43" s="22">
        <v>12524</v>
      </c>
      <c r="AI43" s="22">
        <v>9193</v>
      </c>
      <c r="AJ43" s="53"/>
      <c r="AK43" s="20">
        <v>38</v>
      </c>
      <c r="AL43" s="21" t="str">
        <f t="shared" si="41"/>
        <v>八重瀬町</v>
      </c>
      <c r="AM43" s="22">
        <v>208175</v>
      </c>
      <c r="AN43" s="22">
        <v>222923</v>
      </c>
      <c r="AO43" s="22">
        <v>205526</v>
      </c>
      <c r="AP43" s="22">
        <v>387537</v>
      </c>
      <c r="AQ43" s="22">
        <v>358133</v>
      </c>
      <c r="AR43" s="22">
        <v>95332</v>
      </c>
      <c r="AS43" s="22">
        <v>268</v>
      </c>
      <c r="AT43" s="22">
        <v>370</v>
      </c>
      <c r="AU43" s="22">
        <v>307</v>
      </c>
      <c r="AV43" s="33"/>
      <c r="AW43" s="20">
        <v>38</v>
      </c>
      <c r="AX43" s="21" t="str">
        <f t="shared" si="42"/>
        <v>八重瀬町</v>
      </c>
      <c r="AY43" s="22">
        <v>0</v>
      </c>
      <c r="AZ43" s="22">
        <v>1413160</v>
      </c>
      <c r="BA43" s="22">
        <v>1383687</v>
      </c>
      <c r="BB43" s="22">
        <v>32983658</v>
      </c>
      <c r="BC43" s="22">
        <v>32471768</v>
      </c>
      <c r="BD43" s="22">
        <v>4247013</v>
      </c>
      <c r="BE43" s="22">
        <v>0</v>
      </c>
      <c r="BF43" s="22">
        <v>7543</v>
      </c>
      <c r="BG43" s="22">
        <v>7231</v>
      </c>
      <c r="BH43" s="33"/>
      <c r="BI43" s="20">
        <v>38</v>
      </c>
      <c r="BJ43" s="21" t="str">
        <f t="shared" si="43"/>
        <v>八重瀬町</v>
      </c>
      <c r="BK43" s="22">
        <v>0</v>
      </c>
      <c r="BL43" s="22">
        <v>1175004</v>
      </c>
      <c r="BM43" s="22">
        <v>1174552</v>
      </c>
      <c r="BN43" s="22">
        <v>23955926</v>
      </c>
      <c r="BO43" s="22">
        <v>23946717</v>
      </c>
      <c r="BP43" s="22">
        <v>6076414</v>
      </c>
      <c r="BQ43" s="22">
        <v>0</v>
      </c>
      <c r="BR43" s="22">
        <v>5333</v>
      </c>
      <c r="BS43" s="22">
        <v>5318</v>
      </c>
      <c r="BT43" s="33"/>
      <c r="BU43" s="20">
        <v>38</v>
      </c>
      <c r="BV43" s="21" t="str">
        <f t="shared" si="44"/>
        <v>八重瀬町</v>
      </c>
      <c r="BW43" s="22">
        <v>0</v>
      </c>
      <c r="BX43" s="22">
        <v>252732</v>
      </c>
      <c r="BY43" s="22">
        <v>252712</v>
      </c>
      <c r="BZ43" s="22">
        <v>5795943</v>
      </c>
      <c r="CA43" s="22">
        <v>5795297</v>
      </c>
      <c r="CB43" s="22">
        <v>3594879</v>
      </c>
      <c r="CC43" s="22">
        <v>0</v>
      </c>
      <c r="CD43" s="22">
        <v>590</v>
      </c>
      <c r="CE43" s="22">
        <v>585</v>
      </c>
      <c r="CF43" s="33"/>
      <c r="CG43" s="20">
        <v>38</v>
      </c>
      <c r="CH43" s="21" t="str">
        <f t="shared" si="45"/>
        <v>八重瀬町</v>
      </c>
      <c r="CI43" s="22">
        <v>233928</v>
      </c>
      <c r="CJ43" s="22">
        <v>2840896</v>
      </c>
      <c r="CK43" s="22">
        <v>2810951</v>
      </c>
      <c r="CL43" s="22">
        <v>62735527</v>
      </c>
      <c r="CM43" s="22">
        <v>62213782</v>
      </c>
      <c r="CN43" s="22">
        <v>13918306</v>
      </c>
      <c r="CO43" s="22">
        <v>513</v>
      </c>
      <c r="CP43" s="22">
        <v>13466</v>
      </c>
      <c r="CQ43" s="22">
        <v>13134</v>
      </c>
      <c r="CR43" s="53"/>
      <c r="CS43" s="20">
        <v>38</v>
      </c>
      <c r="CT43" s="21" t="str">
        <f t="shared" si="46"/>
        <v>八重瀬町</v>
      </c>
      <c r="CU43" s="22">
        <v>0</v>
      </c>
      <c r="CV43" s="22">
        <v>0</v>
      </c>
      <c r="CW43" s="22">
        <v>0</v>
      </c>
      <c r="CX43" s="22">
        <v>0</v>
      </c>
      <c r="CY43" s="22">
        <v>0</v>
      </c>
      <c r="CZ43" s="22">
        <v>0</v>
      </c>
      <c r="DA43" s="22">
        <v>0</v>
      </c>
      <c r="DB43" s="22">
        <v>0</v>
      </c>
      <c r="DC43" s="22">
        <v>0</v>
      </c>
      <c r="DD43" s="18"/>
      <c r="DE43" s="20">
        <v>38</v>
      </c>
      <c r="DF43" s="21" t="str">
        <f t="shared" si="47"/>
        <v>八重瀬町</v>
      </c>
      <c r="DG43" s="22">
        <v>0</v>
      </c>
      <c r="DH43" s="22">
        <v>0</v>
      </c>
      <c r="DI43" s="22">
        <v>0</v>
      </c>
      <c r="DJ43" s="22">
        <v>0</v>
      </c>
      <c r="DK43" s="22">
        <v>0</v>
      </c>
      <c r="DL43" s="22">
        <v>0</v>
      </c>
      <c r="DM43" s="22">
        <v>0</v>
      </c>
      <c r="DN43" s="22">
        <v>0</v>
      </c>
      <c r="DO43" s="22">
        <v>0</v>
      </c>
      <c r="DP43" s="18"/>
      <c r="DQ43" s="20">
        <v>38</v>
      </c>
      <c r="DR43" s="21" t="str">
        <f t="shared" si="48"/>
        <v>八重瀬町</v>
      </c>
      <c r="DS43" s="22">
        <v>6061</v>
      </c>
      <c r="DT43" s="22">
        <v>0</v>
      </c>
      <c r="DU43" s="22">
        <v>0</v>
      </c>
      <c r="DV43" s="22">
        <v>0</v>
      </c>
      <c r="DW43" s="22">
        <v>0</v>
      </c>
      <c r="DX43" s="22">
        <v>0</v>
      </c>
      <c r="DY43" s="22">
        <v>44</v>
      </c>
      <c r="DZ43" s="22">
        <v>0</v>
      </c>
      <c r="EA43" s="22">
        <v>0</v>
      </c>
      <c r="EB43" s="18"/>
      <c r="EC43" s="20">
        <v>38</v>
      </c>
      <c r="ED43" s="21" t="str">
        <f t="shared" si="49"/>
        <v>八重瀬町</v>
      </c>
      <c r="EE43" s="22">
        <v>0</v>
      </c>
      <c r="EF43" s="22">
        <v>0</v>
      </c>
      <c r="EG43" s="22">
        <v>0</v>
      </c>
      <c r="EH43" s="22">
        <v>0</v>
      </c>
      <c r="EI43" s="22">
        <v>0</v>
      </c>
      <c r="EJ43" s="22">
        <v>0</v>
      </c>
      <c r="EK43" s="22">
        <v>0</v>
      </c>
      <c r="EL43" s="22">
        <v>0</v>
      </c>
      <c r="EM43" s="22">
        <v>0</v>
      </c>
      <c r="EO43" s="20">
        <v>38</v>
      </c>
      <c r="EP43" s="21" t="str">
        <f t="shared" si="50"/>
        <v>八重瀬町</v>
      </c>
      <c r="EQ43" s="22">
        <v>0</v>
      </c>
      <c r="ER43" s="22">
        <v>0</v>
      </c>
      <c r="ES43" s="22">
        <v>0</v>
      </c>
      <c r="ET43" s="22">
        <v>0</v>
      </c>
      <c r="EU43" s="22">
        <v>0</v>
      </c>
      <c r="EV43" s="22">
        <v>0</v>
      </c>
      <c r="EW43" s="22">
        <v>0</v>
      </c>
      <c r="EX43" s="22">
        <v>0</v>
      </c>
      <c r="EY43" s="22">
        <v>0</v>
      </c>
      <c r="FA43" s="20">
        <v>38</v>
      </c>
      <c r="FB43" s="21" t="str">
        <f t="shared" si="51"/>
        <v>八重瀬町</v>
      </c>
      <c r="FC43" s="22">
        <v>0</v>
      </c>
      <c r="FD43" s="22">
        <v>0</v>
      </c>
      <c r="FE43" s="22">
        <v>0</v>
      </c>
      <c r="FF43" s="22">
        <v>0</v>
      </c>
      <c r="FG43" s="22">
        <v>0</v>
      </c>
      <c r="FH43" s="22">
        <v>0</v>
      </c>
      <c r="FI43" s="22">
        <v>0</v>
      </c>
      <c r="FJ43" s="22">
        <v>0</v>
      </c>
      <c r="FK43" s="22">
        <v>0</v>
      </c>
      <c r="FM43" s="20">
        <v>38</v>
      </c>
      <c r="FN43" s="21" t="str">
        <f t="shared" si="52"/>
        <v>八重瀬町</v>
      </c>
      <c r="FO43" s="22">
        <v>286635</v>
      </c>
      <c r="FP43" s="22">
        <v>2717116</v>
      </c>
      <c r="FQ43" s="22">
        <v>1779184</v>
      </c>
      <c r="FR43" s="22">
        <v>53916</v>
      </c>
      <c r="FS43" s="22">
        <v>35069</v>
      </c>
      <c r="FT43" s="22">
        <v>35069</v>
      </c>
      <c r="FU43" s="22">
        <v>352</v>
      </c>
      <c r="FV43" s="22">
        <v>3386</v>
      </c>
      <c r="FW43" s="22">
        <v>2141</v>
      </c>
      <c r="FY43" s="20">
        <v>38</v>
      </c>
      <c r="FZ43" s="21" t="str">
        <f t="shared" si="53"/>
        <v>八重瀬町</v>
      </c>
      <c r="GA43" s="22">
        <v>1252</v>
      </c>
      <c r="GB43" s="22">
        <v>1352699</v>
      </c>
      <c r="GC43" s="22">
        <v>1351529</v>
      </c>
      <c r="GD43" s="22">
        <v>2003046</v>
      </c>
      <c r="GE43" s="22">
        <v>2001305</v>
      </c>
      <c r="GF43" s="22">
        <v>1269991</v>
      </c>
      <c r="GG43" s="22">
        <v>7</v>
      </c>
      <c r="GH43" s="22">
        <v>717</v>
      </c>
      <c r="GI43" s="22">
        <v>696</v>
      </c>
      <c r="GK43" s="20">
        <v>38</v>
      </c>
      <c r="GL43" s="21" t="str">
        <f t="shared" si="54"/>
        <v>八重瀬町</v>
      </c>
      <c r="GM43" s="22">
        <v>0</v>
      </c>
      <c r="GN43" s="22">
        <v>0</v>
      </c>
      <c r="GO43" s="22">
        <v>0</v>
      </c>
      <c r="GP43" s="22">
        <v>0</v>
      </c>
      <c r="GQ43" s="22">
        <v>0</v>
      </c>
      <c r="GR43" s="22">
        <v>0</v>
      </c>
      <c r="GS43" s="22">
        <v>0</v>
      </c>
      <c r="GT43" s="22">
        <v>0</v>
      </c>
      <c r="GU43" s="22">
        <v>0</v>
      </c>
      <c r="GW43" s="20">
        <v>38</v>
      </c>
      <c r="GX43" s="21" t="str">
        <f t="shared" si="55"/>
        <v>八重瀬町</v>
      </c>
      <c r="GY43" s="22">
        <v>0</v>
      </c>
      <c r="GZ43" s="22">
        <v>0</v>
      </c>
      <c r="HA43" s="22">
        <v>0</v>
      </c>
      <c r="HB43" s="22">
        <v>0</v>
      </c>
      <c r="HC43" s="22">
        <v>0</v>
      </c>
      <c r="HD43" s="22">
        <v>0</v>
      </c>
      <c r="HE43" s="22">
        <v>0</v>
      </c>
      <c r="HF43" s="22">
        <v>0</v>
      </c>
      <c r="HG43" s="22">
        <v>0</v>
      </c>
      <c r="HI43" s="20">
        <v>38</v>
      </c>
      <c r="HJ43" s="21" t="str">
        <f t="shared" si="56"/>
        <v>八重瀬町</v>
      </c>
      <c r="HK43" s="22">
        <v>0</v>
      </c>
      <c r="HL43" s="22">
        <v>0</v>
      </c>
      <c r="HM43" s="22">
        <v>0</v>
      </c>
      <c r="HN43" s="22">
        <v>0</v>
      </c>
      <c r="HO43" s="22">
        <v>0</v>
      </c>
      <c r="HP43" s="22">
        <v>0</v>
      </c>
      <c r="HQ43" s="22">
        <v>0</v>
      </c>
      <c r="HR43" s="22">
        <v>0</v>
      </c>
      <c r="HS43" s="22">
        <v>0</v>
      </c>
      <c r="HU43" s="19">
        <f t="shared" si="1"/>
        <v>926327</v>
      </c>
      <c r="HV43" s="8">
        <f t="shared" si="2"/>
        <v>19642459</v>
      </c>
      <c r="HW43" s="8">
        <f t="shared" si="3"/>
        <v>15603441</v>
      </c>
      <c r="HX43" s="8">
        <f t="shared" si="4"/>
        <v>65869603</v>
      </c>
      <c r="HY43" s="8">
        <f t="shared" si="5"/>
        <v>65128395</v>
      </c>
      <c r="HZ43" s="8">
        <f t="shared" si="6"/>
        <v>15834954</v>
      </c>
      <c r="IA43" s="8">
        <f t="shared" si="7"/>
        <v>1906</v>
      </c>
      <c r="IB43" s="8">
        <f t="shared" si="8"/>
        <v>30463</v>
      </c>
      <c r="IC43" s="8">
        <f t="shared" si="9"/>
        <v>25471</v>
      </c>
    </row>
    <row r="44" spans="1:237" s="8" customFormat="1" ht="15" customHeight="1">
      <c r="A44" s="20">
        <v>39</v>
      </c>
      <c r="B44" s="21" t="s">
        <v>109</v>
      </c>
      <c r="C44" s="22">
        <v>0</v>
      </c>
      <c r="D44" s="22">
        <v>0</v>
      </c>
      <c r="E44" s="22">
        <v>0</v>
      </c>
      <c r="F44" s="22">
        <v>0</v>
      </c>
      <c r="G44" s="22">
        <v>0</v>
      </c>
      <c r="H44" s="22">
        <v>0</v>
      </c>
      <c r="I44" s="22">
        <v>0</v>
      </c>
      <c r="J44" s="22">
        <v>0</v>
      </c>
      <c r="K44" s="22">
        <v>0</v>
      </c>
      <c r="L44" s="18"/>
      <c r="M44" s="20">
        <v>39</v>
      </c>
      <c r="N44" s="21" t="str">
        <f t="shared" si="39"/>
        <v>多良間村</v>
      </c>
      <c r="O44" s="22">
        <v>0</v>
      </c>
      <c r="P44" s="22">
        <v>0</v>
      </c>
      <c r="Q44" s="22">
        <v>0</v>
      </c>
      <c r="R44" s="22">
        <v>0</v>
      </c>
      <c r="S44" s="22">
        <v>0</v>
      </c>
      <c r="T44" s="22">
        <v>0</v>
      </c>
      <c r="U44" s="22">
        <v>0</v>
      </c>
      <c r="V44" s="22">
        <v>0</v>
      </c>
      <c r="W44" s="22">
        <v>0</v>
      </c>
      <c r="X44" s="33"/>
      <c r="Y44" s="20">
        <v>39</v>
      </c>
      <c r="Z44" s="21" t="str">
        <f t="shared" si="40"/>
        <v>多良間村</v>
      </c>
      <c r="AA44" s="22">
        <v>67822</v>
      </c>
      <c r="AB44" s="22">
        <v>10393504</v>
      </c>
      <c r="AC44" s="22">
        <v>9686642</v>
      </c>
      <c r="AD44" s="22">
        <v>333240</v>
      </c>
      <c r="AE44" s="22">
        <v>310070</v>
      </c>
      <c r="AF44" s="22">
        <v>310017</v>
      </c>
      <c r="AG44" s="22">
        <v>76</v>
      </c>
      <c r="AH44" s="22">
        <v>4226</v>
      </c>
      <c r="AI44" s="22">
        <v>3807</v>
      </c>
      <c r="AJ44" s="53"/>
      <c r="AK44" s="20">
        <v>39</v>
      </c>
      <c r="AL44" s="21" t="str">
        <f t="shared" si="41"/>
        <v>多良間村</v>
      </c>
      <c r="AM44" s="22">
        <v>0</v>
      </c>
      <c r="AN44" s="22">
        <v>0</v>
      </c>
      <c r="AO44" s="22">
        <v>0</v>
      </c>
      <c r="AP44" s="22">
        <v>0</v>
      </c>
      <c r="AQ44" s="22">
        <v>0</v>
      </c>
      <c r="AR44" s="22">
        <v>0</v>
      </c>
      <c r="AS44" s="22">
        <v>0</v>
      </c>
      <c r="AT44" s="22">
        <v>0</v>
      </c>
      <c r="AU44" s="22">
        <v>0</v>
      </c>
      <c r="AV44" s="33"/>
      <c r="AW44" s="20">
        <v>39</v>
      </c>
      <c r="AX44" s="21" t="str">
        <f t="shared" si="42"/>
        <v>多良間村</v>
      </c>
      <c r="AY44" s="22">
        <v>0</v>
      </c>
      <c r="AZ44" s="22">
        <v>82640</v>
      </c>
      <c r="BA44" s="22">
        <v>74678</v>
      </c>
      <c r="BB44" s="22">
        <v>408525</v>
      </c>
      <c r="BC44" s="22">
        <v>370613</v>
      </c>
      <c r="BD44" s="22">
        <v>35666</v>
      </c>
      <c r="BE44" s="22">
        <v>0</v>
      </c>
      <c r="BF44" s="22">
        <v>433</v>
      </c>
      <c r="BG44" s="22">
        <v>390</v>
      </c>
      <c r="BH44" s="33"/>
      <c r="BI44" s="20">
        <v>39</v>
      </c>
      <c r="BJ44" s="21" t="str">
        <f t="shared" si="43"/>
        <v>多良間村</v>
      </c>
      <c r="BK44" s="22">
        <v>0</v>
      </c>
      <c r="BL44" s="22">
        <v>130117</v>
      </c>
      <c r="BM44" s="22">
        <v>125276</v>
      </c>
      <c r="BN44" s="22">
        <v>640550</v>
      </c>
      <c r="BO44" s="22">
        <v>617381</v>
      </c>
      <c r="BP44" s="22">
        <v>117949</v>
      </c>
      <c r="BQ44" s="22">
        <v>0</v>
      </c>
      <c r="BR44" s="22">
        <v>498</v>
      </c>
      <c r="BS44" s="22">
        <v>457</v>
      </c>
      <c r="BT44" s="33"/>
      <c r="BU44" s="20">
        <v>39</v>
      </c>
      <c r="BV44" s="21" t="str">
        <f t="shared" si="44"/>
        <v>多良間村</v>
      </c>
      <c r="BW44" s="22">
        <v>0</v>
      </c>
      <c r="BX44" s="22">
        <v>70825</v>
      </c>
      <c r="BY44" s="22">
        <v>68432</v>
      </c>
      <c r="BZ44" s="22">
        <v>279540</v>
      </c>
      <c r="CA44" s="22">
        <v>278420</v>
      </c>
      <c r="CB44" s="22">
        <v>142772</v>
      </c>
      <c r="CC44" s="22">
        <v>0</v>
      </c>
      <c r="CD44" s="22">
        <v>108</v>
      </c>
      <c r="CE44" s="22">
        <v>102</v>
      </c>
      <c r="CF44" s="33"/>
      <c r="CG44" s="20">
        <v>39</v>
      </c>
      <c r="CH44" s="21" t="str">
        <f t="shared" si="45"/>
        <v>多良間村</v>
      </c>
      <c r="CI44" s="22">
        <v>21720</v>
      </c>
      <c r="CJ44" s="22">
        <v>283582</v>
      </c>
      <c r="CK44" s="22">
        <v>268386</v>
      </c>
      <c r="CL44" s="22">
        <v>1328615</v>
      </c>
      <c r="CM44" s="22">
        <v>1266414</v>
      </c>
      <c r="CN44" s="22">
        <v>296387</v>
      </c>
      <c r="CO44" s="22">
        <v>25</v>
      </c>
      <c r="CP44" s="22">
        <v>1039</v>
      </c>
      <c r="CQ44" s="22">
        <v>949</v>
      </c>
      <c r="CR44" s="53"/>
      <c r="CS44" s="20">
        <v>39</v>
      </c>
      <c r="CT44" s="21" t="str">
        <f t="shared" si="46"/>
        <v>多良間村</v>
      </c>
      <c r="CU44" s="22">
        <v>0</v>
      </c>
      <c r="CV44" s="22">
        <v>0</v>
      </c>
      <c r="CW44" s="22">
        <v>0</v>
      </c>
      <c r="CX44" s="22">
        <v>0</v>
      </c>
      <c r="CY44" s="22">
        <v>0</v>
      </c>
      <c r="CZ44" s="22">
        <v>0</v>
      </c>
      <c r="DA44" s="22">
        <v>0</v>
      </c>
      <c r="DB44" s="22">
        <v>0</v>
      </c>
      <c r="DC44" s="22">
        <v>0</v>
      </c>
      <c r="DD44" s="18"/>
      <c r="DE44" s="20">
        <v>39</v>
      </c>
      <c r="DF44" s="21" t="str">
        <f t="shared" si="47"/>
        <v>多良間村</v>
      </c>
      <c r="DG44" s="22">
        <v>0</v>
      </c>
      <c r="DH44" s="22">
        <v>0</v>
      </c>
      <c r="DI44" s="22">
        <v>0</v>
      </c>
      <c r="DJ44" s="22">
        <v>0</v>
      </c>
      <c r="DK44" s="22">
        <v>0</v>
      </c>
      <c r="DL44" s="22">
        <v>0</v>
      </c>
      <c r="DM44" s="22">
        <v>0</v>
      </c>
      <c r="DN44" s="22">
        <v>0</v>
      </c>
      <c r="DO44" s="22">
        <v>0</v>
      </c>
      <c r="DP44" s="18"/>
      <c r="DQ44" s="20">
        <v>39</v>
      </c>
      <c r="DR44" s="21" t="str">
        <f t="shared" si="48"/>
        <v>多良間村</v>
      </c>
      <c r="DS44" s="22">
        <v>0</v>
      </c>
      <c r="DT44" s="22">
        <v>0</v>
      </c>
      <c r="DU44" s="22">
        <v>0</v>
      </c>
      <c r="DV44" s="22">
        <v>0</v>
      </c>
      <c r="DW44" s="22">
        <v>0</v>
      </c>
      <c r="DX44" s="22">
        <v>0</v>
      </c>
      <c r="DY44" s="22">
        <v>0</v>
      </c>
      <c r="DZ44" s="22">
        <v>0</v>
      </c>
      <c r="EA44" s="22">
        <v>0</v>
      </c>
      <c r="EB44" s="18"/>
      <c r="EC44" s="20">
        <v>39</v>
      </c>
      <c r="ED44" s="21" t="str">
        <f t="shared" si="49"/>
        <v>多良間村</v>
      </c>
      <c r="EE44" s="22">
        <v>0</v>
      </c>
      <c r="EF44" s="22">
        <v>0</v>
      </c>
      <c r="EG44" s="22">
        <v>0</v>
      </c>
      <c r="EH44" s="22">
        <v>0</v>
      </c>
      <c r="EI44" s="22">
        <v>0</v>
      </c>
      <c r="EJ44" s="22">
        <v>0</v>
      </c>
      <c r="EK44" s="22">
        <v>0</v>
      </c>
      <c r="EL44" s="22">
        <v>0</v>
      </c>
      <c r="EM44" s="22">
        <v>0</v>
      </c>
      <c r="EO44" s="20">
        <v>39</v>
      </c>
      <c r="EP44" s="21" t="str">
        <f t="shared" si="50"/>
        <v>多良間村</v>
      </c>
      <c r="EQ44" s="22">
        <v>0</v>
      </c>
      <c r="ER44" s="22">
        <v>0</v>
      </c>
      <c r="ES44" s="22">
        <v>0</v>
      </c>
      <c r="ET44" s="22">
        <v>0</v>
      </c>
      <c r="EU44" s="22">
        <v>0</v>
      </c>
      <c r="EV44" s="22">
        <v>0</v>
      </c>
      <c r="EW44" s="22">
        <v>0</v>
      </c>
      <c r="EX44" s="22">
        <v>0</v>
      </c>
      <c r="EY44" s="22">
        <v>0</v>
      </c>
      <c r="FA44" s="20">
        <v>39</v>
      </c>
      <c r="FB44" s="21" t="str">
        <f t="shared" si="51"/>
        <v>多良間村</v>
      </c>
      <c r="FC44" s="22">
        <v>0</v>
      </c>
      <c r="FD44" s="22">
        <v>0</v>
      </c>
      <c r="FE44" s="22">
        <v>0</v>
      </c>
      <c r="FF44" s="22">
        <v>0</v>
      </c>
      <c r="FG44" s="22">
        <v>0</v>
      </c>
      <c r="FH44" s="22">
        <v>0</v>
      </c>
      <c r="FI44" s="22">
        <v>0</v>
      </c>
      <c r="FJ44" s="22">
        <v>0</v>
      </c>
      <c r="FK44" s="22">
        <v>0</v>
      </c>
      <c r="FM44" s="20">
        <v>39</v>
      </c>
      <c r="FN44" s="21" t="str">
        <f t="shared" si="52"/>
        <v>多良間村</v>
      </c>
      <c r="FO44" s="22">
        <v>1214292</v>
      </c>
      <c r="FP44" s="22">
        <v>574191</v>
      </c>
      <c r="FQ44" s="22">
        <v>486175</v>
      </c>
      <c r="FR44" s="22">
        <v>4594</v>
      </c>
      <c r="FS44" s="22">
        <v>3890</v>
      </c>
      <c r="FT44" s="22">
        <v>2480</v>
      </c>
      <c r="FU44" s="22">
        <v>30</v>
      </c>
      <c r="FV44" s="22">
        <v>228</v>
      </c>
      <c r="FW44" s="22">
        <v>187</v>
      </c>
      <c r="FY44" s="20">
        <v>39</v>
      </c>
      <c r="FZ44" s="21" t="str">
        <f t="shared" si="53"/>
        <v>多良間村</v>
      </c>
      <c r="GA44" s="22">
        <v>0</v>
      </c>
      <c r="GB44" s="22">
        <v>0</v>
      </c>
      <c r="GC44" s="22">
        <v>0</v>
      </c>
      <c r="GD44" s="22">
        <v>0</v>
      </c>
      <c r="GE44" s="22">
        <v>0</v>
      </c>
      <c r="GF44" s="22">
        <v>0</v>
      </c>
      <c r="GG44" s="22">
        <v>0</v>
      </c>
      <c r="GH44" s="22">
        <v>0</v>
      </c>
      <c r="GI44" s="22">
        <v>0</v>
      </c>
      <c r="GK44" s="20">
        <v>39</v>
      </c>
      <c r="GL44" s="21" t="str">
        <f t="shared" si="54"/>
        <v>多良間村</v>
      </c>
      <c r="GM44" s="22">
        <v>0</v>
      </c>
      <c r="GN44" s="22">
        <v>0</v>
      </c>
      <c r="GO44" s="22">
        <v>0</v>
      </c>
      <c r="GP44" s="22">
        <v>0</v>
      </c>
      <c r="GQ44" s="22">
        <v>0</v>
      </c>
      <c r="GR44" s="22">
        <v>0</v>
      </c>
      <c r="GS44" s="22">
        <v>0</v>
      </c>
      <c r="GT44" s="22">
        <v>0</v>
      </c>
      <c r="GU44" s="22">
        <v>0</v>
      </c>
      <c r="GW44" s="20">
        <v>39</v>
      </c>
      <c r="GX44" s="21" t="str">
        <f t="shared" si="55"/>
        <v>多良間村</v>
      </c>
      <c r="GY44" s="22">
        <v>0</v>
      </c>
      <c r="GZ44" s="22">
        <v>0</v>
      </c>
      <c r="HA44" s="22">
        <v>0</v>
      </c>
      <c r="HB44" s="22">
        <v>0</v>
      </c>
      <c r="HC44" s="22">
        <v>0</v>
      </c>
      <c r="HD44" s="22">
        <v>0</v>
      </c>
      <c r="HE44" s="22">
        <v>0</v>
      </c>
      <c r="HF44" s="22">
        <v>0</v>
      </c>
      <c r="HG44" s="22">
        <v>0</v>
      </c>
      <c r="HI44" s="20">
        <v>39</v>
      </c>
      <c r="HJ44" s="21" t="str">
        <f t="shared" si="56"/>
        <v>多良間村</v>
      </c>
      <c r="HK44" s="22">
        <v>0</v>
      </c>
      <c r="HL44" s="22">
        <v>0</v>
      </c>
      <c r="HM44" s="22">
        <v>0</v>
      </c>
      <c r="HN44" s="22">
        <v>0</v>
      </c>
      <c r="HO44" s="22">
        <v>0</v>
      </c>
      <c r="HP44" s="22">
        <v>0</v>
      </c>
      <c r="HQ44" s="22">
        <v>0</v>
      </c>
      <c r="HR44" s="22">
        <v>0</v>
      </c>
      <c r="HS44" s="22">
        <v>0</v>
      </c>
      <c r="HU44" s="19">
        <f t="shared" si="1"/>
        <v>1303834</v>
      </c>
      <c r="HV44" s="8">
        <f t="shared" si="2"/>
        <v>11251277</v>
      </c>
      <c r="HW44" s="8">
        <f t="shared" si="3"/>
        <v>10441203</v>
      </c>
      <c r="HX44" s="8">
        <f t="shared" si="4"/>
        <v>1666449</v>
      </c>
      <c r="HY44" s="8">
        <f t="shared" si="5"/>
        <v>1580374</v>
      </c>
      <c r="HZ44" s="8">
        <f t="shared" si="6"/>
        <v>608884</v>
      </c>
      <c r="IA44" s="8">
        <f t="shared" si="7"/>
        <v>131</v>
      </c>
      <c r="IB44" s="8">
        <f t="shared" si="8"/>
        <v>5493</v>
      </c>
      <c r="IC44" s="8">
        <f t="shared" si="9"/>
        <v>4943</v>
      </c>
    </row>
    <row r="45" spans="1:237" s="8" customFormat="1" ht="15" customHeight="1">
      <c r="A45" s="20">
        <v>40</v>
      </c>
      <c r="B45" s="21" t="s">
        <v>110</v>
      </c>
      <c r="C45" s="22">
        <v>86585</v>
      </c>
      <c r="D45" s="22">
        <v>1275453</v>
      </c>
      <c r="E45" s="22">
        <v>1063583</v>
      </c>
      <c r="F45" s="22">
        <v>36050</v>
      </c>
      <c r="G45" s="22">
        <v>30106</v>
      </c>
      <c r="H45" s="22">
        <v>30106</v>
      </c>
      <c r="I45" s="22">
        <v>111</v>
      </c>
      <c r="J45" s="22">
        <v>1121</v>
      </c>
      <c r="K45" s="22">
        <v>919</v>
      </c>
      <c r="L45" s="18"/>
      <c r="M45" s="20">
        <v>40</v>
      </c>
      <c r="N45" s="21" t="str">
        <f t="shared" si="39"/>
        <v>竹 富 町</v>
      </c>
      <c r="O45" s="22">
        <v>0</v>
      </c>
      <c r="P45" s="22">
        <v>0</v>
      </c>
      <c r="Q45" s="22">
        <v>0</v>
      </c>
      <c r="R45" s="22">
        <v>0</v>
      </c>
      <c r="S45" s="22">
        <v>0</v>
      </c>
      <c r="T45" s="22">
        <v>0</v>
      </c>
      <c r="U45" s="22">
        <v>0</v>
      </c>
      <c r="V45" s="22">
        <v>0</v>
      </c>
      <c r="W45" s="22">
        <v>0</v>
      </c>
      <c r="X45" s="33"/>
      <c r="Y45" s="20">
        <v>40</v>
      </c>
      <c r="Z45" s="21" t="str">
        <f t="shared" si="40"/>
        <v>竹 富 町</v>
      </c>
      <c r="AA45" s="22">
        <v>281142</v>
      </c>
      <c r="AB45" s="22">
        <v>16725815</v>
      </c>
      <c r="AC45" s="22">
        <v>15470509</v>
      </c>
      <c r="AD45" s="22">
        <v>553082</v>
      </c>
      <c r="AE45" s="22">
        <v>511821</v>
      </c>
      <c r="AF45" s="22">
        <v>511817</v>
      </c>
      <c r="AG45" s="22">
        <v>361</v>
      </c>
      <c r="AH45" s="22">
        <v>7208</v>
      </c>
      <c r="AI45" s="22">
        <v>6238</v>
      </c>
      <c r="AJ45" s="53"/>
      <c r="AK45" s="20">
        <v>40</v>
      </c>
      <c r="AL45" s="21" t="str">
        <f t="shared" si="41"/>
        <v>竹 富 町</v>
      </c>
      <c r="AM45" s="22">
        <v>0</v>
      </c>
      <c r="AN45" s="22">
        <v>0</v>
      </c>
      <c r="AO45" s="22">
        <v>0</v>
      </c>
      <c r="AP45" s="22">
        <v>0</v>
      </c>
      <c r="AQ45" s="22">
        <v>0</v>
      </c>
      <c r="AR45" s="22">
        <v>0</v>
      </c>
      <c r="AS45" s="22">
        <v>0</v>
      </c>
      <c r="AT45" s="22">
        <v>0</v>
      </c>
      <c r="AU45" s="22">
        <v>0</v>
      </c>
      <c r="AV45" s="33"/>
      <c r="AW45" s="20">
        <v>40</v>
      </c>
      <c r="AX45" s="21" t="str">
        <f t="shared" si="42"/>
        <v>竹 富 町</v>
      </c>
      <c r="AY45" s="22">
        <v>0</v>
      </c>
      <c r="AZ45" s="22">
        <v>288851</v>
      </c>
      <c r="BA45" s="22">
        <v>241366</v>
      </c>
      <c r="BB45" s="22">
        <v>1075240</v>
      </c>
      <c r="BC45" s="22">
        <v>929956</v>
      </c>
      <c r="BD45" s="22">
        <v>83286</v>
      </c>
      <c r="BE45" s="22">
        <v>0</v>
      </c>
      <c r="BF45" s="22">
        <v>1523</v>
      </c>
      <c r="BG45" s="22">
        <v>1268</v>
      </c>
      <c r="BH45" s="33"/>
      <c r="BI45" s="20">
        <v>40</v>
      </c>
      <c r="BJ45" s="21" t="str">
        <f t="shared" si="43"/>
        <v>竹 富 町</v>
      </c>
      <c r="BK45" s="22">
        <v>0</v>
      </c>
      <c r="BL45" s="22">
        <v>645083</v>
      </c>
      <c r="BM45" s="22">
        <v>594007</v>
      </c>
      <c r="BN45" s="22">
        <v>2470271</v>
      </c>
      <c r="BO45" s="22">
        <v>2348815</v>
      </c>
      <c r="BP45" s="22">
        <v>408685</v>
      </c>
      <c r="BQ45" s="22">
        <v>0</v>
      </c>
      <c r="BR45" s="22">
        <v>1611</v>
      </c>
      <c r="BS45" s="22">
        <v>1332</v>
      </c>
      <c r="BT45" s="33"/>
      <c r="BU45" s="20">
        <v>40</v>
      </c>
      <c r="BV45" s="21" t="str">
        <f t="shared" si="44"/>
        <v>竹 富 町</v>
      </c>
      <c r="BW45" s="22">
        <v>0</v>
      </c>
      <c r="BX45" s="22">
        <v>468261</v>
      </c>
      <c r="BY45" s="22">
        <v>454794</v>
      </c>
      <c r="BZ45" s="22">
        <v>1712760</v>
      </c>
      <c r="CA45" s="22">
        <v>1693242</v>
      </c>
      <c r="CB45" s="22">
        <v>796280</v>
      </c>
      <c r="CC45" s="22">
        <v>0</v>
      </c>
      <c r="CD45" s="22">
        <v>1011</v>
      </c>
      <c r="CE45" s="22">
        <v>929</v>
      </c>
      <c r="CF45" s="33"/>
      <c r="CG45" s="20">
        <v>40</v>
      </c>
      <c r="CH45" s="21" t="str">
        <f t="shared" si="45"/>
        <v>竹 富 町</v>
      </c>
      <c r="CI45" s="22">
        <v>175189</v>
      </c>
      <c r="CJ45" s="22">
        <v>1402195</v>
      </c>
      <c r="CK45" s="22">
        <v>1290167</v>
      </c>
      <c r="CL45" s="22">
        <v>5258271</v>
      </c>
      <c r="CM45" s="22">
        <v>4972013</v>
      </c>
      <c r="CN45" s="22">
        <v>1288251</v>
      </c>
      <c r="CO45" s="22">
        <v>260</v>
      </c>
      <c r="CP45" s="22">
        <v>4145</v>
      </c>
      <c r="CQ45" s="22">
        <v>3529</v>
      </c>
      <c r="CR45" s="53"/>
      <c r="CS45" s="20">
        <v>40</v>
      </c>
      <c r="CT45" s="21" t="str">
        <f t="shared" si="46"/>
        <v>竹 富 町</v>
      </c>
      <c r="CU45" s="22">
        <v>0</v>
      </c>
      <c r="CV45" s="22">
        <v>0</v>
      </c>
      <c r="CW45" s="22">
        <v>0</v>
      </c>
      <c r="CX45" s="22">
        <v>0</v>
      </c>
      <c r="CY45" s="22">
        <v>0</v>
      </c>
      <c r="CZ45" s="22">
        <v>0</v>
      </c>
      <c r="DA45" s="22">
        <v>0</v>
      </c>
      <c r="DB45" s="22">
        <v>0</v>
      </c>
      <c r="DC45" s="22">
        <v>0</v>
      </c>
      <c r="DD45" s="18"/>
      <c r="DE45" s="20">
        <v>40</v>
      </c>
      <c r="DF45" s="21" t="str">
        <f t="shared" si="47"/>
        <v>竹 富 町</v>
      </c>
      <c r="DG45" s="22">
        <v>0</v>
      </c>
      <c r="DH45" s="22">
        <v>0</v>
      </c>
      <c r="DI45" s="22">
        <v>0</v>
      </c>
      <c r="DJ45" s="22">
        <v>0</v>
      </c>
      <c r="DK45" s="22">
        <v>0</v>
      </c>
      <c r="DL45" s="22">
        <v>0</v>
      </c>
      <c r="DM45" s="22">
        <v>0</v>
      </c>
      <c r="DN45" s="22">
        <v>0</v>
      </c>
      <c r="DO45" s="22">
        <v>0</v>
      </c>
      <c r="DP45" s="18"/>
      <c r="DQ45" s="20">
        <v>40</v>
      </c>
      <c r="DR45" s="21" t="str">
        <f t="shared" si="48"/>
        <v>竹 富 町</v>
      </c>
      <c r="DS45" s="22">
        <v>32014</v>
      </c>
      <c r="DT45" s="22">
        <v>50106</v>
      </c>
      <c r="DU45" s="22">
        <v>43361</v>
      </c>
      <c r="DV45" s="22">
        <v>574</v>
      </c>
      <c r="DW45" s="22">
        <v>486</v>
      </c>
      <c r="DX45" s="22">
        <v>486</v>
      </c>
      <c r="DY45" s="22">
        <v>15</v>
      </c>
      <c r="DZ45" s="22">
        <v>56</v>
      </c>
      <c r="EA45" s="22">
        <v>24</v>
      </c>
      <c r="EB45" s="18"/>
      <c r="EC45" s="20">
        <v>40</v>
      </c>
      <c r="ED45" s="21" t="str">
        <f t="shared" si="49"/>
        <v>竹 富 町</v>
      </c>
      <c r="EE45" s="22">
        <v>246017730</v>
      </c>
      <c r="EF45" s="22">
        <v>0</v>
      </c>
      <c r="EG45" s="22">
        <v>0</v>
      </c>
      <c r="EH45" s="22">
        <v>0</v>
      </c>
      <c r="EI45" s="22">
        <v>0</v>
      </c>
      <c r="EJ45" s="22">
        <v>0</v>
      </c>
      <c r="EK45" s="22">
        <v>116</v>
      </c>
      <c r="EL45" s="22">
        <v>0</v>
      </c>
      <c r="EM45" s="22">
        <v>0</v>
      </c>
      <c r="EO45" s="20">
        <v>40</v>
      </c>
      <c r="EP45" s="21" t="str">
        <f t="shared" si="50"/>
        <v>竹 富 町</v>
      </c>
      <c r="EQ45" s="22">
        <v>0</v>
      </c>
      <c r="ER45" s="22">
        <v>0</v>
      </c>
      <c r="ES45" s="22">
        <v>0</v>
      </c>
      <c r="ET45" s="22">
        <v>0</v>
      </c>
      <c r="EU45" s="22">
        <v>0</v>
      </c>
      <c r="EV45" s="22">
        <v>0</v>
      </c>
      <c r="EW45" s="22">
        <v>0</v>
      </c>
      <c r="EX45" s="22">
        <v>0</v>
      </c>
      <c r="EY45" s="22">
        <v>0</v>
      </c>
      <c r="FA45" s="20">
        <v>40</v>
      </c>
      <c r="FB45" s="21" t="str">
        <f t="shared" si="51"/>
        <v>竹 富 町</v>
      </c>
      <c r="FC45" s="22">
        <v>5473653</v>
      </c>
      <c r="FD45" s="22">
        <v>11563698</v>
      </c>
      <c r="FE45" s="22">
        <v>10139800</v>
      </c>
      <c r="FF45" s="22">
        <v>154368</v>
      </c>
      <c r="FG45" s="22">
        <v>135378</v>
      </c>
      <c r="FH45" s="22">
        <v>135378</v>
      </c>
      <c r="FI45" s="22">
        <v>569</v>
      </c>
      <c r="FJ45" s="22">
        <v>3800</v>
      </c>
      <c r="FK45" s="22">
        <v>2960</v>
      </c>
      <c r="FM45" s="20">
        <v>40</v>
      </c>
      <c r="FN45" s="21" t="str">
        <f t="shared" si="52"/>
        <v>竹 富 町</v>
      </c>
      <c r="FO45" s="22">
        <v>14929770</v>
      </c>
      <c r="FP45" s="22">
        <v>20365898</v>
      </c>
      <c r="FQ45" s="22">
        <v>16405109</v>
      </c>
      <c r="FR45" s="22">
        <v>227208</v>
      </c>
      <c r="FS45" s="22">
        <v>183075</v>
      </c>
      <c r="FT45" s="22">
        <v>183075</v>
      </c>
      <c r="FU45" s="22">
        <v>1171</v>
      </c>
      <c r="FV45" s="22">
        <v>9812</v>
      </c>
      <c r="FW45" s="22">
        <v>6136</v>
      </c>
      <c r="FY45" s="20">
        <v>40</v>
      </c>
      <c r="FZ45" s="21" t="str">
        <f t="shared" si="53"/>
        <v>竹 富 町</v>
      </c>
      <c r="GA45" s="22">
        <v>0</v>
      </c>
      <c r="GB45" s="22">
        <v>0</v>
      </c>
      <c r="GC45" s="22">
        <v>0</v>
      </c>
      <c r="GD45" s="22">
        <v>0</v>
      </c>
      <c r="GE45" s="22">
        <v>0</v>
      </c>
      <c r="GF45" s="22">
        <v>0</v>
      </c>
      <c r="GG45" s="22">
        <v>0</v>
      </c>
      <c r="GH45" s="22">
        <v>0</v>
      </c>
      <c r="GI45" s="22">
        <v>0</v>
      </c>
      <c r="GK45" s="20">
        <v>40</v>
      </c>
      <c r="GL45" s="21" t="str">
        <f t="shared" si="54"/>
        <v>竹 富 町</v>
      </c>
      <c r="GM45" s="22">
        <v>0</v>
      </c>
      <c r="GN45" s="22">
        <v>119388</v>
      </c>
      <c r="GO45" s="22">
        <v>119388</v>
      </c>
      <c r="GP45" s="22">
        <v>4139</v>
      </c>
      <c r="GQ45" s="22">
        <v>4139</v>
      </c>
      <c r="GR45" s="22">
        <v>3024</v>
      </c>
      <c r="GS45" s="22">
        <v>0</v>
      </c>
      <c r="GT45" s="22">
        <v>2</v>
      </c>
      <c r="GU45" s="22">
        <v>2</v>
      </c>
      <c r="GW45" s="20">
        <v>40</v>
      </c>
      <c r="GX45" s="21" t="str">
        <f t="shared" si="55"/>
        <v>竹 富 町</v>
      </c>
      <c r="GY45" s="22">
        <v>0</v>
      </c>
      <c r="GZ45" s="22">
        <v>0</v>
      </c>
      <c r="HA45" s="22">
        <v>0</v>
      </c>
      <c r="HB45" s="22">
        <v>0</v>
      </c>
      <c r="HC45" s="22">
        <v>0</v>
      </c>
      <c r="HD45" s="22">
        <v>0</v>
      </c>
      <c r="HE45" s="22">
        <v>0</v>
      </c>
      <c r="HF45" s="22">
        <v>0</v>
      </c>
      <c r="HG45" s="22">
        <v>0</v>
      </c>
      <c r="HI45" s="20">
        <v>40</v>
      </c>
      <c r="HJ45" s="21" t="str">
        <f t="shared" si="56"/>
        <v>竹 富 町</v>
      </c>
      <c r="HK45" s="22">
        <v>0</v>
      </c>
      <c r="HL45" s="22">
        <v>0</v>
      </c>
      <c r="HM45" s="22">
        <v>0</v>
      </c>
      <c r="HN45" s="22">
        <v>0</v>
      </c>
      <c r="HO45" s="22">
        <v>0</v>
      </c>
      <c r="HP45" s="22">
        <v>0</v>
      </c>
      <c r="HQ45" s="22">
        <v>0</v>
      </c>
      <c r="HR45" s="22">
        <v>0</v>
      </c>
      <c r="HS45" s="22">
        <v>0</v>
      </c>
      <c r="HU45" s="19">
        <f t="shared" si="1"/>
        <v>266996083</v>
      </c>
      <c r="HV45" s="8">
        <f t="shared" si="2"/>
        <v>51502553</v>
      </c>
      <c r="HW45" s="8">
        <f t="shared" si="3"/>
        <v>44531917</v>
      </c>
      <c r="HX45" s="8">
        <f t="shared" si="4"/>
        <v>6233692</v>
      </c>
      <c r="HY45" s="8">
        <f t="shared" si="5"/>
        <v>5837018</v>
      </c>
      <c r="HZ45" s="8">
        <f t="shared" si="6"/>
        <v>2152137</v>
      </c>
      <c r="IA45" s="8">
        <f t="shared" si="7"/>
        <v>2603</v>
      </c>
      <c r="IB45" s="8">
        <f t="shared" si="8"/>
        <v>26144</v>
      </c>
      <c r="IC45" s="8">
        <f t="shared" si="9"/>
        <v>19808</v>
      </c>
    </row>
    <row r="46" spans="1:237" s="8" customFormat="1" ht="15" customHeight="1">
      <c r="A46" s="24">
        <v>41</v>
      </c>
      <c r="B46" s="25" t="s">
        <v>111</v>
      </c>
      <c r="C46" s="26">
        <v>3177</v>
      </c>
      <c r="D46" s="26">
        <v>1033832</v>
      </c>
      <c r="E46" s="26">
        <v>795489</v>
      </c>
      <c r="F46" s="26">
        <v>32081</v>
      </c>
      <c r="G46" s="26">
        <v>24694</v>
      </c>
      <c r="H46" s="26">
        <v>23520</v>
      </c>
      <c r="I46" s="26">
        <v>7</v>
      </c>
      <c r="J46" s="26">
        <v>504</v>
      </c>
      <c r="K46" s="26">
        <v>367</v>
      </c>
      <c r="L46" s="18"/>
      <c r="M46" s="24">
        <v>41</v>
      </c>
      <c r="N46" s="25" t="str">
        <f t="shared" si="39"/>
        <v>与那国町</v>
      </c>
      <c r="O46" s="26">
        <v>0</v>
      </c>
      <c r="P46" s="26">
        <v>0</v>
      </c>
      <c r="Q46" s="26">
        <v>0</v>
      </c>
      <c r="R46" s="26">
        <v>0</v>
      </c>
      <c r="S46" s="26">
        <v>0</v>
      </c>
      <c r="T46" s="26">
        <v>0</v>
      </c>
      <c r="U46" s="26">
        <v>0</v>
      </c>
      <c r="V46" s="26">
        <v>0</v>
      </c>
      <c r="W46" s="26">
        <v>0</v>
      </c>
      <c r="X46" s="33"/>
      <c r="Y46" s="24">
        <v>41</v>
      </c>
      <c r="Z46" s="25" t="str">
        <f t="shared" si="40"/>
        <v>与那国町</v>
      </c>
      <c r="AA46" s="26">
        <v>336783</v>
      </c>
      <c r="AB46" s="26">
        <v>5546519</v>
      </c>
      <c r="AC46" s="26">
        <v>4307259</v>
      </c>
      <c r="AD46" s="26">
        <v>163075</v>
      </c>
      <c r="AE46" s="26">
        <v>126763</v>
      </c>
      <c r="AF46" s="26">
        <v>120148</v>
      </c>
      <c r="AG46" s="26">
        <v>129</v>
      </c>
      <c r="AH46" s="26">
        <v>2173</v>
      </c>
      <c r="AI46" s="26">
        <v>1548</v>
      </c>
      <c r="AJ46" s="53"/>
      <c r="AK46" s="24">
        <v>41</v>
      </c>
      <c r="AL46" s="25" t="str">
        <f t="shared" si="41"/>
        <v>与那国町</v>
      </c>
      <c r="AM46" s="26">
        <v>0</v>
      </c>
      <c r="AN46" s="26">
        <v>0</v>
      </c>
      <c r="AO46" s="26">
        <v>0</v>
      </c>
      <c r="AP46" s="26">
        <v>0</v>
      </c>
      <c r="AQ46" s="26">
        <v>0</v>
      </c>
      <c r="AR46" s="26">
        <v>0</v>
      </c>
      <c r="AS46" s="26">
        <v>0</v>
      </c>
      <c r="AT46" s="26">
        <v>0</v>
      </c>
      <c r="AU46" s="26">
        <v>0</v>
      </c>
      <c r="AV46" s="33"/>
      <c r="AW46" s="24">
        <v>41</v>
      </c>
      <c r="AX46" s="25" t="str">
        <f t="shared" si="42"/>
        <v>与那国町</v>
      </c>
      <c r="AY46" s="26">
        <v>0</v>
      </c>
      <c r="AZ46" s="26">
        <v>84907</v>
      </c>
      <c r="BA46" s="26">
        <v>64810</v>
      </c>
      <c r="BB46" s="26">
        <v>523330</v>
      </c>
      <c r="BC46" s="26">
        <v>412848</v>
      </c>
      <c r="BD46" s="26">
        <v>39148</v>
      </c>
      <c r="BE46" s="26">
        <v>0</v>
      </c>
      <c r="BF46" s="26">
        <v>453</v>
      </c>
      <c r="BG46" s="26">
        <v>339</v>
      </c>
      <c r="BH46" s="33"/>
      <c r="BI46" s="24">
        <v>41</v>
      </c>
      <c r="BJ46" s="25" t="str">
        <f t="shared" si="43"/>
        <v>与那国町</v>
      </c>
      <c r="BK46" s="26">
        <v>0</v>
      </c>
      <c r="BL46" s="26">
        <v>114662</v>
      </c>
      <c r="BM46" s="26">
        <v>103180</v>
      </c>
      <c r="BN46" s="26">
        <v>719757</v>
      </c>
      <c r="BO46" s="26">
        <v>669868</v>
      </c>
      <c r="BP46" s="26">
        <v>124774</v>
      </c>
      <c r="BQ46" s="26">
        <v>0</v>
      </c>
      <c r="BR46" s="26">
        <v>444</v>
      </c>
      <c r="BS46" s="26">
        <v>342</v>
      </c>
      <c r="BT46" s="33"/>
      <c r="BU46" s="24">
        <v>41</v>
      </c>
      <c r="BV46" s="25" t="str">
        <f t="shared" si="44"/>
        <v>与那国町</v>
      </c>
      <c r="BW46" s="26">
        <v>0</v>
      </c>
      <c r="BX46" s="26">
        <v>104336</v>
      </c>
      <c r="BY46" s="26">
        <v>103124</v>
      </c>
      <c r="BZ46" s="26">
        <v>626583</v>
      </c>
      <c r="CA46" s="26">
        <v>622508</v>
      </c>
      <c r="CB46" s="26">
        <v>294441</v>
      </c>
      <c r="CC46" s="26">
        <v>0</v>
      </c>
      <c r="CD46" s="26">
        <v>285</v>
      </c>
      <c r="CE46" s="26">
        <v>270</v>
      </c>
      <c r="CF46" s="33"/>
      <c r="CG46" s="24">
        <v>41</v>
      </c>
      <c r="CH46" s="25" t="str">
        <f t="shared" si="45"/>
        <v>与那国町</v>
      </c>
      <c r="CI46" s="26">
        <v>182276</v>
      </c>
      <c r="CJ46" s="26">
        <v>303905</v>
      </c>
      <c r="CK46" s="26">
        <v>271114</v>
      </c>
      <c r="CL46" s="26">
        <v>1869670</v>
      </c>
      <c r="CM46" s="26">
        <v>1705224</v>
      </c>
      <c r="CN46" s="26">
        <v>458363</v>
      </c>
      <c r="CO46" s="26">
        <v>384</v>
      </c>
      <c r="CP46" s="26">
        <v>1182</v>
      </c>
      <c r="CQ46" s="26">
        <v>951</v>
      </c>
      <c r="CR46" s="53"/>
      <c r="CS46" s="24">
        <v>41</v>
      </c>
      <c r="CT46" s="25" t="str">
        <f t="shared" si="46"/>
        <v>与那国町</v>
      </c>
      <c r="CU46" s="26">
        <v>0</v>
      </c>
      <c r="CV46" s="26">
        <v>0</v>
      </c>
      <c r="CW46" s="26">
        <v>0</v>
      </c>
      <c r="CX46" s="26">
        <v>0</v>
      </c>
      <c r="CY46" s="26">
        <v>0</v>
      </c>
      <c r="CZ46" s="26">
        <v>0</v>
      </c>
      <c r="DA46" s="26">
        <v>0</v>
      </c>
      <c r="DB46" s="26">
        <v>0</v>
      </c>
      <c r="DC46" s="26">
        <v>0</v>
      </c>
      <c r="DD46" s="18"/>
      <c r="DE46" s="24">
        <v>41</v>
      </c>
      <c r="DF46" s="25" t="str">
        <f t="shared" si="47"/>
        <v>与那国町</v>
      </c>
      <c r="DG46" s="26">
        <v>0</v>
      </c>
      <c r="DH46" s="26">
        <v>0</v>
      </c>
      <c r="DI46" s="26">
        <v>0</v>
      </c>
      <c r="DJ46" s="26">
        <v>0</v>
      </c>
      <c r="DK46" s="26">
        <v>0</v>
      </c>
      <c r="DL46" s="26">
        <v>0</v>
      </c>
      <c r="DM46" s="26">
        <v>0</v>
      </c>
      <c r="DN46" s="26">
        <v>0</v>
      </c>
      <c r="DO46" s="26">
        <v>0</v>
      </c>
      <c r="DP46" s="18"/>
      <c r="DQ46" s="24">
        <v>41</v>
      </c>
      <c r="DR46" s="25" t="str">
        <f t="shared" si="48"/>
        <v>与那国町</v>
      </c>
      <c r="DS46" s="26">
        <v>89146</v>
      </c>
      <c r="DT46" s="26">
        <v>189676</v>
      </c>
      <c r="DU46" s="26">
        <v>108458</v>
      </c>
      <c r="DV46" s="26">
        <v>1215</v>
      </c>
      <c r="DW46" s="26">
        <v>705</v>
      </c>
      <c r="DX46" s="26">
        <v>705</v>
      </c>
      <c r="DY46" s="26">
        <v>22</v>
      </c>
      <c r="DZ46" s="26">
        <v>86</v>
      </c>
      <c r="EA46" s="26">
        <v>50</v>
      </c>
      <c r="EB46" s="18"/>
      <c r="EC46" s="24">
        <v>41</v>
      </c>
      <c r="ED46" s="25" t="str">
        <f t="shared" si="49"/>
        <v>与那国町</v>
      </c>
      <c r="EE46" s="26">
        <v>8245240</v>
      </c>
      <c r="EF46" s="26">
        <v>0</v>
      </c>
      <c r="EG46" s="26">
        <v>0</v>
      </c>
      <c r="EH46" s="26">
        <v>0</v>
      </c>
      <c r="EI46" s="26">
        <v>0</v>
      </c>
      <c r="EJ46" s="26">
        <v>0</v>
      </c>
      <c r="EK46" s="26">
        <v>47</v>
      </c>
      <c r="EL46" s="26">
        <v>0</v>
      </c>
      <c r="EM46" s="26">
        <v>0</v>
      </c>
      <c r="EO46" s="24">
        <v>41</v>
      </c>
      <c r="EP46" s="25" t="str">
        <f t="shared" si="50"/>
        <v>与那国町</v>
      </c>
      <c r="EQ46" s="26">
        <v>0</v>
      </c>
      <c r="ER46" s="26">
        <v>0</v>
      </c>
      <c r="ES46" s="26">
        <v>0</v>
      </c>
      <c r="ET46" s="26">
        <v>0</v>
      </c>
      <c r="EU46" s="26">
        <v>0</v>
      </c>
      <c r="EV46" s="26">
        <v>0</v>
      </c>
      <c r="EW46" s="26">
        <v>0</v>
      </c>
      <c r="EX46" s="26">
        <v>0</v>
      </c>
      <c r="EY46" s="26">
        <v>0</v>
      </c>
      <c r="FA46" s="24">
        <v>41</v>
      </c>
      <c r="FB46" s="25" t="str">
        <f t="shared" si="51"/>
        <v>与那国町</v>
      </c>
      <c r="FC46" s="26">
        <v>2874521</v>
      </c>
      <c r="FD46" s="26">
        <v>2324470</v>
      </c>
      <c r="FE46" s="26">
        <v>1889885</v>
      </c>
      <c r="FF46" s="26">
        <v>26239</v>
      </c>
      <c r="FG46" s="26">
        <v>20929</v>
      </c>
      <c r="FH46" s="26">
        <v>20338</v>
      </c>
      <c r="FI46" s="26">
        <v>49</v>
      </c>
      <c r="FJ46" s="26">
        <v>635</v>
      </c>
      <c r="FK46" s="26">
        <v>463</v>
      </c>
      <c r="FM46" s="24">
        <v>41</v>
      </c>
      <c r="FN46" s="25" t="str">
        <f t="shared" si="52"/>
        <v>与那国町</v>
      </c>
      <c r="FO46" s="26">
        <v>2223031</v>
      </c>
      <c r="FP46" s="26">
        <v>1897717</v>
      </c>
      <c r="FQ46" s="26">
        <v>1177592</v>
      </c>
      <c r="FR46" s="26">
        <v>17816</v>
      </c>
      <c r="FS46" s="26">
        <v>11146</v>
      </c>
      <c r="FT46" s="26">
        <v>10515</v>
      </c>
      <c r="FU46" s="26">
        <v>167</v>
      </c>
      <c r="FV46" s="26">
        <v>926</v>
      </c>
      <c r="FW46" s="26">
        <v>540</v>
      </c>
      <c r="FY46" s="24">
        <v>41</v>
      </c>
      <c r="FZ46" s="25" t="str">
        <f t="shared" si="53"/>
        <v>与那国町</v>
      </c>
      <c r="GA46" s="26">
        <v>0</v>
      </c>
      <c r="GB46" s="26">
        <v>0</v>
      </c>
      <c r="GC46" s="26">
        <v>0</v>
      </c>
      <c r="GD46" s="26">
        <v>0</v>
      </c>
      <c r="GE46" s="26">
        <v>0</v>
      </c>
      <c r="GF46" s="26">
        <v>0</v>
      </c>
      <c r="GG46" s="26">
        <v>0</v>
      </c>
      <c r="GH46" s="26">
        <v>0</v>
      </c>
      <c r="GI46" s="26">
        <v>0</v>
      </c>
      <c r="GK46" s="24">
        <v>41</v>
      </c>
      <c r="GL46" s="25" t="str">
        <f t="shared" si="54"/>
        <v>与那国町</v>
      </c>
      <c r="GM46" s="26">
        <v>0</v>
      </c>
      <c r="GN46" s="26">
        <v>0</v>
      </c>
      <c r="GO46" s="26">
        <v>0</v>
      </c>
      <c r="GP46" s="26">
        <v>0</v>
      </c>
      <c r="GQ46" s="26">
        <v>0</v>
      </c>
      <c r="GR46" s="26">
        <v>0</v>
      </c>
      <c r="GS46" s="26">
        <v>0</v>
      </c>
      <c r="GT46" s="26">
        <v>0</v>
      </c>
      <c r="GU46" s="26">
        <v>0</v>
      </c>
      <c r="GW46" s="20">
        <v>41</v>
      </c>
      <c r="GX46" s="21" t="str">
        <f t="shared" si="55"/>
        <v>与那国町</v>
      </c>
      <c r="GY46" s="22">
        <v>0</v>
      </c>
      <c r="GZ46" s="22">
        <v>0</v>
      </c>
      <c r="HA46" s="22">
        <v>0</v>
      </c>
      <c r="HB46" s="22">
        <v>0</v>
      </c>
      <c r="HC46" s="22">
        <v>0</v>
      </c>
      <c r="HD46" s="22">
        <v>0</v>
      </c>
      <c r="HE46" s="22">
        <v>0</v>
      </c>
      <c r="HF46" s="22">
        <v>0</v>
      </c>
      <c r="HG46" s="22">
        <v>0</v>
      </c>
      <c r="HI46" s="24">
        <v>41</v>
      </c>
      <c r="HJ46" s="25" t="str">
        <f t="shared" si="56"/>
        <v>与那国町</v>
      </c>
      <c r="HK46" s="26">
        <v>0</v>
      </c>
      <c r="HL46" s="26">
        <v>0</v>
      </c>
      <c r="HM46" s="26">
        <v>0</v>
      </c>
      <c r="HN46" s="26">
        <v>0</v>
      </c>
      <c r="HO46" s="26">
        <v>0</v>
      </c>
      <c r="HP46" s="26">
        <v>0</v>
      </c>
      <c r="HQ46" s="26">
        <v>0</v>
      </c>
      <c r="HR46" s="26">
        <v>0</v>
      </c>
      <c r="HS46" s="26">
        <v>0</v>
      </c>
      <c r="HU46" s="19">
        <f t="shared" si="1"/>
        <v>13954174</v>
      </c>
      <c r="HV46" s="8">
        <f t="shared" si="2"/>
        <v>11296119</v>
      </c>
      <c r="HW46" s="8">
        <f t="shared" si="3"/>
        <v>8549797</v>
      </c>
      <c r="HX46" s="8">
        <f t="shared" si="4"/>
        <v>2110096</v>
      </c>
      <c r="HY46" s="8">
        <f t="shared" si="5"/>
        <v>1889461</v>
      </c>
      <c r="HZ46" s="8">
        <f t="shared" si="6"/>
        <v>633589</v>
      </c>
      <c r="IA46" s="8">
        <f t="shared" si="7"/>
        <v>805</v>
      </c>
      <c r="IB46" s="8">
        <f t="shared" si="8"/>
        <v>5506</v>
      </c>
      <c r="IC46" s="8">
        <f t="shared" si="9"/>
        <v>3919</v>
      </c>
    </row>
    <row r="47" spans="1:237" s="8" customFormat="1" ht="15" customHeight="1">
      <c r="A47" s="38"/>
      <c r="B47" s="39" t="s">
        <v>56</v>
      </c>
      <c r="C47" s="40">
        <f>SUM(C17:C46)</f>
        <v>301504</v>
      </c>
      <c r="D47" s="40">
        <f aca="true" t="shared" si="57" ref="D47:K47">SUM(D17:D46)</f>
        <v>6923486</v>
      </c>
      <c r="E47" s="40">
        <f t="shared" si="57"/>
        <v>4775511</v>
      </c>
      <c r="F47" s="40">
        <f t="shared" si="57"/>
        <v>248062</v>
      </c>
      <c r="G47" s="40">
        <f t="shared" si="57"/>
        <v>172294</v>
      </c>
      <c r="H47" s="40">
        <f t="shared" si="57"/>
        <v>171055</v>
      </c>
      <c r="I47" s="40">
        <f t="shared" si="57"/>
        <v>1216</v>
      </c>
      <c r="J47" s="40">
        <f t="shared" si="57"/>
        <v>11939</v>
      </c>
      <c r="K47" s="40">
        <f t="shared" si="57"/>
        <v>7076</v>
      </c>
      <c r="L47" s="19"/>
      <c r="M47" s="38"/>
      <c r="N47" s="39" t="s">
        <v>56</v>
      </c>
      <c r="O47" s="40">
        <f aca="true" t="shared" si="58" ref="O47:W47">SUM(O17:O46)</f>
        <v>0</v>
      </c>
      <c r="P47" s="40">
        <f t="shared" si="58"/>
        <v>0</v>
      </c>
      <c r="Q47" s="40">
        <f t="shared" si="58"/>
        <v>0</v>
      </c>
      <c r="R47" s="40">
        <f t="shared" si="58"/>
        <v>0</v>
      </c>
      <c r="S47" s="40">
        <f t="shared" si="58"/>
        <v>0</v>
      </c>
      <c r="T47" s="40">
        <f t="shared" si="58"/>
        <v>0</v>
      </c>
      <c r="U47" s="40">
        <f t="shared" si="58"/>
        <v>0</v>
      </c>
      <c r="V47" s="40">
        <f t="shared" si="58"/>
        <v>0</v>
      </c>
      <c r="W47" s="40">
        <f t="shared" si="58"/>
        <v>0</v>
      </c>
      <c r="X47" s="36"/>
      <c r="Y47" s="38"/>
      <c r="Z47" s="39" t="s">
        <v>56</v>
      </c>
      <c r="AA47" s="40">
        <f aca="true" t="shared" si="59" ref="AA47:AI47">SUM(AA17:AA46)</f>
        <v>8003634</v>
      </c>
      <c r="AB47" s="40">
        <f t="shared" si="59"/>
        <v>194195924</v>
      </c>
      <c r="AC47" s="40">
        <f t="shared" si="59"/>
        <v>156778036</v>
      </c>
      <c r="AD47" s="40">
        <f t="shared" si="59"/>
        <v>7277548</v>
      </c>
      <c r="AE47" s="40">
        <f t="shared" si="59"/>
        <v>5836514</v>
      </c>
      <c r="AF47" s="40">
        <f t="shared" si="59"/>
        <v>5813645</v>
      </c>
      <c r="AG47" s="40">
        <f t="shared" si="59"/>
        <v>14029</v>
      </c>
      <c r="AH47" s="40">
        <f t="shared" si="59"/>
        <v>191623</v>
      </c>
      <c r="AI47" s="40">
        <f t="shared" si="59"/>
        <v>129688</v>
      </c>
      <c r="AJ47" s="54"/>
      <c r="AK47" s="38"/>
      <c r="AL47" s="39" t="s">
        <v>56</v>
      </c>
      <c r="AM47" s="40">
        <f aca="true" t="shared" si="60" ref="AM47:AU47">SUM(AM17:AM46)</f>
        <v>283531</v>
      </c>
      <c r="AN47" s="40">
        <f t="shared" si="60"/>
        <v>2051262</v>
      </c>
      <c r="AO47" s="40">
        <f t="shared" si="60"/>
        <v>1790350</v>
      </c>
      <c r="AP47" s="40">
        <f t="shared" si="60"/>
        <v>9160322</v>
      </c>
      <c r="AQ47" s="40">
        <f t="shared" si="60"/>
        <v>8343730</v>
      </c>
      <c r="AR47" s="40">
        <f>SUM(AR17:AR46)</f>
        <v>2289626</v>
      </c>
      <c r="AS47" s="40">
        <f t="shared" si="60"/>
        <v>492</v>
      </c>
      <c r="AT47" s="40">
        <f t="shared" si="60"/>
        <v>5051</v>
      </c>
      <c r="AU47" s="40">
        <f t="shared" si="60"/>
        <v>3802</v>
      </c>
      <c r="AV47" s="36"/>
      <c r="AW47" s="38"/>
      <c r="AX47" s="39" t="s">
        <v>56</v>
      </c>
      <c r="AY47" s="40">
        <f aca="true" t="shared" si="61" ref="AY47:BG47">SUM(AY17:AY46)</f>
        <v>0</v>
      </c>
      <c r="AZ47" s="40">
        <f t="shared" si="61"/>
        <v>17463732</v>
      </c>
      <c r="BA47" s="40">
        <f t="shared" si="61"/>
        <v>16268331</v>
      </c>
      <c r="BB47" s="40">
        <f t="shared" si="61"/>
        <v>425665782</v>
      </c>
      <c r="BC47" s="40">
        <f t="shared" si="61"/>
        <v>419365345</v>
      </c>
      <c r="BD47" s="40">
        <f t="shared" si="61"/>
        <v>50579736</v>
      </c>
      <c r="BE47" s="40">
        <f t="shared" si="61"/>
        <v>0</v>
      </c>
      <c r="BF47" s="40">
        <f t="shared" si="61"/>
        <v>91305</v>
      </c>
      <c r="BG47" s="40">
        <f t="shared" si="61"/>
        <v>83580</v>
      </c>
      <c r="BH47" s="36"/>
      <c r="BI47" s="38"/>
      <c r="BJ47" s="39" t="s">
        <v>56</v>
      </c>
      <c r="BK47" s="40">
        <f aca="true" t="shared" si="62" ref="BK47:BS47">SUM(BK17:BK46)</f>
        <v>0</v>
      </c>
      <c r="BL47" s="40">
        <f t="shared" si="62"/>
        <v>13002455</v>
      </c>
      <c r="BM47" s="40">
        <f t="shared" si="62"/>
        <v>12469433</v>
      </c>
      <c r="BN47" s="40">
        <f t="shared" si="62"/>
        <v>214326351</v>
      </c>
      <c r="BO47" s="40">
        <f t="shared" si="62"/>
        <v>212785532</v>
      </c>
      <c r="BP47" s="40">
        <f t="shared" si="62"/>
        <v>50319669</v>
      </c>
      <c r="BQ47" s="40">
        <f t="shared" si="62"/>
        <v>0</v>
      </c>
      <c r="BR47" s="40">
        <f t="shared" si="62"/>
        <v>63505</v>
      </c>
      <c r="BS47" s="40">
        <f t="shared" si="62"/>
        <v>58960</v>
      </c>
      <c r="BT47" s="36"/>
      <c r="BU47" s="38"/>
      <c r="BV47" s="39" t="s">
        <v>56</v>
      </c>
      <c r="BW47" s="40">
        <f aca="true" t="shared" si="63" ref="BW47:CE47">SUM(BW17:BW46)</f>
        <v>0</v>
      </c>
      <c r="BX47" s="40">
        <f t="shared" si="63"/>
        <v>9268243</v>
      </c>
      <c r="BY47" s="40">
        <f t="shared" si="63"/>
        <v>9192887</v>
      </c>
      <c r="BZ47" s="40">
        <f t="shared" si="63"/>
        <v>197282263</v>
      </c>
      <c r="CA47" s="40">
        <f t="shared" si="63"/>
        <v>197145276</v>
      </c>
      <c r="CB47" s="40">
        <f t="shared" si="63"/>
        <v>118716103</v>
      </c>
      <c r="CC47" s="40">
        <f t="shared" si="63"/>
        <v>0</v>
      </c>
      <c r="CD47" s="40">
        <f t="shared" si="63"/>
        <v>19044</v>
      </c>
      <c r="CE47" s="40">
        <f t="shared" si="63"/>
        <v>18421</v>
      </c>
      <c r="CF47" s="36"/>
      <c r="CG47" s="38"/>
      <c r="CH47" s="39" t="s">
        <v>56</v>
      </c>
      <c r="CI47" s="40">
        <f aca="true" t="shared" si="64" ref="CI47:CQ47">SUM(CI17:CI46)</f>
        <v>4111510</v>
      </c>
      <c r="CJ47" s="40">
        <f t="shared" si="64"/>
        <v>39734430</v>
      </c>
      <c r="CK47" s="40">
        <f t="shared" si="64"/>
        <v>37930651</v>
      </c>
      <c r="CL47" s="40">
        <f t="shared" si="64"/>
        <v>837274396</v>
      </c>
      <c r="CM47" s="40">
        <f t="shared" si="64"/>
        <v>829296153</v>
      </c>
      <c r="CN47" s="40">
        <f t="shared" si="64"/>
        <v>219615508</v>
      </c>
      <c r="CO47" s="40">
        <f t="shared" si="64"/>
        <v>6751</v>
      </c>
      <c r="CP47" s="40">
        <f t="shared" si="64"/>
        <v>173854</v>
      </c>
      <c r="CQ47" s="40">
        <f t="shared" si="64"/>
        <v>160961</v>
      </c>
      <c r="CR47" s="54"/>
      <c r="CS47" s="38"/>
      <c r="CT47" s="39" t="s">
        <v>56</v>
      </c>
      <c r="CU47" s="40">
        <f aca="true" t="shared" si="65" ref="CU47:DC47">SUM(CU17:CU46)</f>
        <v>0</v>
      </c>
      <c r="CV47" s="40">
        <f t="shared" si="65"/>
        <v>0</v>
      </c>
      <c r="CW47" s="40">
        <f t="shared" si="65"/>
        <v>0</v>
      </c>
      <c r="CX47" s="40">
        <f t="shared" si="65"/>
        <v>0</v>
      </c>
      <c r="CY47" s="40">
        <f t="shared" si="65"/>
        <v>0</v>
      </c>
      <c r="CZ47" s="40">
        <f t="shared" si="65"/>
        <v>0</v>
      </c>
      <c r="DA47" s="40">
        <f t="shared" si="65"/>
        <v>0</v>
      </c>
      <c r="DB47" s="40">
        <f t="shared" si="65"/>
        <v>0</v>
      </c>
      <c r="DC47" s="40">
        <f t="shared" si="65"/>
        <v>0</v>
      </c>
      <c r="DD47" s="19"/>
      <c r="DE47" s="38"/>
      <c r="DF47" s="39" t="s">
        <v>56</v>
      </c>
      <c r="DG47" s="40">
        <f aca="true" t="shared" si="66" ref="DG47:DO47">SUM(DG17:DG46)</f>
        <v>0</v>
      </c>
      <c r="DH47" s="40">
        <f t="shared" si="66"/>
        <v>0</v>
      </c>
      <c r="DI47" s="40">
        <f t="shared" si="66"/>
        <v>0</v>
      </c>
      <c r="DJ47" s="40">
        <f t="shared" si="66"/>
        <v>0</v>
      </c>
      <c r="DK47" s="40">
        <f t="shared" si="66"/>
        <v>0</v>
      </c>
      <c r="DL47" s="40">
        <f t="shared" si="66"/>
        <v>0</v>
      </c>
      <c r="DM47" s="40">
        <f t="shared" si="66"/>
        <v>0</v>
      </c>
      <c r="DN47" s="40">
        <f t="shared" si="66"/>
        <v>0</v>
      </c>
      <c r="DO47" s="40">
        <f t="shared" si="66"/>
        <v>0</v>
      </c>
      <c r="DP47" s="19"/>
      <c r="DQ47" s="38"/>
      <c r="DR47" s="39" t="s">
        <v>56</v>
      </c>
      <c r="DS47" s="40">
        <f aca="true" t="shared" si="67" ref="DS47:EA47">SUM(DS17:DS46)</f>
        <v>2126827</v>
      </c>
      <c r="DT47" s="40">
        <f t="shared" si="67"/>
        <v>397867</v>
      </c>
      <c r="DU47" s="40">
        <f t="shared" si="67"/>
        <v>275381</v>
      </c>
      <c r="DV47" s="40">
        <f t="shared" si="67"/>
        <v>8770</v>
      </c>
      <c r="DW47" s="40">
        <f t="shared" si="67"/>
        <v>7459</v>
      </c>
      <c r="DX47" s="40">
        <f t="shared" si="67"/>
        <v>7087</v>
      </c>
      <c r="DY47" s="40">
        <f t="shared" si="67"/>
        <v>790</v>
      </c>
      <c r="DZ47" s="40">
        <f t="shared" si="67"/>
        <v>371</v>
      </c>
      <c r="EA47" s="40">
        <f t="shared" si="67"/>
        <v>225</v>
      </c>
      <c r="EB47" s="19"/>
      <c r="EC47" s="38"/>
      <c r="ED47" s="39" t="s">
        <v>56</v>
      </c>
      <c r="EE47" s="40">
        <f>SUM(EE17:EE46)</f>
        <v>458051231</v>
      </c>
      <c r="EF47" s="40">
        <f>SUM(EF17:EF46)</f>
        <v>50838089</v>
      </c>
      <c r="EG47" s="40">
        <f>SUM(EG17:EG46)</f>
        <v>39936437</v>
      </c>
      <c r="EH47" s="40">
        <f>SUM(EH17:EH46)</f>
        <v>528515</v>
      </c>
      <c r="EI47" s="40">
        <f>SUM(EI17:EI46)</f>
        <v>421655</v>
      </c>
      <c r="EJ47" s="40">
        <f>SUM(EJ17:EJ46)</f>
        <v>413972</v>
      </c>
      <c r="EK47" s="40">
        <f>SUM(EK17:EK46)</f>
        <v>4171</v>
      </c>
      <c r="EL47" s="40">
        <f>SUM(EL17:EL46)</f>
        <v>12496</v>
      </c>
      <c r="EM47" s="40">
        <f>SUM(EM17:EM46)</f>
        <v>7288</v>
      </c>
      <c r="EO47" s="38"/>
      <c r="EP47" s="39" t="s">
        <v>56</v>
      </c>
      <c r="EQ47" s="40">
        <f>SUM(EQ17:EQ46)</f>
        <v>0</v>
      </c>
      <c r="ER47" s="40">
        <f>SUM(ER17:ER46)</f>
        <v>0</v>
      </c>
      <c r="ES47" s="40">
        <f>SUM(ES17:ES46)</f>
        <v>0</v>
      </c>
      <c r="ET47" s="40">
        <f>SUM(ET17:ET46)</f>
        <v>0</v>
      </c>
      <c r="EU47" s="40">
        <f>SUM(EU17:EU46)</f>
        <v>0</v>
      </c>
      <c r="EV47" s="40">
        <f>SUM(EV17:EV46)</f>
        <v>0</v>
      </c>
      <c r="EW47" s="40">
        <f>SUM(EW17:EW46)</f>
        <v>0</v>
      </c>
      <c r="EX47" s="40">
        <f>SUM(EX17:EX46)</f>
        <v>0</v>
      </c>
      <c r="EY47" s="40">
        <f>SUM(EY17:EY46)</f>
        <v>0</v>
      </c>
      <c r="FA47" s="38"/>
      <c r="FB47" s="39" t="s">
        <v>56</v>
      </c>
      <c r="FC47" s="40">
        <f>SUM(FC17:FC46)</f>
        <v>8365641</v>
      </c>
      <c r="FD47" s="40">
        <f>SUM(FD17:FD46)</f>
        <v>16547016</v>
      </c>
      <c r="FE47" s="40">
        <f>SUM(FE17:FE46)</f>
        <v>14607751</v>
      </c>
      <c r="FF47" s="40">
        <f>SUM(FF17:FF46)</f>
        <v>203960</v>
      </c>
      <c r="FG47" s="40">
        <f>SUM(FG17:FG46)</f>
        <v>178603</v>
      </c>
      <c r="FH47" s="40">
        <f>SUM(FH17:FH46)</f>
        <v>178012</v>
      </c>
      <c r="FI47" s="40">
        <f>SUM(FI17:FI46)</f>
        <v>659</v>
      </c>
      <c r="FJ47" s="40">
        <f>SUM(FJ17:FJ46)</f>
        <v>4743</v>
      </c>
      <c r="FK47" s="40">
        <f>SUM(FK17:FK46)</f>
        <v>3641</v>
      </c>
      <c r="FM47" s="38"/>
      <c r="FN47" s="39" t="s">
        <v>56</v>
      </c>
      <c r="FO47" s="40">
        <f>SUM(FO17:FO46)</f>
        <v>66228544</v>
      </c>
      <c r="FP47" s="40">
        <f>SUM(FP17:FP46)</f>
        <v>120429697</v>
      </c>
      <c r="FQ47" s="40">
        <f>SUM(FQ17:FQ46)</f>
        <v>82819939</v>
      </c>
      <c r="FR47" s="40">
        <f>SUM(FR17:FR46)</f>
        <v>1544729</v>
      </c>
      <c r="FS47" s="40">
        <f>SUM(FS17:FS46)</f>
        <v>1114270</v>
      </c>
      <c r="FT47" s="40">
        <f>SUM(FT17:FT46)</f>
        <v>998841</v>
      </c>
      <c r="FU47" s="40">
        <f>SUM(FU17:FU46)</f>
        <v>15083</v>
      </c>
      <c r="FV47" s="40">
        <f>SUM(FV17:FV46)</f>
        <v>108574</v>
      </c>
      <c r="FW47" s="40">
        <f>SUM(FW17:FW46)</f>
        <v>59699</v>
      </c>
      <c r="FY47" s="38"/>
      <c r="FZ47" s="39" t="s">
        <v>56</v>
      </c>
      <c r="GA47" s="40">
        <f>SUM(GA17:GA46)</f>
        <v>1639672</v>
      </c>
      <c r="GB47" s="40">
        <f>SUM(GB17:GB46)</f>
        <v>8605657</v>
      </c>
      <c r="GC47" s="40">
        <f>SUM(GC17:GC46)</f>
        <v>8591989</v>
      </c>
      <c r="GD47" s="40">
        <f>SUM(GD17:GD46)</f>
        <v>14769638</v>
      </c>
      <c r="GE47" s="40">
        <f>SUM(GE17:GE46)</f>
        <v>14753771</v>
      </c>
      <c r="GF47" s="40">
        <f>SUM(GF17:GF46)</f>
        <v>8239055</v>
      </c>
      <c r="GG47" s="40">
        <f>SUM(GG17:GG46)</f>
        <v>188</v>
      </c>
      <c r="GH47" s="40">
        <f>SUM(GH17:GH46)</f>
        <v>3954</v>
      </c>
      <c r="GI47" s="40">
        <f>SUM(GI17:GI46)</f>
        <v>3858</v>
      </c>
      <c r="GK47" s="38"/>
      <c r="GL47" s="39" t="s">
        <v>56</v>
      </c>
      <c r="GM47" s="40">
        <f>SUM(GM17:GM46)</f>
        <v>0</v>
      </c>
      <c r="GN47" s="40">
        <f>SUM(GN17:GN46)</f>
        <v>119388</v>
      </c>
      <c r="GO47" s="40">
        <f>SUM(GO17:GO46)</f>
        <v>119388</v>
      </c>
      <c r="GP47" s="40">
        <f>SUM(GP17:GP46)</f>
        <v>4139</v>
      </c>
      <c r="GQ47" s="40">
        <f>SUM(GQ17:GQ46)</f>
        <v>4139</v>
      </c>
      <c r="GR47" s="40">
        <f>SUM(GR17:GR46)</f>
        <v>3024</v>
      </c>
      <c r="GS47" s="40">
        <f>SUM(GS17:GS46)</f>
        <v>0</v>
      </c>
      <c r="GT47" s="40">
        <f>SUM(GT17:GT46)</f>
        <v>2</v>
      </c>
      <c r="GU47" s="40">
        <f>SUM(GU17:GU46)</f>
        <v>2</v>
      </c>
      <c r="GW47" s="38"/>
      <c r="GX47" s="39" t="s">
        <v>56</v>
      </c>
      <c r="GY47" s="30">
        <f>SUM(GY17:GY46)</f>
        <v>0</v>
      </c>
      <c r="GZ47" s="30">
        <f>SUM(GZ17:GZ46)</f>
        <v>0</v>
      </c>
      <c r="HA47" s="30">
        <f>SUM(HA17:HA46)</f>
        <v>0</v>
      </c>
      <c r="HB47" s="30">
        <f>SUM(HB17:HB46)</f>
        <v>0</v>
      </c>
      <c r="HC47" s="30">
        <f>SUM(HC17:HC46)</f>
        <v>0</v>
      </c>
      <c r="HD47" s="30">
        <f>SUM(HD17:HD46)</f>
        <v>0</v>
      </c>
      <c r="HE47" s="30">
        <f>SUM(HE17:HE46)</f>
        <v>0</v>
      </c>
      <c r="HF47" s="30">
        <f>SUM(HF17:HF46)</f>
        <v>2</v>
      </c>
      <c r="HG47" s="30">
        <f>SUM(HG17:HG46)</f>
        <v>0</v>
      </c>
      <c r="HI47" s="38"/>
      <c r="HJ47" s="39" t="s">
        <v>56</v>
      </c>
      <c r="HK47" s="40">
        <f>SUM(HK17:HK46)</f>
        <v>0</v>
      </c>
      <c r="HL47" s="40">
        <f>SUM(HL17:HL46)</f>
        <v>0</v>
      </c>
      <c r="HM47" s="40">
        <f>SUM(HM17:HM46)</f>
        <v>0</v>
      </c>
      <c r="HN47" s="40">
        <f>SUM(HN17:HN46)</f>
        <v>0</v>
      </c>
      <c r="HO47" s="40">
        <f>SUM(HO17:HO46)</f>
        <v>0</v>
      </c>
      <c r="HP47" s="40">
        <f>SUM(HP17:HP46)</f>
        <v>0</v>
      </c>
      <c r="HQ47" s="40">
        <f>SUM(HQ17:HQ46)</f>
        <v>0</v>
      </c>
      <c r="HR47" s="40">
        <f>SUM(HR17:HR46)</f>
        <v>0</v>
      </c>
      <c r="HS47" s="40">
        <f>SUM(HS17:HS46)</f>
        <v>0</v>
      </c>
      <c r="HU47" s="19">
        <f t="shared" si="1"/>
        <v>549112094</v>
      </c>
      <c r="HV47" s="8">
        <f t="shared" si="2"/>
        <v>439842816</v>
      </c>
      <c r="HW47" s="8">
        <f t="shared" si="3"/>
        <v>347625433</v>
      </c>
      <c r="HX47" s="8">
        <f t="shared" si="4"/>
        <v>871020079</v>
      </c>
      <c r="HY47" s="8">
        <f t="shared" si="5"/>
        <v>860128588</v>
      </c>
      <c r="HZ47" s="8">
        <f t="shared" si="6"/>
        <v>237729825</v>
      </c>
      <c r="IA47" s="8">
        <f t="shared" si="7"/>
        <v>43379</v>
      </c>
      <c r="IB47" s="8">
        <f t="shared" si="8"/>
        <v>512609</v>
      </c>
      <c r="IC47" s="8">
        <f t="shared" si="9"/>
        <v>376240</v>
      </c>
    </row>
    <row r="48" spans="1:237" s="45" customFormat="1" ht="15" customHeight="1">
      <c r="A48" s="41"/>
      <c r="B48" s="42" t="s">
        <v>57</v>
      </c>
      <c r="C48" s="43">
        <f>SUM(C47,C16)</f>
        <v>677193</v>
      </c>
      <c r="D48" s="43">
        <f aca="true" t="shared" si="68" ref="D48:K48">SUM(D47,D16)</f>
        <v>15251795</v>
      </c>
      <c r="E48" s="43">
        <f t="shared" si="68"/>
        <v>11719405</v>
      </c>
      <c r="F48" s="43">
        <f t="shared" si="68"/>
        <v>595390</v>
      </c>
      <c r="G48" s="43">
        <f t="shared" si="68"/>
        <v>460450</v>
      </c>
      <c r="H48" s="43">
        <f t="shared" si="68"/>
        <v>459210</v>
      </c>
      <c r="I48" s="43">
        <f t="shared" si="68"/>
        <v>2331</v>
      </c>
      <c r="J48" s="43">
        <f t="shared" si="68"/>
        <v>19452</v>
      </c>
      <c r="K48" s="43">
        <f t="shared" si="68"/>
        <v>12929</v>
      </c>
      <c r="L48" s="19"/>
      <c r="M48" s="41"/>
      <c r="N48" s="42" t="s">
        <v>57</v>
      </c>
      <c r="O48" s="43">
        <f aca="true" t="shared" si="69" ref="O48:W48">SUM(O47,O16)</f>
        <v>5879</v>
      </c>
      <c r="P48" s="43">
        <f t="shared" si="69"/>
        <v>270845</v>
      </c>
      <c r="Q48" s="43">
        <f t="shared" si="69"/>
        <v>270363</v>
      </c>
      <c r="R48" s="43">
        <f t="shared" si="69"/>
        <v>2219952</v>
      </c>
      <c r="S48" s="43">
        <f t="shared" si="69"/>
        <v>2217096</v>
      </c>
      <c r="T48" s="43">
        <f t="shared" si="69"/>
        <v>624448</v>
      </c>
      <c r="U48" s="43">
        <f t="shared" si="69"/>
        <v>31</v>
      </c>
      <c r="V48" s="43">
        <f t="shared" si="69"/>
        <v>574</v>
      </c>
      <c r="W48" s="43">
        <f t="shared" si="69"/>
        <v>570</v>
      </c>
      <c r="X48" s="36"/>
      <c r="Y48" s="41"/>
      <c r="Z48" s="42" t="s">
        <v>57</v>
      </c>
      <c r="AA48" s="43">
        <f aca="true" t="shared" si="70" ref="AA48:AI48">SUM(AA47,AA16)</f>
        <v>19333552</v>
      </c>
      <c r="AB48" s="43">
        <f t="shared" si="70"/>
        <v>461729484</v>
      </c>
      <c r="AC48" s="43">
        <f t="shared" si="70"/>
        <v>375520737</v>
      </c>
      <c r="AD48" s="43">
        <f t="shared" si="70"/>
        <v>16574051</v>
      </c>
      <c r="AE48" s="43">
        <f t="shared" si="70"/>
        <v>13483023</v>
      </c>
      <c r="AF48" s="43">
        <f t="shared" si="70"/>
        <v>13455756</v>
      </c>
      <c r="AG48" s="43">
        <f t="shared" si="70"/>
        <v>30315</v>
      </c>
      <c r="AH48" s="43">
        <f t="shared" si="70"/>
        <v>392918</v>
      </c>
      <c r="AI48" s="43">
        <f t="shared" si="70"/>
        <v>276418</v>
      </c>
      <c r="AJ48" s="54"/>
      <c r="AK48" s="41"/>
      <c r="AL48" s="42" t="s">
        <v>57</v>
      </c>
      <c r="AM48" s="43">
        <f aca="true" t="shared" si="71" ref="AM48:AU48">SUM(AM47,AM16)</f>
        <v>916189</v>
      </c>
      <c r="AN48" s="43">
        <f t="shared" si="71"/>
        <v>5063302</v>
      </c>
      <c r="AO48" s="43">
        <f t="shared" si="71"/>
        <v>4720373</v>
      </c>
      <c r="AP48" s="43">
        <f t="shared" si="71"/>
        <v>50081234</v>
      </c>
      <c r="AQ48" s="43">
        <f t="shared" si="71"/>
        <v>48778005</v>
      </c>
      <c r="AR48" s="43">
        <f t="shared" si="71"/>
        <v>9744749</v>
      </c>
      <c r="AS48" s="43">
        <f t="shared" si="71"/>
        <v>2107</v>
      </c>
      <c r="AT48" s="43">
        <f t="shared" si="71"/>
        <v>11305</v>
      </c>
      <c r="AU48" s="43">
        <f t="shared" si="71"/>
        <v>9647</v>
      </c>
      <c r="AV48" s="36"/>
      <c r="AW48" s="41"/>
      <c r="AX48" s="42" t="s">
        <v>57</v>
      </c>
      <c r="AY48" s="43">
        <f aca="true" t="shared" si="72" ref="AY48:BG48">SUM(AY47,AY16)</f>
        <v>0</v>
      </c>
      <c r="AZ48" s="43">
        <f t="shared" si="72"/>
        <v>63683184</v>
      </c>
      <c r="BA48" s="43">
        <f t="shared" si="72"/>
        <v>61143123</v>
      </c>
      <c r="BB48" s="43">
        <f t="shared" si="72"/>
        <v>2345898719</v>
      </c>
      <c r="BC48" s="43">
        <f t="shared" si="72"/>
        <v>2329142861</v>
      </c>
      <c r="BD48" s="43">
        <f t="shared" si="72"/>
        <v>294353176</v>
      </c>
      <c r="BE48" s="43">
        <f t="shared" si="72"/>
        <v>0</v>
      </c>
      <c r="BF48" s="43">
        <f t="shared" si="72"/>
        <v>325178</v>
      </c>
      <c r="BG48" s="43">
        <f t="shared" si="72"/>
        <v>306422</v>
      </c>
      <c r="BH48" s="36"/>
      <c r="BI48" s="41"/>
      <c r="BJ48" s="42" t="s">
        <v>57</v>
      </c>
      <c r="BK48" s="43">
        <f aca="true" t="shared" si="73" ref="BK48:BS48">SUM(BK47,BK16)</f>
        <v>0</v>
      </c>
      <c r="BL48" s="43">
        <f t="shared" si="73"/>
        <v>32793101</v>
      </c>
      <c r="BM48" s="43">
        <f t="shared" si="73"/>
        <v>31872353</v>
      </c>
      <c r="BN48" s="43">
        <f t="shared" si="73"/>
        <v>703281102</v>
      </c>
      <c r="BO48" s="43">
        <f t="shared" si="73"/>
        <v>700110868</v>
      </c>
      <c r="BP48" s="43">
        <f t="shared" si="73"/>
        <v>169400899</v>
      </c>
      <c r="BQ48" s="43">
        <f t="shared" si="73"/>
        <v>0</v>
      </c>
      <c r="BR48" s="43">
        <f t="shared" si="73"/>
        <v>182959</v>
      </c>
      <c r="BS48" s="43">
        <f t="shared" si="73"/>
        <v>173713</v>
      </c>
      <c r="BT48" s="36"/>
      <c r="BU48" s="41"/>
      <c r="BV48" s="42" t="s">
        <v>57</v>
      </c>
      <c r="BW48" s="43">
        <f aca="true" t="shared" si="74" ref="BW48:CE48">SUM(BW47,BW16)</f>
        <v>0</v>
      </c>
      <c r="BX48" s="43">
        <f t="shared" si="74"/>
        <v>38973505</v>
      </c>
      <c r="BY48" s="43">
        <f t="shared" si="74"/>
        <v>38872102</v>
      </c>
      <c r="BZ48" s="43">
        <f t="shared" si="74"/>
        <v>1247538906</v>
      </c>
      <c r="CA48" s="43">
        <f t="shared" si="74"/>
        <v>1247280433</v>
      </c>
      <c r="CB48" s="43">
        <f t="shared" si="74"/>
        <v>765296666</v>
      </c>
      <c r="CC48" s="43">
        <f t="shared" si="74"/>
        <v>0</v>
      </c>
      <c r="CD48" s="43">
        <f t="shared" si="74"/>
        <v>78469</v>
      </c>
      <c r="CE48" s="43">
        <f t="shared" si="74"/>
        <v>77354</v>
      </c>
      <c r="CF48" s="36"/>
      <c r="CG48" s="41"/>
      <c r="CH48" s="42" t="s">
        <v>57</v>
      </c>
      <c r="CI48" s="43">
        <f aca="true" t="shared" si="75" ref="CI48:CQ48">SUM(CI47,CI16)</f>
        <v>16387402</v>
      </c>
      <c r="CJ48" s="43">
        <f t="shared" si="75"/>
        <v>135449790</v>
      </c>
      <c r="CK48" s="43">
        <f t="shared" si="75"/>
        <v>131887578</v>
      </c>
      <c r="CL48" s="43">
        <f t="shared" si="75"/>
        <v>4296718727</v>
      </c>
      <c r="CM48" s="43">
        <f t="shared" si="75"/>
        <v>4276534162</v>
      </c>
      <c r="CN48" s="43">
        <f t="shared" si="75"/>
        <v>1229050741</v>
      </c>
      <c r="CO48" s="43">
        <f t="shared" si="75"/>
        <v>26569</v>
      </c>
      <c r="CP48" s="43">
        <f t="shared" si="75"/>
        <v>586606</v>
      </c>
      <c r="CQ48" s="43">
        <f t="shared" si="75"/>
        <v>557489</v>
      </c>
      <c r="CR48" s="54"/>
      <c r="CS48" s="41"/>
      <c r="CT48" s="42" t="s">
        <v>57</v>
      </c>
      <c r="CU48" s="43">
        <f aca="true" t="shared" si="76" ref="CU48:DC48">SUM(CU47,CU16)</f>
        <v>0</v>
      </c>
      <c r="CV48" s="43">
        <f t="shared" si="76"/>
        <v>0</v>
      </c>
      <c r="CW48" s="43">
        <f t="shared" si="76"/>
        <v>0</v>
      </c>
      <c r="CX48" s="43">
        <f t="shared" si="76"/>
        <v>0</v>
      </c>
      <c r="CY48" s="43">
        <f t="shared" si="76"/>
        <v>0</v>
      </c>
      <c r="CZ48" s="43">
        <f t="shared" si="76"/>
        <v>0</v>
      </c>
      <c r="DA48" s="43">
        <f t="shared" si="76"/>
        <v>0</v>
      </c>
      <c r="DB48" s="43">
        <f t="shared" si="76"/>
        <v>0</v>
      </c>
      <c r="DC48" s="43">
        <f t="shared" si="76"/>
        <v>0</v>
      </c>
      <c r="DD48" s="19"/>
      <c r="DE48" s="41"/>
      <c r="DF48" s="42" t="s">
        <v>57</v>
      </c>
      <c r="DG48" s="43">
        <f aca="true" t="shared" si="77" ref="DG48:DO48">SUM(DG47,DG16)</f>
        <v>0</v>
      </c>
      <c r="DH48" s="43">
        <f t="shared" si="77"/>
        <v>0</v>
      </c>
      <c r="DI48" s="43">
        <f t="shared" si="77"/>
        <v>0</v>
      </c>
      <c r="DJ48" s="43">
        <f t="shared" si="77"/>
        <v>0</v>
      </c>
      <c r="DK48" s="43">
        <f t="shared" si="77"/>
        <v>0</v>
      </c>
      <c r="DL48" s="43">
        <f t="shared" si="77"/>
        <v>0</v>
      </c>
      <c r="DM48" s="43">
        <f t="shared" si="77"/>
        <v>0</v>
      </c>
      <c r="DN48" s="43">
        <f t="shared" si="77"/>
        <v>0</v>
      </c>
      <c r="DO48" s="43">
        <f t="shared" si="77"/>
        <v>0</v>
      </c>
      <c r="DP48" s="19"/>
      <c r="DQ48" s="41"/>
      <c r="DR48" s="42" t="s">
        <v>57</v>
      </c>
      <c r="DS48" s="43">
        <f aca="true" t="shared" si="78" ref="DS48:EA48">SUM(DS47,DS16)</f>
        <v>3467292</v>
      </c>
      <c r="DT48" s="43">
        <f t="shared" si="78"/>
        <v>799726</v>
      </c>
      <c r="DU48" s="43">
        <f t="shared" si="78"/>
        <v>647952</v>
      </c>
      <c r="DV48" s="43">
        <f t="shared" si="78"/>
        <v>251621</v>
      </c>
      <c r="DW48" s="43">
        <f t="shared" si="78"/>
        <v>249450</v>
      </c>
      <c r="DX48" s="43">
        <f t="shared" si="78"/>
        <v>162091</v>
      </c>
      <c r="DY48" s="43">
        <f t="shared" si="78"/>
        <v>2071</v>
      </c>
      <c r="DZ48" s="43">
        <f t="shared" si="78"/>
        <v>823</v>
      </c>
      <c r="EA48" s="43">
        <f t="shared" si="78"/>
        <v>579</v>
      </c>
      <c r="EB48" s="19"/>
      <c r="EC48" s="41"/>
      <c r="ED48" s="42" t="s">
        <v>57</v>
      </c>
      <c r="EE48" s="43">
        <f aca="true" t="shared" si="79" ref="EE48:EM48">SUM(EE47,EE16)</f>
        <v>547720997</v>
      </c>
      <c r="EF48" s="43">
        <f t="shared" si="79"/>
        <v>80638274</v>
      </c>
      <c r="EG48" s="43">
        <f t="shared" si="79"/>
        <v>61087423</v>
      </c>
      <c r="EH48" s="43">
        <f t="shared" si="79"/>
        <v>687522</v>
      </c>
      <c r="EI48" s="43">
        <f t="shared" si="79"/>
        <v>540218</v>
      </c>
      <c r="EJ48" s="43">
        <f t="shared" si="79"/>
        <v>532531</v>
      </c>
      <c r="EK48" s="43">
        <f t="shared" si="79"/>
        <v>5521</v>
      </c>
      <c r="EL48" s="43">
        <f t="shared" si="79"/>
        <v>18846</v>
      </c>
      <c r="EM48" s="43">
        <f t="shared" si="79"/>
        <v>11022</v>
      </c>
      <c r="EN48" s="8"/>
      <c r="EO48" s="41"/>
      <c r="EP48" s="42" t="s">
        <v>57</v>
      </c>
      <c r="EQ48" s="43">
        <f aca="true" t="shared" si="80" ref="EQ48:EY48">SUM(EQ47,EQ16)</f>
        <v>73084</v>
      </c>
      <c r="ER48" s="43">
        <f t="shared" si="80"/>
        <v>56292</v>
      </c>
      <c r="ES48" s="43">
        <f t="shared" si="80"/>
        <v>45459</v>
      </c>
      <c r="ET48" s="43">
        <f t="shared" si="80"/>
        <v>341594</v>
      </c>
      <c r="EU48" s="43">
        <f t="shared" si="80"/>
        <v>338763</v>
      </c>
      <c r="EV48" s="43">
        <f t="shared" si="80"/>
        <v>176880</v>
      </c>
      <c r="EW48" s="43">
        <f t="shared" si="80"/>
        <v>117</v>
      </c>
      <c r="EX48" s="43">
        <f t="shared" si="80"/>
        <v>112</v>
      </c>
      <c r="EY48" s="43">
        <f t="shared" si="80"/>
        <v>79</v>
      </c>
      <c r="EZ48" s="8"/>
      <c r="FA48" s="41"/>
      <c r="FB48" s="42" t="s">
        <v>57</v>
      </c>
      <c r="FC48" s="43">
        <f aca="true" t="shared" si="81" ref="FC48:FK48">SUM(FC47,FC16)</f>
        <v>34227816</v>
      </c>
      <c r="FD48" s="43">
        <f t="shared" si="81"/>
        <v>19800214</v>
      </c>
      <c r="FE48" s="43">
        <f t="shared" si="81"/>
        <v>17684998</v>
      </c>
      <c r="FF48" s="43">
        <f t="shared" si="81"/>
        <v>270045</v>
      </c>
      <c r="FG48" s="43">
        <f t="shared" si="81"/>
        <v>242302</v>
      </c>
      <c r="FH48" s="43">
        <f t="shared" si="81"/>
        <v>241711</v>
      </c>
      <c r="FI48" s="43">
        <f t="shared" si="81"/>
        <v>1258</v>
      </c>
      <c r="FJ48" s="43">
        <f t="shared" si="81"/>
        <v>5413</v>
      </c>
      <c r="FK48" s="43">
        <f t="shared" si="81"/>
        <v>4212</v>
      </c>
      <c r="FL48" s="8"/>
      <c r="FM48" s="41"/>
      <c r="FN48" s="42" t="s">
        <v>57</v>
      </c>
      <c r="FO48" s="43">
        <f aca="true" t="shared" si="82" ref="FO48:FW48">SUM(FO47,FO16)</f>
        <v>154763694</v>
      </c>
      <c r="FP48" s="43">
        <f t="shared" si="82"/>
        <v>204928464</v>
      </c>
      <c r="FQ48" s="43">
        <f t="shared" si="82"/>
        <v>149526499</v>
      </c>
      <c r="FR48" s="43">
        <f t="shared" si="82"/>
        <v>9695223</v>
      </c>
      <c r="FS48" s="43">
        <f t="shared" si="82"/>
        <v>8890524</v>
      </c>
      <c r="FT48" s="43">
        <f t="shared" si="82"/>
        <v>5378945</v>
      </c>
      <c r="FU48" s="43">
        <f t="shared" si="82"/>
        <v>31212</v>
      </c>
      <c r="FV48" s="43">
        <f t="shared" si="82"/>
        <v>180475</v>
      </c>
      <c r="FW48" s="43">
        <f t="shared" si="82"/>
        <v>108672</v>
      </c>
      <c r="FX48" s="8"/>
      <c r="FY48" s="41"/>
      <c r="FZ48" s="42" t="s">
        <v>57</v>
      </c>
      <c r="GA48" s="43">
        <f aca="true" t="shared" si="83" ref="GA48:GI48">SUM(GA47,GA16)</f>
        <v>5774576</v>
      </c>
      <c r="GB48" s="43">
        <f t="shared" si="83"/>
        <v>15720566</v>
      </c>
      <c r="GC48" s="43">
        <f t="shared" si="83"/>
        <v>15702137</v>
      </c>
      <c r="GD48" s="43">
        <f t="shared" si="83"/>
        <v>31908181</v>
      </c>
      <c r="GE48" s="43">
        <f t="shared" si="83"/>
        <v>31886197</v>
      </c>
      <c r="GF48" s="43">
        <f t="shared" si="83"/>
        <v>19098659</v>
      </c>
      <c r="GG48" s="43">
        <f t="shared" si="83"/>
        <v>372</v>
      </c>
      <c r="GH48" s="43">
        <f t="shared" si="83"/>
        <v>6780</v>
      </c>
      <c r="GI48" s="43">
        <f t="shared" si="83"/>
        <v>6655</v>
      </c>
      <c r="GJ48" s="8"/>
      <c r="GK48" s="41"/>
      <c r="GL48" s="42" t="s">
        <v>57</v>
      </c>
      <c r="GM48" s="43">
        <f aca="true" t="shared" si="84" ref="GM48:GU48">SUM(GM47,GM16)</f>
        <v>4065</v>
      </c>
      <c r="GN48" s="43">
        <f t="shared" si="84"/>
        <v>119388</v>
      </c>
      <c r="GO48" s="43">
        <f t="shared" si="84"/>
        <v>119388</v>
      </c>
      <c r="GP48" s="43">
        <f t="shared" si="84"/>
        <v>4139</v>
      </c>
      <c r="GQ48" s="43">
        <f t="shared" si="84"/>
        <v>4139</v>
      </c>
      <c r="GR48" s="43">
        <f t="shared" si="84"/>
        <v>3024</v>
      </c>
      <c r="GS48" s="43">
        <f t="shared" si="84"/>
        <v>5</v>
      </c>
      <c r="GT48" s="43">
        <f t="shared" si="84"/>
        <v>2</v>
      </c>
      <c r="GU48" s="43">
        <f t="shared" si="84"/>
        <v>2</v>
      </c>
      <c r="GV48" s="8"/>
      <c r="GW48" s="41"/>
      <c r="GX48" s="42" t="s">
        <v>57</v>
      </c>
      <c r="GY48" s="43">
        <f aca="true" t="shared" si="85" ref="GY48:HG48">SUM(GY47,GY16)</f>
        <v>0</v>
      </c>
      <c r="GZ48" s="43">
        <f t="shared" si="85"/>
        <v>31970</v>
      </c>
      <c r="HA48" s="43">
        <f t="shared" si="85"/>
        <v>31970</v>
      </c>
      <c r="HB48" s="43">
        <f t="shared" si="85"/>
        <v>455938</v>
      </c>
      <c r="HC48" s="43">
        <f t="shared" si="85"/>
        <v>455938</v>
      </c>
      <c r="HD48" s="43">
        <f t="shared" si="85"/>
        <v>232543</v>
      </c>
      <c r="HE48" s="43">
        <f t="shared" si="85"/>
        <v>0</v>
      </c>
      <c r="HF48" s="43">
        <f t="shared" si="85"/>
        <v>23</v>
      </c>
      <c r="HG48" s="43">
        <f t="shared" si="85"/>
        <v>21</v>
      </c>
      <c r="HH48" s="8"/>
      <c r="HI48" s="41"/>
      <c r="HJ48" s="42" t="s">
        <v>57</v>
      </c>
      <c r="HK48" s="43">
        <f aca="true" t="shared" si="86" ref="HK48:HS48">SUM(HK47,HK16)</f>
        <v>0</v>
      </c>
      <c r="HL48" s="43">
        <f t="shared" si="86"/>
        <v>0</v>
      </c>
      <c r="HM48" s="43">
        <f t="shared" si="86"/>
        <v>0</v>
      </c>
      <c r="HN48" s="43">
        <f t="shared" si="86"/>
        <v>0</v>
      </c>
      <c r="HO48" s="43">
        <f t="shared" si="86"/>
        <v>0</v>
      </c>
      <c r="HP48" s="43">
        <f t="shared" si="86"/>
        <v>0</v>
      </c>
      <c r="HQ48" s="43">
        <f t="shared" si="86"/>
        <v>0</v>
      </c>
      <c r="HR48" s="43">
        <f t="shared" si="86"/>
        <v>0</v>
      </c>
      <c r="HS48" s="43">
        <f t="shared" si="86"/>
        <v>0</v>
      </c>
      <c r="HT48" s="8"/>
      <c r="HU48" s="44">
        <f t="shared" si="1"/>
        <v>783351739</v>
      </c>
      <c r="HV48" s="45">
        <f t="shared" si="2"/>
        <v>939860110</v>
      </c>
      <c r="HW48" s="45">
        <f t="shared" si="3"/>
        <v>768964282</v>
      </c>
      <c r="HX48" s="45">
        <f t="shared" si="4"/>
        <v>4409803617</v>
      </c>
      <c r="HY48" s="45">
        <f t="shared" si="5"/>
        <v>4384080267</v>
      </c>
      <c r="HZ48" s="45">
        <f t="shared" si="6"/>
        <v>1279161288</v>
      </c>
      <c r="IA48" s="45">
        <f t="shared" si="7"/>
        <v>101909</v>
      </c>
      <c r="IB48" s="45">
        <f t="shared" si="8"/>
        <v>1223329</v>
      </c>
      <c r="IC48" s="45">
        <f t="shared" si="9"/>
        <v>988295</v>
      </c>
    </row>
    <row r="50" ht="14.25">
      <c r="DX50" s="10"/>
    </row>
  </sheetData>
  <mergeCells count="95">
    <mergeCell ref="CG3:CG4"/>
    <mergeCell ref="CH3:CH4"/>
    <mergeCell ref="CS3:CS4"/>
    <mergeCell ref="CT3:CT4"/>
    <mergeCell ref="CI3:CK3"/>
    <mergeCell ref="CL3:CN3"/>
    <mergeCell ref="B3:B4"/>
    <mergeCell ref="A3:A4"/>
    <mergeCell ref="AA3:AC3"/>
    <mergeCell ref="AD3:AF3"/>
    <mergeCell ref="C3:E3"/>
    <mergeCell ref="F3:H3"/>
    <mergeCell ref="Y3:Y4"/>
    <mergeCell ref="Z3:Z4"/>
    <mergeCell ref="I3:K3"/>
    <mergeCell ref="M3:M4"/>
    <mergeCell ref="EE3:EG3"/>
    <mergeCell ref="EH3:EJ3"/>
    <mergeCell ref="DG3:DI3"/>
    <mergeCell ref="DJ3:DL3"/>
    <mergeCell ref="DQ3:DQ4"/>
    <mergeCell ref="DR3:DR4"/>
    <mergeCell ref="EC3:EC4"/>
    <mergeCell ref="ED3:ED4"/>
    <mergeCell ref="DS3:DU3"/>
    <mergeCell ref="DV3:DX3"/>
    <mergeCell ref="DY3:EA3"/>
    <mergeCell ref="EK3:EM3"/>
    <mergeCell ref="AG3:AI3"/>
    <mergeCell ref="CO3:CQ3"/>
    <mergeCell ref="DA3:DC3"/>
    <mergeCell ref="DM3:DO3"/>
    <mergeCell ref="CU3:CW3"/>
    <mergeCell ref="CX3:CZ3"/>
    <mergeCell ref="DE3:DE4"/>
    <mergeCell ref="DF3:DF4"/>
    <mergeCell ref="N3:N4"/>
    <mergeCell ref="O3:Q3"/>
    <mergeCell ref="R3:T3"/>
    <mergeCell ref="U3:W3"/>
    <mergeCell ref="EW3:EY3"/>
    <mergeCell ref="FA3:FA4"/>
    <mergeCell ref="FB3:FB4"/>
    <mergeCell ref="FC3:FE3"/>
    <mergeCell ref="EO3:EO4"/>
    <mergeCell ref="EP3:EP4"/>
    <mergeCell ref="EQ3:ES3"/>
    <mergeCell ref="ET3:EV3"/>
    <mergeCell ref="FF3:FH3"/>
    <mergeCell ref="FI3:FK3"/>
    <mergeCell ref="FM3:FM4"/>
    <mergeCell ref="FN3:FN4"/>
    <mergeCell ref="FO3:FQ3"/>
    <mergeCell ref="FR3:FT3"/>
    <mergeCell ref="FU3:FW3"/>
    <mergeCell ref="FY3:FY4"/>
    <mergeCell ref="FZ3:FZ4"/>
    <mergeCell ref="GA3:GC3"/>
    <mergeCell ref="GD3:GF3"/>
    <mergeCell ref="GG3:GI3"/>
    <mergeCell ref="GK3:GK4"/>
    <mergeCell ref="GL3:GL4"/>
    <mergeCell ref="GM3:GO3"/>
    <mergeCell ref="GP3:GR3"/>
    <mergeCell ref="GS3:GU3"/>
    <mergeCell ref="GW3:GW4"/>
    <mergeCell ref="GX3:GX4"/>
    <mergeCell ref="GY3:HA3"/>
    <mergeCell ref="HK3:HM3"/>
    <mergeCell ref="HN3:HP3"/>
    <mergeCell ref="HQ3:HS3"/>
    <mergeCell ref="HB3:HD3"/>
    <mergeCell ref="HE3:HG3"/>
    <mergeCell ref="HI3:HI4"/>
    <mergeCell ref="HJ3:HJ4"/>
    <mergeCell ref="AS3:AU3"/>
    <mergeCell ref="AW3:AW4"/>
    <mergeCell ref="AX3:AX4"/>
    <mergeCell ref="AY3:BA3"/>
    <mergeCell ref="AK3:AK4"/>
    <mergeCell ref="AL3:AL4"/>
    <mergeCell ref="AM3:AO3"/>
    <mergeCell ref="AP3:AR3"/>
    <mergeCell ref="BB3:BD3"/>
    <mergeCell ref="BE3:BG3"/>
    <mergeCell ref="BI3:BI4"/>
    <mergeCell ref="BJ3:BJ4"/>
    <mergeCell ref="BK3:BM3"/>
    <mergeCell ref="BN3:BP3"/>
    <mergeCell ref="BQ3:BS3"/>
    <mergeCell ref="BU3:BU4"/>
    <mergeCell ref="BV3:BV4"/>
    <mergeCell ref="BW3:BY3"/>
    <mergeCell ref="BZ3:CB3"/>
    <mergeCell ref="CC3:CE3"/>
  </mergeCells>
  <printOptions horizontalCentered="1"/>
  <pageMargins left="0.3937007874015748" right="0.3937007874015748" top="0.5905511811023623" bottom="0.4330708661417323" header="0.5118110236220472" footer="0.2362204724409449"/>
  <pageSetup fitToWidth="7" horizontalDpi="600" verticalDpi="600" orientation="landscape" paperSize="9" scale="70" r:id="rId1"/>
  <colBreaks count="18" manualBreakCount="18">
    <brk id="12" max="65535" man="1"/>
    <brk id="24" max="65535" man="1"/>
    <brk id="36" max="47" man="1"/>
    <brk id="48" max="47" man="1"/>
    <brk id="60" max="47" man="1"/>
    <brk id="72" max="47" man="1"/>
    <brk id="84" max="65535" man="1"/>
    <brk id="96" max="65535" man="1"/>
    <brk id="108" max="65535" man="1"/>
    <brk id="120" max="65535" man="1"/>
    <brk id="132" max="65535" man="1"/>
    <brk id="144" max="65535" man="1"/>
    <brk id="156" max="65535" man="1"/>
    <brk id="168" max="65535" man="1"/>
    <brk id="180" max="65535" man="1"/>
    <brk id="192" max="65535" man="1"/>
    <brk id="204" max="65535" man="1"/>
    <brk id="216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B1:AS48"/>
  <sheetViews>
    <sheetView showGridLines="0" view="pageBreakPreview" zoomScale="75" zoomScaleNormal="75" zoomScaleSheetLayoutView="75" workbookViewId="0" topLeftCell="A1">
      <selection activeCell="B1" sqref="B1"/>
    </sheetView>
  </sheetViews>
  <sheetFormatPr defaultColWidth="8.796875" defaultRowHeight="15"/>
  <cols>
    <col min="1" max="1" width="3" style="7" customWidth="1"/>
    <col min="2" max="2" width="3.5" style="7" customWidth="1"/>
    <col min="3" max="3" width="14.59765625" style="7" customWidth="1"/>
    <col min="4" max="9" width="15.59765625" style="9" customWidth="1"/>
    <col min="10" max="12" width="15.59765625" style="7" customWidth="1"/>
    <col min="13" max="13" width="3" style="7" customWidth="1"/>
    <col min="14" max="14" width="3.5" style="7" customWidth="1"/>
    <col min="15" max="15" width="14.59765625" style="7" customWidth="1"/>
    <col min="16" max="21" width="15.59765625" style="9" customWidth="1"/>
    <col min="22" max="24" width="15.59765625" style="7" customWidth="1"/>
    <col min="25" max="25" width="2.5" style="7" customWidth="1"/>
    <col min="26" max="26" width="3.5" style="7" customWidth="1"/>
    <col min="27" max="27" width="14.59765625" style="7" customWidth="1"/>
    <col min="28" max="33" width="15.59765625" style="9" customWidth="1"/>
    <col min="34" max="16384" width="15.59765625" style="7" customWidth="1"/>
  </cols>
  <sheetData>
    <row r="1" spans="2:26" ht="18.75">
      <c r="B1" s="47" t="s">
        <v>137</v>
      </c>
      <c r="N1" s="47" t="s">
        <v>137</v>
      </c>
      <c r="Z1" s="47" t="s">
        <v>137</v>
      </c>
    </row>
    <row r="2" spans="2:33" s="31" customFormat="1" ht="17.25">
      <c r="B2" s="32" t="s">
        <v>131</v>
      </c>
      <c r="D2" s="32"/>
      <c r="E2" s="32"/>
      <c r="F2" s="32"/>
      <c r="G2" s="32"/>
      <c r="H2" s="32"/>
      <c r="I2" s="32"/>
      <c r="N2" s="32" t="s">
        <v>132</v>
      </c>
      <c r="P2" s="32"/>
      <c r="Q2" s="32"/>
      <c r="R2" s="32"/>
      <c r="S2" s="32"/>
      <c r="T2" s="32"/>
      <c r="U2" s="32"/>
      <c r="Z2" s="32" t="s">
        <v>133</v>
      </c>
      <c r="AB2" s="32"/>
      <c r="AC2" s="32"/>
      <c r="AD2" s="32"/>
      <c r="AE2" s="32"/>
      <c r="AF2" s="32"/>
      <c r="AG2" s="32"/>
    </row>
    <row r="3" spans="2:36" s="8" customFormat="1" ht="17.25" customHeight="1">
      <c r="B3" s="88" t="s">
        <v>49</v>
      </c>
      <c r="C3" s="86" t="s">
        <v>50</v>
      </c>
      <c r="D3" s="85" t="s">
        <v>52</v>
      </c>
      <c r="E3" s="85"/>
      <c r="F3" s="85"/>
      <c r="G3" s="85" t="s">
        <v>53</v>
      </c>
      <c r="H3" s="85"/>
      <c r="I3" s="85"/>
      <c r="J3" s="85" t="s">
        <v>58</v>
      </c>
      <c r="K3" s="85"/>
      <c r="L3" s="85"/>
      <c r="N3" s="88" t="s">
        <v>49</v>
      </c>
      <c r="O3" s="86" t="s">
        <v>50</v>
      </c>
      <c r="P3" s="85" t="s">
        <v>52</v>
      </c>
      <c r="Q3" s="85"/>
      <c r="R3" s="85"/>
      <c r="S3" s="85" t="s">
        <v>53</v>
      </c>
      <c r="T3" s="85"/>
      <c r="U3" s="85"/>
      <c r="V3" s="85" t="s">
        <v>58</v>
      </c>
      <c r="W3" s="85"/>
      <c r="X3" s="85"/>
      <c r="Z3" s="88" t="s">
        <v>49</v>
      </c>
      <c r="AA3" s="86" t="s">
        <v>50</v>
      </c>
      <c r="AB3" s="85" t="s">
        <v>52</v>
      </c>
      <c r="AC3" s="85"/>
      <c r="AD3" s="85"/>
      <c r="AE3" s="85" t="s">
        <v>53</v>
      </c>
      <c r="AF3" s="85"/>
      <c r="AG3" s="85"/>
      <c r="AH3" s="85" t="s">
        <v>58</v>
      </c>
      <c r="AI3" s="85"/>
      <c r="AJ3" s="85"/>
    </row>
    <row r="4" spans="2:36" s="8" customFormat="1" ht="54" customHeight="1">
      <c r="B4" s="88"/>
      <c r="C4" s="87"/>
      <c r="D4" s="48" t="s">
        <v>1</v>
      </c>
      <c r="E4" s="48" t="s">
        <v>2</v>
      </c>
      <c r="F4" s="48" t="s">
        <v>54</v>
      </c>
      <c r="G4" s="48" t="s">
        <v>65</v>
      </c>
      <c r="H4" s="48" t="s">
        <v>55</v>
      </c>
      <c r="I4" s="48" t="s">
        <v>66</v>
      </c>
      <c r="J4" s="49" t="s">
        <v>70</v>
      </c>
      <c r="K4" s="49" t="s">
        <v>59</v>
      </c>
      <c r="L4" s="49" t="s">
        <v>54</v>
      </c>
      <c r="N4" s="88"/>
      <c r="O4" s="87"/>
      <c r="P4" s="48" t="s">
        <v>1</v>
      </c>
      <c r="Q4" s="48" t="s">
        <v>2</v>
      </c>
      <c r="R4" s="48" t="s">
        <v>54</v>
      </c>
      <c r="S4" s="48" t="s">
        <v>65</v>
      </c>
      <c r="T4" s="48" t="s">
        <v>55</v>
      </c>
      <c r="U4" s="48" t="s">
        <v>66</v>
      </c>
      <c r="V4" s="49" t="s">
        <v>60</v>
      </c>
      <c r="W4" s="49" t="s">
        <v>59</v>
      </c>
      <c r="X4" s="49" t="s">
        <v>54</v>
      </c>
      <c r="Z4" s="88"/>
      <c r="AA4" s="87"/>
      <c r="AB4" s="48" t="s">
        <v>1</v>
      </c>
      <c r="AC4" s="48" t="s">
        <v>2</v>
      </c>
      <c r="AD4" s="48" t="s">
        <v>54</v>
      </c>
      <c r="AE4" s="48" t="s">
        <v>65</v>
      </c>
      <c r="AF4" s="48" t="s">
        <v>55</v>
      </c>
      <c r="AG4" s="48" t="s">
        <v>66</v>
      </c>
      <c r="AH4" s="49" t="s">
        <v>60</v>
      </c>
      <c r="AI4" s="49" t="s">
        <v>59</v>
      </c>
      <c r="AJ4" s="49" t="s">
        <v>54</v>
      </c>
    </row>
    <row r="5" spans="2:45" s="8" customFormat="1" ht="15" customHeight="1">
      <c r="B5" s="15">
        <v>1</v>
      </c>
      <c r="C5" s="16" t="s">
        <v>71</v>
      </c>
      <c r="D5" s="17">
        <v>2880133</v>
      </c>
      <c r="E5" s="17">
        <v>5423274</v>
      </c>
      <c r="F5" s="17">
        <v>5409498</v>
      </c>
      <c r="G5" s="17">
        <v>236985771</v>
      </c>
      <c r="H5" s="17">
        <v>236938429</v>
      </c>
      <c r="I5" s="17">
        <v>107176566</v>
      </c>
      <c r="J5" s="17">
        <v>1769</v>
      </c>
      <c r="K5" s="17">
        <v>10514</v>
      </c>
      <c r="L5" s="17">
        <v>10275</v>
      </c>
      <c r="N5" s="15">
        <v>1</v>
      </c>
      <c r="O5" s="16" t="str">
        <f aca="true" t="shared" si="0" ref="O5:O37">C5</f>
        <v>那 覇 市</v>
      </c>
      <c r="P5" s="17">
        <v>10194135</v>
      </c>
      <c r="Q5" s="17">
        <v>0</v>
      </c>
      <c r="R5" s="17">
        <v>0</v>
      </c>
      <c r="S5" s="17">
        <v>0</v>
      </c>
      <c r="T5" s="17">
        <v>0</v>
      </c>
      <c r="U5" s="17">
        <v>0</v>
      </c>
      <c r="V5" s="17">
        <v>43154</v>
      </c>
      <c r="W5" s="17">
        <v>0</v>
      </c>
      <c r="X5" s="17">
        <v>0</v>
      </c>
      <c r="Z5" s="15">
        <v>1</v>
      </c>
      <c r="AA5" s="16" t="str">
        <f aca="true" t="shared" si="1" ref="AA5:AA37">O5</f>
        <v>那 覇 市</v>
      </c>
      <c r="AB5" s="17">
        <v>17208186</v>
      </c>
      <c r="AC5" s="17">
        <v>22031814</v>
      </c>
      <c r="AD5" s="17">
        <v>21990117</v>
      </c>
      <c r="AE5" s="17">
        <v>1577361290</v>
      </c>
      <c r="AF5" s="17">
        <v>1576699370</v>
      </c>
      <c r="AG5" s="17">
        <v>526954605</v>
      </c>
      <c r="AH5" s="17">
        <v>55309</v>
      </c>
      <c r="AI5" s="17">
        <v>90376</v>
      </c>
      <c r="AJ5" s="17">
        <v>89102</v>
      </c>
      <c r="AK5" s="8" t="str">
        <f>IF('内訳（地積等１）'!HU5+SUM(D5,P5)='内訳（地積等２）'!AB5,"○","ERRRR")</f>
        <v>○</v>
      </c>
      <c r="AL5" s="8" t="str">
        <f>IF('内訳（地積等１）'!HV5+SUM(E5,Q5)='内訳（地積等２）'!AC5,"○","ERRRR")</f>
        <v>○</v>
      </c>
      <c r="AM5" s="8" t="str">
        <f>IF('内訳（地積等１）'!HW5+SUM(F5,R5)='内訳（地積等２）'!AD5,"○","ERRRR")</f>
        <v>○</v>
      </c>
      <c r="AN5" s="8" t="str">
        <f>IF('内訳（地積等１）'!HX5+SUM(G5,S5)='内訳（地積等２）'!AE5,"○","ERRRR")</f>
        <v>○</v>
      </c>
      <c r="AO5" s="8" t="str">
        <f>IF('内訳（地積等１）'!HY5+SUM(H5,T5)='内訳（地積等２）'!AF5,"○","ERRRR")</f>
        <v>○</v>
      </c>
      <c r="AP5" s="8" t="str">
        <f>IF('内訳（地積等１）'!HZ5+SUM(I5,U5)='内訳（地積等２）'!AG5,"○","ERRRR")</f>
        <v>○</v>
      </c>
      <c r="AQ5" s="8" t="str">
        <f>IF('内訳（地積等１）'!IA5+SUM(J5,V5)='内訳（地積等２）'!AH5,"○","ERRRR")</f>
        <v>○</v>
      </c>
      <c r="AR5" s="8" t="str">
        <f>IF('内訳（地積等１）'!IB5+SUM(K5,W5)='内訳（地積等２）'!AI5,"○","ERRRR")</f>
        <v>○</v>
      </c>
      <c r="AS5" s="8" t="str">
        <f>IF('内訳（地積等１）'!IC5+SUM(L5,X5)='内訳（地積等２）'!AJ5,"○","ERRRR")</f>
        <v>○</v>
      </c>
    </row>
    <row r="6" spans="2:45" s="8" customFormat="1" ht="15" customHeight="1">
      <c r="B6" s="20">
        <v>2</v>
      </c>
      <c r="C6" s="21" t="s">
        <v>72</v>
      </c>
      <c r="D6" s="22">
        <v>1072362</v>
      </c>
      <c r="E6" s="22">
        <v>6472643</v>
      </c>
      <c r="F6" s="22">
        <v>6471898</v>
      </c>
      <c r="G6" s="22">
        <v>134776335</v>
      </c>
      <c r="H6" s="22">
        <v>134762592</v>
      </c>
      <c r="I6" s="22">
        <v>65974667</v>
      </c>
      <c r="J6" s="22">
        <v>838</v>
      </c>
      <c r="K6" s="22">
        <v>10748</v>
      </c>
      <c r="L6" s="22">
        <v>10691</v>
      </c>
      <c r="N6" s="20">
        <v>2</v>
      </c>
      <c r="O6" s="21" t="str">
        <f t="shared" si="0"/>
        <v>宜野湾市</v>
      </c>
      <c r="P6" s="22">
        <v>2213472</v>
      </c>
      <c r="Q6" s="22">
        <v>0</v>
      </c>
      <c r="R6" s="22">
        <v>0</v>
      </c>
      <c r="S6" s="22">
        <v>0</v>
      </c>
      <c r="T6" s="22">
        <v>0</v>
      </c>
      <c r="U6" s="22">
        <v>0</v>
      </c>
      <c r="V6" s="22">
        <v>16356</v>
      </c>
      <c r="W6" s="22">
        <v>0</v>
      </c>
      <c r="X6" s="22">
        <v>0</v>
      </c>
      <c r="Z6" s="20">
        <v>2</v>
      </c>
      <c r="AA6" s="21" t="str">
        <f t="shared" si="1"/>
        <v>宜野湾市</v>
      </c>
      <c r="AB6" s="22">
        <v>4273570</v>
      </c>
      <c r="AC6" s="22">
        <v>14296742</v>
      </c>
      <c r="AD6" s="22">
        <v>14288124</v>
      </c>
      <c r="AE6" s="22">
        <v>458653232</v>
      </c>
      <c r="AF6" s="22">
        <v>458416535</v>
      </c>
      <c r="AG6" s="22">
        <v>150087429</v>
      </c>
      <c r="AH6" s="22">
        <v>18596</v>
      </c>
      <c r="AI6" s="22">
        <v>44559</v>
      </c>
      <c r="AJ6" s="22">
        <v>44114</v>
      </c>
      <c r="AK6" s="8" t="str">
        <f>IF('内訳（地積等１）'!HU6+SUM(D6,P6)='内訳（地積等２）'!AB6,"○","ERRRR")</f>
        <v>○</v>
      </c>
      <c r="AL6" s="8" t="str">
        <f>IF('内訳（地積等１）'!HV6+SUM(E6,Q6)='内訳（地積等２）'!AC6,"○","ERRRR")</f>
        <v>○</v>
      </c>
      <c r="AM6" s="8" t="str">
        <f>IF('内訳（地積等１）'!HW6+SUM(F6,R6)='内訳（地積等２）'!AD6,"○","ERRRR")</f>
        <v>○</v>
      </c>
      <c r="AN6" s="8" t="str">
        <f>IF('内訳（地積等１）'!HX6+SUM(G6,S6)='内訳（地積等２）'!AE6,"○","ERRRR")</f>
        <v>○</v>
      </c>
      <c r="AO6" s="8" t="str">
        <f>IF('内訳（地積等１）'!HY6+SUM(H6,T6)='内訳（地積等２）'!AF6,"○","ERRRR")</f>
        <v>○</v>
      </c>
      <c r="AP6" s="8" t="str">
        <f>IF('内訳（地積等１）'!HZ6+SUM(I6,U6)='内訳（地積等２）'!AG6,"○","ERRRR")</f>
        <v>○</v>
      </c>
      <c r="AQ6" s="8" t="str">
        <f>IF('内訳（地積等１）'!IA6+SUM(J6,V6)='内訳（地積等２）'!AH6,"○","ERRRR")</f>
        <v>○</v>
      </c>
      <c r="AR6" s="8" t="str">
        <f>IF('内訳（地積等１）'!IB6+SUM(K6,W6)='内訳（地積等２）'!AI6,"○","ERRRR")</f>
        <v>○</v>
      </c>
      <c r="AS6" s="8" t="str">
        <f>IF('内訳（地積等１）'!IC6+SUM(L6,X6)='内訳（地積等２）'!AJ6,"○","ERRRR")</f>
        <v>○</v>
      </c>
    </row>
    <row r="7" spans="2:45" s="8" customFormat="1" ht="15" customHeight="1">
      <c r="B7" s="20">
        <v>3</v>
      </c>
      <c r="C7" s="21" t="s">
        <v>73</v>
      </c>
      <c r="D7" s="22">
        <v>4257166</v>
      </c>
      <c r="E7" s="22">
        <v>2417456</v>
      </c>
      <c r="F7" s="22">
        <v>2383522</v>
      </c>
      <c r="G7" s="22">
        <v>9693738</v>
      </c>
      <c r="H7" s="22">
        <v>9652215</v>
      </c>
      <c r="I7" s="22">
        <v>4140395</v>
      </c>
      <c r="J7" s="22">
        <v>3226</v>
      </c>
      <c r="K7" s="22">
        <v>2777</v>
      </c>
      <c r="L7" s="22">
        <v>2651</v>
      </c>
      <c r="N7" s="20">
        <v>3</v>
      </c>
      <c r="O7" s="21" t="str">
        <f t="shared" si="0"/>
        <v>石 垣 市</v>
      </c>
      <c r="P7" s="22">
        <v>15204064</v>
      </c>
      <c r="Q7" s="22">
        <v>0</v>
      </c>
      <c r="R7" s="22">
        <v>0</v>
      </c>
      <c r="S7" s="22">
        <v>0</v>
      </c>
      <c r="T7" s="22">
        <v>0</v>
      </c>
      <c r="U7" s="22">
        <v>0</v>
      </c>
      <c r="V7" s="22">
        <v>35116</v>
      </c>
      <c r="W7" s="22">
        <v>0</v>
      </c>
      <c r="X7" s="22">
        <v>0</v>
      </c>
      <c r="Z7" s="20">
        <v>3</v>
      </c>
      <c r="AA7" s="21" t="str">
        <f t="shared" si="1"/>
        <v>石 垣 市</v>
      </c>
      <c r="AB7" s="22">
        <v>117098380</v>
      </c>
      <c r="AC7" s="22">
        <v>106424204</v>
      </c>
      <c r="AD7" s="22">
        <v>98182520</v>
      </c>
      <c r="AE7" s="22">
        <v>140863552</v>
      </c>
      <c r="AF7" s="22">
        <v>139795054</v>
      </c>
      <c r="AG7" s="22">
        <v>42593509</v>
      </c>
      <c r="AH7" s="22">
        <v>47254</v>
      </c>
      <c r="AI7" s="22">
        <v>60636</v>
      </c>
      <c r="AJ7" s="22">
        <v>53885</v>
      </c>
      <c r="AK7" s="8" t="str">
        <f>IF('内訳（地積等１）'!HU7+SUM(D7,P7)='内訳（地積等２）'!AB7,"○","ERRRR")</f>
        <v>○</v>
      </c>
      <c r="AL7" s="8" t="str">
        <f>IF('内訳（地積等１）'!HV7+SUM(E7,Q7)='内訳（地積等２）'!AC7,"○","ERRRR")</f>
        <v>○</v>
      </c>
      <c r="AM7" s="8" t="str">
        <f>IF('内訳（地積等１）'!HW7+SUM(F7,R7)='内訳（地積等２）'!AD7,"○","ERRRR")</f>
        <v>○</v>
      </c>
      <c r="AN7" s="8" t="str">
        <f>IF('内訳（地積等１）'!HX7+SUM(G7,S7)='内訳（地積等２）'!AE7,"○","ERRRR")</f>
        <v>○</v>
      </c>
      <c r="AO7" s="8" t="str">
        <f>IF('内訳（地積等１）'!HY7+SUM(H7,T7)='内訳（地積等２）'!AF7,"○","ERRRR")</f>
        <v>○</v>
      </c>
      <c r="AP7" s="8" t="str">
        <f>IF('内訳（地積等１）'!HZ7+SUM(I7,U7)='内訳（地積等２）'!AG7,"○","ERRRR")</f>
        <v>○</v>
      </c>
      <c r="AQ7" s="8" t="str">
        <f>IF('内訳（地積等１）'!IA7+SUM(J7,V7)='内訳（地積等２）'!AH7,"○","ERRRR")</f>
        <v>○</v>
      </c>
      <c r="AR7" s="8" t="str">
        <f>IF('内訳（地積等１）'!IB7+SUM(K7,W7)='内訳（地積等２）'!AI7,"○","ERRRR")</f>
        <v>○</v>
      </c>
      <c r="AS7" s="8" t="str">
        <f>IF('内訳（地積等１）'!IC7+SUM(L7,X7)='内訳（地積等２）'!AJ7,"○","ERRRR")</f>
        <v>○</v>
      </c>
    </row>
    <row r="8" spans="2:45" s="8" customFormat="1" ht="15" customHeight="1">
      <c r="B8" s="20">
        <v>4</v>
      </c>
      <c r="C8" s="21" t="s">
        <v>74</v>
      </c>
      <c r="D8" s="22">
        <v>712541</v>
      </c>
      <c r="E8" s="22">
        <v>3547957</v>
      </c>
      <c r="F8" s="22">
        <v>3546283</v>
      </c>
      <c r="G8" s="22">
        <v>105246533</v>
      </c>
      <c r="H8" s="22">
        <v>105230280</v>
      </c>
      <c r="I8" s="22">
        <v>51101444</v>
      </c>
      <c r="J8" s="22">
        <v>702</v>
      </c>
      <c r="K8" s="22">
        <v>8494</v>
      </c>
      <c r="L8" s="22">
        <v>8409</v>
      </c>
      <c r="N8" s="20">
        <v>4</v>
      </c>
      <c r="O8" s="21" t="str">
        <f t="shared" si="0"/>
        <v>浦 添 市</v>
      </c>
      <c r="P8" s="22">
        <v>4565522</v>
      </c>
      <c r="Q8" s="22">
        <v>0</v>
      </c>
      <c r="R8" s="22">
        <v>0</v>
      </c>
      <c r="S8" s="22">
        <v>0</v>
      </c>
      <c r="T8" s="22">
        <v>0</v>
      </c>
      <c r="U8" s="22">
        <v>0</v>
      </c>
      <c r="V8" s="22">
        <v>20181</v>
      </c>
      <c r="W8" s="22">
        <v>0</v>
      </c>
      <c r="X8" s="22">
        <v>0</v>
      </c>
      <c r="Z8" s="20">
        <v>4</v>
      </c>
      <c r="AA8" s="21" t="str">
        <f t="shared" si="1"/>
        <v>浦 添 市</v>
      </c>
      <c r="AB8" s="22">
        <v>6896666</v>
      </c>
      <c r="AC8" s="22">
        <v>12193802</v>
      </c>
      <c r="AD8" s="22">
        <v>12083440</v>
      </c>
      <c r="AE8" s="22">
        <v>534431625</v>
      </c>
      <c r="AF8" s="22">
        <v>533760668</v>
      </c>
      <c r="AG8" s="22">
        <v>174933194</v>
      </c>
      <c r="AH8" s="22">
        <v>23013</v>
      </c>
      <c r="AI8" s="22">
        <v>42960</v>
      </c>
      <c r="AJ8" s="22">
        <v>42023</v>
      </c>
      <c r="AK8" s="8" t="str">
        <f>IF('内訳（地積等１）'!HU8+SUM(D8,P8)='内訳（地積等２）'!AB8,"○","ERRRR")</f>
        <v>○</v>
      </c>
      <c r="AL8" s="8" t="str">
        <f>IF('内訳（地積等１）'!HV8+SUM(E8,Q8)='内訳（地積等２）'!AC8,"○","ERRRR")</f>
        <v>○</v>
      </c>
      <c r="AM8" s="8" t="str">
        <f>IF('内訳（地積等１）'!HW8+SUM(F8,R8)='内訳（地積等２）'!AD8,"○","ERRRR")</f>
        <v>○</v>
      </c>
      <c r="AN8" s="8" t="str">
        <f>IF('内訳（地積等１）'!HX8+SUM(G8,S8)='内訳（地積等２）'!AE8,"○","ERRRR")</f>
        <v>○</v>
      </c>
      <c r="AO8" s="8" t="str">
        <f>IF('内訳（地積等１）'!HY8+SUM(H8,T8)='内訳（地積等２）'!AF8,"○","ERRRR")</f>
        <v>○</v>
      </c>
      <c r="AP8" s="8" t="str">
        <f>IF('内訳（地積等１）'!HZ8+SUM(I8,U8)='内訳（地積等２）'!AG8,"○","ERRRR")</f>
        <v>○</v>
      </c>
      <c r="AQ8" s="8" t="str">
        <f>IF('内訳（地積等１）'!IA8+SUM(J8,V8)='内訳（地積等２）'!AH8,"○","ERRRR")</f>
        <v>○</v>
      </c>
      <c r="AR8" s="8" t="str">
        <f>IF('内訳（地積等１）'!IB8+SUM(K8,W8)='内訳（地積等２）'!AI8,"○","ERRRR")</f>
        <v>○</v>
      </c>
      <c r="AS8" s="8" t="str">
        <f>IF('内訳（地積等１）'!IC8+SUM(L8,X8)='内訳（地積等２）'!AJ8,"○","ERRRR")</f>
        <v>○</v>
      </c>
    </row>
    <row r="9" spans="2:45" s="8" customFormat="1" ht="15" customHeight="1">
      <c r="B9" s="20">
        <v>5</v>
      </c>
      <c r="C9" s="21" t="s">
        <v>75</v>
      </c>
      <c r="D9" s="22">
        <v>5203577</v>
      </c>
      <c r="E9" s="22">
        <v>9991179</v>
      </c>
      <c r="F9" s="22">
        <v>9173172</v>
      </c>
      <c r="G9" s="22">
        <v>28530046</v>
      </c>
      <c r="H9" s="22">
        <v>28482553</v>
      </c>
      <c r="I9" s="22">
        <v>13174594</v>
      </c>
      <c r="J9" s="22">
        <v>2820</v>
      </c>
      <c r="K9" s="22">
        <v>9857</v>
      </c>
      <c r="L9" s="22">
        <v>8181</v>
      </c>
      <c r="N9" s="20">
        <v>5</v>
      </c>
      <c r="O9" s="21" t="str">
        <f t="shared" si="0"/>
        <v>名 護 市</v>
      </c>
      <c r="P9" s="22">
        <v>13811994</v>
      </c>
      <c r="Q9" s="22">
        <v>0</v>
      </c>
      <c r="R9" s="22">
        <v>0</v>
      </c>
      <c r="S9" s="22">
        <v>0</v>
      </c>
      <c r="T9" s="22">
        <v>0</v>
      </c>
      <c r="U9" s="22">
        <v>0</v>
      </c>
      <c r="V9" s="22">
        <v>42147</v>
      </c>
      <c r="W9" s="22">
        <v>0</v>
      </c>
      <c r="X9" s="22">
        <v>0</v>
      </c>
      <c r="Z9" s="20">
        <v>5</v>
      </c>
      <c r="AA9" s="21" t="str">
        <f t="shared" si="1"/>
        <v>名 護 市</v>
      </c>
      <c r="AB9" s="22">
        <v>111854153</v>
      </c>
      <c r="AC9" s="22">
        <v>89024937</v>
      </c>
      <c r="AD9" s="22">
        <v>68936689</v>
      </c>
      <c r="AE9" s="22">
        <v>162799036</v>
      </c>
      <c r="AF9" s="22">
        <v>160191596</v>
      </c>
      <c r="AG9" s="22">
        <v>49040053</v>
      </c>
      <c r="AH9" s="22">
        <v>51424</v>
      </c>
      <c r="AI9" s="22">
        <v>80193</v>
      </c>
      <c r="AJ9" s="22">
        <v>62863</v>
      </c>
      <c r="AK9" s="8" t="str">
        <f>IF('内訳（地積等１）'!HU9+SUM(D9,P9)='内訳（地積等２）'!AB9,"○","ERRRR")</f>
        <v>○</v>
      </c>
      <c r="AL9" s="8" t="str">
        <f>IF('内訳（地積等１）'!HV9+SUM(E9,Q9)='内訳（地積等２）'!AC9,"○","ERRRR")</f>
        <v>○</v>
      </c>
      <c r="AM9" s="8" t="str">
        <f>IF('内訳（地積等１）'!HW9+SUM(F9,R9)='内訳（地積等２）'!AD9,"○","ERRRR")</f>
        <v>○</v>
      </c>
      <c r="AN9" s="8" t="str">
        <f>IF('内訳（地積等１）'!HX9+SUM(G9,S9)='内訳（地積等２）'!AE9,"○","ERRRR")</f>
        <v>○</v>
      </c>
      <c r="AO9" s="8" t="str">
        <f>IF('内訳（地積等１）'!HY9+SUM(H9,T9)='内訳（地積等２）'!AF9,"○","ERRRR")</f>
        <v>○</v>
      </c>
      <c r="AP9" s="8" t="str">
        <f>IF('内訳（地積等１）'!HZ9+SUM(I9,U9)='内訳（地積等２）'!AG9,"○","ERRRR")</f>
        <v>○</v>
      </c>
      <c r="AQ9" s="8" t="str">
        <f>IF('内訳（地積等１）'!IA9+SUM(J9,V9)='内訳（地積等２）'!AH9,"○","ERRRR")</f>
        <v>○</v>
      </c>
      <c r="AR9" s="8" t="str">
        <f>IF('内訳（地積等１）'!IB9+SUM(K9,W9)='内訳（地積等２）'!AI9,"○","ERRRR")</f>
        <v>○</v>
      </c>
      <c r="AS9" s="8" t="str">
        <f>IF('内訳（地積等１）'!IC9+SUM(L9,X9)='内訳（地積等２）'!AJ9,"○","ERRRR")</f>
        <v>○</v>
      </c>
    </row>
    <row r="10" spans="2:45" s="8" customFormat="1" ht="15" customHeight="1">
      <c r="B10" s="20">
        <v>6</v>
      </c>
      <c r="C10" s="21" t="s">
        <v>76</v>
      </c>
      <c r="D10" s="22">
        <v>1009152</v>
      </c>
      <c r="E10" s="22">
        <v>3499336</v>
      </c>
      <c r="F10" s="22">
        <v>3360767</v>
      </c>
      <c r="G10" s="22">
        <v>11321661</v>
      </c>
      <c r="H10" s="22">
        <v>11263648</v>
      </c>
      <c r="I10" s="22">
        <v>6360149</v>
      </c>
      <c r="J10" s="22">
        <v>1342</v>
      </c>
      <c r="K10" s="22">
        <v>5051</v>
      </c>
      <c r="L10" s="22">
        <v>4619</v>
      </c>
      <c r="N10" s="20">
        <v>6</v>
      </c>
      <c r="O10" s="21" t="str">
        <f t="shared" si="0"/>
        <v>糸 満 市</v>
      </c>
      <c r="P10" s="22">
        <v>9181078</v>
      </c>
      <c r="Q10" s="22">
        <v>0</v>
      </c>
      <c r="R10" s="22">
        <v>0</v>
      </c>
      <c r="S10" s="22">
        <v>0</v>
      </c>
      <c r="T10" s="22">
        <v>0</v>
      </c>
      <c r="U10" s="22">
        <v>0</v>
      </c>
      <c r="V10" s="22">
        <v>23569</v>
      </c>
      <c r="W10" s="22">
        <v>0</v>
      </c>
      <c r="X10" s="22">
        <v>0</v>
      </c>
      <c r="Z10" s="20">
        <v>6</v>
      </c>
      <c r="AA10" s="21" t="str">
        <f t="shared" si="1"/>
        <v>糸 満 市</v>
      </c>
      <c r="AB10" s="22">
        <v>12574359</v>
      </c>
      <c r="AC10" s="22">
        <v>34055641</v>
      </c>
      <c r="AD10" s="22">
        <v>28780195</v>
      </c>
      <c r="AE10" s="22">
        <v>167529063</v>
      </c>
      <c r="AF10" s="22">
        <v>166577587</v>
      </c>
      <c r="AG10" s="22">
        <v>54354359</v>
      </c>
      <c r="AH10" s="22">
        <v>27122</v>
      </c>
      <c r="AI10" s="22">
        <v>54642</v>
      </c>
      <c r="AJ10" s="22">
        <v>48151</v>
      </c>
      <c r="AK10" s="8" t="str">
        <f>IF('内訳（地積等１）'!HU10+SUM(D10,P10)='内訳（地積等２）'!AB10,"○","ERRRR")</f>
        <v>○</v>
      </c>
      <c r="AL10" s="8" t="str">
        <f>IF('内訳（地積等１）'!HV10+SUM(E10,Q10)='内訳（地積等２）'!AC10,"○","ERRRR")</f>
        <v>○</v>
      </c>
      <c r="AM10" s="8" t="str">
        <f>IF('内訳（地積等１）'!HW10+SUM(F10,R10)='内訳（地積等２）'!AD10,"○","ERRRR")</f>
        <v>○</v>
      </c>
      <c r="AN10" s="8" t="str">
        <f>IF('内訳（地積等１）'!HX10+SUM(G10,S10)='内訳（地積等２）'!AE10,"○","ERRRR")</f>
        <v>○</v>
      </c>
      <c r="AO10" s="8" t="str">
        <f>IF('内訳（地積等１）'!HY10+SUM(H10,T10)='内訳（地積等２）'!AF10,"○","ERRRR")</f>
        <v>○</v>
      </c>
      <c r="AP10" s="8" t="str">
        <f>IF('内訳（地積等１）'!HZ10+SUM(I10,U10)='内訳（地積等２）'!AG10,"○","ERRRR")</f>
        <v>○</v>
      </c>
      <c r="AQ10" s="8" t="str">
        <f>IF('内訳（地積等１）'!IA10+SUM(J10,V10)='内訳（地積等２）'!AH10,"○","ERRRR")</f>
        <v>○</v>
      </c>
      <c r="AR10" s="8" t="str">
        <f>IF('内訳（地積等１）'!IB10+SUM(K10,W10)='内訳（地積等２）'!AI10,"○","ERRRR")</f>
        <v>○</v>
      </c>
      <c r="AS10" s="8" t="str">
        <f>IF('内訳（地積等１）'!IC10+SUM(L10,X10)='内訳（地積等２）'!AJ10,"○","ERRRR")</f>
        <v>○</v>
      </c>
    </row>
    <row r="11" spans="2:45" s="8" customFormat="1" ht="15" customHeight="1">
      <c r="B11" s="20">
        <v>7</v>
      </c>
      <c r="C11" s="21" t="s">
        <v>77</v>
      </c>
      <c r="D11" s="22">
        <v>15936</v>
      </c>
      <c r="E11" s="22">
        <v>13864004</v>
      </c>
      <c r="F11" s="22">
        <v>13860061</v>
      </c>
      <c r="G11" s="22">
        <v>207839522</v>
      </c>
      <c r="H11" s="22">
        <v>207821685</v>
      </c>
      <c r="I11" s="22">
        <v>92361020</v>
      </c>
      <c r="J11" s="22">
        <v>15</v>
      </c>
      <c r="K11" s="22">
        <v>13416</v>
      </c>
      <c r="L11" s="22">
        <v>13343</v>
      </c>
      <c r="N11" s="20">
        <v>7</v>
      </c>
      <c r="O11" s="21" t="str">
        <f t="shared" si="0"/>
        <v>沖 縄 市</v>
      </c>
      <c r="P11" s="22">
        <v>15042546</v>
      </c>
      <c r="Q11" s="22">
        <v>0</v>
      </c>
      <c r="R11" s="22">
        <v>0</v>
      </c>
      <c r="S11" s="22">
        <v>0</v>
      </c>
      <c r="T11" s="22">
        <v>0</v>
      </c>
      <c r="U11" s="22">
        <v>0</v>
      </c>
      <c r="V11" s="22">
        <v>32463</v>
      </c>
      <c r="W11" s="22">
        <v>0</v>
      </c>
      <c r="X11" s="22">
        <v>0</v>
      </c>
      <c r="Z11" s="20">
        <v>7</v>
      </c>
      <c r="AA11" s="21" t="str">
        <f t="shared" si="1"/>
        <v>沖 縄 市</v>
      </c>
      <c r="AB11" s="22">
        <v>15163919</v>
      </c>
      <c r="AC11" s="22">
        <v>31649782</v>
      </c>
      <c r="AD11" s="22">
        <v>30450171</v>
      </c>
      <c r="AE11" s="22">
        <v>604729843</v>
      </c>
      <c r="AF11" s="22">
        <v>604275521</v>
      </c>
      <c r="AG11" s="22">
        <v>208251195</v>
      </c>
      <c r="AH11" s="22">
        <v>32722</v>
      </c>
      <c r="AI11" s="22">
        <v>67189</v>
      </c>
      <c r="AJ11" s="22">
        <v>64596</v>
      </c>
      <c r="AK11" s="8" t="str">
        <f>IF('内訳（地積等１）'!HU11+SUM(D11,P11)='内訳（地積等２）'!AB11,"○","ERRRR")</f>
        <v>○</v>
      </c>
      <c r="AL11" s="8" t="str">
        <f>IF('内訳（地積等１）'!HV11+SUM(E11,Q11)='内訳（地積等２）'!AC11,"○","ERRRR")</f>
        <v>○</v>
      </c>
      <c r="AM11" s="8" t="str">
        <f>IF('内訳（地積等１）'!HW11+SUM(F11,R11)='内訳（地積等２）'!AD11,"○","ERRRR")</f>
        <v>○</v>
      </c>
      <c r="AN11" s="8" t="str">
        <f>IF('内訳（地積等１）'!HX11+SUM(G11,S11)='内訳（地積等２）'!AE11,"○","ERRRR")</f>
        <v>○</v>
      </c>
      <c r="AO11" s="8" t="str">
        <f>IF('内訳（地積等１）'!HY11+SUM(H11,T11)='内訳（地積等２）'!AF11,"○","ERRRR")</f>
        <v>○</v>
      </c>
      <c r="AP11" s="8" t="str">
        <f>IF('内訳（地積等１）'!HZ11+SUM(I11,U11)='内訳（地積等２）'!AG11,"○","ERRRR")</f>
        <v>○</v>
      </c>
      <c r="AQ11" s="8" t="str">
        <f>IF('内訳（地積等１）'!IA11+SUM(J11,V11)='内訳（地積等２）'!AH11,"○","ERRRR")</f>
        <v>○</v>
      </c>
      <c r="AR11" s="8" t="str">
        <f>IF('内訳（地積等１）'!IB11+SUM(K11,W11)='内訳（地積等２）'!AI11,"○","ERRRR")</f>
        <v>○</v>
      </c>
      <c r="AS11" s="8" t="str">
        <f>IF('内訳（地積等１）'!IC11+SUM(L11,X11)='内訳（地積等２）'!AJ11,"○","ERRRR")</f>
        <v>○</v>
      </c>
    </row>
    <row r="12" spans="2:45" s="8" customFormat="1" ht="15" customHeight="1">
      <c r="B12" s="20">
        <v>8</v>
      </c>
      <c r="C12" s="21" t="s">
        <v>78</v>
      </c>
      <c r="D12" s="22">
        <v>1219771</v>
      </c>
      <c r="E12" s="22">
        <v>1640648</v>
      </c>
      <c r="F12" s="22">
        <v>1640077</v>
      </c>
      <c r="G12" s="22">
        <v>34642917</v>
      </c>
      <c r="H12" s="22">
        <v>34631195</v>
      </c>
      <c r="I12" s="22">
        <v>17529144</v>
      </c>
      <c r="J12" s="22">
        <v>1408</v>
      </c>
      <c r="K12" s="22">
        <v>3739</v>
      </c>
      <c r="L12" s="22">
        <v>3669</v>
      </c>
      <c r="N12" s="20">
        <v>8</v>
      </c>
      <c r="O12" s="21" t="str">
        <f t="shared" si="0"/>
        <v>豊見城市</v>
      </c>
      <c r="P12" s="22">
        <v>5054418</v>
      </c>
      <c r="Q12" s="22">
        <v>0</v>
      </c>
      <c r="R12" s="22">
        <v>0</v>
      </c>
      <c r="S12" s="22">
        <v>0</v>
      </c>
      <c r="T12" s="22">
        <v>0</v>
      </c>
      <c r="U12" s="22">
        <v>0</v>
      </c>
      <c r="V12" s="22">
        <v>13181</v>
      </c>
      <c r="W12" s="22">
        <v>0</v>
      </c>
      <c r="X12" s="22">
        <v>0</v>
      </c>
      <c r="Z12" s="20">
        <v>8</v>
      </c>
      <c r="AA12" s="21" t="str">
        <f t="shared" si="1"/>
        <v>豊見城市</v>
      </c>
      <c r="AB12" s="22">
        <v>6974928</v>
      </c>
      <c r="AC12" s="22">
        <v>12475072</v>
      </c>
      <c r="AD12" s="22">
        <v>10578685</v>
      </c>
      <c r="AE12" s="22">
        <v>209428133</v>
      </c>
      <c r="AF12" s="22">
        <v>209097088</v>
      </c>
      <c r="AG12" s="22">
        <v>60220328</v>
      </c>
      <c r="AH12" s="22">
        <v>15905</v>
      </c>
      <c r="AI12" s="22">
        <v>32053</v>
      </c>
      <c r="AJ12" s="22">
        <v>28955</v>
      </c>
      <c r="AK12" s="8" t="str">
        <f>IF('内訳（地積等１）'!HU12+SUM(D12,P12)='内訳（地積等２）'!AB12,"○","ERRRR")</f>
        <v>○</v>
      </c>
      <c r="AL12" s="8" t="str">
        <f>IF('内訳（地積等１）'!HV12+SUM(E12,Q12)='内訳（地積等２）'!AC12,"○","ERRRR")</f>
        <v>○</v>
      </c>
      <c r="AM12" s="8" t="str">
        <f>IF('内訳（地積等１）'!HW12+SUM(F12,R12)='内訳（地積等２）'!AD12,"○","ERRRR")</f>
        <v>○</v>
      </c>
      <c r="AN12" s="8" t="str">
        <f>IF('内訳（地積等１）'!HX12+SUM(G12,S12)='内訳（地積等２）'!AE12,"○","ERRRR")</f>
        <v>○</v>
      </c>
      <c r="AO12" s="8" t="str">
        <f>IF('内訳（地積等１）'!HY12+SUM(H12,T12)='内訳（地積等２）'!AF12,"○","ERRRR")</f>
        <v>○</v>
      </c>
      <c r="AP12" s="8" t="str">
        <f>IF('内訳（地積等１）'!HZ12+SUM(I12,U12)='内訳（地積等２）'!AG12,"○","ERRRR")</f>
        <v>○</v>
      </c>
      <c r="AQ12" s="8" t="str">
        <f>IF('内訳（地積等１）'!IA12+SUM(J12,V12)='内訳（地積等２）'!AH12,"○","ERRRR")</f>
        <v>○</v>
      </c>
      <c r="AR12" s="8" t="str">
        <f>IF('内訳（地積等１）'!IB12+SUM(K12,W12)='内訳（地積等２）'!AI12,"○","ERRRR")</f>
        <v>○</v>
      </c>
      <c r="AS12" s="8" t="str">
        <f>IF('内訳（地積等１）'!IC12+SUM(L12,X12)='内訳（地積等２）'!AJ12,"○","ERRRR")</f>
        <v>○</v>
      </c>
    </row>
    <row r="13" spans="2:45" s="8" customFormat="1" ht="15" customHeight="1">
      <c r="B13" s="20">
        <v>9</v>
      </c>
      <c r="C13" s="21" t="s">
        <v>79</v>
      </c>
      <c r="D13" s="22">
        <v>4469211</v>
      </c>
      <c r="E13" s="22">
        <v>8013795</v>
      </c>
      <c r="F13" s="22">
        <v>7947215</v>
      </c>
      <c r="G13" s="22">
        <v>64169752</v>
      </c>
      <c r="H13" s="22">
        <v>64088351</v>
      </c>
      <c r="I13" s="22">
        <v>32852606</v>
      </c>
      <c r="J13" s="22">
        <v>2949</v>
      </c>
      <c r="K13" s="22">
        <v>13489</v>
      </c>
      <c r="L13" s="22">
        <v>13037</v>
      </c>
      <c r="N13" s="20">
        <v>9</v>
      </c>
      <c r="O13" s="21" t="str">
        <f t="shared" si="0"/>
        <v>うるま市</v>
      </c>
      <c r="P13" s="22">
        <v>15332933</v>
      </c>
      <c r="Q13" s="22">
        <v>0</v>
      </c>
      <c r="R13" s="22">
        <v>0</v>
      </c>
      <c r="S13" s="22">
        <v>0</v>
      </c>
      <c r="T13" s="22">
        <v>0</v>
      </c>
      <c r="U13" s="22">
        <v>0</v>
      </c>
      <c r="V13" s="22">
        <v>53058</v>
      </c>
      <c r="W13" s="22">
        <v>0</v>
      </c>
      <c r="X13" s="22">
        <v>0</v>
      </c>
      <c r="Z13" s="20">
        <v>9</v>
      </c>
      <c r="AA13" s="21" t="str">
        <f t="shared" si="1"/>
        <v>うるま市</v>
      </c>
      <c r="AB13" s="22">
        <v>28029509</v>
      </c>
      <c r="AC13" s="22">
        <v>58050491</v>
      </c>
      <c r="AD13" s="22">
        <v>48273599</v>
      </c>
      <c r="AE13" s="22">
        <v>331938727</v>
      </c>
      <c r="AF13" s="22">
        <v>329341354</v>
      </c>
      <c r="AG13" s="22">
        <v>112360005</v>
      </c>
      <c r="AH13" s="22">
        <v>65437</v>
      </c>
      <c r="AI13" s="22">
        <v>136754</v>
      </c>
      <c r="AJ13" s="22">
        <v>112324</v>
      </c>
      <c r="AK13" s="8" t="str">
        <f>IF('内訳（地積等１）'!HU13+SUM(D13,P13)='内訳（地積等２）'!AB13,"○","ERRRR")</f>
        <v>○</v>
      </c>
      <c r="AL13" s="8" t="str">
        <f>IF('内訳（地積等１）'!HV13+SUM(E13,Q13)='内訳（地積等２）'!AC13,"○","ERRRR")</f>
        <v>○</v>
      </c>
      <c r="AM13" s="8" t="str">
        <f>IF('内訳（地積等１）'!HW13+SUM(F13,R13)='内訳（地積等２）'!AD13,"○","ERRRR")</f>
        <v>○</v>
      </c>
      <c r="AN13" s="8" t="str">
        <f>IF('内訳（地積等１）'!HX13+SUM(G13,S13)='内訳（地積等２）'!AE13,"○","ERRRR")</f>
        <v>○</v>
      </c>
      <c r="AO13" s="8" t="str">
        <f>IF('内訳（地積等１）'!HY13+SUM(H13,T13)='内訳（地積等２）'!AF13,"○","ERRRR")</f>
        <v>○</v>
      </c>
      <c r="AP13" s="8" t="str">
        <f>IF('内訳（地積等１）'!HZ13+SUM(I13,U13)='内訳（地積等２）'!AG13,"○","ERRRR")</f>
        <v>○</v>
      </c>
      <c r="AQ13" s="8" t="str">
        <f>IF('内訳（地積等１）'!IA13+SUM(J13,V13)='内訳（地積等２）'!AH13,"○","ERRRR")</f>
        <v>○</v>
      </c>
      <c r="AR13" s="8" t="str">
        <f>IF('内訳（地積等１）'!IB13+SUM(K13,W13)='内訳（地積等２）'!AI13,"○","ERRRR")</f>
        <v>○</v>
      </c>
      <c r="AS13" s="8" t="str">
        <f>IF('内訳（地積等１）'!IC13+SUM(L13,X13)='内訳（地積等２）'!AJ13,"○","ERRRR")</f>
        <v>○</v>
      </c>
    </row>
    <row r="14" spans="2:45" s="8" customFormat="1" ht="15" customHeight="1">
      <c r="B14" s="20">
        <v>10</v>
      </c>
      <c r="C14" s="21" t="s">
        <v>80</v>
      </c>
      <c r="D14" s="22">
        <v>7360664</v>
      </c>
      <c r="E14" s="22">
        <v>3598573</v>
      </c>
      <c r="F14" s="22">
        <v>3511149</v>
      </c>
      <c r="G14" s="22">
        <v>16333007</v>
      </c>
      <c r="H14" s="22">
        <v>16265189</v>
      </c>
      <c r="I14" s="22">
        <v>9893013</v>
      </c>
      <c r="J14" s="22">
        <v>5325</v>
      </c>
      <c r="K14" s="22">
        <v>4962</v>
      </c>
      <c r="L14" s="22">
        <v>4534</v>
      </c>
      <c r="N14" s="20">
        <v>10</v>
      </c>
      <c r="O14" s="21" t="str">
        <f t="shared" si="0"/>
        <v>宮古島市</v>
      </c>
      <c r="P14" s="22">
        <v>22378236</v>
      </c>
      <c r="Q14" s="22">
        <v>0</v>
      </c>
      <c r="R14" s="22">
        <v>0</v>
      </c>
      <c r="S14" s="22">
        <v>0</v>
      </c>
      <c r="T14" s="22">
        <v>0</v>
      </c>
      <c r="U14" s="22">
        <v>0</v>
      </c>
      <c r="V14" s="22">
        <v>58448</v>
      </c>
      <c r="W14" s="22">
        <v>0</v>
      </c>
      <c r="X14" s="22">
        <v>0</v>
      </c>
      <c r="Z14" s="20">
        <v>10</v>
      </c>
      <c r="AA14" s="21" t="str">
        <f t="shared" si="1"/>
        <v>宮古島市</v>
      </c>
      <c r="AB14" s="22">
        <v>54095127</v>
      </c>
      <c r="AC14" s="22">
        <v>141361972</v>
      </c>
      <c r="AD14" s="22">
        <v>115709926</v>
      </c>
      <c r="AE14" s="22">
        <v>109355391</v>
      </c>
      <c r="AF14" s="22">
        <v>105181495</v>
      </c>
      <c r="AG14" s="22">
        <v>40239225</v>
      </c>
      <c r="AH14" s="22">
        <v>76921</v>
      </c>
      <c r="AI14" s="22">
        <v>116928</v>
      </c>
      <c r="AJ14" s="22">
        <v>90030</v>
      </c>
      <c r="AK14" s="8" t="str">
        <f>IF('内訳（地積等１）'!HU14+SUM(D14,P14)='内訳（地積等２）'!AB14,"○","ERRRR")</f>
        <v>○</v>
      </c>
      <c r="AL14" s="8" t="str">
        <f>IF('内訳（地積等１）'!HV14+SUM(E14,Q14)='内訳（地積等２）'!AC14,"○","ERRRR")</f>
        <v>○</v>
      </c>
      <c r="AM14" s="8" t="str">
        <f>IF('内訳（地積等１）'!HW14+SUM(F14,R14)='内訳（地積等２）'!AD14,"○","ERRRR")</f>
        <v>○</v>
      </c>
      <c r="AN14" s="8" t="str">
        <f>IF('内訳（地積等１）'!HX14+SUM(G14,S14)='内訳（地積等２）'!AE14,"○","ERRRR")</f>
        <v>○</v>
      </c>
      <c r="AO14" s="8" t="str">
        <f>IF('内訳（地積等１）'!HY14+SUM(H14,T14)='内訳（地積等２）'!AF14,"○","ERRRR")</f>
        <v>○</v>
      </c>
      <c r="AP14" s="8" t="str">
        <f>IF('内訳（地積等１）'!HZ14+SUM(I14,U14)='内訳（地積等２）'!AG14,"○","ERRRR")</f>
        <v>○</v>
      </c>
      <c r="AQ14" s="8" t="str">
        <f>IF('内訳（地積等１）'!IA14+SUM(J14,V14)='内訳（地積等２）'!AH14,"○","ERRRR")</f>
        <v>○</v>
      </c>
      <c r="AR14" s="8" t="str">
        <f>IF('内訳（地積等１）'!IB14+SUM(K14,W14)='内訳（地積等２）'!AI14,"○","ERRRR")</f>
        <v>○</v>
      </c>
      <c r="AS14" s="8" t="str">
        <f>IF('内訳（地積等１）'!IC14+SUM(L14,X14)='内訳（地積等２）'!AJ14,"○","ERRRR")</f>
        <v>○</v>
      </c>
    </row>
    <row r="15" spans="2:45" s="8" customFormat="1" ht="15" customHeight="1">
      <c r="B15" s="24">
        <v>11</v>
      </c>
      <c r="C15" s="25" t="s">
        <v>81</v>
      </c>
      <c r="D15" s="26">
        <v>821499</v>
      </c>
      <c r="E15" s="26">
        <v>2063731</v>
      </c>
      <c r="F15" s="26">
        <v>2037190</v>
      </c>
      <c r="G15" s="26">
        <v>10383158</v>
      </c>
      <c r="H15" s="26">
        <v>10350986</v>
      </c>
      <c r="I15" s="26">
        <v>5614662</v>
      </c>
      <c r="J15" s="26">
        <v>1370</v>
      </c>
      <c r="K15" s="26">
        <v>3784</v>
      </c>
      <c r="L15" s="26">
        <v>3591</v>
      </c>
      <c r="N15" s="24">
        <v>11</v>
      </c>
      <c r="O15" s="25" t="str">
        <f t="shared" si="0"/>
        <v>南城市</v>
      </c>
      <c r="P15" s="26">
        <v>5476041</v>
      </c>
      <c r="Q15" s="26">
        <v>0</v>
      </c>
      <c r="R15" s="26">
        <v>0</v>
      </c>
      <c r="S15" s="26">
        <v>0</v>
      </c>
      <c r="T15" s="26">
        <v>0</v>
      </c>
      <c r="U15" s="26">
        <v>0</v>
      </c>
      <c r="V15" s="26">
        <v>34841</v>
      </c>
      <c r="W15" s="26">
        <v>0</v>
      </c>
      <c r="X15" s="26">
        <v>0</v>
      </c>
      <c r="Z15" s="24">
        <v>11</v>
      </c>
      <c r="AA15" s="25" t="str">
        <f t="shared" si="1"/>
        <v>南城市</v>
      </c>
      <c r="AB15" s="26">
        <v>7547299</v>
      </c>
      <c r="AC15" s="26">
        <v>38985433</v>
      </c>
      <c r="AD15" s="26">
        <v>31406215</v>
      </c>
      <c r="AE15" s="26">
        <v>101616086</v>
      </c>
      <c r="AF15" s="26">
        <v>100102534</v>
      </c>
      <c r="AG15" s="26">
        <v>28575821</v>
      </c>
      <c r="AH15" s="26">
        <v>39105</v>
      </c>
      <c r="AI15" s="26">
        <v>71261</v>
      </c>
      <c r="AJ15" s="26">
        <v>59012</v>
      </c>
      <c r="AK15" s="8" t="str">
        <f>IF('内訳（地積等１）'!HU15+SUM(D15,P15)='内訳（地積等２）'!AB15,"○","ERRRR")</f>
        <v>○</v>
      </c>
      <c r="AL15" s="8" t="str">
        <f>IF('内訳（地積等１）'!HV15+SUM(E15,Q15)='内訳（地積等２）'!AC15,"○","ERRRR")</f>
        <v>○</v>
      </c>
      <c r="AM15" s="8" t="str">
        <f>IF('内訳（地積等１）'!HW15+SUM(F15,R15)='内訳（地積等２）'!AD15,"○","ERRRR")</f>
        <v>○</v>
      </c>
      <c r="AN15" s="8" t="str">
        <f>IF('内訳（地積等１）'!HX15+SUM(G15,S15)='内訳（地積等２）'!AE15,"○","ERRRR")</f>
        <v>○</v>
      </c>
      <c r="AO15" s="8" t="str">
        <f>IF('内訳（地積等１）'!HY15+SUM(H15,T15)='内訳（地積等２）'!AF15,"○","ERRRR")</f>
        <v>○</v>
      </c>
      <c r="AP15" s="8" t="str">
        <f>IF('内訳（地積等１）'!HZ15+SUM(I15,U15)='内訳（地積等２）'!AG15,"○","ERRRR")</f>
        <v>○</v>
      </c>
      <c r="AQ15" s="8" t="str">
        <f>IF('内訳（地積等１）'!IA15+SUM(J15,V15)='内訳（地積等２）'!AH15,"○","ERRRR")</f>
        <v>○</v>
      </c>
      <c r="AR15" s="8" t="str">
        <f>IF('内訳（地積等１）'!IB15+SUM(K15,W15)='内訳（地積等２）'!AI15,"○","ERRRR")</f>
        <v>○</v>
      </c>
      <c r="AS15" s="8" t="str">
        <f>IF('内訳（地積等１）'!IC15+SUM(L15,X15)='内訳（地積等２）'!AJ15,"○","ERRRR")</f>
        <v>○</v>
      </c>
    </row>
    <row r="16" spans="2:36" s="8" customFormat="1" ht="15" customHeight="1">
      <c r="B16" s="38"/>
      <c r="C16" s="39" t="s">
        <v>134</v>
      </c>
      <c r="D16" s="37">
        <f>SUM(D5:D15)</f>
        <v>29022012</v>
      </c>
      <c r="E16" s="37">
        <f aca="true" t="shared" si="2" ref="E16:L16">SUM(E5:E15)</f>
        <v>60532596</v>
      </c>
      <c r="F16" s="37">
        <f t="shared" si="2"/>
        <v>59340832</v>
      </c>
      <c r="G16" s="37">
        <f t="shared" si="2"/>
        <v>859922440</v>
      </c>
      <c r="H16" s="37">
        <f t="shared" si="2"/>
        <v>859487123</v>
      </c>
      <c r="I16" s="37">
        <f t="shared" si="2"/>
        <v>406178260</v>
      </c>
      <c r="J16" s="37">
        <f t="shared" si="2"/>
        <v>21764</v>
      </c>
      <c r="K16" s="37">
        <f t="shared" si="2"/>
        <v>86831</v>
      </c>
      <c r="L16" s="37">
        <f t="shared" si="2"/>
        <v>83000</v>
      </c>
      <c r="N16" s="38"/>
      <c r="O16" s="39" t="s">
        <v>134</v>
      </c>
      <c r="P16" s="37">
        <f>SUM(P5:P15)</f>
        <v>118454439</v>
      </c>
      <c r="Q16" s="37">
        <f aca="true" t="shared" si="3" ref="Q16:X16">SUM(Q5:Q15)</f>
        <v>0</v>
      </c>
      <c r="R16" s="37">
        <f t="shared" si="3"/>
        <v>0</v>
      </c>
      <c r="S16" s="37">
        <f t="shared" si="3"/>
        <v>0</v>
      </c>
      <c r="T16" s="37">
        <f t="shared" si="3"/>
        <v>0</v>
      </c>
      <c r="U16" s="37">
        <f t="shared" si="3"/>
        <v>0</v>
      </c>
      <c r="V16" s="37">
        <f t="shared" si="3"/>
        <v>372514</v>
      </c>
      <c r="W16" s="37">
        <f t="shared" si="3"/>
        <v>0</v>
      </c>
      <c r="X16" s="37">
        <f t="shared" si="3"/>
        <v>0</v>
      </c>
      <c r="Z16" s="38"/>
      <c r="AA16" s="39" t="s">
        <v>134</v>
      </c>
      <c r="AB16" s="37">
        <f>SUM(AB5:AB15)</f>
        <v>381716096</v>
      </c>
      <c r="AC16" s="37">
        <f aca="true" t="shared" si="4" ref="AC16:AJ16">SUM(AC5:AC15)</f>
        <v>560549890</v>
      </c>
      <c r="AD16" s="37">
        <f t="shared" si="4"/>
        <v>480679681</v>
      </c>
      <c r="AE16" s="37">
        <f t="shared" si="4"/>
        <v>4398705978</v>
      </c>
      <c r="AF16" s="37">
        <f t="shared" si="4"/>
        <v>4383438802</v>
      </c>
      <c r="AG16" s="37">
        <f t="shared" si="4"/>
        <v>1447609723</v>
      </c>
      <c r="AH16" s="37">
        <f t="shared" si="4"/>
        <v>452808</v>
      </c>
      <c r="AI16" s="37">
        <f t="shared" si="4"/>
        <v>797551</v>
      </c>
      <c r="AJ16" s="37">
        <f t="shared" si="4"/>
        <v>695055</v>
      </c>
    </row>
    <row r="17" spans="2:45" s="8" customFormat="1" ht="15" customHeight="1">
      <c r="B17" s="27">
        <v>12</v>
      </c>
      <c r="C17" s="28" t="s">
        <v>82</v>
      </c>
      <c r="D17" s="29">
        <v>2159131</v>
      </c>
      <c r="E17" s="29">
        <v>743944</v>
      </c>
      <c r="F17" s="29">
        <v>482490</v>
      </c>
      <c r="G17" s="29">
        <v>40291</v>
      </c>
      <c r="H17" s="29">
        <v>30202</v>
      </c>
      <c r="I17" s="29">
        <v>25361</v>
      </c>
      <c r="J17" s="29">
        <v>1177</v>
      </c>
      <c r="K17" s="29">
        <v>1465</v>
      </c>
      <c r="L17" s="29">
        <v>854</v>
      </c>
      <c r="N17" s="27">
        <v>12</v>
      </c>
      <c r="O17" s="28" t="str">
        <f t="shared" si="0"/>
        <v>国 頭 村</v>
      </c>
      <c r="P17" s="29">
        <v>5025612</v>
      </c>
      <c r="Q17" s="29">
        <v>0</v>
      </c>
      <c r="R17" s="29">
        <v>0</v>
      </c>
      <c r="S17" s="29">
        <v>0</v>
      </c>
      <c r="T17" s="29">
        <v>0</v>
      </c>
      <c r="U17" s="29">
        <v>0</v>
      </c>
      <c r="V17" s="29">
        <v>8992</v>
      </c>
      <c r="W17" s="29">
        <v>0</v>
      </c>
      <c r="X17" s="29">
        <v>0</v>
      </c>
      <c r="Z17" s="27">
        <v>12</v>
      </c>
      <c r="AA17" s="28" t="str">
        <f t="shared" si="1"/>
        <v>国 頭 村</v>
      </c>
      <c r="AB17" s="29">
        <v>144597762</v>
      </c>
      <c r="AC17" s="29">
        <v>50222238</v>
      </c>
      <c r="AD17" s="29">
        <v>37654321</v>
      </c>
      <c r="AE17" s="29">
        <v>6274028</v>
      </c>
      <c r="AF17" s="29">
        <v>5363536</v>
      </c>
      <c r="AG17" s="29">
        <v>1676496</v>
      </c>
      <c r="AH17" s="29">
        <v>12996</v>
      </c>
      <c r="AI17" s="29">
        <v>30362</v>
      </c>
      <c r="AJ17" s="29">
        <v>13450</v>
      </c>
      <c r="AK17" s="8" t="str">
        <f>IF('内訳（地積等１）'!HU17+SUM(D17,P17)='内訳（地積等２）'!AB17,"○","ERRRR")</f>
        <v>○</v>
      </c>
      <c r="AL17" s="8" t="str">
        <f>IF('内訳（地積等１）'!HV17+SUM(E17,Q17)='内訳（地積等２）'!AC17,"○","ERRRR")</f>
        <v>○</v>
      </c>
      <c r="AM17" s="8" t="str">
        <f>IF('内訳（地積等１）'!HW17+SUM(F17,R17)='内訳（地積等２）'!AD17,"○","ERRRR")</f>
        <v>○</v>
      </c>
      <c r="AN17" s="8" t="str">
        <f>IF('内訳（地積等１）'!HX17+SUM(G17,S17)='内訳（地積等２）'!AE17,"○","ERRRR")</f>
        <v>○</v>
      </c>
      <c r="AO17" s="8" t="str">
        <f>IF('内訳（地積等１）'!HY17+SUM(H17,T17)='内訳（地積等２）'!AF17,"○","ERRRR")</f>
        <v>○</v>
      </c>
      <c r="AP17" s="8" t="str">
        <f>IF('内訳（地積等１）'!HZ17+SUM(I17,U17)='内訳（地積等２）'!AG17,"○","ERRRR")</f>
        <v>○</v>
      </c>
      <c r="AQ17" s="8" t="str">
        <f>IF('内訳（地積等１）'!IA17+SUM(J17,V17)='内訳（地積等２）'!AH17,"○","ERRRR")</f>
        <v>○</v>
      </c>
      <c r="AR17" s="8" t="str">
        <f>IF('内訳（地積等１）'!IB17+SUM(K17,W17)='内訳（地積等２）'!AI17,"○","ERRRR")</f>
        <v>○</v>
      </c>
      <c r="AS17" s="8" t="str">
        <f>IF('内訳（地積等１）'!IC17+SUM(L17,X17)='内訳（地積等２）'!AJ17,"○","ERRRR")</f>
        <v>○</v>
      </c>
    </row>
    <row r="18" spans="2:45" s="8" customFormat="1" ht="15" customHeight="1">
      <c r="B18" s="20">
        <v>13</v>
      </c>
      <c r="C18" s="21" t="s">
        <v>83</v>
      </c>
      <c r="D18" s="22">
        <v>336197</v>
      </c>
      <c r="E18" s="22">
        <v>93116</v>
      </c>
      <c r="F18" s="22">
        <v>77766</v>
      </c>
      <c r="G18" s="22">
        <v>63864</v>
      </c>
      <c r="H18" s="22">
        <v>60295</v>
      </c>
      <c r="I18" s="22">
        <v>25705</v>
      </c>
      <c r="J18" s="22">
        <v>92</v>
      </c>
      <c r="K18" s="22">
        <v>141</v>
      </c>
      <c r="L18" s="22">
        <v>96</v>
      </c>
      <c r="N18" s="20">
        <v>13</v>
      </c>
      <c r="O18" s="21" t="str">
        <f t="shared" si="0"/>
        <v>大宜味村</v>
      </c>
      <c r="P18" s="22">
        <v>26696890</v>
      </c>
      <c r="Q18" s="22">
        <v>0</v>
      </c>
      <c r="R18" s="22">
        <v>0</v>
      </c>
      <c r="S18" s="22">
        <v>0</v>
      </c>
      <c r="T18" s="22">
        <v>0</v>
      </c>
      <c r="U18" s="22">
        <v>0</v>
      </c>
      <c r="V18" s="22">
        <v>6773</v>
      </c>
      <c r="W18" s="22">
        <v>0</v>
      </c>
      <c r="X18" s="22">
        <v>0</v>
      </c>
      <c r="Z18" s="20">
        <v>13</v>
      </c>
      <c r="AA18" s="21" t="str">
        <f t="shared" si="1"/>
        <v>大宜味村</v>
      </c>
      <c r="AB18" s="22">
        <v>31811605</v>
      </c>
      <c r="AC18" s="22">
        <v>31628395</v>
      </c>
      <c r="AD18" s="22">
        <v>23170203</v>
      </c>
      <c r="AE18" s="22">
        <v>3388090</v>
      </c>
      <c r="AF18" s="22">
        <v>2608259</v>
      </c>
      <c r="AG18" s="22">
        <v>965811</v>
      </c>
      <c r="AH18" s="22">
        <v>8862</v>
      </c>
      <c r="AI18" s="22">
        <v>24763</v>
      </c>
      <c r="AJ18" s="22">
        <v>13736</v>
      </c>
      <c r="AK18" s="8" t="str">
        <f>IF('内訳（地積等１）'!HU18+SUM(D18,P18)='内訳（地積等２）'!AB18,"○","ERRRR")</f>
        <v>○</v>
      </c>
      <c r="AL18" s="8" t="str">
        <f>IF('内訳（地積等１）'!HV18+SUM(E18,Q18)='内訳（地積等２）'!AC18,"○","ERRRR")</f>
        <v>○</v>
      </c>
      <c r="AM18" s="8" t="str">
        <f>IF('内訳（地積等１）'!HW18+SUM(F18,R18)='内訳（地積等２）'!AD18,"○","ERRRR")</f>
        <v>○</v>
      </c>
      <c r="AN18" s="8" t="str">
        <f>IF('内訳（地積等１）'!HX18+SUM(G18,S18)='内訳（地積等２）'!AE18,"○","ERRRR")</f>
        <v>○</v>
      </c>
      <c r="AO18" s="8" t="str">
        <f>IF('内訳（地積等１）'!HY18+SUM(H18,T18)='内訳（地積等２）'!AF18,"○","ERRRR")</f>
        <v>○</v>
      </c>
      <c r="AP18" s="8" t="str">
        <f>IF('内訳（地積等１）'!HZ18+SUM(I18,U18)='内訳（地積等２）'!AG18,"○","ERRRR")</f>
        <v>○</v>
      </c>
      <c r="AQ18" s="8" t="str">
        <f>IF('内訳（地積等１）'!IA18+SUM(J18,V18)='内訳（地積等２）'!AH18,"○","ERRRR")</f>
        <v>○</v>
      </c>
      <c r="AR18" s="8" t="str">
        <f>IF('内訳（地積等１）'!IB18+SUM(K18,W18)='内訳（地積等２）'!AI18,"○","ERRRR")</f>
        <v>○</v>
      </c>
      <c r="AS18" s="8" t="str">
        <f>IF('内訳（地積等１）'!IC18+SUM(L18,X18)='内訳（地積等２）'!AJ18,"○","ERRRR")</f>
        <v>○</v>
      </c>
    </row>
    <row r="19" spans="2:45" s="8" customFormat="1" ht="15" customHeight="1">
      <c r="B19" s="20">
        <v>14</v>
      </c>
      <c r="C19" s="21" t="s">
        <v>84</v>
      </c>
      <c r="D19" s="22">
        <v>715098</v>
      </c>
      <c r="E19" s="22">
        <v>395688</v>
      </c>
      <c r="F19" s="22">
        <v>348277</v>
      </c>
      <c r="G19" s="22">
        <v>166406</v>
      </c>
      <c r="H19" s="22">
        <v>159480</v>
      </c>
      <c r="I19" s="22">
        <v>123169</v>
      </c>
      <c r="J19" s="22">
        <v>382</v>
      </c>
      <c r="K19" s="22">
        <v>572</v>
      </c>
      <c r="L19" s="22">
        <v>457</v>
      </c>
      <c r="N19" s="20">
        <v>14</v>
      </c>
      <c r="O19" s="21" t="str">
        <f t="shared" si="0"/>
        <v>東    村</v>
      </c>
      <c r="P19" s="22">
        <v>46413208</v>
      </c>
      <c r="Q19" s="22">
        <v>0</v>
      </c>
      <c r="R19" s="22">
        <v>0</v>
      </c>
      <c r="S19" s="22">
        <v>0</v>
      </c>
      <c r="T19" s="22">
        <v>0</v>
      </c>
      <c r="U19" s="22">
        <v>0</v>
      </c>
      <c r="V19" s="22">
        <v>4654</v>
      </c>
      <c r="W19" s="22">
        <v>0</v>
      </c>
      <c r="X19" s="22">
        <v>0</v>
      </c>
      <c r="Z19" s="20">
        <v>14</v>
      </c>
      <c r="AA19" s="21" t="str">
        <f t="shared" si="1"/>
        <v>東    村</v>
      </c>
      <c r="AB19" s="22">
        <v>61947399</v>
      </c>
      <c r="AC19" s="22">
        <v>19842601</v>
      </c>
      <c r="AD19" s="22">
        <v>15826918</v>
      </c>
      <c r="AE19" s="22">
        <v>1375819</v>
      </c>
      <c r="AF19" s="22">
        <v>1105881</v>
      </c>
      <c r="AG19" s="22">
        <v>599871</v>
      </c>
      <c r="AH19" s="22">
        <v>6137</v>
      </c>
      <c r="AI19" s="22">
        <v>8296</v>
      </c>
      <c r="AJ19" s="22">
        <v>5181</v>
      </c>
      <c r="AK19" s="8" t="str">
        <f>IF('内訳（地積等１）'!HU19+SUM(D19,P19)='内訳（地積等２）'!AB19,"○","ERRRR")</f>
        <v>○</v>
      </c>
      <c r="AL19" s="8" t="str">
        <f>IF('内訳（地積等１）'!HV19+SUM(E19,Q19)='内訳（地積等２）'!AC19,"○","ERRRR")</f>
        <v>○</v>
      </c>
      <c r="AM19" s="8" t="str">
        <f>IF('内訳（地積等１）'!HW19+SUM(F19,R19)='内訳（地積等２）'!AD19,"○","ERRRR")</f>
        <v>○</v>
      </c>
      <c r="AN19" s="8" t="str">
        <f>IF('内訳（地積等１）'!HX19+SUM(G19,S19)='内訳（地積等２）'!AE19,"○","ERRRR")</f>
        <v>○</v>
      </c>
      <c r="AO19" s="8" t="str">
        <f>IF('内訳（地積等１）'!HY19+SUM(H19,T19)='内訳（地積等２）'!AF19,"○","ERRRR")</f>
        <v>○</v>
      </c>
      <c r="AP19" s="8" t="str">
        <f>IF('内訳（地積等１）'!HZ19+SUM(I19,U19)='内訳（地積等２）'!AG19,"○","ERRRR")</f>
        <v>○</v>
      </c>
      <c r="AQ19" s="8" t="str">
        <f>IF('内訳（地積等１）'!IA19+SUM(J19,V19)='内訳（地積等２）'!AH19,"○","ERRRR")</f>
        <v>○</v>
      </c>
      <c r="AR19" s="8" t="str">
        <f>IF('内訳（地積等１）'!IB19+SUM(K19,W19)='内訳（地積等２）'!AI19,"○","ERRRR")</f>
        <v>○</v>
      </c>
      <c r="AS19" s="8" t="str">
        <f>IF('内訳（地積等１）'!IC19+SUM(L19,X19)='内訳（地積等２）'!AJ19,"○","ERRRR")</f>
        <v>○</v>
      </c>
    </row>
    <row r="20" spans="2:45" s="8" customFormat="1" ht="15" customHeight="1">
      <c r="B20" s="20">
        <v>15</v>
      </c>
      <c r="C20" s="21" t="s">
        <v>85</v>
      </c>
      <c r="D20" s="22">
        <v>818576</v>
      </c>
      <c r="E20" s="22">
        <v>851202</v>
      </c>
      <c r="F20" s="22">
        <v>618905</v>
      </c>
      <c r="G20" s="22">
        <v>131338</v>
      </c>
      <c r="H20" s="22">
        <v>114222</v>
      </c>
      <c r="I20" s="22">
        <v>114149</v>
      </c>
      <c r="J20" s="22">
        <v>543</v>
      </c>
      <c r="K20" s="22">
        <v>1570</v>
      </c>
      <c r="L20" s="22">
        <v>1013</v>
      </c>
      <c r="N20" s="20">
        <v>15</v>
      </c>
      <c r="O20" s="21" t="str">
        <f t="shared" si="0"/>
        <v>今帰仁村</v>
      </c>
      <c r="P20" s="22">
        <v>3276224</v>
      </c>
      <c r="Q20" s="22">
        <v>0</v>
      </c>
      <c r="R20" s="22">
        <v>0</v>
      </c>
      <c r="S20" s="22">
        <v>0</v>
      </c>
      <c r="T20" s="22">
        <v>0</v>
      </c>
      <c r="U20" s="22">
        <v>0</v>
      </c>
      <c r="V20" s="22">
        <v>12691</v>
      </c>
      <c r="W20" s="22">
        <v>0</v>
      </c>
      <c r="X20" s="22">
        <v>0</v>
      </c>
      <c r="Z20" s="20">
        <v>15</v>
      </c>
      <c r="AA20" s="21" t="str">
        <f t="shared" si="1"/>
        <v>今帰仁村</v>
      </c>
      <c r="AB20" s="22">
        <v>10637645</v>
      </c>
      <c r="AC20" s="22">
        <v>26700576</v>
      </c>
      <c r="AD20" s="22">
        <v>19504171</v>
      </c>
      <c r="AE20" s="22">
        <v>14959843</v>
      </c>
      <c r="AF20" s="22">
        <v>13946304</v>
      </c>
      <c r="AG20" s="22">
        <v>4485049</v>
      </c>
      <c r="AH20" s="22">
        <v>14665</v>
      </c>
      <c r="AI20" s="22">
        <v>34128</v>
      </c>
      <c r="AJ20" s="22">
        <v>23533</v>
      </c>
      <c r="AK20" s="8" t="str">
        <f>IF('内訳（地積等１）'!HU20+SUM(D20,P20)='内訳（地積等２）'!AB20,"○","ERRRR")</f>
        <v>○</v>
      </c>
      <c r="AL20" s="8" t="str">
        <f>IF('内訳（地積等１）'!HV20+SUM(E20,Q20)='内訳（地積等２）'!AC20,"○","ERRRR")</f>
        <v>○</v>
      </c>
      <c r="AM20" s="8" t="str">
        <f>IF('内訳（地積等１）'!HW20+SUM(F20,R20)='内訳（地積等２）'!AD20,"○","ERRRR")</f>
        <v>○</v>
      </c>
      <c r="AN20" s="8" t="str">
        <f>IF('内訳（地積等１）'!HX20+SUM(G20,S20)='内訳（地積等２）'!AE20,"○","ERRRR")</f>
        <v>○</v>
      </c>
      <c r="AO20" s="8" t="str">
        <f>IF('内訳（地積等１）'!HY20+SUM(H20,T20)='内訳（地積等２）'!AF20,"○","ERRRR")</f>
        <v>○</v>
      </c>
      <c r="AP20" s="8" t="str">
        <f>IF('内訳（地積等１）'!HZ20+SUM(I20,U20)='内訳（地積等２）'!AG20,"○","ERRRR")</f>
        <v>○</v>
      </c>
      <c r="AQ20" s="8" t="str">
        <f>IF('内訳（地積等１）'!IA20+SUM(J20,V20)='内訳（地積等２）'!AH20,"○","ERRRR")</f>
        <v>○</v>
      </c>
      <c r="AR20" s="8" t="str">
        <f>IF('内訳（地積等１）'!IB20+SUM(K20,W20)='内訳（地積等２）'!AI20,"○","ERRRR")</f>
        <v>○</v>
      </c>
      <c r="AS20" s="8" t="str">
        <f>IF('内訳（地積等１）'!IC20+SUM(L20,X20)='内訳（地積等２）'!AJ20,"○","ERRRR")</f>
        <v>○</v>
      </c>
    </row>
    <row r="21" spans="2:45" s="8" customFormat="1" ht="15" customHeight="1">
      <c r="B21" s="20">
        <v>16</v>
      </c>
      <c r="C21" s="21" t="s">
        <v>86</v>
      </c>
      <c r="D21" s="22">
        <v>630642</v>
      </c>
      <c r="E21" s="22">
        <v>1692359</v>
      </c>
      <c r="F21" s="22">
        <v>1210121</v>
      </c>
      <c r="G21" s="22">
        <v>1115274</v>
      </c>
      <c r="H21" s="22">
        <v>1090619</v>
      </c>
      <c r="I21" s="22">
        <v>592989</v>
      </c>
      <c r="J21" s="22">
        <v>855</v>
      </c>
      <c r="K21" s="22">
        <v>2425</v>
      </c>
      <c r="L21" s="22">
        <v>1597</v>
      </c>
      <c r="N21" s="20">
        <v>16</v>
      </c>
      <c r="O21" s="21" t="str">
        <f t="shared" si="0"/>
        <v>本 部 町</v>
      </c>
      <c r="P21" s="22">
        <v>6776115</v>
      </c>
      <c r="Q21" s="22">
        <v>0</v>
      </c>
      <c r="R21" s="22">
        <v>0</v>
      </c>
      <c r="S21" s="22">
        <v>0</v>
      </c>
      <c r="T21" s="22">
        <v>0</v>
      </c>
      <c r="U21" s="22">
        <v>0</v>
      </c>
      <c r="V21" s="22">
        <v>14839</v>
      </c>
      <c r="W21" s="22">
        <v>0</v>
      </c>
      <c r="X21" s="22">
        <v>0</v>
      </c>
      <c r="Z21" s="20">
        <v>16</v>
      </c>
      <c r="AA21" s="21" t="str">
        <f t="shared" si="1"/>
        <v>本 部 町</v>
      </c>
      <c r="AB21" s="22">
        <v>12985381</v>
      </c>
      <c r="AC21" s="22">
        <v>41334619</v>
      </c>
      <c r="AD21" s="22">
        <v>29068694</v>
      </c>
      <c r="AE21" s="22">
        <v>24606592</v>
      </c>
      <c r="AF21" s="22">
        <v>22990823</v>
      </c>
      <c r="AG21" s="22">
        <v>6536689</v>
      </c>
      <c r="AH21" s="22">
        <v>21389</v>
      </c>
      <c r="AI21" s="22">
        <v>50442</v>
      </c>
      <c r="AJ21" s="22">
        <v>33804</v>
      </c>
      <c r="AK21" s="8" t="str">
        <f>IF('内訳（地積等１）'!HU21+SUM(D21,P21)='内訳（地積等２）'!AB21,"○","ERRRR")</f>
        <v>○</v>
      </c>
      <c r="AL21" s="8" t="str">
        <f>IF('内訳（地積等１）'!HV21+SUM(E21,Q21)='内訳（地積等２）'!AC21,"○","ERRRR")</f>
        <v>○</v>
      </c>
      <c r="AM21" s="8" t="str">
        <f>IF('内訳（地積等１）'!HW21+SUM(F21,R21)='内訳（地積等２）'!AD21,"○","ERRRR")</f>
        <v>○</v>
      </c>
      <c r="AN21" s="8" t="str">
        <f>IF('内訳（地積等１）'!HX21+SUM(G21,S21)='内訳（地積等２）'!AE21,"○","ERRRR")</f>
        <v>○</v>
      </c>
      <c r="AO21" s="8" t="str">
        <f>IF('内訳（地積等１）'!HY21+SUM(H21,T21)='内訳（地積等２）'!AF21,"○","ERRRR")</f>
        <v>○</v>
      </c>
      <c r="AP21" s="8" t="str">
        <f>IF('内訳（地積等１）'!HZ21+SUM(I21,U21)='内訳（地積等２）'!AG21,"○","ERRRR")</f>
        <v>○</v>
      </c>
      <c r="AQ21" s="8" t="str">
        <f>IF('内訳（地積等１）'!IA21+SUM(J21,V21)='内訳（地積等２）'!AH21,"○","ERRRR")</f>
        <v>○</v>
      </c>
      <c r="AR21" s="8" t="str">
        <f>IF('内訳（地積等１）'!IB21+SUM(K21,W21)='内訳（地積等２）'!AI21,"○","ERRRR")</f>
        <v>○</v>
      </c>
      <c r="AS21" s="8" t="str">
        <f>IF('内訳（地積等１）'!IC21+SUM(L21,X21)='内訳（地積等２）'!AJ21,"○","ERRRR")</f>
        <v>○</v>
      </c>
    </row>
    <row r="22" spans="2:45" s="8" customFormat="1" ht="15" customHeight="1">
      <c r="B22" s="20">
        <v>17</v>
      </c>
      <c r="C22" s="21" t="s">
        <v>87</v>
      </c>
      <c r="D22" s="22">
        <v>846353</v>
      </c>
      <c r="E22" s="22">
        <v>1596728</v>
      </c>
      <c r="F22" s="22">
        <v>1388060</v>
      </c>
      <c r="G22" s="22">
        <v>872323</v>
      </c>
      <c r="H22" s="22">
        <v>775245</v>
      </c>
      <c r="I22" s="22">
        <v>520760</v>
      </c>
      <c r="J22" s="22">
        <v>1152</v>
      </c>
      <c r="K22" s="22">
        <v>3971</v>
      </c>
      <c r="L22" s="22">
        <v>2939</v>
      </c>
      <c r="N22" s="20">
        <v>17</v>
      </c>
      <c r="O22" s="21" t="str">
        <f t="shared" si="0"/>
        <v>恩 納 村</v>
      </c>
      <c r="P22" s="22">
        <v>4275470</v>
      </c>
      <c r="Q22" s="22">
        <v>0</v>
      </c>
      <c r="R22" s="22">
        <v>0</v>
      </c>
      <c r="S22" s="22">
        <v>0</v>
      </c>
      <c r="T22" s="22">
        <v>0</v>
      </c>
      <c r="U22" s="22">
        <v>0</v>
      </c>
      <c r="V22" s="22">
        <v>11827</v>
      </c>
      <c r="W22" s="22">
        <v>0</v>
      </c>
      <c r="X22" s="22">
        <v>0</v>
      </c>
      <c r="Z22" s="20">
        <v>17</v>
      </c>
      <c r="AA22" s="21" t="str">
        <f t="shared" si="1"/>
        <v>恩 納 村</v>
      </c>
      <c r="AB22" s="22">
        <v>27882488</v>
      </c>
      <c r="AC22" s="22">
        <v>21087731</v>
      </c>
      <c r="AD22" s="22">
        <v>16771617</v>
      </c>
      <c r="AE22" s="22">
        <v>23972487</v>
      </c>
      <c r="AF22" s="22">
        <v>23403467</v>
      </c>
      <c r="AG22" s="22">
        <v>7821285</v>
      </c>
      <c r="AH22" s="22">
        <v>14619</v>
      </c>
      <c r="AI22" s="22">
        <v>31368</v>
      </c>
      <c r="AJ22" s="22">
        <v>24496</v>
      </c>
      <c r="AK22" s="8" t="str">
        <f>IF('内訳（地積等１）'!HU22+SUM(D22,P22)='内訳（地積等２）'!AB22,"○","ERRRR")</f>
        <v>○</v>
      </c>
      <c r="AL22" s="8" t="str">
        <f>IF('内訳（地積等１）'!HV22+SUM(E22,Q22)='内訳（地積等２）'!AC22,"○","ERRRR")</f>
        <v>○</v>
      </c>
      <c r="AM22" s="8" t="str">
        <f>IF('内訳（地積等１）'!HW22+SUM(F22,R22)='内訳（地積等２）'!AD22,"○","ERRRR")</f>
        <v>○</v>
      </c>
      <c r="AN22" s="8" t="str">
        <f>IF('内訳（地積等１）'!HX22+SUM(G22,S22)='内訳（地積等２）'!AE22,"○","ERRRR")</f>
        <v>○</v>
      </c>
      <c r="AO22" s="8" t="str">
        <f>IF('内訳（地積等１）'!HY22+SUM(H22,T22)='内訳（地積等２）'!AF22,"○","ERRRR")</f>
        <v>○</v>
      </c>
      <c r="AP22" s="8" t="str">
        <f>IF('内訳（地積等１）'!HZ22+SUM(I22,U22)='内訳（地積等２）'!AG22,"○","ERRRR")</f>
        <v>○</v>
      </c>
      <c r="AQ22" s="8" t="str">
        <f>IF('内訳（地積等１）'!IA22+SUM(J22,V22)='内訳（地積等２）'!AH22,"○","ERRRR")</f>
        <v>○</v>
      </c>
      <c r="AR22" s="8" t="str">
        <f>IF('内訳（地積等１）'!IB22+SUM(K22,W22)='内訳（地積等２）'!AI22,"○","ERRRR")</f>
        <v>○</v>
      </c>
      <c r="AS22" s="8" t="str">
        <f>IF('内訳（地積等１）'!IC22+SUM(L22,X22)='内訳（地積等２）'!AJ22,"○","ERRRR")</f>
        <v>○</v>
      </c>
    </row>
    <row r="23" spans="2:45" s="8" customFormat="1" ht="15" customHeight="1">
      <c r="B23" s="20">
        <v>18</v>
      </c>
      <c r="C23" s="21" t="s">
        <v>88</v>
      </c>
      <c r="D23" s="22">
        <v>14363929</v>
      </c>
      <c r="E23" s="22">
        <v>934552</v>
      </c>
      <c r="F23" s="22">
        <v>780155</v>
      </c>
      <c r="G23" s="22">
        <v>167594</v>
      </c>
      <c r="H23" s="22">
        <v>148422</v>
      </c>
      <c r="I23" s="22">
        <v>147270</v>
      </c>
      <c r="J23" s="22">
        <v>1101</v>
      </c>
      <c r="K23" s="22">
        <v>1201</v>
      </c>
      <c r="L23" s="22">
        <v>941</v>
      </c>
      <c r="N23" s="20">
        <v>18</v>
      </c>
      <c r="O23" s="21" t="str">
        <f t="shared" si="0"/>
        <v>宜野座村</v>
      </c>
      <c r="P23" s="22">
        <v>3369498</v>
      </c>
      <c r="Q23" s="22">
        <v>0</v>
      </c>
      <c r="R23" s="22">
        <v>0</v>
      </c>
      <c r="S23" s="22">
        <v>0</v>
      </c>
      <c r="T23" s="22">
        <v>0</v>
      </c>
      <c r="U23" s="22">
        <v>0</v>
      </c>
      <c r="V23" s="22">
        <v>6969</v>
      </c>
      <c r="W23" s="22">
        <v>0</v>
      </c>
      <c r="X23" s="22">
        <v>0</v>
      </c>
      <c r="Z23" s="20">
        <v>18</v>
      </c>
      <c r="AA23" s="21" t="str">
        <f t="shared" si="1"/>
        <v>宜野座村</v>
      </c>
      <c r="AB23" s="22">
        <v>21543638</v>
      </c>
      <c r="AC23" s="22">
        <v>9776362</v>
      </c>
      <c r="AD23" s="22">
        <v>8078971</v>
      </c>
      <c r="AE23" s="22">
        <v>7117018</v>
      </c>
      <c r="AF23" s="22">
        <v>6804148</v>
      </c>
      <c r="AG23" s="22">
        <v>2139560</v>
      </c>
      <c r="AH23" s="22">
        <v>10545</v>
      </c>
      <c r="AI23" s="22">
        <v>11839</v>
      </c>
      <c r="AJ23" s="22">
        <v>9474</v>
      </c>
      <c r="AK23" s="8" t="str">
        <f>IF('内訳（地積等１）'!HU23+SUM(D23,P23)='内訳（地積等２）'!AB23,"○","ERRRR")</f>
        <v>○</v>
      </c>
      <c r="AL23" s="8" t="str">
        <f>IF('内訳（地積等１）'!HV23+SUM(E23,Q23)='内訳（地積等２）'!AC23,"○","ERRRR")</f>
        <v>○</v>
      </c>
      <c r="AM23" s="8" t="str">
        <f>IF('内訳（地積等１）'!HW23+SUM(F23,R23)='内訳（地積等２）'!AD23,"○","ERRRR")</f>
        <v>○</v>
      </c>
      <c r="AN23" s="8" t="str">
        <f>IF('内訳（地積等１）'!HX23+SUM(G23,S23)='内訳（地積等２）'!AE23,"○","ERRRR")</f>
        <v>○</v>
      </c>
      <c r="AO23" s="8" t="str">
        <f>IF('内訳（地積等１）'!HY23+SUM(H23,T23)='内訳（地積等２）'!AF23,"○","ERRRR")</f>
        <v>○</v>
      </c>
      <c r="AP23" s="8" t="str">
        <f>IF('内訳（地積等１）'!HZ23+SUM(I23,U23)='内訳（地積等２）'!AG23,"○","ERRRR")</f>
        <v>○</v>
      </c>
      <c r="AQ23" s="8" t="str">
        <f>IF('内訳（地積等１）'!IA23+SUM(J23,V23)='内訳（地積等２）'!AH23,"○","ERRRR")</f>
        <v>○</v>
      </c>
      <c r="AR23" s="8" t="str">
        <f>IF('内訳（地積等１）'!IB23+SUM(K23,W23)='内訳（地積等２）'!AI23,"○","ERRRR")</f>
        <v>○</v>
      </c>
      <c r="AS23" s="8" t="str">
        <f>IF('内訳（地積等１）'!IC23+SUM(L23,X23)='内訳（地積等２）'!AJ23,"○","ERRRR")</f>
        <v>○</v>
      </c>
    </row>
    <row r="24" spans="2:45" s="8" customFormat="1" ht="15" customHeight="1">
      <c r="B24" s="20">
        <v>19</v>
      </c>
      <c r="C24" s="21" t="s">
        <v>89</v>
      </c>
      <c r="D24" s="22">
        <v>16816579</v>
      </c>
      <c r="E24" s="22">
        <v>7327312</v>
      </c>
      <c r="F24" s="22">
        <v>6776121</v>
      </c>
      <c r="G24" s="22">
        <v>5174335</v>
      </c>
      <c r="H24" s="22">
        <v>5148474</v>
      </c>
      <c r="I24" s="22">
        <v>3554169</v>
      </c>
      <c r="J24" s="22">
        <v>2300</v>
      </c>
      <c r="K24" s="22">
        <v>5677</v>
      </c>
      <c r="L24" s="22">
        <v>5217</v>
      </c>
      <c r="N24" s="20">
        <v>19</v>
      </c>
      <c r="O24" s="21" t="str">
        <f t="shared" si="0"/>
        <v>金 武 町</v>
      </c>
      <c r="P24" s="22">
        <v>2515607</v>
      </c>
      <c r="Q24" s="22">
        <v>0</v>
      </c>
      <c r="R24" s="22">
        <v>0</v>
      </c>
      <c r="S24" s="22">
        <v>0</v>
      </c>
      <c r="T24" s="22">
        <v>0</v>
      </c>
      <c r="U24" s="22">
        <v>0</v>
      </c>
      <c r="V24" s="22">
        <v>7818</v>
      </c>
      <c r="W24" s="22">
        <v>0</v>
      </c>
      <c r="X24" s="22">
        <v>0</v>
      </c>
      <c r="Z24" s="20">
        <v>19</v>
      </c>
      <c r="AA24" s="21" t="str">
        <f t="shared" si="1"/>
        <v>金 武 町</v>
      </c>
      <c r="AB24" s="22">
        <v>22032066</v>
      </c>
      <c r="AC24" s="22">
        <v>14314639</v>
      </c>
      <c r="AD24" s="22">
        <v>12718982</v>
      </c>
      <c r="AE24" s="22">
        <v>25816777</v>
      </c>
      <c r="AF24" s="22">
        <v>25444680</v>
      </c>
      <c r="AG24" s="22">
        <v>8660064</v>
      </c>
      <c r="AH24" s="22">
        <v>12217</v>
      </c>
      <c r="AI24" s="22">
        <v>20310</v>
      </c>
      <c r="AJ24" s="22">
        <v>17925</v>
      </c>
      <c r="AK24" s="8" t="str">
        <f>IF('内訳（地積等１）'!HU24+SUM(D24,P24)='内訳（地積等２）'!AB24,"○","ERRRR")</f>
        <v>○</v>
      </c>
      <c r="AL24" s="8" t="str">
        <f>IF('内訳（地積等１）'!HV24+SUM(E24,Q24)='内訳（地積等２）'!AC24,"○","ERRRR")</f>
        <v>○</v>
      </c>
      <c r="AM24" s="8" t="str">
        <f>IF('内訳（地積等１）'!HW24+SUM(F24,R24)='内訳（地積等２）'!AD24,"○","ERRRR")</f>
        <v>○</v>
      </c>
      <c r="AN24" s="8" t="str">
        <f>IF('内訳（地積等１）'!HX24+SUM(G24,S24)='内訳（地積等２）'!AE24,"○","ERRRR")</f>
        <v>○</v>
      </c>
      <c r="AO24" s="8" t="str">
        <f>IF('内訳（地積等１）'!HY24+SUM(H24,T24)='内訳（地積等２）'!AF24,"○","ERRRR")</f>
        <v>○</v>
      </c>
      <c r="AP24" s="8" t="str">
        <f>IF('内訳（地積等１）'!HZ24+SUM(I24,U24)='内訳（地積等２）'!AG24,"○","ERRRR")</f>
        <v>○</v>
      </c>
      <c r="AQ24" s="8" t="str">
        <f>IF('内訳（地積等１）'!IA24+SUM(J24,V24)='内訳（地積等２）'!AH24,"○","ERRRR")</f>
        <v>○</v>
      </c>
      <c r="AR24" s="8" t="str">
        <f>IF('内訳（地積等１）'!IB24+SUM(K24,W24)='内訳（地積等２）'!AI24,"○","ERRRR")</f>
        <v>○</v>
      </c>
      <c r="AS24" s="8" t="str">
        <f>IF('内訳（地積等１）'!IC24+SUM(L24,X24)='内訳（地積等２）'!AJ24,"○","ERRRR")</f>
        <v>○</v>
      </c>
    </row>
    <row r="25" spans="2:45" s="8" customFormat="1" ht="15" customHeight="1">
      <c r="B25" s="20">
        <v>20</v>
      </c>
      <c r="C25" s="21" t="s">
        <v>90</v>
      </c>
      <c r="D25" s="22">
        <v>2092591</v>
      </c>
      <c r="E25" s="22">
        <v>349769</v>
      </c>
      <c r="F25" s="22">
        <v>157532</v>
      </c>
      <c r="G25" s="22">
        <v>4626</v>
      </c>
      <c r="H25" s="22">
        <v>2016</v>
      </c>
      <c r="I25" s="22">
        <v>2016</v>
      </c>
      <c r="J25" s="22">
        <v>780</v>
      </c>
      <c r="K25" s="22">
        <v>419</v>
      </c>
      <c r="L25" s="22">
        <v>256</v>
      </c>
      <c r="N25" s="20">
        <v>20</v>
      </c>
      <c r="O25" s="21" t="str">
        <f t="shared" si="0"/>
        <v>伊 江 村</v>
      </c>
      <c r="P25" s="22">
        <v>1607165</v>
      </c>
      <c r="Q25" s="22">
        <v>0</v>
      </c>
      <c r="R25" s="22">
        <v>0</v>
      </c>
      <c r="S25" s="22">
        <v>0</v>
      </c>
      <c r="T25" s="22">
        <v>0</v>
      </c>
      <c r="U25" s="22">
        <v>0</v>
      </c>
      <c r="V25" s="22">
        <v>9455</v>
      </c>
      <c r="W25" s="22">
        <v>0</v>
      </c>
      <c r="X25" s="22">
        <v>0</v>
      </c>
      <c r="Z25" s="20">
        <v>20</v>
      </c>
      <c r="AA25" s="21" t="str">
        <f t="shared" si="1"/>
        <v>伊 江 村</v>
      </c>
      <c r="AB25" s="22">
        <v>4914804</v>
      </c>
      <c r="AC25" s="22">
        <v>15664286</v>
      </c>
      <c r="AD25" s="22">
        <v>12953043</v>
      </c>
      <c r="AE25" s="22">
        <v>11068101</v>
      </c>
      <c r="AF25" s="22">
        <v>10834840</v>
      </c>
      <c r="AG25" s="22">
        <v>2511023</v>
      </c>
      <c r="AH25" s="22">
        <v>11179</v>
      </c>
      <c r="AI25" s="22">
        <v>17124</v>
      </c>
      <c r="AJ25" s="22">
        <v>14270</v>
      </c>
      <c r="AK25" s="8" t="str">
        <f>IF('内訳（地積等１）'!HU25+SUM(D25,P25)='内訳（地積等２）'!AB25,"○","ERRRR")</f>
        <v>○</v>
      </c>
      <c r="AL25" s="8" t="str">
        <f>IF('内訳（地積等１）'!HV25+SUM(E25,Q25)='内訳（地積等２）'!AC25,"○","ERRRR")</f>
        <v>○</v>
      </c>
      <c r="AM25" s="8" t="str">
        <f>IF('内訳（地積等１）'!HW25+SUM(F25,R25)='内訳（地積等２）'!AD25,"○","ERRRR")</f>
        <v>○</v>
      </c>
      <c r="AN25" s="8" t="str">
        <f>IF('内訳（地積等１）'!HX25+SUM(G25,S25)='内訳（地積等２）'!AE25,"○","ERRRR")</f>
        <v>○</v>
      </c>
      <c r="AO25" s="8" t="str">
        <f>IF('内訳（地積等１）'!HY25+SUM(H25,T25)='内訳（地積等２）'!AF25,"○","ERRRR")</f>
        <v>○</v>
      </c>
      <c r="AP25" s="8" t="str">
        <f>IF('内訳（地積等１）'!HZ25+SUM(I25,U25)='内訳（地積等２）'!AG25,"○","ERRRR")</f>
        <v>○</v>
      </c>
      <c r="AQ25" s="8" t="str">
        <f>IF('内訳（地積等１）'!IA25+SUM(J25,V25)='内訳（地積等２）'!AH25,"○","ERRRR")</f>
        <v>○</v>
      </c>
      <c r="AR25" s="8" t="str">
        <f>IF('内訳（地積等１）'!IB25+SUM(K25,W25)='内訳（地積等２）'!AI25,"○","ERRRR")</f>
        <v>○</v>
      </c>
      <c r="AS25" s="8" t="str">
        <f>IF('内訳（地積等１）'!IC25+SUM(L25,X25)='内訳（地積等２）'!AJ25,"○","ERRRR")</f>
        <v>○</v>
      </c>
    </row>
    <row r="26" spans="2:45" s="8" customFormat="1" ht="15" customHeight="1">
      <c r="B26" s="20">
        <v>21</v>
      </c>
      <c r="C26" s="21" t="s">
        <v>91</v>
      </c>
      <c r="D26" s="22">
        <v>6764917</v>
      </c>
      <c r="E26" s="22">
        <v>10622467</v>
      </c>
      <c r="F26" s="22">
        <v>10441978</v>
      </c>
      <c r="G26" s="22">
        <v>51549380</v>
      </c>
      <c r="H26" s="22">
        <v>51487527</v>
      </c>
      <c r="I26" s="22">
        <v>22305606</v>
      </c>
      <c r="J26" s="22">
        <v>2217</v>
      </c>
      <c r="K26" s="22">
        <v>11629</v>
      </c>
      <c r="L26" s="22">
        <v>11039</v>
      </c>
      <c r="N26" s="20">
        <v>21</v>
      </c>
      <c r="O26" s="21" t="str">
        <f t="shared" si="0"/>
        <v>読 谷 村</v>
      </c>
      <c r="P26" s="22">
        <v>3994828</v>
      </c>
      <c r="Q26" s="22">
        <v>0</v>
      </c>
      <c r="R26" s="22">
        <v>0</v>
      </c>
      <c r="S26" s="22">
        <v>0</v>
      </c>
      <c r="T26" s="22">
        <v>0</v>
      </c>
      <c r="U26" s="22">
        <v>0</v>
      </c>
      <c r="V26" s="22">
        <v>12953</v>
      </c>
      <c r="W26" s="22">
        <v>0</v>
      </c>
      <c r="X26" s="22">
        <v>0</v>
      </c>
      <c r="Z26" s="20">
        <v>21</v>
      </c>
      <c r="AA26" s="21" t="str">
        <f t="shared" si="1"/>
        <v>読 谷 村</v>
      </c>
      <c r="AB26" s="22">
        <v>11874213</v>
      </c>
      <c r="AC26" s="22">
        <v>23295787</v>
      </c>
      <c r="AD26" s="22">
        <v>21534207</v>
      </c>
      <c r="AE26" s="22">
        <v>153346231</v>
      </c>
      <c r="AF26" s="22">
        <v>153052684</v>
      </c>
      <c r="AG26" s="22">
        <v>46111801</v>
      </c>
      <c r="AH26" s="22">
        <v>16770</v>
      </c>
      <c r="AI26" s="22">
        <v>43795</v>
      </c>
      <c r="AJ26" s="22">
        <v>39972</v>
      </c>
      <c r="AK26" s="8" t="str">
        <f>IF('内訳（地積等１）'!HU26+SUM(D26,P26)='内訳（地積等２）'!AB26,"○","ERRRR")</f>
        <v>○</v>
      </c>
      <c r="AL26" s="8" t="str">
        <f>IF('内訳（地積等１）'!HV26+SUM(E26,Q26)='内訳（地積等２）'!AC26,"○","ERRRR")</f>
        <v>○</v>
      </c>
      <c r="AM26" s="8" t="str">
        <f>IF('内訳（地積等１）'!HW26+SUM(F26,R26)='内訳（地積等２）'!AD26,"○","ERRRR")</f>
        <v>○</v>
      </c>
      <c r="AN26" s="8" t="str">
        <f>IF('内訳（地積等１）'!HX26+SUM(G26,S26)='内訳（地積等２）'!AE26,"○","ERRRR")</f>
        <v>○</v>
      </c>
      <c r="AO26" s="8" t="str">
        <f>IF('内訳（地積等１）'!HY26+SUM(H26,T26)='内訳（地積等２）'!AF26,"○","ERRRR")</f>
        <v>○</v>
      </c>
      <c r="AP26" s="8" t="str">
        <f>IF('内訳（地積等１）'!HZ26+SUM(I26,U26)='内訳（地積等２）'!AG26,"○","ERRRR")</f>
        <v>○</v>
      </c>
      <c r="AQ26" s="8" t="str">
        <f>IF('内訳（地積等１）'!IA26+SUM(J26,V26)='内訳（地積等２）'!AH26,"○","ERRRR")</f>
        <v>○</v>
      </c>
      <c r="AR26" s="8" t="str">
        <f>IF('内訳（地積等１）'!IB26+SUM(K26,W26)='内訳（地積等２）'!AI26,"○","ERRRR")</f>
        <v>○</v>
      </c>
      <c r="AS26" s="8" t="str">
        <f>IF('内訳（地積等１）'!IC26+SUM(L26,X26)='内訳（地積等２）'!AJ26,"○","ERRRR")</f>
        <v>○</v>
      </c>
    </row>
    <row r="27" spans="2:45" s="8" customFormat="1" ht="15" customHeight="1">
      <c r="B27" s="20">
        <v>22</v>
      </c>
      <c r="C27" s="21" t="s">
        <v>92</v>
      </c>
      <c r="D27" s="22">
        <v>2833645</v>
      </c>
      <c r="E27" s="22">
        <v>9486173</v>
      </c>
      <c r="F27" s="22">
        <v>9485296</v>
      </c>
      <c r="G27" s="22">
        <v>128904622</v>
      </c>
      <c r="H27" s="22">
        <v>128900709</v>
      </c>
      <c r="I27" s="22">
        <v>51576996</v>
      </c>
      <c r="J27" s="22">
        <v>676</v>
      </c>
      <c r="K27" s="22">
        <v>7646</v>
      </c>
      <c r="L27" s="22">
        <v>7637</v>
      </c>
      <c r="N27" s="20">
        <v>22</v>
      </c>
      <c r="O27" s="21" t="str">
        <f t="shared" si="0"/>
        <v>嘉手納町</v>
      </c>
      <c r="P27" s="22">
        <v>1220734</v>
      </c>
      <c r="Q27" s="22">
        <v>0</v>
      </c>
      <c r="R27" s="22">
        <v>0</v>
      </c>
      <c r="S27" s="22">
        <v>0</v>
      </c>
      <c r="T27" s="22">
        <v>0</v>
      </c>
      <c r="U27" s="22">
        <v>0</v>
      </c>
      <c r="V27" s="22">
        <v>4619</v>
      </c>
      <c r="W27" s="22">
        <v>0</v>
      </c>
      <c r="X27" s="22">
        <v>0</v>
      </c>
      <c r="Z27" s="20">
        <v>22</v>
      </c>
      <c r="AA27" s="21" t="str">
        <f t="shared" si="1"/>
        <v>嘉手納町</v>
      </c>
      <c r="AB27" s="22">
        <v>4369325</v>
      </c>
      <c r="AC27" s="22">
        <v>10670675</v>
      </c>
      <c r="AD27" s="22">
        <v>10653784</v>
      </c>
      <c r="AE27" s="22">
        <v>172310811</v>
      </c>
      <c r="AF27" s="22">
        <v>172210658</v>
      </c>
      <c r="AG27" s="22">
        <v>60076209</v>
      </c>
      <c r="AH27" s="22">
        <v>5801</v>
      </c>
      <c r="AI27" s="22">
        <v>13334</v>
      </c>
      <c r="AJ27" s="22">
        <v>13185</v>
      </c>
      <c r="AK27" s="8" t="str">
        <f>IF('内訳（地積等１）'!HU27+SUM(D27,P27)='内訳（地積等２）'!AB27,"○","ERRRR")</f>
        <v>○</v>
      </c>
      <c r="AL27" s="8" t="str">
        <f>IF('内訳（地積等１）'!HV27+SUM(E27,Q27)='内訳（地積等２）'!AC27,"○","ERRRR")</f>
        <v>○</v>
      </c>
      <c r="AM27" s="8" t="str">
        <f>IF('内訳（地積等１）'!HW27+SUM(F27,R27)='内訳（地積等２）'!AD27,"○","ERRRR")</f>
        <v>○</v>
      </c>
      <c r="AN27" s="8" t="str">
        <f>IF('内訳（地積等１）'!HX27+SUM(G27,S27)='内訳（地積等２）'!AE27,"○","ERRRR")</f>
        <v>○</v>
      </c>
      <c r="AO27" s="8" t="str">
        <f>IF('内訳（地積等１）'!HY27+SUM(H27,T27)='内訳（地積等２）'!AF27,"○","ERRRR")</f>
        <v>○</v>
      </c>
      <c r="AP27" s="8" t="str">
        <f>IF('内訳（地積等１）'!HZ27+SUM(I27,U27)='内訳（地積等２）'!AG27,"○","ERRRR")</f>
        <v>○</v>
      </c>
      <c r="AQ27" s="8" t="str">
        <f>IF('内訳（地積等１）'!IA27+SUM(J27,V27)='内訳（地積等２）'!AH27,"○","ERRRR")</f>
        <v>○</v>
      </c>
      <c r="AR27" s="8" t="str">
        <f>IF('内訳（地積等１）'!IB27+SUM(K27,W27)='内訳（地積等２）'!AI27,"○","ERRRR")</f>
        <v>○</v>
      </c>
      <c r="AS27" s="8" t="str">
        <f>IF('内訳（地積等１）'!IC27+SUM(L27,X27)='内訳（地積等２）'!AJ27,"○","ERRRR")</f>
        <v>○</v>
      </c>
    </row>
    <row r="28" spans="2:45" s="8" customFormat="1" ht="15" customHeight="1">
      <c r="B28" s="23">
        <v>23</v>
      </c>
      <c r="C28" s="21" t="s">
        <v>93</v>
      </c>
      <c r="D28" s="22">
        <v>167831</v>
      </c>
      <c r="E28" s="22">
        <v>7356011</v>
      </c>
      <c r="F28" s="22">
        <v>7355034</v>
      </c>
      <c r="G28" s="22">
        <v>128097847</v>
      </c>
      <c r="H28" s="22">
        <v>128082556</v>
      </c>
      <c r="I28" s="22">
        <v>52199062</v>
      </c>
      <c r="J28" s="22">
        <v>264</v>
      </c>
      <c r="K28" s="22">
        <v>8998</v>
      </c>
      <c r="L28" s="22">
        <v>8954</v>
      </c>
      <c r="N28" s="23">
        <v>23</v>
      </c>
      <c r="O28" s="21" t="str">
        <f t="shared" si="0"/>
        <v>北 谷 町</v>
      </c>
      <c r="P28" s="22">
        <v>3082252</v>
      </c>
      <c r="Q28" s="22">
        <v>0</v>
      </c>
      <c r="R28" s="22">
        <v>0</v>
      </c>
      <c r="S28" s="22">
        <v>0</v>
      </c>
      <c r="T28" s="22">
        <v>0</v>
      </c>
      <c r="U28" s="22">
        <v>0</v>
      </c>
      <c r="V28" s="22">
        <v>8059</v>
      </c>
      <c r="W28" s="22">
        <v>0</v>
      </c>
      <c r="X28" s="22">
        <v>0</v>
      </c>
      <c r="Z28" s="23">
        <v>23</v>
      </c>
      <c r="AA28" s="21" t="str">
        <f t="shared" si="1"/>
        <v>北 谷 町</v>
      </c>
      <c r="AB28" s="22">
        <v>3274276</v>
      </c>
      <c r="AC28" s="22">
        <v>10505724</v>
      </c>
      <c r="AD28" s="22">
        <v>10417660</v>
      </c>
      <c r="AE28" s="22">
        <v>250662511</v>
      </c>
      <c r="AF28" s="22">
        <v>250585425</v>
      </c>
      <c r="AG28" s="22">
        <v>87546281</v>
      </c>
      <c r="AH28" s="22">
        <v>8359</v>
      </c>
      <c r="AI28" s="22">
        <v>21532</v>
      </c>
      <c r="AJ28" s="22">
        <v>21160</v>
      </c>
      <c r="AK28" s="8" t="str">
        <f>IF('内訳（地積等１）'!HU28+SUM(D28,P28)='内訳（地積等２）'!AB28,"○","ERRRR")</f>
        <v>○</v>
      </c>
      <c r="AL28" s="8" t="str">
        <f>IF('内訳（地積等１）'!HV28+SUM(E28,Q28)='内訳（地積等２）'!AC28,"○","ERRRR")</f>
        <v>○</v>
      </c>
      <c r="AM28" s="8" t="str">
        <f>IF('内訳（地積等１）'!HW28+SUM(F28,R28)='内訳（地積等２）'!AD28,"○","ERRRR")</f>
        <v>○</v>
      </c>
      <c r="AN28" s="8" t="str">
        <f>IF('内訳（地積等１）'!HX28+SUM(G28,S28)='内訳（地積等２）'!AE28,"○","ERRRR")</f>
        <v>○</v>
      </c>
      <c r="AO28" s="8" t="str">
        <f>IF('内訳（地積等１）'!HY28+SUM(H28,T28)='内訳（地積等２）'!AF28,"○","ERRRR")</f>
        <v>○</v>
      </c>
      <c r="AP28" s="8" t="str">
        <f>IF('内訳（地積等１）'!HZ28+SUM(I28,U28)='内訳（地積等２）'!AG28,"○","ERRRR")</f>
        <v>○</v>
      </c>
      <c r="AQ28" s="8" t="str">
        <f>IF('内訳（地積等１）'!IA28+SUM(J28,V28)='内訳（地積等２）'!AH28,"○","ERRRR")</f>
        <v>○</v>
      </c>
      <c r="AR28" s="8" t="str">
        <f>IF('内訳（地積等１）'!IB28+SUM(K28,W28)='内訳（地積等２）'!AI28,"○","ERRRR")</f>
        <v>○</v>
      </c>
      <c r="AS28" s="8" t="str">
        <f>IF('内訳（地積等１）'!IC28+SUM(L28,X28)='内訳（地積等２）'!AJ28,"○","ERRRR")</f>
        <v>○</v>
      </c>
    </row>
    <row r="29" spans="2:45" s="8" customFormat="1" ht="15" customHeight="1">
      <c r="B29" s="20">
        <v>24</v>
      </c>
      <c r="C29" s="21" t="s">
        <v>94</v>
      </c>
      <c r="D29" s="22">
        <v>262366</v>
      </c>
      <c r="E29" s="22">
        <v>2306417</v>
      </c>
      <c r="F29" s="22">
        <v>2305604</v>
      </c>
      <c r="G29" s="22">
        <v>37389754</v>
      </c>
      <c r="H29" s="22">
        <v>37383473</v>
      </c>
      <c r="I29" s="22">
        <v>15689925</v>
      </c>
      <c r="J29" s="22">
        <v>437</v>
      </c>
      <c r="K29" s="22">
        <v>4007</v>
      </c>
      <c r="L29" s="22">
        <v>3975</v>
      </c>
      <c r="N29" s="20">
        <v>24</v>
      </c>
      <c r="O29" s="21" t="str">
        <f t="shared" si="0"/>
        <v>北中城村</v>
      </c>
      <c r="P29" s="22">
        <v>1732363</v>
      </c>
      <c r="Q29" s="22">
        <v>0</v>
      </c>
      <c r="R29" s="22">
        <v>0</v>
      </c>
      <c r="S29" s="22">
        <v>0</v>
      </c>
      <c r="T29" s="22">
        <v>0</v>
      </c>
      <c r="U29" s="22">
        <v>0</v>
      </c>
      <c r="V29" s="22">
        <v>9441</v>
      </c>
      <c r="W29" s="22">
        <v>0</v>
      </c>
      <c r="X29" s="22">
        <v>0</v>
      </c>
      <c r="Z29" s="20">
        <v>24</v>
      </c>
      <c r="AA29" s="21" t="str">
        <f t="shared" si="1"/>
        <v>北中城村</v>
      </c>
      <c r="AB29" s="22">
        <v>2596989</v>
      </c>
      <c r="AC29" s="22">
        <v>8176625</v>
      </c>
      <c r="AD29" s="22">
        <v>7239650</v>
      </c>
      <c r="AE29" s="22">
        <v>86908537</v>
      </c>
      <c r="AF29" s="22">
        <v>86815615</v>
      </c>
      <c r="AG29" s="22">
        <v>27570276</v>
      </c>
      <c r="AH29" s="22">
        <v>10961</v>
      </c>
      <c r="AI29" s="22">
        <v>19855</v>
      </c>
      <c r="AJ29" s="22">
        <v>17863</v>
      </c>
      <c r="AK29" s="8" t="str">
        <f>IF('内訳（地積等１）'!HU29+SUM(D29,P29)='内訳（地積等２）'!AB29,"○","ERRRR")</f>
        <v>○</v>
      </c>
      <c r="AL29" s="8" t="str">
        <f>IF('内訳（地積等１）'!HV29+SUM(E29,Q29)='内訳（地積等２）'!AC29,"○","ERRRR")</f>
        <v>○</v>
      </c>
      <c r="AM29" s="8" t="str">
        <f>IF('内訳（地積等１）'!HW29+SUM(F29,R29)='内訳（地積等２）'!AD29,"○","ERRRR")</f>
        <v>○</v>
      </c>
      <c r="AN29" s="8" t="str">
        <f>IF('内訳（地積等１）'!HX29+SUM(G29,S29)='内訳（地積等２）'!AE29,"○","ERRRR")</f>
        <v>○</v>
      </c>
      <c r="AO29" s="8" t="str">
        <f>IF('内訳（地積等１）'!HY29+SUM(H29,T29)='内訳（地積等２）'!AF29,"○","ERRRR")</f>
        <v>○</v>
      </c>
      <c r="AP29" s="8" t="str">
        <f>IF('内訳（地積等１）'!HZ29+SUM(I29,U29)='内訳（地積等２）'!AG29,"○","ERRRR")</f>
        <v>○</v>
      </c>
      <c r="AQ29" s="8" t="str">
        <f>IF('内訳（地積等１）'!IA29+SUM(J29,V29)='内訳（地積等２）'!AH29,"○","ERRRR")</f>
        <v>○</v>
      </c>
      <c r="AR29" s="8" t="str">
        <f>IF('内訳（地積等１）'!IB29+SUM(K29,W29)='内訳（地積等２）'!AI29,"○","ERRRR")</f>
        <v>○</v>
      </c>
      <c r="AS29" s="8" t="str">
        <f>IF('内訳（地積等１）'!IC29+SUM(L29,X29)='内訳（地積等２）'!AJ29,"○","ERRRR")</f>
        <v>○</v>
      </c>
    </row>
    <row r="30" spans="2:45" s="8" customFormat="1" ht="15" customHeight="1">
      <c r="B30" s="20">
        <v>25</v>
      </c>
      <c r="C30" s="21" t="s">
        <v>95</v>
      </c>
      <c r="D30" s="22">
        <v>125707</v>
      </c>
      <c r="E30" s="22">
        <v>944411</v>
      </c>
      <c r="F30" s="22">
        <v>927188</v>
      </c>
      <c r="G30" s="22">
        <v>7317852</v>
      </c>
      <c r="H30" s="22">
        <v>7308255</v>
      </c>
      <c r="I30" s="22">
        <v>4125383</v>
      </c>
      <c r="J30" s="22">
        <v>221</v>
      </c>
      <c r="K30" s="22">
        <v>1911</v>
      </c>
      <c r="L30" s="22">
        <v>1753</v>
      </c>
      <c r="N30" s="20">
        <v>25</v>
      </c>
      <c r="O30" s="21" t="str">
        <f t="shared" si="0"/>
        <v>中 城 村</v>
      </c>
      <c r="P30" s="22">
        <v>2195229</v>
      </c>
      <c r="Q30" s="22">
        <v>0</v>
      </c>
      <c r="R30" s="22">
        <v>0</v>
      </c>
      <c r="S30" s="22">
        <v>0</v>
      </c>
      <c r="T30" s="22">
        <v>0</v>
      </c>
      <c r="U30" s="22">
        <v>0</v>
      </c>
      <c r="V30" s="22">
        <v>12255</v>
      </c>
      <c r="W30" s="22">
        <v>0</v>
      </c>
      <c r="X30" s="22">
        <v>0</v>
      </c>
      <c r="Z30" s="20">
        <v>25</v>
      </c>
      <c r="AA30" s="21" t="str">
        <f t="shared" si="1"/>
        <v>中 城 村</v>
      </c>
      <c r="AB30" s="22">
        <v>3066248</v>
      </c>
      <c r="AC30" s="22">
        <v>11542958</v>
      </c>
      <c r="AD30" s="22">
        <v>9221293</v>
      </c>
      <c r="AE30" s="22">
        <v>63039871</v>
      </c>
      <c r="AF30" s="22">
        <v>62246427</v>
      </c>
      <c r="AG30" s="22">
        <v>18158487</v>
      </c>
      <c r="AH30" s="22">
        <v>13783</v>
      </c>
      <c r="AI30" s="22">
        <v>23786</v>
      </c>
      <c r="AJ30" s="22">
        <v>19745</v>
      </c>
      <c r="AK30" s="8" t="str">
        <f>IF('内訳（地積等１）'!HU30+SUM(D30,P30)='内訳（地積等２）'!AB30,"○","ERRRR")</f>
        <v>○</v>
      </c>
      <c r="AL30" s="8" t="str">
        <f>IF('内訳（地積等１）'!HV30+SUM(E30,Q30)='内訳（地積等２）'!AC30,"○","ERRRR")</f>
        <v>○</v>
      </c>
      <c r="AM30" s="8" t="str">
        <f>IF('内訳（地積等１）'!HW30+SUM(F30,R30)='内訳（地積等２）'!AD30,"○","ERRRR")</f>
        <v>○</v>
      </c>
      <c r="AN30" s="8" t="str">
        <f>IF('内訳（地積等１）'!HX30+SUM(G30,S30)='内訳（地積等２）'!AE30,"○","ERRRR")</f>
        <v>○</v>
      </c>
      <c r="AO30" s="8" t="str">
        <f>IF('内訳（地積等１）'!HY30+SUM(H30,T30)='内訳（地積等２）'!AF30,"○","ERRRR")</f>
        <v>○</v>
      </c>
      <c r="AP30" s="8" t="str">
        <f>IF('内訳（地積等１）'!HZ30+SUM(I30,U30)='内訳（地積等２）'!AG30,"○","ERRRR")</f>
        <v>○</v>
      </c>
      <c r="AQ30" s="8" t="str">
        <f>IF('内訳（地積等１）'!IA30+SUM(J30,V30)='内訳（地積等２）'!AH30,"○","ERRRR")</f>
        <v>○</v>
      </c>
      <c r="AR30" s="8" t="str">
        <f>IF('内訳（地積等１）'!IB30+SUM(K30,W30)='内訳（地積等２）'!AI30,"○","ERRRR")</f>
        <v>○</v>
      </c>
      <c r="AS30" s="8" t="str">
        <f>IF('内訳（地積等１）'!IC30+SUM(L30,X30)='内訳（地積等２）'!AJ30,"○","ERRRR")</f>
        <v>○</v>
      </c>
    </row>
    <row r="31" spans="2:45" s="8" customFormat="1" ht="15" customHeight="1">
      <c r="B31" s="20">
        <v>26</v>
      </c>
      <c r="C31" s="21" t="s">
        <v>96</v>
      </c>
      <c r="D31" s="22">
        <v>1060251</v>
      </c>
      <c r="E31" s="22">
        <v>1332961</v>
      </c>
      <c r="F31" s="22">
        <v>1151939</v>
      </c>
      <c r="G31" s="22">
        <v>11154708</v>
      </c>
      <c r="H31" s="22">
        <v>11133963</v>
      </c>
      <c r="I31" s="22">
        <v>6866102</v>
      </c>
      <c r="J31" s="22">
        <v>621</v>
      </c>
      <c r="K31" s="22">
        <v>2827</v>
      </c>
      <c r="L31" s="22">
        <v>2371</v>
      </c>
      <c r="N31" s="20">
        <v>26</v>
      </c>
      <c r="O31" s="21" t="str">
        <f t="shared" si="0"/>
        <v>西 原 町</v>
      </c>
      <c r="P31" s="22">
        <v>1915602</v>
      </c>
      <c r="Q31" s="22">
        <v>0</v>
      </c>
      <c r="R31" s="22">
        <v>0</v>
      </c>
      <c r="S31" s="22">
        <v>0</v>
      </c>
      <c r="T31" s="22">
        <v>0</v>
      </c>
      <c r="U31" s="22">
        <v>0</v>
      </c>
      <c r="V31" s="22">
        <v>14513</v>
      </c>
      <c r="W31" s="22">
        <v>0</v>
      </c>
      <c r="X31" s="22">
        <v>0</v>
      </c>
      <c r="Z31" s="20">
        <v>26</v>
      </c>
      <c r="AA31" s="21" t="str">
        <f t="shared" si="1"/>
        <v>西 原 町</v>
      </c>
      <c r="AB31" s="22">
        <v>4013670</v>
      </c>
      <c r="AC31" s="22">
        <v>10811203</v>
      </c>
      <c r="AD31" s="22">
        <v>9169183</v>
      </c>
      <c r="AE31" s="22">
        <v>133277790</v>
      </c>
      <c r="AF31" s="22">
        <v>132968871</v>
      </c>
      <c r="AG31" s="22">
        <v>46358612</v>
      </c>
      <c r="AH31" s="22">
        <v>16161</v>
      </c>
      <c r="AI31" s="22">
        <v>23976</v>
      </c>
      <c r="AJ31" s="22">
        <v>21018</v>
      </c>
      <c r="AK31" s="8" t="str">
        <f>IF('内訳（地積等１）'!HU31+SUM(D31,P31)='内訳（地積等２）'!AB31,"○","ERRRR")</f>
        <v>○</v>
      </c>
      <c r="AL31" s="8" t="str">
        <f>IF('内訳（地積等１）'!HV31+SUM(E31,Q31)='内訳（地積等２）'!AC31,"○","ERRRR")</f>
        <v>○</v>
      </c>
      <c r="AM31" s="8" t="str">
        <f>IF('内訳（地積等１）'!HW31+SUM(F31,R31)='内訳（地積等２）'!AD31,"○","ERRRR")</f>
        <v>○</v>
      </c>
      <c r="AN31" s="8" t="str">
        <f>IF('内訳（地積等１）'!HX31+SUM(G31,S31)='内訳（地積等２）'!AE31,"○","ERRRR")</f>
        <v>○</v>
      </c>
      <c r="AO31" s="8" t="str">
        <f>IF('内訳（地積等１）'!HY31+SUM(H31,T31)='内訳（地積等２）'!AF31,"○","ERRRR")</f>
        <v>○</v>
      </c>
      <c r="AP31" s="8" t="str">
        <f>IF('内訳（地積等１）'!HZ31+SUM(I31,U31)='内訳（地積等２）'!AG31,"○","ERRRR")</f>
        <v>○</v>
      </c>
      <c r="AQ31" s="8" t="str">
        <f>IF('内訳（地積等１）'!IA31+SUM(J31,V31)='内訳（地積等２）'!AH31,"○","ERRRR")</f>
        <v>○</v>
      </c>
      <c r="AR31" s="8" t="str">
        <f>IF('内訳（地積等１）'!IB31+SUM(K31,W31)='内訳（地積等２）'!AI31,"○","ERRRR")</f>
        <v>○</v>
      </c>
      <c r="AS31" s="8" t="str">
        <f>IF('内訳（地積等１）'!IC31+SUM(L31,X31)='内訳（地積等２）'!AJ31,"○","ERRRR")</f>
        <v>○</v>
      </c>
    </row>
    <row r="32" spans="2:45" s="8" customFormat="1" ht="15" customHeight="1">
      <c r="B32" s="20">
        <v>27</v>
      </c>
      <c r="C32" s="21" t="s">
        <v>97</v>
      </c>
      <c r="D32" s="22">
        <v>590390</v>
      </c>
      <c r="E32" s="22">
        <v>398908</v>
      </c>
      <c r="F32" s="22">
        <v>393865</v>
      </c>
      <c r="G32" s="22">
        <v>2921579</v>
      </c>
      <c r="H32" s="22">
        <v>2909307</v>
      </c>
      <c r="I32" s="22">
        <v>1735960</v>
      </c>
      <c r="J32" s="22">
        <v>621</v>
      </c>
      <c r="K32" s="22">
        <v>1237</v>
      </c>
      <c r="L32" s="22">
        <v>1156</v>
      </c>
      <c r="N32" s="20">
        <v>27</v>
      </c>
      <c r="O32" s="21" t="str">
        <f t="shared" si="0"/>
        <v>与那原町</v>
      </c>
      <c r="P32" s="22">
        <v>971619</v>
      </c>
      <c r="Q32" s="22">
        <v>0</v>
      </c>
      <c r="R32" s="22">
        <v>0</v>
      </c>
      <c r="S32" s="22">
        <v>0</v>
      </c>
      <c r="T32" s="22">
        <v>0</v>
      </c>
      <c r="U32" s="22">
        <v>0</v>
      </c>
      <c r="V32" s="22">
        <v>5362</v>
      </c>
      <c r="W32" s="22">
        <v>0</v>
      </c>
      <c r="X32" s="22">
        <v>0</v>
      </c>
      <c r="Z32" s="20">
        <v>27</v>
      </c>
      <c r="AA32" s="21" t="str">
        <f t="shared" si="1"/>
        <v>与那原町</v>
      </c>
      <c r="AB32" s="22">
        <v>1871229</v>
      </c>
      <c r="AC32" s="22">
        <v>3148771</v>
      </c>
      <c r="AD32" s="22">
        <v>2552031</v>
      </c>
      <c r="AE32" s="22">
        <v>46205872</v>
      </c>
      <c r="AF32" s="22">
        <v>46092962</v>
      </c>
      <c r="AG32" s="22">
        <v>13027183</v>
      </c>
      <c r="AH32" s="22">
        <v>6701</v>
      </c>
      <c r="AI32" s="22">
        <v>10371</v>
      </c>
      <c r="AJ32" s="22">
        <v>9240</v>
      </c>
      <c r="AK32" s="8" t="str">
        <f>IF('内訳（地積等１）'!HU32+SUM(D32,P32)='内訳（地積等２）'!AB32,"○","ERRRR")</f>
        <v>○</v>
      </c>
      <c r="AL32" s="8" t="str">
        <f>IF('内訳（地積等１）'!HV32+SUM(E32,Q32)='内訳（地積等２）'!AC32,"○","ERRRR")</f>
        <v>○</v>
      </c>
      <c r="AM32" s="8" t="str">
        <f>IF('内訳（地積等１）'!HW32+SUM(F32,R32)='内訳（地積等２）'!AD32,"○","ERRRR")</f>
        <v>○</v>
      </c>
      <c r="AN32" s="8" t="str">
        <f>IF('内訳（地積等１）'!HX32+SUM(G32,S32)='内訳（地積等２）'!AE32,"○","ERRRR")</f>
        <v>○</v>
      </c>
      <c r="AO32" s="8" t="str">
        <f>IF('内訳（地積等１）'!HY32+SUM(H32,T32)='内訳（地積等２）'!AF32,"○","ERRRR")</f>
        <v>○</v>
      </c>
      <c r="AP32" s="8" t="str">
        <f>IF('内訳（地積等１）'!HZ32+SUM(I32,U32)='内訳（地積等２）'!AG32,"○","ERRRR")</f>
        <v>○</v>
      </c>
      <c r="AQ32" s="8" t="str">
        <f>IF('内訳（地積等１）'!IA32+SUM(J32,V32)='内訳（地積等２）'!AH32,"○","ERRRR")</f>
        <v>○</v>
      </c>
      <c r="AR32" s="8" t="str">
        <f>IF('内訳（地積等１）'!IB32+SUM(K32,W32)='内訳（地積等２）'!AI32,"○","ERRRR")</f>
        <v>○</v>
      </c>
      <c r="AS32" s="8" t="str">
        <f>IF('内訳（地積等１）'!IC32+SUM(L32,X32)='内訳（地積等２）'!AJ32,"○","ERRRR")</f>
        <v>○</v>
      </c>
    </row>
    <row r="33" spans="2:45" s="8" customFormat="1" ht="15" customHeight="1">
      <c r="B33" s="20">
        <v>28</v>
      </c>
      <c r="C33" s="21" t="s">
        <v>98</v>
      </c>
      <c r="D33" s="22">
        <v>244180</v>
      </c>
      <c r="E33" s="22">
        <v>728897</v>
      </c>
      <c r="F33" s="22">
        <v>726449</v>
      </c>
      <c r="G33" s="22">
        <v>16873592</v>
      </c>
      <c r="H33" s="22">
        <v>16862134</v>
      </c>
      <c r="I33" s="22">
        <v>9888916</v>
      </c>
      <c r="J33" s="22">
        <v>628</v>
      </c>
      <c r="K33" s="22">
        <v>2096</v>
      </c>
      <c r="L33" s="22">
        <v>2030</v>
      </c>
      <c r="N33" s="20">
        <v>28</v>
      </c>
      <c r="O33" s="21" t="str">
        <f t="shared" si="0"/>
        <v>南風原町</v>
      </c>
      <c r="P33" s="22">
        <v>2732333</v>
      </c>
      <c r="Q33" s="22">
        <v>0</v>
      </c>
      <c r="R33" s="22">
        <v>0</v>
      </c>
      <c r="S33" s="22">
        <v>0</v>
      </c>
      <c r="T33" s="22">
        <v>0</v>
      </c>
      <c r="U33" s="22">
        <v>0</v>
      </c>
      <c r="V33" s="22">
        <v>11760</v>
      </c>
      <c r="W33" s="22">
        <v>0</v>
      </c>
      <c r="X33" s="22">
        <v>0</v>
      </c>
      <c r="Z33" s="20">
        <v>28</v>
      </c>
      <c r="AA33" s="21" t="str">
        <f t="shared" si="1"/>
        <v>南風原町</v>
      </c>
      <c r="AB33" s="22">
        <v>3597580</v>
      </c>
      <c r="AC33" s="22">
        <v>7122420</v>
      </c>
      <c r="AD33" s="22">
        <v>6394567</v>
      </c>
      <c r="AE33" s="22">
        <v>141724589</v>
      </c>
      <c r="AF33" s="22">
        <v>141557071</v>
      </c>
      <c r="AG33" s="22">
        <v>47267439</v>
      </c>
      <c r="AH33" s="22">
        <v>13330</v>
      </c>
      <c r="AI33" s="22">
        <v>20776</v>
      </c>
      <c r="AJ33" s="22">
        <v>19465</v>
      </c>
      <c r="AK33" s="8" t="str">
        <f>IF('内訳（地積等１）'!HU33+SUM(D33,P33)='内訳（地積等２）'!AB33,"○","ERRRR")</f>
        <v>○</v>
      </c>
      <c r="AL33" s="8" t="str">
        <f>IF('内訳（地積等１）'!HV33+SUM(E33,Q33)='内訳（地積等２）'!AC33,"○","ERRRR")</f>
        <v>○</v>
      </c>
      <c r="AM33" s="8" t="str">
        <f>IF('内訳（地積等１）'!HW33+SUM(F33,R33)='内訳（地積等２）'!AD33,"○","ERRRR")</f>
        <v>○</v>
      </c>
      <c r="AN33" s="8" t="str">
        <f>IF('内訳（地積等１）'!HX33+SUM(G33,S33)='内訳（地積等２）'!AE33,"○","ERRRR")</f>
        <v>○</v>
      </c>
      <c r="AO33" s="8" t="str">
        <f>IF('内訳（地積等１）'!HY33+SUM(H33,T33)='内訳（地積等２）'!AF33,"○","ERRRR")</f>
        <v>○</v>
      </c>
      <c r="AP33" s="8" t="str">
        <f>IF('内訳（地積等１）'!HZ33+SUM(I33,U33)='内訳（地積等２）'!AG33,"○","ERRRR")</f>
        <v>○</v>
      </c>
      <c r="AQ33" s="8" t="str">
        <f>IF('内訳（地積等１）'!IA33+SUM(J33,V33)='内訳（地積等２）'!AH33,"○","ERRRR")</f>
        <v>○</v>
      </c>
      <c r="AR33" s="8" t="str">
        <f>IF('内訳（地積等１）'!IB33+SUM(K33,W33)='内訳（地積等２）'!AI33,"○","ERRRR")</f>
        <v>○</v>
      </c>
      <c r="AS33" s="8" t="str">
        <f>IF('内訳（地積等１）'!IC33+SUM(L33,X33)='内訳（地積等２）'!AJ33,"○","ERRRR")</f>
        <v>○</v>
      </c>
    </row>
    <row r="34" spans="2:45" s="8" customFormat="1" ht="15" customHeight="1">
      <c r="B34" s="20">
        <v>29</v>
      </c>
      <c r="C34" s="21" t="s">
        <v>99</v>
      </c>
      <c r="D34" s="22">
        <v>11999</v>
      </c>
      <c r="E34" s="22">
        <v>0</v>
      </c>
      <c r="F34" s="22">
        <v>0</v>
      </c>
      <c r="G34" s="22">
        <v>0</v>
      </c>
      <c r="H34" s="22">
        <v>0</v>
      </c>
      <c r="I34" s="22">
        <v>0</v>
      </c>
      <c r="J34" s="22">
        <v>23</v>
      </c>
      <c r="K34" s="22">
        <v>0</v>
      </c>
      <c r="L34" s="22">
        <v>0</v>
      </c>
      <c r="N34" s="20">
        <v>29</v>
      </c>
      <c r="O34" s="21" t="str">
        <f t="shared" si="0"/>
        <v>渡嘉敷村</v>
      </c>
      <c r="P34" s="22">
        <v>7581083</v>
      </c>
      <c r="Q34" s="22">
        <v>0</v>
      </c>
      <c r="R34" s="22">
        <v>0</v>
      </c>
      <c r="S34" s="22">
        <v>0</v>
      </c>
      <c r="T34" s="22">
        <v>0</v>
      </c>
      <c r="U34" s="22">
        <v>0</v>
      </c>
      <c r="V34" s="22">
        <v>311</v>
      </c>
      <c r="W34" s="22">
        <v>0</v>
      </c>
      <c r="X34" s="22">
        <v>0</v>
      </c>
      <c r="Z34" s="20">
        <v>29</v>
      </c>
      <c r="AA34" s="21" t="str">
        <f t="shared" si="1"/>
        <v>渡嘉敷村</v>
      </c>
      <c r="AB34" s="22">
        <v>16094767</v>
      </c>
      <c r="AC34" s="22">
        <v>3105233</v>
      </c>
      <c r="AD34" s="22">
        <v>2327202</v>
      </c>
      <c r="AE34" s="22">
        <v>1026107</v>
      </c>
      <c r="AF34" s="22">
        <v>885438</v>
      </c>
      <c r="AG34" s="22">
        <v>241812</v>
      </c>
      <c r="AH34" s="22">
        <v>900</v>
      </c>
      <c r="AI34" s="22">
        <v>4895</v>
      </c>
      <c r="AJ34" s="22">
        <v>3168</v>
      </c>
      <c r="AK34" s="8" t="str">
        <f>IF('内訳（地積等１）'!HU34+SUM(D34,P34)='内訳（地積等２）'!AB34,"○","ERRRR")</f>
        <v>○</v>
      </c>
      <c r="AL34" s="8" t="str">
        <f>IF('内訳（地積等１）'!HV34+SUM(E34,Q34)='内訳（地積等２）'!AC34,"○","ERRRR")</f>
        <v>○</v>
      </c>
      <c r="AM34" s="8" t="str">
        <f>IF('内訳（地積等１）'!HW34+SUM(F34,R34)='内訳（地積等２）'!AD34,"○","ERRRR")</f>
        <v>○</v>
      </c>
      <c r="AN34" s="8" t="str">
        <f>IF('内訳（地積等１）'!HX34+SUM(G34,S34)='内訳（地積等２）'!AE34,"○","ERRRR")</f>
        <v>○</v>
      </c>
      <c r="AO34" s="8" t="str">
        <f>IF('内訳（地積等１）'!HY34+SUM(H34,T34)='内訳（地積等２）'!AF34,"○","ERRRR")</f>
        <v>○</v>
      </c>
      <c r="AP34" s="8" t="str">
        <f>IF('内訳（地積等１）'!HZ34+SUM(I34,U34)='内訳（地積等２）'!AG34,"○","ERRRR")</f>
        <v>○</v>
      </c>
      <c r="AQ34" s="8" t="str">
        <f>IF('内訳（地積等１）'!IA34+SUM(J34,V34)='内訳（地積等２）'!AH34,"○","ERRRR")</f>
        <v>○</v>
      </c>
      <c r="AR34" s="8" t="str">
        <f>IF('内訳（地積等１）'!IB34+SUM(K34,W34)='内訳（地積等２）'!AI34,"○","ERRRR")</f>
        <v>○</v>
      </c>
      <c r="AS34" s="8" t="str">
        <f>IF('内訳（地積等１）'!IC34+SUM(L34,X34)='内訳（地積等２）'!AJ34,"○","ERRRR")</f>
        <v>○</v>
      </c>
    </row>
    <row r="35" spans="2:45" s="8" customFormat="1" ht="15" customHeight="1">
      <c r="B35" s="20">
        <v>30</v>
      </c>
      <c r="C35" s="25" t="s">
        <v>100</v>
      </c>
      <c r="D35" s="22">
        <v>24911</v>
      </c>
      <c r="E35" s="22">
        <v>9167</v>
      </c>
      <c r="F35" s="22">
        <v>5002</v>
      </c>
      <c r="G35" s="22">
        <v>228</v>
      </c>
      <c r="H35" s="22">
        <v>130</v>
      </c>
      <c r="I35" s="22">
        <v>106</v>
      </c>
      <c r="J35" s="26">
        <v>62</v>
      </c>
      <c r="K35" s="26">
        <v>34</v>
      </c>
      <c r="L35" s="26">
        <v>23</v>
      </c>
      <c r="N35" s="20">
        <v>30</v>
      </c>
      <c r="O35" s="21" t="str">
        <f t="shared" si="0"/>
        <v>座間味村</v>
      </c>
      <c r="P35" s="22">
        <v>4774093</v>
      </c>
      <c r="Q35" s="22">
        <v>0</v>
      </c>
      <c r="R35" s="22">
        <v>0</v>
      </c>
      <c r="S35" s="22">
        <v>0</v>
      </c>
      <c r="T35" s="22">
        <v>0</v>
      </c>
      <c r="U35" s="22">
        <v>0</v>
      </c>
      <c r="V35" s="26">
        <v>708</v>
      </c>
      <c r="W35" s="26">
        <v>0</v>
      </c>
      <c r="X35" s="26">
        <v>0</v>
      </c>
      <c r="Z35" s="20">
        <v>30</v>
      </c>
      <c r="AA35" s="21" t="str">
        <f t="shared" si="1"/>
        <v>座間味村</v>
      </c>
      <c r="AB35" s="22">
        <v>13234611</v>
      </c>
      <c r="AC35" s="22">
        <v>2481955</v>
      </c>
      <c r="AD35" s="22">
        <v>1718823</v>
      </c>
      <c r="AE35" s="22">
        <v>1116075</v>
      </c>
      <c r="AF35" s="22">
        <v>911054</v>
      </c>
      <c r="AG35" s="22">
        <v>166026</v>
      </c>
      <c r="AH35" s="26">
        <v>1834</v>
      </c>
      <c r="AI35" s="26">
        <v>6635</v>
      </c>
      <c r="AJ35" s="26">
        <v>4206</v>
      </c>
      <c r="AK35" s="8" t="str">
        <f>IF('内訳（地積等１）'!HU35+SUM(D35,P35)='内訳（地積等２）'!AB35,"○","ERRRR")</f>
        <v>○</v>
      </c>
      <c r="AL35" s="8" t="str">
        <f>IF('内訳（地積等１）'!HV35+SUM(E35,Q35)='内訳（地積等２）'!AC35,"○","ERRRR")</f>
        <v>○</v>
      </c>
      <c r="AM35" s="8" t="str">
        <f>IF('内訳（地積等１）'!HW35+SUM(F35,R35)='内訳（地積等２）'!AD35,"○","ERRRR")</f>
        <v>○</v>
      </c>
      <c r="AN35" s="8" t="str">
        <f>IF('内訳（地積等１）'!HX35+SUM(G35,S35)='内訳（地積等２）'!AE35,"○","ERRRR")</f>
        <v>○</v>
      </c>
      <c r="AO35" s="8" t="str">
        <f>IF('内訳（地積等１）'!HY35+SUM(H35,T35)='内訳（地積等２）'!AF35,"○","ERRRR")</f>
        <v>○</v>
      </c>
      <c r="AP35" s="8" t="str">
        <f>IF('内訳（地積等１）'!HZ35+SUM(I35,U35)='内訳（地積等２）'!AG35,"○","ERRRR")</f>
        <v>○</v>
      </c>
      <c r="AQ35" s="8" t="str">
        <f>IF('内訳（地積等１）'!IA35+SUM(J35,V35)='内訳（地積等２）'!AH35,"○","ERRRR")</f>
        <v>○</v>
      </c>
      <c r="AR35" s="8" t="str">
        <f>IF('内訳（地積等１）'!IB35+SUM(K35,W35)='内訳（地積等２）'!AI35,"○","ERRRR")</f>
        <v>○</v>
      </c>
      <c r="AS35" s="8" t="str">
        <f>IF('内訳（地積等１）'!IC35+SUM(L35,X35)='内訳（地積等２）'!AJ35,"○","ERRRR")</f>
        <v>○</v>
      </c>
    </row>
    <row r="36" spans="2:45" s="8" customFormat="1" ht="15" customHeight="1">
      <c r="B36" s="20">
        <v>31</v>
      </c>
      <c r="C36" s="25" t="s">
        <v>101</v>
      </c>
      <c r="D36" s="22">
        <v>0</v>
      </c>
      <c r="E36" s="22">
        <v>2149</v>
      </c>
      <c r="F36" s="22">
        <v>371</v>
      </c>
      <c r="G36" s="22">
        <v>76</v>
      </c>
      <c r="H36" s="22">
        <v>12</v>
      </c>
      <c r="I36" s="22">
        <v>12</v>
      </c>
      <c r="J36" s="26">
        <v>0</v>
      </c>
      <c r="K36" s="26">
        <v>7</v>
      </c>
      <c r="L36" s="26">
        <v>3</v>
      </c>
      <c r="N36" s="20">
        <v>31</v>
      </c>
      <c r="O36" s="21" t="str">
        <f t="shared" si="0"/>
        <v>粟 国 村</v>
      </c>
      <c r="P36" s="22">
        <v>1010864</v>
      </c>
      <c r="Q36" s="22">
        <v>0</v>
      </c>
      <c r="R36" s="22">
        <v>0</v>
      </c>
      <c r="S36" s="22">
        <v>0</v>
      </c>
      <c r="T36" s="22">
        <v>0</v>
      </c>
      <c r="U36" s="22">
        <v>0</v>
      </c>
      <c r="V36" s="26">
        <v>2572</v>
      </c>
      <c r="W36" s="26">
        <v>0</v>
      </c>
      <c r="X36" s="26">
        <v>0</v>
      </c>
      <c r="Z36" s="20">
        <v>31</v>
      </c>
      <c r="AA36" s="21" t="str">
        <f t="shared" si="1"/>
        <v>粟 国 村</v>
      </c>
      <c r="AB36" s="22">
        <v>1041816</v>
      </c>
      <c r="AC36" s="22">
        <v>5847196</v>
      </c>
      <c r="AD36" s="22">
        <v>2358013</v>
      </c>
      <c r="AE36" s="22">
        <v>621969</v>
      </c>
      <c r="AF36" s="22">
        <v>259664</v>
      </c>
      <c r="AG36" s="22">
        <v>91360</v>
      </c>
      <c r="AH36" s="26">
        <v>2819</v>
      </c>
      <c r="AI36" s="26">
        <v>18199</v>
      </c>
      <c r="AJ36" s="26">
        <v>6185</v>
      </c>
      <c r="AK36" s="8" t="str">
        <f>IF('内訳（地積等１）'!HU36+SUM(D36,P36)='内訳（地積等２）'!AB36,"○","ERRRR")</f>
        <v>○</v>
      </c>
      <c r="AL36" s="8" t="str">
        <f>IF('内訳（地積等１）'!HV36+SUM(E36,Q36)='内訳（地積等２）'!AC36,"○","ERRRR")</f>
        <v>○</v>
      </c>
      <c r="AM36" s="8" t="str">
        <f>IF('内訳（地積等１）'!HW36+SUM(F36,R36)='内訳（地積等２）'!AD36,"○","ERRRR")</f>
        <v>○</v>
      </c>
      <c r="AN36" s="8" t="str">
        <f>IF('内訳（地積等１）'!HX36+SUM(G36,S36)='内訳（地積等２）'!AE36,"○","ERRRR")</f>
        <v>○</v>
      </c>
      <c r="AO36" s="8" t="str">
        <f>IF('内訳（地積等１）'!HY36+SUM(H36,T36)='内訳（地積等２）'!AF36,"○","ERRRR")</f>
        <v>○</v>
      </c>
      <c r="AP36" s="8" t="str">
        <f>IF('内訳（地積等１）'!HZ36+SUM(I36,U36)='内訳（地積等２）'!AG36,"○","ERRRR")</f>
        <v>○</v>
      </c>
      <c r="AQ36" s="8" t="str">
        <f>IF('内訳（地積等１）'!IA36+SUM(J36,V36)='内訳（地積等２）'!AH36,"○","ERRRR")</f>
        <v>○</v>
      </c>
      <c r="AR36" s="8" t="str">
        <f>IF('内訳（地積等１）'!IB36+SUM(K36,W36)='内訳（地積等２）'!AI36,"○","ERRRR")</f>
        <v>○</v>
      </c>
      <c r="AS36" s="8" t="str">
        <f>IF('内訳（地積等１）'!IC36+SUM(L36,X36)='内訳（地積等２）'!AJ36,"○","ERRRR")</f>
        <v>○</v>
      </c>
    </row>
    <row r="37" spans="2:45" s="8" customFormat="1" ht="15" customHeight="1">
      <c r="B37" s="20">
        <v>32</v>
      </c>
      <c r="C37" s="21" t="s">
        <v>102</v>
      </c>
      <c r="D37" s="22">
        <v>58499</v>
      </c>
      <c r="E37" s="22">
        <v>63</v>
      </c>
      <c r="F37" s="22">
        <v>63</v>
      </c>
      <c r="G37" s="22">
        <v>34</v>
      </c>
      <c r="H37" s="22">
        <v>34</v>
      </c>
      <c r="I37" s="22">
        <v>34</v>
      </c>
      <c r="J37" s="22">
        <v>74</v>
      </c>
      <c r="K37" s="22">
        <v>1</v>
      </c>
      <c r="L37" s="22">
        <v>1</v>
      </c>
      <c r="N37" s="20">
        <v>32</v>
      </c>
      <c r="O37" s="21" t="str">
        <f t="shared" si="0"/>
        <v>渡名喜村</v>
      </c>
      <c r="P37" s="22">
        <v>556590</v>
      </c>
      <c r="Q37" s="22">
        <v>0</v>
      </c>
      <c r="R37" s="22">
        <v>0</v>
      </c>
      <c r="S37" s="22">
        <v>0</v>
      </c>
      <c r="T37" s="22">
        <v>0</v>
      </c>
      <c r="U37" s="22">
        <v>0</v>
      </c>
      <c r="V37" s="22">
        <v>215</v>
      </c>
      <c r="W37" s="22">
        <v>0</v>
      </c>
      <c r="X37" s="22">
        <v>0</v>
      </c>
      <c r="Z37" s="20">
        <v>32</v>
      </c>
      <c r="AA37" s="21" t="str">
        <f t="shared" si="1"/>
        <v>渡名喜村</v>
      </c>
      <c r="AB37" s="22">
        <v>1523578</v>
      </c>
      <c r="AC37" s="22">
        <v>2208004</v>
      </c>
      <c r="AD37" s="22">
        <v>622828</v>
      </c>
      <c r="AE37" s="22">
        <v>169312</v>
      </c>
      <c r="AF37" s="22">
        <v>57988</v>
      </c>
      <c r="AG37" s="22">
        <v>25043</v>
      </c>
      <c r="AH37" s="22">
        <v>503</v>
      </c>
      <c r="AI37" s="22">
        <v>6049</v>
      </c>
      <c r="AJ37" s="22">
        <v>1405</v>
      </c>
      <c r="AK37" s="8" t="str">
        <f>IF('内訳（地積等１）'!HU37+SUM(D37,P37)='内訳（地積等２）'!AB37,"○","ERRRR")</f>
        <v>○</v>
      </c>
      <c r="AL37" s="8" t="str">
        <f>IF('内訳（地積等１）'!HV37+SUM(E37,Q37)='内訳（地積等２）'!AC37,"○","ERRRR")</f>
        <v>○</v>
      </c>
      <c r="AM37" s="8" t="str">
        <f>IF('内訳（地積等１）'!HW37+SUM(F37,R37)='内訳（地積等２）'!AD37,"○","ERRRR")</f>
        <v>○</v>
      </c>
      <c r="AN37" s="8" t="str">
        <f>IF('内訳（地積等１）'!HX37+SUM(G37,S37)='内訳（地積等２）'!AE37,"○","ERRRR")</f>
        <v>○</v>
      </c>
      <c r="AO37" s="8" t="str">
        <f>IF('内訳（地積等１）'!HY37+SUM(H37,T37)='内訳（地積等２）'!AF37,"○","ERRRR")</f>
        <v>○</v>
      </c>
      <c r="AP37" s="8" t="str">
        <f>IF('内訳（地積等１）'!HZ37+SUM(I37,U37)='内訳（地積等２）'!AG37,"○","ERRRR")</f>
        <v>○</v>
      </c>
      <c r="AQ37" s="8" t="str">
        <f>IF('内訳（地積等１）'!IA37+SUM(J37,V37)='内訳（地積等２）'!AH37,"○","ERRRR")</f>
        <v>○</v>
      </c>
      <c r="AR37" s="8" t="str">
        <f>IF('内訳（地積等１）'!IB37+SUM(K37,W37)='内訳（地積等２）'!AI37,"○","ERRRR")</f>
        <v>○</v>
      </c>
      <c r="AS37" s="8" t="str">
        <f>IF('内訳（地積等１）'!IC37+SUM(L37,X37)='内訳（地積等２）'!AJ37,"○","ERRRR")</f>
        <v>○</v>
      </c>
    </row>
    <row r="38" spans="2:45" s="8" customFormat="1" ht="15" customHeight="1">
      <c r="B38" s="27">
        <v>33</v>
      </c>
      <c r="C38" s="28" t="s">
        <v>103</v>
      </c>
      <c r="D38" s="29">
        <v>360952</v>
      </c>
      <c r="E38" s="29">
        <v>167114</v>
      </c>
      <c r="F38" s="29">
        <v>166660</v>
      </c>
      <c r="G38" s="29">
        <v>319364</v>
      </c>
      <c r="H38" s="29">
        <v>318775</v>
      </c>
      <c r="I38" s="29">
        <v>174054</v>
      </c>
      <c r="J38" s="29">
        <v>307</v>
      </c>
      <c r="K38" s="29">
        <v>61</v>
      </c>
      <c r="L38" s="29">
        <v>59</v>
      </c>
      <c r="N38" s="20">
        <v>33</v>
      </c>
      <c r="O38" s="28" t="str">
        <f aca="true" t="shared" si="5" ref="O38:O46">C38</f>
        <v>南大東村</v>
      </c>
      <c r="P38" s="22">
        <v>8585496</v>
      </c>
      <c r="Q38" s="22">
        <v>0</v>
      </c>
      <c r="R38" s="22">
        <v>0</v>
      </c>
      <c r="S38" s="22">
        <v>0</v>
      </c>
      <c r="T38" s="22">
        <v>0</v>
      </c>
      <c r="U38" s="22">
        <v>0</v>
      </c>
      <c r="V38" s="29">
        <v>3687</v>
      </c>
      <c r="W38" s="29">
        <v>0</v>
      </c>
      <c r="X38" s="29">
        <v>0</v>
      </c>
      <c r="Z38" s="20">
        <v>33</v>
      </c>
      <c r="AA38" s="28" t="str">
        <f aca="true" t="shared" si="6" ref="AA38:AA46">O38</f>
        <v>南大東村</v>
      </c>
      <c r="AB38" s="22">
        <v>11818905</v>
      </c>
      <c r="AC38" s="22">
        <v>18491919</v>
      </c>
      <c r="AD38" s="22">
        <v>18178256</v>
      </c>
      <c r="AE38" s="22">
        <v>1727930</v>
      </c>
      <c r="AF38" s="22">
        <v>1626868</v>
      </c>
      <c r="AG38" s="22">
        <v>977630</v>
      </c>
      <c r="AH38" s="29">
        <v>4823</v>
      </c>
      <c r="AI38" s="29">
        <v>3758</v>
      </c>
      <c r="AJ38" s="29">
        <v>3066</v>
      </c>
      <c r="AK38" s="8" t="str">
        <f>IF('内訳（地積等１）'!HU38+SUM(D38,P38)='内訳（地積等２）'!AB38,"○","ERRRR")</f>
        <v>○</v>
      </c>
      <c r="AL38" s="8" t="str">
        <f>IF('内訳（地積等１）'!HV38+SUM(E38,Q38)='内訳（地積等２）'!AC38,"○","ERRRR")</f>
        <v>○</v>
      </c>
      <c r="AM38" s="8" t="str">
        <f>IF('内訳（地積等１）'!HW38+SUM(F38,R38)='内訳（地積等２）'!AD38,"○","ERRRR")</f>
        <v>○</v>
      </c>
      <c r="AN38" s="8" t="str">
        <f>IF('内訳（地積等１）'!HX38+SUM(G38,S38)='内訳（地積等２）'!AE38,"○","ERRRR")</f>
        <v>○</v>
      </c>
      <c r="AO38" s="8" t="str">
        <f>IF('内訳（地積等１）'!HY38+SUM(H38,T38)='内訳（地積等２）'!AF38,"○","ERRRR")</f>
        <v>○</v>
      </c>
      <c r="AP38" s="8" t="str">
        <f>IF('内訳（地積等１）'!HZ38+SUM(I38,U38)='内訳（地積等２）'!AG38,"○","ERRRR")</f>
        <v>○</v>
      </c>
      <c r="AQ38" s="8" t="str">
        <f>IF('内訳（地積等１）'!IA38+SUM(J38,V38)='内訳（地積等２）'!AH38,"○","ERRRR")</f>
        <v>○</v>
      </c>
      <c r="AR38" s="8" t="str">
        <f>IF('内訳（地積等１）'!IB38+SUM(K38,W38)='内訳（地積等２）'!AI38,"○","ERRRR")</f>
        <v>○</v>
      </c>
      <c r="AS38" s="8" t="str">
        <f>IF('内訳（地積等１）'!IC38+SUM(L38,X38)='内訳（地積等２）'!AJ38,"○","ERRRR")</f>
        <v>○</v>
      </c>
    </row>
    <row r="39" spans="2:45" s="8" customFormat="1" ht="15" customHeight="1">
      <c r="B39" s="20">
        <v>34</v>
      </c>
      <c r="C39" s="21" t="s">
        <v>104</v>
      </c>
      <c r="D39" s="22">
        <v>238354</v>
      </c>
      <c r="E39" s="22">
        <v>91307</v>
      </c>
      <c r="F39" s="22">
        <v>90707</v>
      </c>
      <c r="G39" s="22">
        <v>810</v>
      </c>
      <c r="H39" s="22">
        <v>805</v>
      </c>
      <c r="I39" s="22">
        <v>796</v>
      </c>
      <c r="J39" s="22">
        <v>186</v>
      </c>
      <c r="K39" s="22">
        <v>14</v>
      </c>
      <c r="L39" s="22">
        <v>13</v>
      </c>
      <c r="N39" s="20">
        <v>34</v>
      </c>
      <c r="O39" s="21" t="str">
        <f t="shared" si="5"/>
        <v>北大東村</v>
      </c>
      <c r="P39" s="22">
        <v>4457994</v>
      </c>
      <c r="Q39" s="22">
        <v>0</v>
      </c>
      <c r="R39" s="22">
        <v>0</v>
      </c>
      <c r="S39" s="22">
        <v>0</v>
      </c>
      <c r="T39" s="22">
        <v>0</v>
      </c>
      <c r="U39" s="22">
        <v>0</v>
      </c>
      <c r="V39" s="22">
        <v>1288</v>
      </c>
      <c r="W39" s="22">
        <v>0</v>
      </c>
      <c r="X39" s="22">
        <v>0</v>
      </c>
      <c r="Z39" s="20">
        <v>34</v>
      </c>
      <c r="AA39" s="21" t="str">
        <f t="shared" si="6"/>
        <v>北大東村</v>
      </c>
      <c r="AB39" s="22">
        <v>5839448</v>
      </c>
      <c r="AC39" s="22">
        <v>7229678</v>
      </c>
      <c r="AD39" s="22">
        <v>7103893</v>
      </c>
      <c r="AE39" s="22">
        <v>236889</v>
      </c>
      <c r="AF39" s="22">
        <v>219545</v>
      </c>
      <c r="AG39" s="22">
        <v>148372</v>
      </c>
      <c r="AH39" s="22">
        <v>1854</v>
      </c>
      <c r="AI39" s="22">
        <v>1014</v>
      </c>
      <c r="AJ39" s="22">
        <v>912</v>
      </c>
      <c r="AK39" s="8" t="str">
        <f>IF('内訳（地積等１）'!HU39+SUM(D39,P39)='内訳（地積等２）'!AB39,"○","ERRRR")</f>
        <v>○</v>
      </c>
      <c r="AL39" s="8" t="str">
        <f>IF('内訳（地積等１）'!HV39+SUM(E39,Q39)='内訳（地積等２）'!AC39,"○","ERRRR")</f>
        <v>○</v>
      </c>
      <c r="AM39" s="8" t="str">
        <f>IF('内訳（地積等１）'!HW39+SUM(F39,R39)='内訳（地積等２）'!AD39,"○","ERRRR")</f>
        <v>○</v>
      </c>
      <c r="AN39" s="8" t="str">
        <f>IF('内訳（地積等１）'!HX39+SUM(G39,S39)='内訳（地積等２）'!AE39,"○","ERRRR")</f>
        <v>○</v>
      </c>
      <c r="AO39" s="8" t="str">
        <f>IF('内訳（地積等１）'!HY39+SUM(H39,T39)='内訳（地積等２）'!AF39,"○","ERRRR")</f>
        <v>○</v>
      </c>
      <c r="AP39" s="8" t="str">
        <f>IF('内訳（地積等１）'!HZ39+SUM(I39,U39)='内訳（地積等２）'!AG39,"○","ERRRR")</f>
        <v>○</v>
      </c>
      <c r="AQ39" s="8" t="str">
        <f>IF('内訳（地積等１）'!IA39+SUM(J39,V39)='内訳（地積等２）'!AH39,"○","ERRRR")</f>
        <v>○</v>
      </c>
      <c r="AR39" s="8" t="str">
        <f>IF('内訳（地積等１）'!IB39+SUM(K39,W39)='内訳（地積等２）'!AI39,"○","ERRRR")</f>
        <v>○</v>
      </c>
      <c r="AS39" s="8" t="str">
        <f>IF('内訳（地積等１）'!IC39+SUM(L39,X39)='内訳（地積等２）'!AJ39,"○","ERRRR")</f>
        <v>○</v>
      </c>
    </row>
    <row r="40" spans="2:45" s="8" customFormat="1" ht="15" customHeight="1">
      <c r="B40" s="20">
        <v>35</v>
      </c>
      <c r="C40" s="21" t="s">
        <v>105</v>
      </c>
      <c r="D40" s="22">
        <v>667240</v>
      </c>
      <c r="E40" s="22">
        <v>524142</v>
      </c>
      <c r="F40" s="22">
        <v>250511</v>
      </c>
      <c r="G40" s="22">
        <v>23355</v>
      </c>
      <c r="H40" s="22">
        <v>11674</v>
      </c>
      <c r="I40" s="22">
        <v>7961</v>
      </c>
      <c r="J40" s="22">
        <v>533</v>
      </c>
      <c r="K40" s="22">
        <v>1316</v>
      </c>
      <c r="L40" s="22">
        <v>629</v>
      </c>
      <c r="N40" s="20">
        <v>35</v>
      </c>
      <c r="O40" s="21" t="str">
        <f t="shared" si="5"/>
        <v>伊平屋村</v>
      </c>
      <c r="P40" s="22">
        <v>1459951</v>
      </c>
      <c r="Q40" s="22">
        <v>0</v>
      </c>
      <c r="R40" s="22">
        <v>0</v>
      </c>
      <c r="S40" s="22">
        <v>0</v>
      </c>
      <c r="T40" s="22">
        <v>0</v>
      </c>
      <c r="U40" s="22">
        <v>0</v>
      </c>
      <c r="V40" s="22">
        <v>3327</v>
      </c>
      <c r="W40" s="22">
        <v>0</v>
      </c>
      <c r="X40" s="22">
        <v>0</v>
      </c>
      <c r="Z40" s="20">
        <v>35</v>
      </c>
      <c r="AA40" s="21" t="str">
        <f t="shared" si="6"/>
        <v>伊平屋村</v>
      </c>
      <c r="AB40" s="22">
        <v>14733513</v>
      </c>
      <c r="AC40" s="22">
        <v>5854661</v>
      </c>
      <c r="AD40" s="22">
        <v>3426349</v>
      </c>
      <c r="AE40" s="22">
        <v>619894</v>
      </c>
      <c r="AF40" s="22">
        <v>410650</v>
      </c>
      <c r="AG40" s="22">
        <v>202141</v>
      </c>
      <c r="AH40" s="22">
        <v>5296</v>
      </c>
      <c r="AI40" s="22">
        <v>9170</v>
      </c>
      <c r="AJ40" s="22">
        <v>4610</v>
      </c>
      <c r="AK40" s="8" t="str">
        <f>IF('内訳（地積等１）'!HU40+SUM(D40,P40)='内訳（地積等２）'!AB40,"○","ERRRR")</f>
        <v>○</v>
      </c>
      <c r="AL40" s="8" t="str">
        <f>IF('内訳（地積等１）'!HV40+SUM(E40,Q40)='内訳（地積等２）'!AC40,"○","ERRRR")</f>
        <v>○</v>
      </c>
      <c r="AM40" s="8" t="str">
        <f>IF('内訳（地積等１）'!HW40+SUM(F40,R40)='内訳（地積等２）'!AD40,"○","ERRRR")</f>
        <v>○</v>
      </c>
      <c r="AN40" s="8" t="str">
        <f>IF('内訳（地積等１）'!HX40+SUM(G40,S40)='内訳（地積等２）'!AE40,"○","ERRRR")</f>
        <v>○</v>
      </c>
      <c r="AO40" s="8" t="str">
        <f>IF('内訳（地積等１）'!HY40+SUM(H40,T40)='内訳（地積等２）'!AF40,"○","ERRRR")</f>
        <v>○</v>
      </c>
      <c r="AP40" s="8" t="str">
        <f>IF('内訳（地積等１）'!HZ40+SUM(I40,U40)='内訳（地積等２）'!AG40,"○","ERRRR")</f>
        <v>○</v>
      </c>
      <c r="AQ40" s="8" t="str">
        <f>IF('内訳（地積等１）'!IA40+SUM(J40,V40)='内訳（地積等２）'!AH40,"○","ERRRR")</f>
        <v>○</v>
      </c>
      <c r="AR40" s="8" t="str">
        <f>IF('内訳（地積等１）'!IB40+SUM(K40,W40)='内訳（地積等２）'!AI40,"○","ERRRR")</f>
        <v>○</v>
      </c>
      <c r="AS40" s="8" t="str">
        <f>IF('内訳（地積等１）'!IC40+SUM(L40,X40)='内訳（地積等２）'!AJ40,"○","ERRRR")</f>
        <v>○</v>
      </c>
    </row>
    <row r="41" spans="2:45" s="8" customFormat="1" ht="15" customHeight="1">
      <c r="B41" s="20">
        <v>36</v>
      </c>
      <c r="C41" s="21" t="s">
        <v>106</v>
      </c>
      <c r="D41" s="22">
        <v>700959</v>
      </c>
      <c r="E41" s="22">
        <v>108407</v>
      </c>
      <c r="F41" s="22">
        <v>58451</v>
      </c>
      <c r="G41" s="22">
        <v>6479</v>
      </c>
      <c r="H41" s="22">
        <v>5065</v>
      </c>
      <c r="I41" s="22">
        <v>3712</v>
      </c>
      <c r="J41" s="22">
        <v>988</v>
      </c>
      <c r="K41" s="22">
        <v>287</v>
      </c>
      <c r="L41" s="22">
        <v>146</v>
      </c>
      <c r="N41" s="20">
        <v>36</v>
      </c>
      <c r="O41" s="21" t="str">
        <f t="shared" si="5"/>
        <v>伊是名村</v>
      </c>
      <c r="P41" s="22">
        <v>2173109</v>
      </c>
      <c r="Q41" s="22">
        <v>0</v>
      </c>
      <c r="R41" s="22">
        <v>0</v>
      </c>
      <c r="S41" s="22">
        <v>0</v>
      </c>
      <c r="T41" s="22">
        <v>0</v>
      </c>
      <c r="U41" s="22">
        <v>0</v>
      </c>
      <c r="V41" s="22">
        <v>7716</v>
      </c>
      <c r="W41" s="22">
        <v>0</v>
      </c>
      <c r="X41" s="22">
        <v>0</v>
      </c>
      <c r="Z41" s="20">
        <v>36</v>
      </c>
      <c r="AA41" s="21" t="str">
        <f t="shared" si="6"/>
        <v>伊是名村</v>
      </c>
      <c r="AB41" s="22">
        <v>7020003</v>
      </c>
      <c r="AC41" s="22">
        <v>7462384</v>
      </c>
      <c r="AD41" s="22">
        <v>4784380</v>
      </c>
      <c r="AE41" s="22">
        <v>1042312</v>
      </c>
      <c r="AF41" s="22">
        <v>711509</v>
      </c>
      <c r="AG41" s="22">
        <v>312917</v>
      </c>
      <c r="AH41" s="22">
        <v>10875</v>
      </c>
      <c r="AI41" s="22">
        <v>11527</v>
      </c>
      <c r="AJ41" s="22">
        <v>6466</v>
      </c>
      <c r="AK41" s="8" t="str">
        <f>IF('内訳（地積等１）'!HU41+SUM(D41,P41)='内訳（地積等２）'!AB41,"○","ERRRR")</f>
        <v>○</v>
      </c>
      <c r="AL41" s="8" t="str">
        <f>IF('内訳（地積等１）'!HV41+SUM(E41,Q41)='内訳（地積等２）'!AC41,"○","ERRRR")</f>
        <v>○</v>
      </c>
      <c r="AM41" s="8" t="str">
        <f>IF('内訳（地積等１）'!HW41+SUM(F41,R41)='内訳（地積等２）'!AD41,"○","ERRRR")</f>
        <v>○</v>
      </c>
      <c r="AN41" s="8" t="str">
        <f>IF('内訳（地積等１）'!HX41+SUM(G41,S41)='内訳（地積等２）'!AE41,"○","ERRRR")</f>
        <v>○</v>
      </c>
      <c r="AO41" s="8" t="str">
        <f>IF('内訳（地積等１）'!HY41+SUM(H41,T41)='内訳（地積等２）'!AF41,"○","ERRRR")</f>
        <v>○</v>
      </c>
      <c r="AP41" s="8" t="str">
        <f>IF('内訳（地積等１）'!HZ41+SUM(I41,U41)='内訳（地積等２）'!AG41,"○","ERRRR")</f>
        <v>○</v>
      </c>
      <c r="AQ41" s="8" t="str">
        <f>IF('内訳（地積等１）'!IA41+SUM(J41,V41)='内訳（地積等２）'!AH41,"○","ERRRR")</f>
        <v>○</v>
      </c>
      <c r="AR41" s="8" t="str">
        <f>IF('内訳（地積等１）'!IB41+SUM(K41,W41)='内訳（地積等２）'!AI41,"○","ERRRR")</f>
        <v>○</v>
      </c>
      <c r="AS41" s="8" t="str">
        <f>IF('内訳（地積等１）'!IC41+SUM(L41,X41)='内訳（地積等２）'!AJ41,"○","ERRRR")</f>
        <v>○</v>
      </c>
    </row>
    <row r="42" spans="2:45" s="8" customFormat="1" ht="15" customHeight="1">
      <c r="B42" s="20">
        <v>37</v>
      </c>
      <c r="C42" s="21" t="s">
        <v>107</v>
      </c>
      <c r="D42" s="22">
        <v>1598793</v>
      </c>
      <c r="E42" s="22">
        <v>310488</v>
      </c>
      <c r="F42" s="22">
        <v>218481</v>
      </c>
      <c r="G42" s="22">
        <v>353796</v>
      </c>
      <c r="H42" s="22">
        <v>350493</v>
      </c>
      <c r="I42" s="22">
        <v>212736</v>
      </c>
      <c r="J42" s="22">
        <v>1536</v>
      </c>
      <c r="K42" s="22">
        <v>504</v>
      </c>
      <c r="L42" s="22">
        <v>381</v>
      </c>
      <c r="N42" s="20">
        <v>37</v>
      </c>
      <c r="O42" s="21" t="str">
        <f t="shared" si="5"/>
        <v>久米島町</v>
      </c>
      <c r="P42" s="22">
        <v>13003744</v>
      </c>
      <c r="Q42" s="22">
        <v>0</v>
      </c>
      <c r="R42" s="22">
        <v>0</v>
      </c>
      <c r="S42" s="22">
        <v>0</v>
      </c>
      <c r="T42" s="22">
        <v>0</v>
      </c>
      <c r="U42" s="22">
        <v>0</v>
      </c>
      <c r="V42" s="22">
        <v>17234</v>
      </c>
      <c r="W42" s="22">
        <v>0</v>
      </c>
      <c r="X42" s="22">
        <v>0</v>
      </c>
      <c r="Z42" s="20">
        <v>37</v>
      </c>
      <c r="AA42" s="21" t="str">
        <f t="shared" si="6"/>
        <v>久米島町</v>
      </c>
      <c r="AB42" s="22">
        <v>37502480</v>
      </c>
      <c r="AC42" s="22">
        <v>25997520</v>
      </c>
      <c r="AD42" s="22">
        <v>20467062</v>
      </c>
      <c r="AE42" s="22">
        <v>15174311</v>
      </c>
      <c r="AF42" s="22">
        <v>14862860</v>
      </c>
      <c r="AG42" s="22">
        <v>4715773</v>
      </c>
      <c r="AH42" s="22">
        <v>22369</v>
      </c>
      <c r="AI42" s="22">
        <v>37715</v>
      </c>
      <c r="AJ42" s="22">
        <v>28104</v>
      </c>
      <c r="AK42" s="8" t="str">
        <f>IF('内訳（地積等１）'!HU42+SUM(D42,P42)='内訳（地積等２）'!AB42,"○","ERRRR")</f>
        <v>○</v>
      </c>
      <c r="AL42" s="8" t="str">
        <f>IF('内訳（地積等１）'!HV42+SUM(E42,Q42)='内訳（地積等２）'!AC42,"○","ERRRR")</f>
        <v>○</v>
      </c>
      <c r="AM42" s="8" t="str">
        <f>IF('内訳（地積等１）'!HW42+SUM(F42,R42)='内訳（地積等２）'!AD42,"○","ERRRR")</f>
        <v>○</v>
      </c>
      <c r="AN42" s="8" t="str">
        <f>IF('内訳（地積等１）'!HX42+SUM(G42,S42)='内訳（地積等２）'!AE42,"○","ERRRR")</f>
        <v>○</v>
      </c>
      <c r="AO42" s="8" t="str">
        <f>IF('内訳（地積等１）'!HY42+SUM(H42,T42)='内訳（地積等２）'!AF42,"○","ERRRR")</f>
        <v>○</v>
      </c>
      <c r="AP42" s="8" t="str">
        <f>IF('内訳（地積等１）'!HZ42+SUM(I42,U42)='内訳（地積等２）'!AG42,"○","ERRRR")</f>
        <v>○</v>
      </c>
      <c r="AQ42" s="8" t="str">
        <f>IF('内訳（地積等１）'!IA42+SUM(J42,V42)='内訳（地積等２）'!AH42,"○","ERRRR")</f>
        <v>○</v>
      </c>
      <c r="AR42" s="8" t="str">
        <f>IF('内訳（地積等１）'!IB42+SUM(K42,W42)='内訳（地積等２）'!AI42,"○","ERRRR")</f>
        <v>○</v>
      </c>
      <c r="AS42" s="8" t="str">
        <f>IF('内訳（地積等１）'!IC42+SUM(L42,X42)='内訳（地積等２）'!AJ42,"○","ERRRR")</f>
        <v>○</v>
      </c>
    </row>
    <row r="43" spans="2:45" s="8" customFormat="1" ht="15" customHeight="1">
      <c r="B43" s="20">
        <v>38</v>
      </c>
      <c r="C43" s="21" t="s">
        <v>108</v>
      </c>
      <c r="D43" s="22">
        <v>388679</v>
      </c>
      <c r="E43" s="22">
        <v>1322264</v>
      </c>
      <c r="F43" s="22">
        <v>1221759</v>
      </c>
      <c r="G43" s="22">
        <v>3116389</v>
      </c>
      <c r="H43" s="22">
        <v>3051912</v>
      </c>
      <c r="I43" s="22">
        <v>1410539</v>
      </c>
      <c r="J43" s="22">
        <v>891</v>
      </c>
      <c r="K43" s="22">
        <v>1973</v>
      </c>
      <c r="L43" s="22">
        <v>1708</v>
      </c>
      <c r="N43" s="20">
        <v>38</v>
      </c>
      <c r="O43" s="21" t="str">
        <f t="shared" si="5"/>
        <v>八重瀬町</v>
      </c>
      <c r="P43" s="22">
        <v>4620271</v>
      </c>
      <c r="Q43" s="22">
        <v>0</v>
      </c>
      <c r="R43" s="22">
        <v>0</v>
      </c>
      <c r="S43" s="22">
        <v>0</v>
      </c>
      <c r="T43" s="22">
        <v>0</v>
      </c>
      <c r="U43" s="22">
        <v>0</v>
      </c>
      <c r="V43" s="22">
        <v>16629</v>
      </c>
      <c r="W43" s="22">
        <v>0</v>
      </c>
      <c r="X43" s="22">
        <v>0</v>
      </c>
      <c r="Z43" s="20">
        <v>38</v>
      </c>
      <c r="AA43" s="21" t="str">
        <f t="shared" si="6"/>
        <v>八重瀬町</v>
      </c>
      <c r="AB43" s="22">
        <v>5935277</v>
      </c>
      <c r="AC43" s="22">
        <v>20964723</v>
      </c>
      <c r="AD43" s="22">
        <v>16825200</v>
      </c>
      <c r="AE43" s="22">
        <v>68985992</v>
      </c>
      <c r="AF43" s="22">
        <v>68180307</v>
      </c>
      <c r="AG43" s="22">
        <v>17245493</v>
      </c>
      <c r="AH43" s="22">
        <v>19426</v>
      </c>
      <c r="AI43" s="22">
        <v>32436</v>
      </c>
      <c r="AJ43" s="22">
        <v>27179</v>
      </c>
      <c r="AK43" s="8" t="str">
        <f>IF('内訳（地積等１）'!HU43+SUM(D43,P43)='内訳（地積等２）'!AB43,"○","ERRRR")</f>
        <v>○</v>
      </c>
      <c r="AL43" s="8" t="str">
        <f>IF('内訳（地積等１）'!HV43+SUM(E43,Q43)='内訳（地積等２）'!AC43,"○","ERRRR")</f>
        <v>○</v>
      </c>
      <c r="AM43" s="8" t="str">
        <f>IF('内訳（地積等１）'!HW43+SUM(F43,R43)='内訳（地積等２）'!AD43,"○","ERRRR")</f>
        <v>○</v>
      </c>
      <c r="AN43" s="8" t="str">
        <f>IF('内訳（地積等１）'!HX43+SUM(G43,S43)='内訳（地積等２）'!AE43,"○","ERRRR")</f>
        <v>○</v>
      </c>
      <c r="AO43" s="8" t="str">
        <f>IF('内訳（地積等１）'!HY43+SUM(H43,T43)='内訳（地積等２）'!AF43,"○","ERRRR")</f>
        <v>○</v>
      </c>
      <c r="AP43" s="8" t="str">
        <f>IF('内訳（地積等１）'!HZ43+SUM(I43,U43)='内訳（地積等２）'!AG43,"○","ERRRR")</f>
        <v>○</v>
      </c>
      <c r="AQ43" s="8" t="str">
        <f>IF('内訳（地積等１）'!IA43+SUM(J43,V43)='内訳（地積等２）'!AH43,"○","ERRRR")</f>
        <v>○</v>
      </c>
      <c r="AR43" s="8" t="str">
        <f>IF('内訳（地積等１）'!IB43+SUM(K43,W43)='内訳（地積等２）'!AI43,"○","ERRRR")</f>
        <v>○</v>
      </c>
      <c r="AS43" s="8" t="str">
        <f>IF('内訳（地積等１）'!IC43+SUM(L43,X43)='内訳（地積等２）'!AJ43,"○","ERRRR")</f>
        <v>○</v>
      </c>
    </row>
    <row r="44" spans="2:45" s="8" customFormat="1" ht="15" customHeight="1">
      <c r="B44" s="20">
        <v>39</v>
      </c>
      <c r="C44" s="21" t="s">
        <v>109</v>
      </c>
      <c r="D44" s="22">
        <v>566906</v>
      </c>
      <c r="E44" s="22">
        <v>212</v>
      </c>
      <c r="F44" s="22">
        <v>211</v>
      </c>
      <c r="G44" s="22">
        <v>2</v>
      </c>
      <c r="H44" s="22">
        <v>2</v>
      </c>
      <c r="I44" s="22">
        <v>1</v>
      </c>
      <c r="J44" s="22">
        <v>89</v>
      </c>
      <c r="K44" s="22">
        <v>2</v>
      </c>
      <c r="L44" s="22">
        <v>2</v>
      </c>
      <c r="N44" s="20">
        <v>39</v>
      </c>
      <c r="O44" s="21" t="str">
        <f t="shared" si="5"/>
        <v>多良間村</v>
      </c>
      <c r="P44" s="22">
        <v>8052390</v>
      </c>
      <c r="Q44" s="22">
        <v>0</v>
      </c>
      <c r="R44" s="22">
        <v>0</v>
      </c>
      <c r="S44" s="22">
        <v>0</v>
      </c>
      <c r="T44" s="22">
        <v>0</v>
      </c>
      <c r="U44" s="22">
        <v>0</v>
      </c>
      <c r="V44" s="22">
        <v>453</v>
      </c>
      <c r="W44" s="22">
        <v>0</v>
      </c>
      <c r="X44" s="22">
        <v>0</v>
      </c>
      <c r="Z44" s="20">
        <v>39</v>
      </c>
      <c r="AA44" s="21" t="str">
        <f t="shared" si="6"/>
        <v>多良間村</v>
      </c>
      <c r="AB44" s="22">
        <v>9923130</v>
      </c>
      <c r="AC44" s="22">
        <v>11251489</v>
      </c>
      <c r="AD44" s="22">
        <v>10441414</v>
      </c>
      <c r="AE44" s="22">
        <v>1666451</v>
      </c>
      <c r="AF44" s="22">
        <v>1580376</v>
      </c>
      <c r="AG44" s="22">
        <v>608885</v>
      </c>
      <c r="AH44" s="22">
        <v>673</v>
      </c>
      <c r="AI44" s="22">
        <v>5495</v>
      </c>
      <c r="AJ44" s="22">
        <v>4945</v>
      </c>
      <c r="AK44" s="8" t="str">
        <f>IF('内訳（地積等１）'!HU44+SUM(D44,P44)='内訳（地積等２）'!AB44,"○","ERRRR")</f>
        <v>○</v>
      </c>
      <c r="AL44" s="8" t="str">
        <f>IF('内訳（地積等１）'!HV44+SUM(E44,Q44)='内訳（地積等２）'!AC44,"○","ERRRR")</f>
        <v>○</v>
      </c>
      <c r="AM44" s="8" t="str">
        <f>IF('内訳（地積等１）'!HW44+SUM(F44,R44)='内訳（地積等２）'!AD44,"○","ERRRR")</f>
        <v>○</v>
      </c>
      <c r="AN44" s="8" t="str">
        <f>IF('内訳（地積等１）'!HX44+SUM(G44,S44)='内訳（地積等２）'!AE44,"○","ERRRR")</f>
        <v>○</v>
      </c>
      <c r="AO44" s="8" t="str">
        <f>IF('内訳（地積等１）'!HY44+SUM(H44,T44)='内訳（地積等２）'!AF44,"○","ERRRR")</f>
        <v>○</v>
      </c>
      <c r="AP44" s="8" t="str">
        <f>IF('内訳（地積等１）'!HZ44+SUM(I44,U44)='内訳（地積等２）'!AG44,"○","ERRRR")</f>
        <v>○</v>
      </c>
      <c r="AQ44" s="8" t="str">
        <f>IF('内訳（地積等１）'!IA44+SUM(J44,V44)='内訳（地積等２）'!AH44,"○","ERRRR")</f>
        <v>○</v>
      </c>
      <c r="AR44" s="8" t="str">
        <f>IF('内訳（地積等１）'!IB44+SUM(K44,W44)='内訳（地積等２）'!AI44,"○","ERRRR")</f>
        <v>○</v>
      </c>
      <c r="AS44" s="8" t="str">
        <f>IF('内訳（地積等１）'!IC44+SUM(L44,X44)='内訳（地積等２）'!AJ44,"○","ERRRR")</f>
        <v>○</v>
      </c>
    </row>
    <row r="45" spans="2:45" s="8" customFormat="1" ht="15" customHeight="1">
      <c r="B45" s="20">
        <v>40</v>
      </c>
      <c r="C45" s="21" t="s">
        <v>110</v>
      </c>
      <c r="D45" s="22">
        <v>1335838</v>
      </c>
      <c r="E45" s="22">
        <v>1447040</v>
      </c>
      <c r="F45" s="22">
        <v>1409986</v>
      </c>
      <c r="G45" s="22">
        <v>1114822</v>
      </c>
      <c r="H45" s="22">
        <v>1113829</v>
      </c>
      <c r="I45" s="22">
        <v>1112118</v>
      </c>
      <c r="J45" s="22">
        <v>1213</v>
      </c>
      <c r="K45" s="22">
        <v>400</v>
      </c>
      <c r="L45" s="22">
        <v>334</v>
      </c>
      <c r="N45" s="20">
        <v>40</v>
      </c>
      <c r="O45" s="21" t="str">
        <f t="shared" si="5"/>
        <v>竹 富 町</v>
      </c>
      <c r="P45" s="22">
        <v>12738486</v>
      </c>
      <c r="Q45" s="22">
        <v>0</v>
      </c>
      <c r="R45" s="22">
        <v>0</v>
      </c>
      <c r="S45" s="22">
        <v>0</v>
      </c>
      <c r="T45" s="22">
        <v>0</v>
      </c>
      <c r="U45" s="22">
        <v>0</v>
      </c>
      <c r="V45" s="22">
        <v>9382</v>
      </c>
      <c r="W45" s="22">
        <v>0</v>
      </c>
      <c r="X45" s="22">
        <v>0</v>
      </c>
      <c r="Z45" s="20">
        <v>40</v>
      </c>
      <c r="AA45" s="21" t="str">
        <f t="shared" si="6"/>
        <v>竹 富 町</v>
      </c>
      <c r="AB45" s="22">
        <v>281070407</v>
      </c>
      <c r="AC45" s="22">
        <v>52949593</v>
      </c>
      <c r="AD45" s="22">
        <v>45941903</v>
      </c>
      <c r="AE45" s="22">
        <v>7348514</v>
      </c>
      <c r="AF45" s="22">
        <v>6950847</v>
      </c>
      <c r="AG45" s="22">
        <v>3264255</v>
      </c>
      <c r="AH45" s="22">
        <v>13198</v>
      </c>
      <c r="AI45" s="22">
        <v>26544</v>
      </c>
      <c r="AJ45" s="22">
        <v>20142</v>
      </c>
      <c r="AK45" s="8" t="str">
        <f>IF('内訳（地積等１）'!HU45+SUM(D45,P45)='内訳（地積等２）'!AB45,"○","ERRRR")</f>
        <v>○</v>
      </c>
      <c r="AL45" s="8" t="str">
        <f>IF('内訳（地積等１）'!HV45+SUM(E45,Q45)='内訳（地積等２）'!AC45,"○","ERRRR")</f>
        <v>○</v>
      </c>
      <c r="AM45" s="8" t="str">
        <f>IF('内訳（地積等１）'!HW45+SUM(F45,R45)='内訳（地積等２）'!AD45,"○","ERRRR")</f>
        <v>○</v>
      </c>
      <c r="AN45" s="8" t="str">
        <f>IF('内訳（地積等１）'!HX45+SUM(G45,S45)='内訳（地積等２）'!AE45,"○","ERRRR")</f>
        <v>○</v>
      </c>
      <c r="AO45" s="8" t="str">
        <f>IF('内訳（地積等１）'!HY45+SUM(H45,T45)='内訳（地積等２）'!AF45,"○","ERRRR")</f>
        <v>○</v>
      </c>
      <c r="AP45" s="8" t="str">
        <f>IF('内訳（地積等１）'!HZ45+SUM(I45,U45)='内訳（地積等２）'!AG45,"○","ERRRR")</f>
        <v>○</v>
      </c>
      <c r="AQ45" s="8" t="str">
        <f>IF('内訳（地積等１）'!IA45+SUM(J45,V45)='内訳（地積等２）'!AH45,"○","ERRRR")</f>
        <v>○</v>
      </c>
      <c r="AR45" s="8" t="str">
        <f>IF('内訳（地積等１）'!IB45+SUM(K45,W45)='内訳（地積等２）'!AI45,"○","ERRRR")</f>
        <v>○</v>
      </c>
      <c r="AS45" s="8" t="str">
        <f>IF('内訳（地積等１）'!IC45+SUM(L45,X45)='内訳（地積等２）'!AJ45,"○","ERRRR")</f>
        <v>○</v>
      </c>
    </row>
    <row r="46" spans="2:45" s="8" customFormat="1" ht="15" customHeight="1">
      <c r="B46" s="20">
        <v>41</v>
      </c>
      <c r="C46" s="21" t="s">
        <v>111</v>
      </c>
      <c r="D46" s="22">
        <v>1007834</v>
      </c>
      <c r="E46" s="22">
        <v>298861</v>
      </c>
      <c r="F46" s="22">
        <v>234506</v>
      </c>
      <c r="G46" s="22">
        <v>16455</v>
      </c>
      <c r="H46" s="22">
        <v>12499</v>
      </c>
      <c r="I46" s="22">
        <v>9607</v>
      </c>
      <c r="J46" s="22">
        <v>391</v>
      </c>
      <c r="K46" s="22">
        <v>139</v>
      </c>
      <c r="L46" s="22">
        <v>93</v>
      </c>
      <c r="N46" s="20">
        <v>41</v>
      </c>
      <c r="O46" s="21" t="str">
        <f t="shared" si="5"/>
        <v>与那国町</v>
      </c>
      <c r="P46" s="22">
        <v>1292846</v>
      </c>
      <c r="Q46" s="22">
        <v>0</v>
      </c>
      <c r="R46" s="22">
        <v>0</v>
      </c>
      <c r="S46" s="22">
        <v>0</v>
      </c>
      <c r="T46" s="22">
        <v>0</v>
      </c>
      <c r="U46" s="22">
        <v>0</v>
      </c>
      <c r="V46" s="22">
        <v>2709</v>
      </c>
      <c r="W46" s="22">
        <v>0</v>
      </c>
      <c r="X46" s="22">
        <v>0</v>
      </c>
      <c r="Z46" s="20">
        <v>41</v>
      </c>
      <c r="AA46" s="21" t="str">
        <f t="shared" si="6"/>
        <v>与那国町</v>
      </c>
      <c r="AB46" s="22">
        <v>16254854</v>
      </c>
      <c r="AC46" s="22">
        <v>11594980</v>
      </c>
      <c r="AD46" s="22">
        <v>8784303</v>
      </c>
      <c r="AE46" s="22">
        <v>2126551</v>
      </c>
      <c r="AF46" s="22">
        <v>1901960</v>
      </c>
      <c r="AG46" s="22">
        <v>643196</v>
      </c>
      <c r="AH46" s="22">
        <v>3905</v>
      </c>
      <c r="AI46" s="22">
        <v>5645</v>
      </c>
      <c r="AJ46" s="22">
        <v>4012</v>
      </c>
      <c r="AK46" s="8" t="str">
        <f>IF('内訳（地積等１）'!HU46+SUM(D46,P46)='内訳（地積等２）'!AB46,"○","ERRRR")</f>
        <v>○</v>
      </c>
      <c r="AL46" s="8" t="str">
        <f>IF('内訳（地積等１）'!HV46+SUM(E46,Q46)='内訳（地積等２）'!AC46,"○","ERRRR")</f>
        <v>○</v>
      </c>
      <c r="AM46" s="8" t="str">
        <f>IF('内訳（地積等１）'!HW46+SUM(F46,R46)='内訳（地積等２）'!AD46,"○","ERRRR")</f>
        <v>○</v>
      </c>
      <c r="AN46" s="8" t="str">
        <f>IF('内訳（地積等１）'!HX46+SUM(G46,S46)='内訳（地積等２）'!AE46,"○","ERRRR")</f>
        <v>○</v>
      </c>
      <c r="AO46" s="8" t="str">
        <f>IF('内訳（地積等１）'!HY46+SUM(H46,T46)='内訳（地積等２）'!AF46,"○","ERRRR")</f>
        <v>○</v>
      </c>
      <c r="AP46" s="8" t="str">
        <f>IF('内訳（地積等１）'!HZ46+SUM(I46,U46)='内訳（地積等２）'!AG46,"○","ERRRR")</f>
        <v>○</v>
      </c>
      <c r="AQ46" s="8" t="str">
        <f>IF('内訳（地積等１）'!IA46+SUM(J46,V46)='内訳（地積等２）'!AH46,"○","ERRRR")</f>
        <v>○</v>
      </c>
      <c r="AR46" s="8" t="str">
        <f>IF('内訳（地積等１）'!IB46+SUM(K46,W46)='内訳（地積等２）'!AI46,"○","ERRRR")</f>
        <v>○</v>
      </c>
      <c r="AS46" s="8" t="str">
        <f>IF('内訳（地積等１）'!IC46+SUM(L46,X46)='内訳（地積等２）'!AJ46,"○","ERRRR")</f>
        <v>○</v>
      </c>
    </row>
    <row r="47" spans="2:45" s="8" customFormat="1" ht="15" customHeight="1">
      <c r="B47" s="38"/>
      <c r="C47" s="39" t="s">
        <v>56</v>
      </c>
      <c r="D47" s="40">
        <f>SUM(D17:D46)</f>
        <v>57789347</v>
      </c>
      <c r="E47" s="40">
        <f aca="true" t="shared" si="7" ref="E47:L47">SUM(E17:E46)</f>
        <v>51442129</v>
      </c>
      <c r="F47" s="40">
        <f t="shared" si="7"/>
        <v>48283488</v>
      </c>
      <c r="G47" s="40">
        <f t="shared" si="7"/>
        <v>396897195</v>
      </c>
      <c r="H47" s="40">
        <f t="shared" si="7"/>
        <v>396462129</v>
      </c>
      <c r="I47" s="40">
        <f t="shared" si="7"/>
        <v>172425214</v>
      </c>
      <c r="J47" s="40">
        <f t="shared" si="7"/>
        <v>20360</v>
      </c>
      <c r="K47" s="40">
        <f t="shared" si="7"/>
        <v>62530</v>
      </c>
      <c r="L47" s="40">
        <f t="shared" si="7"/>
        <v>55677</v>
      </c>
      <c r="N47" s="38"/>
      <c r="O47" s="39" t="s">
        <v>56</v>
      </c>
      <c r="P47" s="40">
        <f aca="true" t="shared" si="8" ref="P47:X47">SUM(P17:P46)</f>
        <v>188107666</v>
      </c>
      <c r="Q47" s="40">
        <f t="shared" si="8"/>
        <v>0</v>
      </c>
      <c r="R47" s="40">
        <f t="shared" si="8"/>
        <v>0</v>
      </c>
      <c r="S47" s="40">
        <f t="shared" si="8"/>
        <v>0</v>
      </c>
      <c r="T47" s="40">
        <f t="shared" si="8"/>
        <v>0</v>
      </c>
      <c r="U47" s="40">
        <f t="shared" si="8"/>
        <v>0</v>
      </c>
      <c r="V47" s="40">
        <f t="shared" si="8"/>
        <v>229211</v>
      </c>
      <c r="W47" s="40">
        <f t="shared" si="8"/>
        <v>0</v>
      </c>
      <c r="X47" s="40">
        <f t="shared" si="8"/>
        <v>0</v>
      </c>
      <c r="Z47" s="38"/>
      <c r="AA47" s="39" t="s">
        <v>56</v>
      </c>
      <c r="AB47" s="40">
        <f aca="true" t="shared" si="9" ref="AB47:AJ47">SUM(AB17:AB46)</f>
        <v>795009107</v>
      </c>
      <c r="AC47" s="40">
        <f t="shared" si="9"/>
        <v>491284945</v>
      </c>
      <c r="AD47" s="40">
        <f t="shared" si="9"/>
        <v>395908921</v>
      </c>
      <c r="AE47" s="40">
        <f t="shared" si="9"/>
        <v>1267917274</v>
      </c>
      <c r="AF47" s="40">
        <f t="shared" si="9"/>
        <v>1256590717</v>
      </c>
      <c r="AG47" s="40">
        <f t="shared" si="9"/>
        <v>410155039</v>
      </c>
      <c r="AH47" s="40">
        <f t="shared" si="9"/>
        <v>292950</v>
      </c>
      <c r="AI47" s="40">
        <f t="shared" si="9"/>
        <v>575139</v>
      </c>
      <c r="AJ47" s="40">
        <f t="shared" si="9"/>
        <v>431917</v>
      </c>
      <c r="AK47" s="8" t="str">
        <f>IF('内訳（地積等１）'!HU47+SUM(D47,P47)='内訳（地積等２）'!AB47,"○","ERRRR")</f>
        <v>○</v>
      </c>
      <c r="AL47" s="8" t="str">
        <f>IF('内訳（地積等１）'!HV47+SUM(E47,Q47)='内訳（地積等２）'!AC47,"○","ERRRR")</f>
        <v>○</v>
      </c>
      <c r="AM47" s="8" t="str">
        <f>IF('内訳（地積等１）'!HW47+SUM(F47,R47)='内訳（地積等２）'!AD47,"○","ERRRR")</f>
        <v>○</v>
      </c>
      <c r="AN47" s="8" t="str">
        <f>IF('内訳（地積等１）'!HX47+SUM(G47,S47)='内訳（地積等２）'!AE47,"○","ERRRR")</f>
        <v>○</v>
      </c>
      <c r="AO47" s="8" t="str">
        <f>IF('内訳（地積等１）'!HY47+SUM(H47,T47)='内訳（地積等２）'!AF47,"○","ERRRR")</f>
        <v>○</v>
      </c>
      <c r="AP47" s="8" t="str">
        <f>IF('内訳（地積等１）'!HZ47+SUM(I47,U47)='内訳（地積等２）'!AG47,"○","ERRRR")</f>
        <v>○</v>
      </c>
      <c r="AQ47" s="8" t="str">
        <f>IF('内訳（地積等１）'!IA47+SUM(J47,V47)='内訳（地積等２）'!AH47,"○","ERRRR")</f>
        <v>○</v>
      </c>
      <c r="AR47" s="8" t="str">
        <f>IF('内訳（地積等１）'!IB47+SUM(K47,W47)='内訳（地積等２）'!AI47,"○","ERRRR")</f>
        <v>○</v>
      </c>
      <c r="AS47" s="8" t="str">
        <f>IF('内訳（地積等１）'!IC47+SUM(L47,X47)='内訳（地積等２）'!AJ47,"○","ERRRR")</f>
        <v>○</v>
      </c>
    </row>
    <row r="48" spans="2:45" s="45" customFormat="1" ht="15" customHeight="1">
      <c r="B48" s="41"/>
      <c r="C48" s="42" t="s">
        <v>57</v>
      </c>
      <c r="D48" s="43">
        <f>SUM(D47,D16)</f>
        <v>86811359</v>
      </c>
      <c r="E48" s="43">
        <f aca="true" t="shared" si="10" ref="E48:L48">SUM(E47,E16)</f>
        <v>111974725</v>
      </c>
      <c r="F48" s="43">
        <f t="shared" si="10"/>
        <v>107624320</v>
      </c>
      <c r="G48" s="43">
        <f t="shared" si="10"/>
        <v>1256819635</v>
      </c>
      <c r="H48" s="43">
        <f t="shared" si="10"/>
        <v>1255949252</v>
      </c>
      <c r="I48" s="43">
        <f t="shared" si="10"/>
        <v>578603474</v>
      </c>
      <c r="J48" s="43">
        <f t="shared" si="10"/>
        <v>42124</v>
      </c>
      <c r="K48" s="43">
        <f t="shared" si="10"/>
        <v>149361</v>
      </c>
      <c r="L48" s="43">
        <f t="shared" si="10"/>
        <v>138677</v>
      </c>
      <c r="M48" s="8"/>
      <c r="N48" s="41"/>
      <c r="O48" s="42" t="s">
        <v>57</v>
      </c>
      <c r="P48" s="43">
        <f aca="true" t="shared" si="11" ref="P48:X48">SUM(P47,P16)</f>
        <v>306562105</v>
      </c>
      <c r="Q48" s="43">
        <f t="shared" si="11"/>
        <v>0</v>
      </c>
      <c r="R48" s="43">
        <f t="shared" si="11"/>
        <v>0</v>
      </c>
      <c r="S48" s="43">
        <f t="shared" si="11"/>
        <v>0</v>
      </c>
      <c r="T48" s="43">
        <f t="shared" si="11"/>
        <v>0</v>
      </c>
      <c r="U48" s="43">
        <f t="shared" si="11"/>
        <v>0</v>
      </c>
      <c r="V48" s="43">
        <f t="shared" si="11"/>
        <v>601725</v>
      </c>
      <c r="W48" s="43">
        <f t="shared" si="11"/>
        <v>0</v>
      </c>
      <c r="X48" s="43">
        <f t="shared" si="11"/>
        <v>0</v>
      </c>
      <c r="Y48" s="8"/>
      <c r="Z48" s="41"/>
      <c r="AA48" s="42" t="s">
        <v>57</v>
      </c>
      <c r="AB48" s="43">
        <f aca="true" t="shared" si="12" ref="AB48:AJ48">SUM(AB47,AB16)</f>
        <v>1176725203</v>
      </c>
      <c r="AC48" s="43">
        <f t="shared" si="12"/>
        <v>1051834835</v>
      </c>
      <c r="AD48" s="43">
        <f t="shared" si="12"/>
        <v>876588602</v>
      </c>
      <c r="AE48" s="43">
        <f t="shared" si="12"/>
        <v>5666623252</v>
      </c>
      <c r="AF48" s="43">
        <f t="shared" si="12"/>
        <v>5640029519</v>
      </c>
      <c r="AG48" s="43">
        <f t="shared" si="12"/>
        <v>1857764762</v>
      </c>
      <c r="AH48" s="43">
        <f t="shared" si="12"/>
        <v>745758</v>
      </c>
      <c r="AI48" s="43">
        <f t="shared" si="12"/>
        <v>1372690</v>
      </c>
      <c r="AJ48" s="43">
        <f t="shared" si="12"/>
        <v>1126972</v>
      </c>
      <c r="AK48" s="45" t="str">
        <f>IF('内訳（地積等１）'!HU48+SUM(D48,P48)='内訳（地積等２）'!AB48,"○","ERRRR")</f>
        <v>○</v>
      </c>
      <c r="AL48" s="45" t="str">
        <f>IF('内訳（地積等１）'!HV48+SUM(E48,Q48)='内訳（地積等２）'!AC48,"○","ERRRR")</f>
        <v>○</v>
      </c>
      <c r="AM48" s="45" t="str">
        <f>IF('内訳（地積等１）'!HW48+SUM(F48,R48)='内訳（地積等２）'!AD48,"○","ERRRR")</f>
        <v>○</v>
      </c>
      <c r="AN48" s="45" t="str">
        <f>IF('内訳（地積等１）'!HX48+SUM(G48,S48)='内訳（地積等２）'!AE48,"○","ERRRR")</f>
        <v>○</v>
      </c>
      <c r="AO48" s="45" t="str">
        <f>IF('内訳（地積等１）'!HY48+SUM(H48,T48)='内訳（地積等２）'!AF48,"○","ERRRR")</f>
        <v>○</v>
      </c>
      <c r="AP48" s="45" t="str">
        <f>IF('内訳（地積等１）'!HZ48+SUM(I48,U48)='内訳（地積等２）'!AG48,"○","ERRRR")</f>
        <v>○</v>
      </c>
      <c r="AQ48" s="45" t="str">
        <f>IF('内訳（地積等１）'!IA48+SUM(J48,V48)='内訳（地積等２）'!AH48,"○","ERRRR")</f>
        <v>○</v>
      </c>
      <c r="AR48" s="45" t="str">
        <f>IF('内訳（地積等１）'!IB48+SUM(K48,W48)='内訳（地積等２）'!AI48,"○","ERRRR")</f>
        <v>○</v>
      </c>
      <c r="AS48" s="45" t="str">
        <f>IF('内訳（地積等１）'!IC48+SUM(L48,X48)='内訳（地積等２）'!AJ48,"○","ERRRR")</f>
        <v>○</v>
      </c>
    </row>
  </sheetData>
  <mergeCells count="15">
    <mergeCell ref="AB3:AD3"/>
    <mergeCell ref="AE3:AG3"/>
    <mergeCell ref="AH3:AJ3"/>
    <mergeCell ref="S3:U3"/>
    <mergeCell ref="V3:X3"/>
    <mergeCell ref="Z3:Z4"/>
    <mergeCell ref="AA3:AA4"/>
    <mergeCell ref="J3:L3"/>
    <mergeCell ref="N3:N4"/>
    <mergeCell ref="O3:O4"/>
    <mergeCell ref="P3:R3"/>
    <mergeCell ref="B3:B4"/>
    <mergeCell ref="C3:C4"/>
    <mergeCell ref="D3:F3"/>
    <mergeCell ref="G3:I3"/>
  </mergeCells>
  <printOptions horizontalCentered="1"/>
  <pageMargins left="0.3937007874015748" right="0.3937007874015748" top="0.5905511811023623" bottom="0.4330708661417323" header="0.5118110236220472" footer="0.2362204724409449"/>
  <pageSetup fitToWidth="7" horizontalDpi="600" verticalDpi="600" orientation="landscape" paperSize="9" scale="70" r:id="rId1"/>
  <colBreaks count="2" manualBreakCount="2">
    <brk id="13" max="65535" man="1"/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沖縄県</cp:lastModifiedBy>
  <cp:lastPrinted>2009-02-24T01:40:03Z</cp:lastPrinted>
  <dcterms:created xsi:type="dcterms:W3CDTF">2003-03-10T08:29:16Z</dcterms:created>
  <dcterms:modified xsi:type="dcterms:W3CDTF">2010-11-09T04:40:38Z</dcterms:modified>
  <cp:category/>
  <cp:version/>
  <cp:contentType/>
  <cp:contentStatus/>
</cp:coreProperties>
</file>