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<sst xmlns="http://schemas.openxmlformats.org/spreadsheetml/2006/main" count="195" uniqueCount="114">
  <si>
    <t>課税標準額</t>
  </si>
  <si>
    <t>合　　計</t>
  </si>
  <si>
    <t>決定価格</t>
  </si>
  <si>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</si>
  <si>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</si>
  <si>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</si>
  <si>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</si>
  <si>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</si>
  <si>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</si>
  <si>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</si>
  <si>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</si>
  <si>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</si>
  <si>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</si>
  <si>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</si>
  <si>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</si>
  <si>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</si>
  <si>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</si>
  <si>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</si>
  <si>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</si>
  <si>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総　　　数
（イ）（人）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</si>
  <si>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</si>
  <si>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</si>
  <si>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</si>
  <si>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</si>
  <si>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</si>
  <si>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</si>
  <si>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</si>
  <si>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</si>
  <si>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</si>
  <si>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</si>
  <si>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</si>
  <si>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（ホ）+（へ）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</si>
  <si>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</si>
  <si>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</si>
  <si>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</si>
  <si>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</si>
  <si>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</si>
  <si>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</si>
  <si>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</si>
  <si>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</si>
  <si>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</si>
  <si>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</si>
  <si>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</si>
  <si>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</si>
  <si>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</si>
  <si>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</si>
  <si>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</si>
  <si>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</si>
  <si>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</si>
  <si>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</si>
  <si>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</si>
  <si>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</si>
  <si>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</si>
  <si>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</si>
  <si>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</si>
  <si>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</si>
  <si>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</si>
  <si>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</si>
  <si>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</si>
  <si>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</si>
  <si>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</si>
  <si>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</si>
  <si>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</si>
  <si>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</si>
  <si>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</si>
  <si>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</si>
  <si>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</si>
  <si>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</si>
  <si>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</si>
  <si>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</si>
  <si>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</si>
  <si>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</si>
  <si>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</si>
  <si>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</si>
  <si>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</si>
  <si>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</si>
  <si>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</si>
  <si>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</si>
  <si>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</si>
  <si>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</si>
  <si>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</si>
  <si>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</si>
  <si>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</si>
  <si>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</si>
  <si>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</si>
  <si>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</si>
  <si>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</si>
  <si>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</si>
  <si>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</si>
  <si>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</si>
  <si>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</si>
  <si>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</si>
  <si>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</si>
  <si>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</si>
  <si>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</si>
  <si>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</si>
  <si>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</si>
  <si>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</si>
  <si>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</si>
  <si>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</si>
  <si>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</si>
  <si>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</si>
  <si>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</si>
  <si>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</si>
  <si>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</si>
  <si>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</si>
  <si>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</si>
  <si>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</si>
  <si>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</si>
  <si>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</si>
  <si>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</si>
  <si>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</si>
  <si>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</si>
  <si>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平成22年度償却資産に関する概要調書報告書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</si>
</sst>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4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21" applyNumberFormat="1">
      <alignment vertical="center"/>
      <protection/>
    </xf>
    <xf numFmtId="178" fontId="0" fillId="0" borderId="0" xfId="0" applyNumberFormat="1" applyAlignment="1">
      <alignment/>
    </xf>
    <xf numFmtId="38" fontId="5" fillId="0" borderId="0" xfId="16" applyFont="1" applyAlignment="1">
      <alignment horizontal="center" vertical="center"/>
    </xf>
    <xf numFmtId="38" fontId="7" fillId="0" borderId="0" xfId="16" applyFont="1" applyAlignment="1">
      <alignment vertical="center"/>
    </xf>
    <xf numFmtId="38" fontId="8" fillId="0" borderId="0" xfId="16" applyFont="1" applyAlignment="1">
      <alignment horizontal="center" vertical="distributed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8" fillId="0" borderId="0" xfId="16" applyFont="1" applyBorder="1" applyAlignment="1">
      <alignment horizontal="center" vertical="distributed"/>
    </xf>
    <xf numFmtId="38" fontId="8" fillId="2" borderId="1" xfId="16" applyFont="1" applyFill="1" applyBorder="1" applyAlignment="1">
      <alignment horizontal="center" vertical="distributed" wrapText="1"/>
    </xf>
    <xf numFmtId="38" fontId="8" fillId="0" borderId="1" xfId="16" applyFont="1" applyBorder="1" applyAlignment="1">
      <alignment horizontal="right" vertical="distributed"/>
    </xf>
    <xf numFmtId="38" fontId="8" fillId="0" borderId="0" xfId="16" applyFont="1" applyBorder="1" applyAlignment="1">
      <alignment horizontal="right" vertical="distributed"/>
    </xf>
    <xf numFmtId="38" fontId="8" fillId="0" borderId="0" xfId="16" applyFont="1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2" borderId="1" xfId="20" applyFont="1" applyFill="1" applyBorder="1" applyAlignment="1">
      <alignment horizontal="distributed" vertical="center" wrapText="1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38" fontId="0" fillId="0" borderId="3" xfId="16" applyFont="1" applyFill="1" applyBorder="1" applyAlignment="1">
      <alignment vertical="center"/>
    </xf>
    <xf numFmtId="0" fontId="0" fillId="0" borderId="4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38" fontId="0" fillId="0" borderId="4" xfId="16" applyFont="1" applyFill="1" applyBorder="1" applyAlignment="1">
      <alignment vertical="center"/>
    </xf>
    <xf numFmtId="0" fontId="0" fillId="0" borderId="5" xfId="20" applyFont="1" applyFill="1" applyBorder="1" applyAlignment="1">
      <alignment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38" fontId="0" fillId="0" borderId="5" xfId="16" applyFont="1" applyFill="1" applyBorder="1" applyAlignment="1">
      <alignment vertical="center"/>
    </xf>
    <xf numFmtId="0" fontId="0" fillId="3" borderId="6" xfId="20" applyFont="1" applyFill="1" applyBorder="1" applyAlignment="1">
      <alignment vertical="center"/>
      <protection/>
    </xf>
    <xf numFmtId="0" fontId="0" fillId="3" borderId="7" xfId="20" applyFont="1" applyFill="1" applyBorder="1" applyAlignment="1">
      <alignment horizontal="distributed" vertical="center"/>
      <protection/>
    </xf>
    <xf numFmtId="38" fontId="0" fillId="3" borderId="1" xfId="16" applyFont="1" applyFill="1" applyBorder="1" applyAlignment="1">
      <alignment vertical="center"/>
    </xf>
    <xf numFmtId="0" fontId="0" fillId="0" borderId="8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38" fontId="0" fillId="0" borderId="8" xfId="16" applyFont="1" applyFill="1" applyBorder="1" applyAlignment="1">
      <alignment vertical="center"/>
    </xf>
    <xf numFmtId="0" fontId="0" fillId="0" borderId="9" xfId="20" applyFont="1" applyFill="1" applyBorder="1" applyAlignment="1">
      <alignment vertical="center"/>
      <protection/>
    </xf>
    <xf numFmtId="38" fontId="0" fillId="3" borderId="1" xfId="20" applyNumberFormat="1" applyFont="1" applyFill="1" applyBorder="1" applyAlignment="1">
      <alignment vertical="center"/>
      <protection/>
    </xf>
    <xf numFmtId="0" fontId="0" fillId="2" borderId="10" xfId="20" applyFont="1" applyFill="1" applyBorder="1" applyAlignment="1">
      <alignment vertical="center"/>
      <protection/>
    </xf>
    <xf numFmtId="0" fontId="0" fillId="2" borderId="11" xfId="20" applyFont="1" applyFill="1" applyBorder="1" applyAlignment="1">
      <alignment horizontal="distributed" vertical="center"/>
      <protection/>
    </xf>
    <xf numFmtId="38" fontId="0" fillId="2" borderId="2" xfId="2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8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shrinkToFit="1"/>
    </xf>
    <xf numFmtId="3" fontId="0" fillId="2" borderId="11" xfId="0" applyNumberFormat="1" applyFont="1" applyFill="1" applyBorder="1" applyAlignment="1">
      <alignment horizontal="right" vertical="center"/>
    </xf>
    <xf numFmtId="3" fontId="0" fillId="3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79" fontId="0" fillId="0" borderId="1" xfId="21" applyNumberFormat="1" applyBorder="1">
      <alignment vertical="center"/>
      <protection/>
    </xf>
    <xf numFmtId="179" fontId="0" fillId="0" borderId="1" xfId="0" applyNumberFormat="1" applyBorder="1" applyAlignment="1">
      <alignment horizontal="right" vertical="center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distributed" vertical="center"/>
    </xf>
    <xf numFmtId="3" fontId="0" fillId="3" borderId="7" xfId="0" applyNumberFormat="1" applyFont="1" applyFill="1" applyBorder="1" applyAlignment="1">
      <alignment horizontal="distributed" vertical="center"/>
    </xf>
    <xf numFmtId="3" fontId="0" fillId="0" borderId="3" xfId="0" applyNumberFormat="1" applyFont="1" applyBorder="1" applyAlignment="1">
      <alignment vertical="center" shrinkToFit="1"/>
    </xf>
    <xf numFmtId="3" fontId="0" fillId="0" borderId="4" xfId="0" applyNumberFormat="1" applyFont="1" applyBorder="1" applyAlignment="1">
      <alignment vertical="center" shrinkToFit="1"/>
    </xf>
    <xf numFmtId="3" fontId="0" fillId="0" borderId="8" xfId="0" applyNumberFormat="1" applyFont="1" applyBorder="1" applyAlignment="1">
      <alignment vertical="center" shrinkToFit="1"/>
    </xf>
    <xf numFmtId="3" fontId="0" fillId="0" borderId="5" xfId="0" applyNumberFormat="1" applyFont="1" applyBorder="1" applyAlignment="1">
      <alignment vertical="center" shrinkToFit="1"/>
    </xf>
    <xf numFmtId="3" fontId="0" fillId="3" borderId="1" xfId="0" applyNumberFormat="1" applyFont="1" applyFill="1" applyBorder="1" applyAlignment="1">
      <alignment vertical="center" shrinkToFit="1"/>
    </xf>
    <xf numFmtId="3" fontId="0" fillId="2" borderId="1" xfId="0" applyNumberFormat="1" applyFont="1" applyFill="1" applyBorder="1" applyAlignment="1">
      <alignment vertical="center" shrinkToFit="1"/>
    </xf>
    <xf numFmtId="180" fontId="0" fillId="0" borderId="3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179" fontId="0" fillId="4" borderId="10" xfId="0" applyNumberFormat="1" applyFill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3" xfId="0" applyFill="1" applyBorder="1" applyAlignment="1">
      <alignment horizontal="center" vertical="center" textRotation="255" wrapText="1"/>
    </xf>
    <xf numFmtId="0" fontId="0" fillId="3" borderId="2" xfId="0" applyFill="1" applyBorder="1" applyAlignment="1">
      <alignment horizontal="center" vertical="center" textRotation="255" wrapText="1"/>
    </xf>
    <xf numFmtId="38" fontId="5" fillId="0" borderId="0" xfId="16" applyFont="1" applyAlignment="1">
      <alignment horizontal="center" vertical="center"/>
    </xf>
    <xf numFmtId="38" fontId="8" fillId="2" borderId="14" xfId="16" applyFont="1" applyFill="1" applyBorder="1" applyAlignment="1">
      <alignment horizontal="center" vertical="distributed"/>
    </xf>
    <xf numFmtId="38" fontId="8" fillId="2" borderId="15" xfId="16" applyFont="1" applyFill="1" applyBorder="1" applyAlignment="1">
      <alignment horizontal="center" vertical="distributed"/>
    </xf>
    <xf numFmtId="38" fontId="0" fillId="3" borderId="6" xfId="16" applyFont="1" applyFill="1" applyBorder="1" applyAlignment="1">
      <alignment horizontal="distributed" vertical="distributed"/>
    </xf>
    <xf numFmtId="38" fontId="0" fillId="3" borderId="7" xfId="16" applyFont="1" applyFill="1" applyBorder="1" applyAlignment="1">
      <alignment horizontal="distributed" vertical="distributed"/>
    </xf>
    <xf numFmtId="0" fontId="0" fillId="2" borderId="16" xfId="0" applyFill="1" applyBorder="1" applyAlignment="1">
      <alignment horizontal="distributed" vertical="center" wrapText="1"/>
    </xf>
    <xf numFmtId="0" fontId="0" fillId="2" borderId="17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9" fontId="0" fillId="0" borderId="6" xfId="21" applyNumberFormat="1" applyBorder="1" applyAlignment="1">
      <alignment horizontal="right" vertical="center"/>
      <protection/>
    </xf>
    <xf numFmtId="179" fontId="0" fillId="0" borderId="7" xfId="21" applyNumberFormat="1" applyBorder="1" applyAlignment="1">
      <alignment horizontal="right" vertical="center"/>
      <protection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4" borderId="19" xfId="0" applyNumberFormat="1" applyFill="1" applyBorder="1" applyAlignment="1">
      <alignment horizontal="right" vertical="center"/>
    </xf>
    <xf numFmtId="179" fontId="0" fillId="4" borderId="20" xfId="0" applyNumberFormat="1" applyFill="1" applyBorder="1" applyAlignment="1">
      <alignment horizontal="right" vertical="center"/>
    </xf>
    <xf numFmtId="179" fontId="0" fillId="4" borderId="11" xfId="0" applyNumberFormat="1" applyFill="1" applyBorder="1" applyAlignment="1">
      <alignment horizontal="right" vertical="center"/>
    </xf>
    <xf numFmtId="0" fontId="0" fillId="3" borderId="13" xfId="0" applyFill="1" applyBorder="1" applyAlignment="1">
      <alignment/>
    </xf>
    <xf numFmtId="0" fontId="0" fillId="3" borderId="2" xfId="0" applyFill="1" applyBorder="1" applyAlignment="1">
      <alignment/>
    </xf>
    <xf numFmtId="179" fontId="0" fillId="4" borderId="6" xfId="21" applyNumberFormat="1" applyFill="1" applyBorder="1" applyAlignment="1">
      <alignment horizontal="right" vertical="center"/>
      <protection/>
    </xf>
    <xf numFmtId="179" fontId="0" fillId="4" borderId="7" xfId="21" applyNumberFormat="1" applyFill="1" applyBorder="1" applyAlignment="1">
      <alignment horizontal="right"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21" xfId="20" applyFont="1" applyFill="1" applyBorder="1" applyAlignment="1">
      <alignment horizontal="left" vertical="center" wrapText="1"/>
      <protection/>
    </xf>
    <xf numFmtId="0" fontId="0" fillId="2" borderId="21" xfId="20" applyFont="1" applyFill="1" applyBorder="1" applyAlignment="1">
      <alignment horizontal="left" vertical="center"/>
      <protection/>
    </xf>
    <xf numFmtId="0" fontId="0" fillId="2" borderId="1" xfId="20" applyFont="1" applyFill="1" applyBorder="1" applyAlignment="1">
      <alignment horizontal="center" vertical="center" textRotation="255"/>
      <protection/>
    </xf>
    <xf numFmtId="3" fontId="0" fillId="2" borderId="22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/>
    </xf>
    <xf numFmtId="3" fontId="0" fillId="2" borderId="24" xfId="0" applyNumberFormat="1" applyFont="1" applyFill="1" applyBorder="1" applyAlignment="1">
      <alignment horizontal="left" vertical="justify"/>
    </xf>
    <xf numFmtId="3" fontId="0" fillId="2" borderId="12" xfId="0" applyNumberFormat="1" applyFont="1" applyFill="1" applyBorder="1" applyAlignment="1">
      <alignment horizontal="center" vertical="distributed" textRotation="255"/>
    </xf>
    <xf numFmtId="3" fontId="0" fillId="2" borderId="13" xfId="0" applyNumberFormat="1" applyFont="1" applyFill="1" applyBorder="1" applyAlignment="1">
      <alignment horizontal="center" vertical="distributed" textRotation="255"/>
    </xf>
    <xf numFmtId="3" fontId="0" fillId="2" borderId="2" xfId="0" applyNumberFormat="1" applyFont="1" applyFill="1" applyBorder="1" applyAlignment="1">
      <alignment horizontal="center" vertical="distributed" textRotation="255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8" fontId="5" fillId="0" borderId="0" xfId="16" applyFont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家屋" xfId="20"/>
    <cellStyle name="標準_総括表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5" zoomScaleNormal="75" zoomScaleSheetLayoutView="75" workbookViewId="0" topLeftCell="A1">
      <selection activeCell="A1" sqref="A1:I1"/>
    </sheetView>
  </sheetViews>
  <sheetFormatPr defaultColWidth="9.00390625" defaultRowHeight="13.5"/>
  <cols>
    <col min="1" max="1" width="9.625" style="0" customWidth="1"/>
    <col min="2" max="2" width="15.625" style="0" customWidth="1"/>
    <col min="3" max="5" width="16.625" style="0" customWidth="1"/>
    <col min="6" max="6" width="19.625" style="0" customWidth="1"/>
    <col min="7" max="8" width="18.125" style="0" customWidth="1"/>
    <col min="10" max="10" width="11.75390625" style="0" bestFit="1" customWidth="1"/>
  </cols>
  <sheetData>
    <row r="1" spans="1:15" s="6" customFormat="1" ht="23.25" customHeight="1">
      <c r="A1" s="141" t="s">
        <v>113</v>
      </c>
      <c r="B1" s="87"/>
      <c r="C1" s="87"/>
      <c r="D1" s="87"/>
      <c r="E1" s="87"/>
      <c r="F1" s="87"/>
      <c r="G1" s="87"/>
      <c r="H1" s="87"/>
      <c r="I1" s="87"/>
      <c r="J1" s="5"/>
      <c r="K1" s="5"/>
      <c r="L1" s="5"/>
      <c r="M1" s="5"/>
      <c r="N1" s="5"/>
      <c r="O1" s="5"/>
    </row>
    <row r="2" spans="1:15" s="6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3" s="6" customFormat="1" ht="27" customHeight="1">
      <c r="A3" s="7" t="s">
        <v>18</v>
      </c>
      <c r="B3" s="8"/>
      <c r="C3" s="9"/>
    </row>
    <row r="4" spans="1:3" s="6" customFormat="1" ht="15" customHeight="1">
      <c r="A4" s="8"/>
      <c r="B4" s="8"/>
      <c r="C4" s="9"/>
    </row>
    <row r="5" spans="1:8" s="6" customFormat="1" ht="49.5" customHeight="1">
      <c r="A5" s="88"/>
      <c r="B5" s="89"/>
      <c r="C5" s="10" t="s">
        <v>19</v>
      </c>
      <c r="D5" s="10" t="s">
        <v>20</v>
      </c>
      <c r="E5" s="10" t="s">
        <v>21</v>
      </c>
      <c r="F5" s="13"/>
      <c r="H5" s="13"/>
    </row>
    <row r="6" spans="1:8" s="6" customFormat="1" ht="30" customHeight="1">
      <c r="A6" s="90" t="s">
        <v>22</v>
      </c>
      <c r="B6" s="91"/>
      <c r="C6" s="11">
        <f>'内訳（納税義務者）'!C48</f>
        <v>24613</v>
      </c>
      <c r="D6" s="11">
        <f>'内訳（納税義務者）'!D48</f>
        <v>14317</v>
      </c>
      <c r="E6" s="11">
        <f>'内訳（納税義務者）'!E48</f>
        <v>10296</v>
      </c>
      <c r="F6" s="12"/>
      <c r="H6" s="12"/>
    </row>
    <row r="7" spans="3:8" ht="27" customHeight="1">
      <c r="C7" s="1"/>
      <c r="D7" s="1"/>
      <c r="E7" s="1"/>
      <c r="F7" s="1"/>
      <c r="G7" s="1"/>
      <c r="H7" s="1"/>
    </row>
    <row r="8" spans="1:8" ht="22.5" customHeight="1">
      <c r="A8" s="97" t="s">
        <v>3</v>
      </c>
      <c r="B8" s="97"/>
      <c r="C8" s="97" t="s">
        <v>2</v>
      </c>
      <c r="D8" s="97" t="s">
        <v>0</v>
      </c>
      <c r="E8" s="94" t="s">
        <v>10</v>
      </c>
      <c r="F8" s="95"/>
      <c r="G8" s="95"/>
      <c r="H8" s="96"/>
    </row>
    <row r="9" spans="1:8" ht="22.5" customHeight="1">
      <c r="A9" s="98"/>
      <c r="B9" s="98"/>
      <c r="C9" s="98"/>
      <c r="D9" s="98"/>
      <c r="E9" s="92" t="s">
        <v>23</v>
      </c>
      <c r="F9" s="93"/>
      <c r="G9" s="102" t="s">
        <v>27</v>
      </c>
      <c r="H9" s="103"/>
    </row>
    <row r="10" spans="1:8" ht="22.5" customHeight="1">
      <c r="A10" s="99"/>
      <c r="B10" s="99"/>
      <c r="C10" s="14" t="s">
        <v>24</v>
      </c>
      <c r="D10" s="14" t="s">
        <v>25</v>
      </c>
      <c r="E10" s="100" t="s">
        <v>26</v>
      </c>
      <c r="F10" s="101"/>
      <c r="G10" s="100" t="s">
        <v>28</v>
      </c>
      <c r="H10" s="101"/>
    </row>
    <row r="11" spans="1:8" ht="36" customHeight="1">
      <c r="A11" s="84" t="s">
        <v>33</v>
      </c>
      <c r="B11" s="16" t="s">
        <v>6</v>
      </c>
      <c r="C11" s="64">
        <f>'内訳表'!C51</f>
        <v>142751707</v>
      </c>
      <c r="D11" s="64">
        <f>'内訳表'!D51</f>
        <v>136373124</v>
      </c>
      <c r="E11" s="106">
        <f>'内訳表'!E51</f>
        <v>10014764</v>
      </c>
      <c r="F11" s="107"/>
      <c r="G11" s="108">
        <f aca="true" t="shared" si="0" ref="G11:G16">D11-E11</f>
        <v>126358360</v>
      </c>
      <c r="H11" s="109"/>
    </row>
    <row r="12" spans="1:8" ht="36" customHeight="1">
      <c r="A12" s="85"/>
      <c r="B12" s="16" t="s">
        <v>4</v>
      </c>
      <c r="C12" s="64">
        <f>'内訳表'!F51</f>
        <v>113946895</v>
      </c>
      <c r="D12" s="64">
        <f>'内訳表'!G51</f>
        <v>112325683</v>
      </c>
      <c r="E12" s="106">
        <f>'内訳表'!H51</f>
        <v>3085402</v>
      </c>
      <c r="F12" s="107">
        <f>'内訳表'!I51</f>
        <v>3411093</v>
      </c>
      <c r="G12" s="108">
        <f t="shared" si="0"/>
        <v>109240281</v>
      </c>
      <c r="H12" s="109"/>
    </row>
    <row r="13" spans="1:12" ht="36" customHeight="1">
      <c r="A13" s="85"/>
      <c r="B13" s="16" t="s">
        <v>7</v>
      </c>
      <c r="C13" s="64">
        <f>'内訳表'!I51</f>
        <v>3411093</v>
      </c>
      <c r="D13" s="64">
        <f>'内訳表'!J51</f>
        <v>2350595</v>
      </c>
      <c r="E13" s="106">
        <f>'内訳表'!K51</f>
        <v>1060511</v>
      </c>
      <c r="F13" s="107">
        <f>'内訳表'!L51</f>
        <v>32932</v>
      </c>
      <c r="G13" s="108">
        <f t="shared" si="0"/>
        <v>1290084</v>
      </c>
      <c r="H13" s="109"/>
      <c r="J13" s="2"/>
      <c r="K13" s="2"/>
      <c r="L13" s="2"/>
    </row>
    <row r="14" spans="1:8" ht="36" customHeight="1">
      <c r="A14" s="85"/>
      <c r="B14" s="16" t="s">
        <v>8</v>
      </c>
      <c r="C14" s="65">
        <f>'内訳表'!L51</f>
        <v>32932</v>
      </c>
      <c r="D14" s="65">
        <f>'内訳表'!M51</f>
        <v>32932</v>
      </c>
      <c r="E14" s="108">
        <f>'内訳表'!N51</f>
        <v>0</v>
      </c>
      <c r="F14" s="109">
        <f>'内訳表'!O51</f>
        <v>5790063</v>
      </c>
      <c r="G14" s="108">
        <f t="shared" si="0"/>
        <v>32932</v>
      </c>
      <c r="H14" s="109"/>
    </row>
    <row r="15" spans="1:8" ht="36" customHeight="1">
      <c r="A15" s="85"/>
      <c r="B15" s="16" t="s">
        <v>5</v>
      </c>
      <c r="C15" s="65">
        <f>'内訳表'!O51</f>
        <v>5790063</v>
      </c>
      <c r="D15" s="65">
        <f>'内訳表'!P51</f>
        <v>5783781</v>
      </c>
      <c r="E15" s="108">
        <f>'内訳表'!Q51</f>
        <v>6283</v>
      </c>
      <c r="F15" s="109">
        <f>'内訳表'!R51</f>
        <v>0</v>
      </c>
      <c r="G15" s="108">
        <f t="shared" si="0"/>
        <v>5777498</v>
      </c>
      <c r="H15" s="109"/>
    </row>
    <row r="16" spans="1:8" ht="36" customHeight="1">
      <c r="A16" s="85"/>
      <c r="B16" s="17" t="s">
        <v>11</v>
      </c>
      <c r="C16" s="65">
        <f>'内訳表'!T51</f>
        <v>93010234</v>
      </c>
      <c r="D16" s="65">
        <f>'内訳表'!U51</f>
        <v>92794963</v>
      </c>
      <c r="E16" s="108">
        <f>'内訳表'!V51</f>
        <v>273908</v>
      </c>
      <c r="F16" s="109">
        <f>'内訳表'!W51</f>
        <v>358942924</v>
      </c>
      <c r="G16" s="108">
        <f t="shared" si="0"/>
        <v>92521055</v>
      </c>
      <c r="H16" s="109"/>
    </row>
    <row r="17" spans="1:8" ht="36" customHeight="1">
      <c r="A17" s="86"/>
      <c r="B17" s="16" t="s">
        <v>29</v>
      </c>
      <c r="C17" s="65">
        <f aca="true" t="shared" si="1" ref="C17:H17">SUM(C11:C16)</f>
        <v>358942924</v>
      </c>
      <c r="D17" s="65">
        <f t="shared" si="1"/>
        <v>349661078</v>
      </c>
      <c r="E17" s="108">
        <f t="shared" si="1"/>
        <v>14440868</v>
      </c>
      <c r="F17" s="109">
        <f t="shared" si="1"/>
        <v>368177012</v>
      </c>
      <c r="G17" s="108">
        <f t="shared" si="1"/>
        <v>335220210</v>
      </c>
      <c r="H17" s="109">
        <f t="shared" si="1"/>
        <v>0</v>
      </c>
    </row>
    <row r="18" spans="1:8" ht="36" customHeight="1">
      <c r="A18" s="84" t="s">
        <v>34</v>
      </c>
      <c r="B18" s="15" t="s">
        <v>12</v>
      </c>
      <c r="C18" s="65">
        <f>'内訳表'!Z51</f>
        <v>117035323</v>
      </c>
      <c r="D18" s="65">
        <f>'内訳表'!AA51</f>
        <v>90101634</v>
      </c>
      <c r="E18" s="115"/>
      <c r="F18" s="116"/>
      <c r="G18" s="115"/>
      <c r="H18" s="116"/>
    </row>
    <row r="19" spans="1:8" ht="36" customHeight="1">
      <c r="A19" s="113"/>
      <c r="B19" s="15" t="s">
        <v>9</v>
      </c>
      <c r="C19" s="65">
        <f>'内訳表'!AB51</f>
        <v>222336524</v>
      </c>
      <c r="D19" s="65">
        <f>'内訳表'!AC51</f>
        <v>136459664</v>
      </c>
      <c r="E19" s="115"/>
      <c r="F19" s="116"/>
      <c r="G19" s="115"/>
      <c r="H19" s="116"/>
    </row>
    <row r="20" spans="1:8" ht="36" customHeight="1">
      <c r="A20" s="114"/>
      <c r="B20" s="16" t="s">
        <v>30</v>
      </c>
      <c r="C20" s="65">
        <f>SUM(C18:C19)</f>
        <v>339371847</v>
      </c>
      <c r="D20" s="65">
        <f>SUM(D18:D19)</f>
        <v>226561298</v>
      </c>
      <c r="E20" s="115"/>
      <c r="F20" s="116"/>
      <c r="G20" s="115"/>
      <c r="H20" s="116"/>
    </row>
    <row r="21" spans="1:8" ht="18" customHeight="1">
      <c r="A21" s="104" t="s">
        <v>1</v>
      </c>
      <c r="B21" s="105"/>
      <c r="C21" s="82">
        <f>C17+C20</f>
        <v>698314771</v>
      </c>
      <c r="D21" s="82">
        <f>D17+D20</f>
        <v>576222376</v>
      </c>
      <c r="E21" s="110"/>
      <c r="F21" s="111"/>
      <c r="G21" s="110"/>
      <c r="H21" s="111"/>
    </row>
    <row r="22" spans="1:8" ht="18" customHeight="1">
      <c r="A22" s="117" t="s">
        <v>31</v>
      </c>
      <c r="B22" s="118"/>
      <c r="C22" s="83"/>
      <c r="D22" s="83"/>
      <c r="E22" s="81"/>
      <c r="F22" s="112"/>
      <c r="G22" s="81"/>
      <c r="H22" s="112"/>
    </row>
    <row r="27" spans="4:8" ht="13.5">
      <c r="D27" s="3"/>
      <c r="E27" s="3"/>
      <c r="F27" s="3"/>
      <c r="H27" s="3"/>
    </row>
  </sheetData>
  <mergeCells count="39">
    <mergeCell ref="E21:F22"/>
    <mergeCell ref="G21:H22"/>
    <mergeCell ref="A18:A20"/>
    <mergeCell ref="G18:H18"/>
    <mergeCell ref="G19:H19"/>
    <mergeCell ref="G20:H20"/>
    <mergeCell ref="E18:F18"/>
    <mergeCell ref="E19:F19"/>
    <mergeCell ref="E20:F20"/>
    <mergeCell ref="A22:B22"/>
    <mergeCell ref="G12:H12"/>
    <mergeCell ref="G13:H13"/>
    <mergeCell ref="G14:H14"/>
    <mergeCell ref="E17:F17"/>
    <mergeCell ref="G17:H17"/>
    <mergeCell ref="E15:F15"/>
    <mergeCell ref="E16:F16"/>
    <mergeCell ref="G15:H15"/>
    <mergeCell ref="G16:H16"/>
    <mergeCell ref="A8:B10"/>
    <mergeCell ref="E10:F10"/>
    <mergeCell ref="G9:H9"/>
    <mergeCell ref="A21:B21"/>
    <mergeCell ref="G10:H10"/>
    <mergeCell ref="E11:F11"/>
    <mergeCell ref="E12:F12"/>
    <mergeCell ref="E13:F13"/>
    <mergeCell ref="E14:F14"/>
    <mergeCell ref="G11:H11"/>
    <mergeCell ref="D21:D22"/>
    <mergeCell ref="C21:C22"/>
    <mergeCell ref="A11:A17"/>
    <mergeCell ref="A1:I1"/>
    <mergeCell ref="A5:B5"/>
    <mergeCell ref="A6:B6"/>
    <mergeCell ref="E9:F9"/>
    <mergeCell ref="E8:H8"/>
    <mergeCell ref="D8:D9"/>
    <mergeCell ref="C8:C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3.50390625" style="19" customWidth="1"/>
    <col min="2" max="2" width="14.75390625" style="19" customWidth="1"/>
    <col min="3" max="11" width="14.625" style="19" customWidth="1"/>
    <col min="12" max="16384" width="9.00390625" style="19" customWidth="1"/>
  </cols>
  <sheetData>
    <row r="1" ht="18.75">
      <c r="A1" s="18" t="s">
        <v>77</v>
      </c>
    </row>
    <row r="2" s="20" customFormat="1" ht="17.25"/>
    <row r="3" spans="1:11" s="21" customFormat="1" ht="17.25" customHeight="1">
      <c r="A3" s="122" t="s">
        <v>78</v>
      </c>
      <c r="B3" s="120" t="s">
        <v>79</v>
      </c>
      <c r="C3" s="119" t="s">
        <v>80</v>
      </c>
      <c r="D3" s="119"/>
      <c r="E3" s="119"/>
      <c r="F3" s="119" t="s">
        <v>81</v>
      </c>
      <c r="G3" s="119"/>
      <c r="H3" s="119"/>
      <c r="I3" s="119" t="s">
        <v>82</v>
      </c>
      <c r="J3" s="119"/>
      <c r="K3" s="119"/>
    </row>
    <row r="4" spans="1:11" s="21" customFormat="1" ht="54" customHeight="1">
      <c r="A4" s="122"/>
      <c r="B4" s="121"/>
      <c r="C4" s="22" t="s">
        <v>35</v>
      </c>
      <c r="D4" s="22" t="s">
        <v>20</v>
      </c>
      <c r="E4" s="22" t="s">
        <v>21</v>
      </c>
      <c r="F4" s="22" t="s">
        <v>35</v>
      </c>
      <c r="G4" s="22" t="s">
        <v>20</v>
      </c>
      <c r="H4" s="22" t="s">
        <v>21</v>
      </c>
      <c r="I4" s="22" t="s">
        <v>35</v>
      </c>
      <c r="J4" s="22" t="s">
        <v>20</v>
      </c>
      <c r="K4" s="22" t="s">
        <v>21</v>
      </c>
    </row>
    <row r="5" spans="1:14" s="21" customFormat="1" ht="15" customHeight="1">
      <c r="A5" s="23">
        <v>1</v>
      </c>
      <c r="B5" s="24" t="s">
        <v>36</v>
      </c>
      <c r="C5" s="25">
        <v>7813</v>
      </c>
      <c r="D5" s="25">
        <v>5170</v>
      </c>
      <c r="E5" s="25">
        <v>2643</v>
      </c>
      <c r="F5" s="25">
        <v>2473</v>
      </c>
      <c r="G5" s="25">
        <v>1925</v>
      </c>
      <c r="H5" s="25">
        <v>548</v>
      </c>
      <c r="I5" s="25">
        <v>5340</v>
      </c>
      <c r="J5" s="25">
        <v>3245</v>
      </c>
      <c r="K5" s="25">
        <v>2095</v>
      </c>
      <c r="L5" s="21" t="str">
        <f aca="true" t="shared" si="0" ref="L5:L15">IF(F5+I5=C5,"○","×")</f>
        <v>○</v>
      </c>
      <c r="M5" s="21" t="str">
        <f aca="true" t="shared" si="1" ref="M5:M15">IF(G5+J5=D5,"○","×")</f>
        <v>○</v>
      </c>
      <c r="N5" s="21" t="str">
        <f aca="true" t="shared" si="2" ref="N5:N15">IF(H5+K5=E5,"○","×")</f>
        <v>○</v>
      </c>
    </row>
    <row r="6" spans="1:14" s="21" customFormat="1" ht="15" customHeight="1">
      <c r="A6" s="26">
        <v>2</v>
      </c>
      <c r="B6" s="27" t="s">
        <v>37</v>
      </c>
      <c r="C6" s="28">
        <v>1298</v>
      </c>
      <c r="D6" s="28">
        <v>831</v>
      </c>
      <c r="E6" s="28">
        <v>467</v>
      </c>
      <c r="F6" s="28">
        <v>101</v>
      </c>
      <c r="G6" s="28">
        <v>76</v>
      </c>
      <c r="H6" s="28">
        <v>25</v>
      </c>
      <c r="I6" s="28">
        <v>1197</v>
      </c>
      <c r="J6" s="28">
        <v>755</v>
      </c>
      <c r="K6" s="28">
        <v>442</v>
      </c>
      <c r="L6" s="21" t="str">
        <f t="shared" si="0"/>
        <v>○</v>
      </c>
      <c r="M6" s="21" t="str">
        <f t="shared" si="1"/>
        <v>○</v>
      </c>
      <c r="N6" s="21" t="str">
        <f t="shared" si="2"/>
        <v>○</v>
      </c>
    </row>
    <row r="7" spans="1:14" s="21" customFormat="1" ht="15" customHeight="1">
      <c r="A7" s="26">
        <v>3</v>
      </c>
      <c r="B7" s="27" t="s">
        <v>38</v>
      </c>
      <c r="C7" s="28">
        <v>642</v>
      </c>
      <c r="D7" s="28">
        <v>273</v>
      </c>
      <c r="E7" s="28">
        <v>369</v>
      </c>
      <c r="F7" s="28">
        <v>55</v>
      </c>
      <c r="G7" s="28">
        <v>32</v>
      </c>
      <c r="H7" s="28">
        <v>23</v>
      </c>
      <c r="I7" s="28">
        <v>587</v>
      </c>
      <c r="J7" s="28">
        <v>241</v>
      </c>
      <c r="K7" s="28">
        <v>346</v>
      </c>
      <c r="L7" s="21" t="str">
        <f t="shared" si="0"/>
        <v>○</v>
      </c>
      <c r="M7" s="21" t="str">
        <f t="shared" si="1"/>
        <v>○</v>
      </c>
      <c r="N7" s="21" t="str">
        <f t="shared" si="2"/>
        <v>○</v>
      </c>
    </row>
    <row r="8" spans="1:14" s="21" customFormat="1" ht="15" customHeight="1">
      <c r="A8" s="26">
        <v>4</v>
      </c>
      <c r="B8" s="27" t="s">
        <v>39</v>
      </c>
      <c r="C8" s="28">
        <v>2024</v>
      </c>
      <c r="D8" s="28">
        <v>1047</v>
      </c>
      <c r="E8" s="28">
        <v>977</v>
      </c>
      <c r="F8" s="28">
        <v>52</v>
      </c>
      <c r="G8" s="28">
        <v>33</v>
      </c>
      <c r="H8" s="28">
        <v>19</v>
      </c>
      <c r="I8" s="28">
        <v>1972</v>
      </c>
      <c r="J8" s="28">
        <v>1014</v>
      </c>
      <c r="K8" s="28">
        <v>958</v>
      </c>
      <c r="L8" s="21" t="str">
        <f t="shared" si="0"/>
        <v>○</v>
      </c>
      <c r="M8" s="21" t="str">
        <f t="shared" si="1"/>
        <v>○</v>
      </c>
      <c r="N8" s="21" t="str">
        <f t="shared" si="2"/>
        <v>○</v>
      </c>
    </row>
    <row r="9" spans="1:14" s="21" customFormat="1" ht="15" customHeight="1">
      <c r="A9" s="26">
        <v>5</v>
      </c>
      <c r="B9" s="27" t="s">
        <v>40</v>
      </c>
      <c r="C9" s="28">
        <v>1018</v>
      </c>
      <c r="D9" s="28">
        <v>568</v>
      </c>
      <c r="E9" s="28">
        <v>450</v>
      </c>
      <c r="F9" s="28">
        <v>137</v>
      </c>
      <c r="G9" s="28">
        <v>115</v>
      </c>
      <c r="H9" s="28">
        <v>22</v>
      </c>
      <c r="I9" s="28">
        <v>881</v>
      </c>
      <c r="J9" s="28">
        <v>453</v>
      </c>
      <c r="K9" s="28">
        <v>428</v>
      </c>
      <c r="L9" s="21" t="str">
        <f t="shared" si="0"/>
        <v>○</v>
      </c>
      <c r="M9" s="21" t="str">
        <f t="shared" si="1"/>
        <v>○</v>
      </c>
      <c r="N9" s="21" t="str">
        <f t="shared" si="2"/>
        <v>○</v>
      </c>
    </row>
    <row r="10" spans="1:14" s="21" customFormat="1" ht="15" customHeight="1">
      <c r="A10" s="26">
        <v>6</v>
      </c>
      <c r="B10" s="27" t="s">
        <v>41</v>
      </c>
      <c r="C10" s="28">
        <v>691</v>
      </c>
      <c r="D10" s="28">
        <v>324</v>
      </c>
      <c r="E10" s="28">
        <v>367</v>
      </c>
      <c r="F10" s="28">
        <v>56</v>
      </c>
      <c r="G10" s="28">
        <v>38</v>
      </c>
      <c r="H10" s="28">
        <v>18</v>
      </c>
      <c r="I10" s="28">
        <v>635</v>
      </c>
      <c r="J10" s="28">
        <v>286</v>
      </c>
      <c r="K10" s="28">
        <v>349</v>
      </c>
      <c r="L10" s="21" t="str">
        <f t="shared" si="0"/>
        <v>○</v>
      </c>
      <c r="M10" s="21" t="str">
        <f t="shared" si="1"/>
        <v>○</v>
      </c>
      <c r="N10" s="21" t="str">
        <f t="shared" si="2"/>
        <v>○</v>
      </c>
    </row>
    <row r="11" spans="1:14" s="21" customFormat="1" ht="15" customHeight="1">
      <c r="A11" s="26">
        <v>7</v>
      </c>
      <c r="B11" s="27" t="s">
        <v>42</v>
      </c>
      <c r="C11" s="28">
        <v>1611</v>
      </c>
      <c r="D11" s="28">
        <v>927</v>
      </c>
      <c r="E11" s="28">
        <v>684</v>
      </c>
      <c r="F11" s="28">
        <v>190</v>
      </c>
      <c r="G11" s="28">
        <v>150</v>
      </c>
      <c r="H11" s="28">
        <v>40</v>
      </c>
      <c r="I11" s="28">
        <v>1421</v>
      </c>
      <c r="J11" s="28">
        <v>777</v>
      </c>
      <c r="K11" s="28">
        <v>644</v>
      </c>
      <c r="L11" s="21" t="str">
        <f t="shared" si="0"/>
        <v>○</v>
      </c>
      <c r="M11" s="21" t="str">
        <f t="shared" si="1"/>
        <v>○</v>
      </c>
      <c r="N11" s="21" t="str">
        <f t="shared" si="2"/>
        <v>○</v>
      </c>
    </row>
    <row r="12" spans="1:14" s="21" customFormat="1" ht="15" customHeight="1">
      <c r="A12" s="26">
        <v>8</v>
      </c>
      <c r="B12" s="27" t="s">
        <v>83</v>
      </c>
      <c r="C12" s="28">
        <v>1179</v>
      </c>
      <c r="D12" s="28">
        <v>711</v>
      </c>
      <c r="E12" s="28">
        <v>468</v>
      </c>
      <c r="F12" s="28">
        <v>210</v>
      </c>
      <c r="G12" s="28">
        <v>151</v>
      </c>
      <c r="H12" s="28">
        <v>59</v>
      </c>
      <c r="I12" s="28">
        <v>969</v>
      </c>
      <c r="J12" s="28">
        <v>560</v>
      </c>
      <c r="K12" s="28">
        <v>409</v>
      </c>
      <c r="L12" s="21" t="str">
        <f t="shared" si="0"/>
        <v>○</v>
      </c>
      <c r="M12" s="21" t="str">
        <f t="shared" si="1"/>
        <v>○</v>
      </c>
      <c r="N12" s="21" t="str">
        <f t="shared" si="2"/>
        <v>○</v>
      </c>
    </row>
    <row r="13" spans="1:14" s="21" customFormat="1" ht="15" customHeight="1">
      <c r="A13" s="26">
        <v>9</v>
      </c>
      <c r="B13" s="27" t="s">
        <v>84</v>
      </c>
      <c r="C13" s="28">
        <v>1179</v>
      </c>
      <c r="D13" s="28">
        <v>544</v>
      </c>
      <c r="E13" s="28">
        <v>635</v>
      </c>
      <c r="F13" s="28">
        <v>73</v>
      </c>
      <c r="G13" s="28">
        <v>47</v>
      </c>
      <c r="H13" s="28">
        <v>26</v>
      </c>
      <c r="I13" s="28">
        <v>1106</v>
      </c>
      <c r="J13" s="28">
        <v>497</v>
      </c>
      <c r="K13" s="28">
        <v>609</v>
      </c>
      <c r="L13" s="21" t="str">
        <f t="shared" si="0"/>
        <v>○</v>
      </c>
      <c r="M13" s="21" t="str">
        <f t="shared" si="1"/>
        <v>○</v>
      </c>
      <c r="N13" s="21" t="str">
        <f t="shared" si="2"/>
        <v>○</v>
      </c>
    </row>
    <row r="14" spans="1:14" s="21" customFormat="1" ht="15" customHeight="1">
      <c r="A14" s="26">
        <v>10</v>
      </c>
      <c r="B14" s="27" t="s">
        <v>85</v>
      </c>
      <c r="C14" s="28">
        <v>1036</v>
      </c>
      <c r="D14" s="28">
        <v>638</v>
      </c>
      <c r="E14" s="28">
        <v>398</v>
      </c>
      <c r="F14" s="28">
        <v>332</v>
      </c>
      <c r="G14" s="28">
        <v>297</v>
      </c>
      <c r="H14" s="28">
        <v>35</v>
      </c>
      <c r="I14" s="28">
        <v>704</v>
      </c>
      <c r="J14" s="28">
        <v>341</v>
      </c>
      <c r="K14" s="28">
        <v>363</v>
      </c>
      <c r="L14" s="21" t="str">
        <f t="shared" si="0"/>
        <v>○</v>
      </c>
      <c r="M14" s="21" t="str">
        <f t="shared" si="1"/>
        <v>○</v>
      </c>
      <c r="N14" s="21" t="str">
        <f t="shared" si="2"/>
        <v>○</v>
      </c>
    </row>
    <row r="15" spans="1:14" s="21" customFormat="1" ht="15" customHeight="1">
      <c r="A15" s="29">
        <v>11</v>
      </c>
      <c r="B15" s="30" t="s">
        <v>86</v>
      </c>
      <c r="C15" s="31">
        <v>397</v>
      </c>
      <c r="D15" s="31">
        <v>215</v>
      </c>
      <c r="E15" s="31">
        <v>182</v>
      </c>
      <c r="F15" s="31">
        <v>59</v>
      </c>
      <c r="G15" s="31">
        <v>50</v>
      </c>
      <c r="H15" s="31">
        <v>9</v>
      </c>
      <c r="I15" s="31">
        <v>338</v>
      </c>
      <c r="J15" s="31">
        <v>165</v>
      </c>
      <c r="K15" s="31">
        <v>173</v>
      </c>
      <c r="L15" s="21" t="str">
        <f t="shared" si="0"/>
        <v>○</v>
      </c>
      <c r="M15" s="21" t="str">
        <f t="shared" si="1"/>
        <v>○</v>
      </c>
      <c r="N15" s="21" t="str">
        <f t="shared" si="2"/>
        <v>○</v>
      </c>
    </row>
    <row r="16" spans="1:14" s="21" customFormat="1" ht="15" customHeight="1">
      <c r="A16" s="32"/>
      <c r="B16" s="33" t="s">
        <v>87</v>
      </c>
      <c r="C16" s="34">
        <f>SUM(C5:C15)</f>
        <v>18888</v>
      </c>
      <c r="D16" s="34">
        <f aca="true" t="shared" si="3" ref="D16:K16">SUM(D5:D15)</f>
        <v>11248</v>
      </c>
      <c r="E16" s="34">
        <f t="shared" si="3"/>
        <v>7640</v>
      </c>
      <c r="F16" s="34">
        <f t="shared" si="3"/>
        <v>3738</v>
      </c>
      <c r="G16" s="34">
        <f t="shared" si="3"/>
        <v>2914</v>
      </c>
      <c r="H16" s="34">
        <f t="shared" si="3"/>
        <v>824</v>
      </c>
      <c r="I16" s="34">
        <f t="shared" si="3"/>
        <v>15150</v>
      </c>
      <c r="J16" s="34">
        <f t="shared" si="3"/>
        <v>8334</v>
      </c>
      <c r="K16" s="34">
        <f t="shared" si="3"/>
        <v>6816</v>
      </c>
      <c r="L16" s="21" t="str">
        <f>IF(F16+I16=C16,"○","×")</f>
        <v>○</v>
      </c>
      <c r="M16" s="21" t="str">
        <f>IF(G16+J16=D16,"○","×")</f>
        <v>○</v>
      </c>
      <c r="N16" s="21" t="str">
        <f>IF(H16+K16=E16,"○","×")</f>
        <v>○</v>
      </c>
    </row>
    <row r="17" spans="1:14" s="21" customFormat="1" ht="15" customHeight="1">
      <c r="A17" s="35">
        <v>12</v>
      </c>
      <c r="B17" s="36" t="s">
        <v>47</v>
      </c>
      <c r="C17" s="37">
        <v>102</v>
      </c>
      <c r="D17" s="37">
        <v>53</v>
      </c>
      <c r="E17" s="37">
        <v>49</v>
      </c>
      <c r="F17" s="37">
        <v>4</v>
      </c>
      <c r="G17" s="37">
        <v>3</v>
      </c>
      <c r="H17" s="37">
        <v>1</v>
      </c>
      <c r="I17" s="37">
        <v>98</v>
      </c>
      <c r="J17" s="37">
        <v>50</v>
      </c>
      <c r="K17" s="37">
        <v>48</v>
      </c>
      <c r="L17" s="21" t="str">
        <f aca="true" t="shared" si="4" ref="L17:L48">IF(F17+I17=C17,"○","×")</f>
        <v>○</v>
      </c>
      <c r="M17" s="21" t="str">
        <f aca="true" t="shared" si="5" ref="M17:M48">IF(G17+J17=D17,"○","×")</f>
        <v>○</v>
      </c>
      <c r="N17" s="21" t="str">
        <f aca="true" t="shared" si="6" ref="N17:N48">IF(H17+K17=E17,"○","×")</f>
        <v>○</v>
      </c>
    </row>
    <row r="18" spans="1:14" s="21" customFormat="1" ht="15" customHeight="1">
      <c r="A18" s="26">
        <v>13</v>
      </c>
      <c r="B18" s="27" t="s">
        <v>48</v>
      </c>
      <c r="C18" s="28">
        <v>87</v>
      </c>
      <c r="D18" s="28">
        <v>51</v>
      </c>
      <c r="E18" s="28">
        <v>36</v>
      </c>
      <c r="F18" s="28">
        <v>0</v>
      </c>
      <c r="G18" s="28">
        <v>0</v>
      </c>
      <c r="H18" s="28">
        <v>0</v>
      </c>
      <c r="I18" s="28">
        <v>87</v>
      </c>
      <c r="J18" s="28">
        <v>51</v>
      </c>
      <c r="K18" s="28">
        <v>36</v>
      </c>
      <c r="L18" s="21" t="str">
        <f t="shared" si="4"/>
        <v>○</v>
      </c>
      <c r="M18" s="21" t="str">
        <f t="shared" si="5"/>
        <v>○</v>
      </c>
      <c r="N18" s="21" t="str">
        <f t="shared" si="6"/>
        <v>○</v>
      </c>
    </row>
    <row r="19" spans="1:14" s="21" customFormat="1" ht="15" customHeight="1">
      <c r="A19" s="26">
        <v>14</v>
      </c>
      <c r="B19" s="27" t="s">
        <v>49</v>
      </c>
      <c r="C19" s="28">
        <v>56</v>
      </c>
      <c r="D19" s="28">
        <v>30</v>
      </c>
      <c r="E19" s="28">
        <v>26</v>
      </c>
      <c r="F19" s="28">
        <v>1</v>
      </c>
      <c r="G19" s="28">
        <v>1</v>
      </c>
      <c r="H19" s="28">
        <v>0</v>
      </c>
      <c r="I19" s="28">
        <v>55</v>
      </c>
      <c r="J19" s="28">
        <v>29</v>
      </c>
      <c r="K19" s="28">
        <v>26</v>
      </c>
      <c r="L19" s="21" t="str">
        <f t="shared" si="4"/>
        <v>○</v>
      </c>
      <c r="M19" s="21" t="str">
        <f t="shared" si="5"/>
        <v>○</v>
      </c>
      <c r="N19" s="21" t="str">
        <f t="shared" si="6"/>
        <v>○</v>
      </c>
    </row>
    <row r="20" spans="1:14" s="21" customFormat="1" ht="15" customHeight="1">
      <c r="A20" s="26">
        <v>15</v>
      </c>
      <c r="B20" s="27" t="s">
        <v>50</v>
      </c>
      <c r="C20" s="28">
        <v>120</v>
      </c>
      <c r="D20" s="28">
        <v>68</v>
      </c>
      <c r="E20" s="28">
        <v>52</v>
      </c>
      <c r="F20" s="28">
        <v>1</v>
      </c>
      <c r="G20" s="28">
        <v>0</v>
      </c>
      <c r="H20" s="28">
        <v>1</v>
      </c>
      <c r="I20" s="28">
        <v>119</v>
      </c>
      <c r="J20" s="28">
        <v>68</v>
      </c>
      <c r="K20" s="28">
        <v>51</v>
      </c>
      <c r="L20" s="21" t="str">
        <f t="shared" si="4"/>
        <v>○</v>
      </c>
      <c r="M20" s="21" t="str">
        <f t="shared" si="5"/>
        <v>○</v>
      </c>
      <c r="N20" s="21" t="str">
        <f t="shared" si="6"/>
        <v>○</v>
      </c>
    </row>
    <row r="21" spans="1:14" s="21" customFormat="1" ht="15" customHeight="1">
      <c r="A21" s="26">
        <v>16</v>
      </c>
      <c r="B21" s="27" t="s">
        <v>51</v>
      </c>
      <c r="C21" s="28">
        <v>169</v>
      </c>
      <c r="D21" s="28">
        <v>66</v>
      </c>
      <c r="E21" s="28">
        <v>103</v>
      </c>
      <c r="F21" s="28">
        <v>2</v>
      </c>
      <c r="G21" s="28">
        <v>0</v>
      </c>
      <c r="H21" s="28">
        <v>2</v>
      </c>
      <c r="I21" s="28">
        <v>167</v>
      </c>
      <c r="J21" s="28">
        <v>66</v>
      </c>
      <c r="K21" s="28">
        <v>101</v>
      </c>
      <c r="L21" s="21" t="str">
        <f t="shared" si="4"/>
        <v>○</v>
      </c>
      <c r="M21" s="21" t="str">
        <f t="shared" si="5"/>
        <v>○</v>
      </c>
      <c r="N21" s="21" t="str">
        <f t="shared" si="6"/>
        <v>○</v>
      </c>
    </row>
    <row r="22" spans="1:14" s="21" customFormat="1" ht="15" customHeight="1">
      <c r="A22" s="26">
        <v>17</v>
      </c>
      <c r="B22" s="27" t="s">
        <v>52</v>
      </c>
      <c r="C22" s="28">
        <v>239</v>
      </c>
      <c r="D22" s="28">
        <v>107</v>
      </c>
      <c r="E22" s="28">
        <v>132</v>
      </c>
      <c r="F22" s="28">
        <v>14</v>
      </c>
      <c r="G22" s="28">
        <v>11</v>
      </c>
      <c r="H22" s="28">
        <v>3</v>
      </c>
      <c r="I22" s="28">
        <v>225</v>
      </c>
      <c r="J22" s="28">
        <v>96</v>
      </c>
      <c r="K22" s="28">
        <v>129</v>
      </c>
      <c r="L22" s="21" t="str">
        <f t="shared" si="4"/>
        <v>○</v>
      </c>
      <c r="M22" s="21" t="str">
        <f t="shared" si="5"/>
        <v>○</v>
      </c>
      <c r="N22" s="21" t="str">
        <f t="shared" si="6"/>
        <v>○</v>
      </c>
    </row>
    <row r="23" spans="1:14" s="21" customFormat="1" ht="15" customHeight="1">
      <c r="A23" s="26">
        <v>18</v>
      </c>
      <c r="B23" s="27" t="s">
        <v>53</v>
      </c>
      <c r="C23" s="28">
        <v>132</v>
      </c>
      <c r="D23" s="28">
        <v>67</v>
      </c>
      <c r="E23" s="28">
        <v>65</v>
      </c>
      <c r="F23" s="28">
        <v>3</v>
      </c>
      <c r="G23" s="28">
        <v>1</v>
      </c>
      <c r="H23" s="28">
        <v>2</v>
      </c>
      <c r="I23" s="28">
        <v>129</v>
      </c>
      <c r="J23" s="28">
        <v>66</v>
      </c>
      <c r="K23" s="28">
        <v>63</v>
      </c>
      <c r="L23" s="21" t="str">
        <f t="shared" si="4"/>
        <v>○</v>
      </c>
      <c r="M23" s="21" t="str">
        <f t="shared" si="5"/>
        <v>○</v>
      </c>
      <c r="N23" s="21" t="str">
        <f t="shared" si="6"/>
        <v>○</v>
      </c>
    </row>
    <row r="24" spans="1:14" s="21" customFormat="1" ht="15" customHeight="1">
      <c r="A24" s="26">
        <v>19</v>
      </c>
      <c r="B24" s="27" t="s">
        <v>54</v>
      </c>
      <c r="C24" s="28">
        <v>115</v>
      </c>
      <c r="D24" s="28">
        <v>53</v>
      </c>
      <c r="E24" s="28">
        <v>62</v>
      </c>
      <c r="F24" s="28">
        <v>0</v>
      </c>
      <c r="G24" s="28">
        <v>0</v>
      </c>
      <c r="H24" s="28">
        <v>0</v>
      </c>
      <c r="I24" s="28">
        <v>115</v>
      </c>
      <c r="J24" s="28">
        <v>53</v>
      </c>
      <c r="K24" s="28">
        <v>62</v>
      </c>
      <c r="L24" s="21" t="str">
        <f t="shared" si="4"/>
        <v>○</v>
      </c>
      <c r="M24" s="21" t="str">
        <f t="shared" si="5"/>
        <v>○</v>
      </c>
      <c r="N24" s="21" t="str">
        <f t="shared" si="6"/>
        <v>○</v>
      </c>
    </row>
    <row r="25" spans="1:14" s="21" customFormat="1" ht="15" customHeight="1">
      <c r="A25" s="26">
        <v>20</v>
      </c>
      <c r="B25" s="27" t="s">
        <v>55</v>
      </c>
      <c r="C25" s="28">
        <v>99</v>
      </c>
      <c r="D25" s="28">
        <v>52</v>
      </c>
      <c r="E25" s="28">
        <v>47</v>
      </c>
      <c r="F25" s="28">
        <v>5</v>
      </c>
      <c r="G25" s="28">
        <v>5</v>
      </c>
      <c r="H25" s="28">
        <v>0</v>
      </c>
      <c r="I25" s="28">
        <v>94</v>
      </c>
      <c r="J25" s="28">
        <v>47</v>
      </c>
      <c r="K25" s="28">
        <v>47</v>
      </c>
      <c r="L25" s="21" t="str">
        <f t="shared" si="4"/>
        <v>○</v>
      </c>
      <c r="M25" s="21" t="str">
        <f t="shared" si="5"/>
        <v>○</v>
      </c>
      <c r="N25" s="21" t="str">
        <f t="shared" si="6"/>
        <v>○</v>
      </c>
    </row>
    <row r="26" spans="1:14" s="21" customFormat="1" ht="15" customHeight="1">
      <c r="A26" s="26">
        <v>21</v>
      </c>
      <c r="B26" s="27" t="s">
        <v>56</v>
      </c>
      <c r="C26" s="28">
        <v>286</v>
      </c>
      <c r="D26" s="28">
        <v>121</v>
      </c>
      <c r="E26" s="28">
        <v>165</v>
      </c>
      <c r="F26" s="28">
        <v>16</v>
      </c>
      <c r="G26" s="28">
        <v>8</v>
      </c>
      <c r="H26" s="28">
        <v>8</v>
      </c>
      <c r="I26" s="28">
        <v>270</v>
      </c>
      <c r="J26" s="28">
        <v>113</v>
      </c>
      <c r="K26" s="28">
        <v>157</v>
      </c>
      <c r="L26" s="21" t="str">
        <f t="shared" si="4"/>
        <v>○</v>
      </c>
      <c r="M26" s="21" t="str">
        <f t="shared" si="5"/>
        <v>○</v>
      </c>
      <c r="N26" s="21" t="str">
        <f t="shared" si="6"/>
        <v>○</v>
      </c>
    </row>
    <row r="27" spans="1:14" s="21" customFormat="1" ht="15" customHeight="1">
      <c r="A27" s="26">
        <v>22</v>
      </c>
      <c r="B27" s="27" t="s">
        <v>57</v>
      </c>
      <c r="C27" s="28">
        <v>197</v>
      </c>
      <c r="D27" s="28">
        <v>105</v>
      </c>
      <c r="E27" s="28">
        <v>92</v>
      </c>
      <c r="F27" s="28">
        <v>14</v>
      </c>
      <c r="G27" s="28">
        <v>12</v>
      </c>
      <c r="H27" s="28">
        <v>2</v>
      </c>
      <c r="I27" s="28">
        <v>183</v>
      </c>
      <c r="J27" s="28">
        <v>93</v>
      </c>
      <c r="K27" s="28">
        <v>90</v>
      </c>
      <c r="L27" s="21" t="str">
        <f t="shared" si="4"/>
        <v>○</v>
      </c>
      <c r="M27" s="21" t="str">
        <f t="shared" si="5"/>
        <v>○</v>
      </c>
      <c r="N27" s="21" t="str">
        <f t="shared" si="6"/>
        <v>○</v>
      </c>
    </row>
    <row r="28" spans="1:14" s="21" customFormat="1" ht="15" customHeight="1">
      <c r="A28" s="38">
        <v>23</v>
      </c>
      <c r="B28" s="27" t="s">
        <v>58</v>
      </c>
      <c r="C28" s="28">
        <v>618</v>
      </c>
      <c r="D28" s="28">
        <v>321</v>
      </c>
      <c r="E28" s="28">
        <v>297</v>
      </c>
      <c r="F28" s="28">
        <v>59</v>
      </c>
      <c r="G28" s="28">
        <v>44</v>
      </c>
      <c r="H28" s="28">
        <v>15</v>
      </c>
      <c r="I28" s="28">
        <v>559</v>
      </c>
      <c r="J28" s="28">
        <v>277</v>
      </c>
      <c r="K28" s="28">
        <v>282</v>
      </c>
      <c r="L28" s="21" t="str">
        <f t="shared" si="4"/>
        <v>○</v>
      </c>
      <c r="M28" s="21" t="str">
        <f t="shared" si="5"/>
        <v>○</v>
      </c>
      <c r="N28" s="21" t="str">
        <f t="shared" si="6"/>
        <v>○</v>
      </c>
    </row>
    <row r="29" spans="1:14" s="21" customFormat="1" ht="15" customHeight="1">
      <c r="A29" s="26">
        <v>24</v>
      </c>
      <c r="B29" s="27" t="s">
        <v>59</v>
      </c>
      <c r="C29" s="28">
        <v>241</v>
      </c>
      <c r="D29" s="28">
        <v>145</v>
      </c>
      <c r="E29" s="28">
        <v>96</v>
      </c>
      <c r="F29" s="28">
        <v>64</v>
      </c>
      <c r="G29" s="28">
        <v>58</v>
      </c>
      <c r="H29" s="28">
        <v>6</v>
      </c>
      <c r="I29" s="28">
        <v>177</v>
      </c>
      <c r="J29" s="28">
        <v>87</v>
      </c>
      <c r="K29" s="28">
        <v>90</v>
      </c>
      <c r="L29" s="21" t="str">
        <f t="shared" si="4"/>
        <v>○</v>
      </c>
      <c r="M29" s="21" t="str">
        <f t="shared" si="5"/>
        <v>○</v>
      </c>
      <c r="N29" s="21" t="str">
        <f t="shared" si="6"/>
        <v>○</v>
      </c>
    </row>
    <row r="30" spans="1:14" s="21" customFormat="1" ht="15" customHeight="1">
      <c r="A30" s="26">
        <v>25</v>
      </c>
      <c r="B30" s="27" t="s">
        <v>60</v>
      </c>
      <c r="C30" s="28">
        <v>315</v>
      </c>
      <c r="D30" s="28">
        <v>176</v>
      </c>
      <c r="E30" s="28">
        <v>139</v>
      </c>
      <c r="F30" s="28">
        <v>19</v>
      </c>
      <c r="G30" s="28">
        <v>10</v>
      </c>
      <c r="H30" s="28">
        <v>9</v>
      </c>
      <c r="I30" s="28">
        <v>296</v>
      </c>
      <c r="J30" s="28">
        <v>166</v>
      </c>
      <c r="K30" s="28">
        <v>130</v>
      </c>
      <c r="L30" s="21" t="str">
        <f t="shared" si="4"/>
        <v>○</v>
      </c>
      <c r="M30" s="21" t="str">
        <f t="shared" si="5"/>
        <v>○</v>
      </c>
      <c r="N30" s="21" t="str">
        <f t="shared" si="6"/>
        <v>○</v>
      </c>
    </row>
    <row r="31" spans="1:14" s="21" customFormat="1" ht="15" customHeight="1">
      <c r="A31" s="26">
        <v>26</v>
      </c>
      <c r="B31" s="27" t="s">
        <v>61</v>
      </c>
      <c r="C31" s="28">
        <v>676</v>
      </c>
      <c r="D31" s="28">
        <v>350</v>
      </c>
      <c r="E31" s="28">
        <v>326</v>
      </c>
      <c r="F31" s="28">
        <v>23</v>
      </c>
      <c r="G31" s="28">
        <v>19</v>
      </c>
      <c r="H31" s="28">
        <v>4</v>
      </c>
      <c r="I31" s="28">
        <v>653</v>
      </c>
      <c r="J31" s="28">
        <v>331</v>
      </c>
      <c r="K31" s="28">
        <v>322</v>
      </c>
      <c r="L31" s="21" t="str">
        <f t="shared" si="4"/>
        <v>○</v>
      </c>
      <c r="M31" s="21" t="str">
        <f t="shared" si="5"/>
        <v>○</v>
      </c>
      <c r="N31" s="21" t="str">
        <f t="shared" si="6"/>
        <v>○</v>
      </c>
    </row>
    <row r="32" spans="1:14" s="21" customFormat="1" ht="15" customHeight="1">
      <c r="A32" s="26">
        <v>27</v>
      </c>
      <c r="B32" s="27" t="s">
        <v>62</v>
      </c>
      <c r="C32" s="28">
        <v>209</v>
      </c>
      <c r="D32" s="28">
        <v>88</v>
      </c>
      <c r="E32" s="28">
        <v>121</v>
      </c>
      <c r="F32" s="28">
        <v>5</v>
      </c>
      <c r="G32" s="28">
        <v>4</v>
      </c>
      <c r="H32" s="28">
        <v>1</v>
      </c>
      <c r="I32" s="28">
        <v>204</v>
      </c>
      <c r="J32" s="28">
        <v>84</v>
      </c>
      <c r="K32" s="28">
        <v>120</v>
      </c>
      <c r="L32" s="21" t="str">
        <f t="shared" si="4"/>
        <v>○</v>
      </c>
      <c r="M32" s="21" t="str">
        <f t="shared" si="5"/>
        <v>○</v>
      </c>
      <c r="N32" s="21" t="str">
        <f t="shared" si="6"/>
        <v>○</v>
      </c>
    </row>
    <row r="33" spans="1:14" s="21" customFormat="1" ht="15" customHeight="1">
      <c r="A33" s="26">
        <v>28</v>
      </c>
      <c r="B33" s="27" t="s">
        <v>63</v>
      </c>
      <c r="C33" s="28">
        <v>674</v>
      </c>
      <c r="D33" s="28">
        <v>373</v>
      </c>
      <c r="E33" s="28">
        <v>301</v>
      </c>
      <c r="F33" s="28">
        <v>36</v>
      </c>
      <c r="G33" s="28">
        <v>24</v>
      </c>
      <c r="H33" s="28">
        <v>12</v>
      </c>
      <c r="I33" s="28">
        <v>638</v>
      </c>
      <c r="J33" s="28">
        <v>349</v>
      </c>
      <c r="K33" s="28">
        <v>289</v>
      </c>
      <c r="L33" s="21" t="str">
        <f t="shared" si="4"/>
        <v>○</v>
      </c>
      <c r="M33" s="21" t="str">
        <f t="shared" si="5"/>
        <v>○</v>
      </c>
      <c r="N33" s="21" t="str">
        <f t="shared" si="6"/>
        <v>○</v>
      </c>
    </row>
    <row r="34" spans="1:14" s="21" customFormat="1" ht="15" customHeight="1">
      <c r="A34" s="26">
        <v>29</v>
      </c>
      <c r="B34" s="27" t="s">
        <v>64</v>
      </c>
      <c r="C34" s="28">
        <v>54</v>
      </c>
      <c r="D34" s="28">
        <v>36</v>
      </c>
      <c r="E34" s="28">
        <v>18</v>
      </c>
      <c r="F34" s="28">
        <v>15</v>
      </c>
      <c r="G34" s="28">
        <v>13</v>
      </c>
      <c r="H34" s="28">
        <v>2</v>
      </c>
      <c r="I34" s="28">
        <v>39</v>
      </c>
      <c r="J34" s="28">
        <v>23</v>
      </c>
      <c r="K34" s="28">
        <v>16</v>
      </c>
      <c r="L34" s="21" t="str">
        <f t="shared" si="4"/>
        <v>○</v>
      </c>
      <c r="M34" s="21" t="str">
        <f t="shared" si="5"/>
        <v>○</v>
      </c>
      <c r="N34" s="21" t="str">
        <f t="shared" si="6"/>
        <v>○</v>
      </c>
    </row>
    <row r="35" spans="1:14" s="21" customFormat="1" ht="15" customHeight="1">
      <c r="A35" s="29">
        <v>30</v>
      </c>
      <c r="B35" s="30" t="s">
        <v>65</v>
      </c>
      <c r="C35" s="31">
        <v>46</v>
      </c>
      <c r="D35" s="31">
        <v>28</v>
      </c>
      <c r="E35" s="31">
        <v>18</v>
      </c>
      <c r="F35" s="31">
        <v>1</v>
      </c>
      <c r="G35" s="31">
        <v>0</v>
      </c>
      <c r="H35" s="31">
        <v>1</v>
      </c>
      <c r="I35" s="31">
        <v>45</v>
      </c>
      <c r="J35" s="31">
        <v>28</v>
      </c>
      <c r="K35" s="31">
        <v>17</v>
      </c>
      <c r="L35" s="21" t="str">
        <f t="shared" si="4"/>
        <v>○</v>
      </c>
      <c r="M35" s="21" t="str">
        <f t="shared" si="5"/>
        <v>○</v>
      </c>
      <c r="N35" s="21" t="str">
        <f t="shared" si="6"/>
        <v>○</v>
      </c>
    </row>
    <row r="36" spans="1:14" s="21" customFormat="1" ht="15" customHeight="1">
      <c r="A36" s="29">
        <v>31</v>
      </c>
      <c r="B36" s="30" t="s">
        <v>66</v>
      </c>
      <c r="C36" s="31">
        <v>30</v>
      </c>
      <c r="D36" s="31">
        <v>17</v>
      </c>
      <c r="E36" s="31">
        <v>13</v>
      </c>
      <c r="F36" s="31">
        <v>1</v>
      </c>
      <c r="G36" s="31">
        <v>0</v>
      </c>
      <c r="H36" s="31">
        <v>1</v>
      </c>
      <c r="I36" s="31">
        <v>29</v>
      </c>
      <c r="J36" s="31">
        <v>17</v>
      </c>
      <c r="K36" s="31">
        <v>12</v>
      </c>
      <c r="L36" s="21" t="str">
        <f t="shared" si="4"/>
        <v>○</v>
      </c>
      <c r="M36" s="21" t="str">
        <f t="shared" si="5"/>
        <v>○</v>
      </c>
      <c r="N36" s="21" t="str">
        <f t="shared" si="6"/>
        <v>○</v>
      </c>
    </row>
    <row r="37" spans="1:14" s="21" customFormat="1" ht="15" customHeight="1">
      <c r="A37" s="26">
        <v>32</v>
      </c>
      <c r="B37" s="27" t="s">
        <v>67</v>
      </c>
      <c r="C37" s="28">
        <v>26</v>
      </c>
      <c r="D37" s="28">
        <v>19</v>
      </c>
      <c r="E37" s="28">
        <v>7</v>
      </c>
      <c r="F37" s="28">
        <v>2</v>
      </c>
      <c r="G37" s="28">
        <v>1</v>
      </c>
      <c r="H37" s="28">
        <v>1</v>
      </c>
      <c r="I37" s="28">
        <v>24</v>
      </c>
      <c r="J37" s="28">
        <v>18</v>
      </c>
      <c r="K37" s="28">
        <v>6</v>
      </c>
      <c r="L37" s="21" t="str">
        <f t="shared" si="4"/>
        <v>○</v>
      </c>
      <c r="M37" s="21" t="str">
        <f t="shared" si="5"/>
        <v>○</v>
      </c>
      <c r="N37" s="21" t="str">
        <f t="shared" si="6"/>
        <v>○</v>
      </c>
    </row>
    <row r="38" spans="1:14" s="21" customFormat="1" ht="15" customHeight="1">
      <c r="A38" s="35">
        <v>33</v>
      </c>
      <c r="B38" s="36" t="s">
        <v>68</v>
      </c>
      <c r="C38" s="37">
        <v>204</v>
      </c>
      <c r="D38" s="37">
        <v>155</v>
      </c>
      <c r="E38" s="37">
        <v>49</v>
      </c>
      <c r="F38" s="37">
        <v>143</v>
      </c>
      <c r="G38" s="37">
        <v>131</v>
      </c>
      <c r="H38" s="37">
        <v>12</v>
      </c>
      <c r="I38" s="37">
        <v>61</v>
      </c>
      <c r="J38" s="37">
        <v>24</v>
      </c>
      <c r="K38" s="37">
        <v>37</v>
      </c>
      <c r="L38" s="21" t="str">
        <f t="shared" si="4"/>
        <v>○</v>
      </c>
      <c r="M38" s="21" t="str">
        <f t="shared" si="5"/>
        <v>○</v>
      </c>
      <c r="N38" s="21" t="str">
        <f t="shared" si="6"/>
        <v>○</v>
      </c>
    </row>
    <row r="39" spans="1:14" s="21" customFormat="1" ht="15" customHeight="1">
      <c r="A39" s="26">
        <v>34</v>
      </c>
      <c r="B39" s="27" t="s">
        <v>69</v>
      </c>
      <c r="C39" s="37">
        <v>36</v>
      </c>
      <c r="D39" s="37">
        <v>17</v>
      </c>
      <c r="E39" s="37">
        <v>19</v>
      </c>
      <c r="F39" s="37">
        <v>1</v>
      </c>
      <c r="G39" s="37">
        <v>1</v>
      </c>
      <c r="H39" s="37">
        <v>0</v>
      </c>
      <c r="I39" s="37">
        <v>35</v>
      </c>
      <c r="J39" s="37">
        <v>16</v>
      </c>
      <c r="K39" s="37">
        <v>19</v>
      </c>
      <c r="L39" s="21" t="str">
        <f t="shared" si="4"/>
        <v>○</v>
      </c>
      <c r="M39" s="21" t="str">
        <f t="shared" si="5"/>
        <v>○</v>
      </c>
      <c r="N39" s="21" t="str">
        <f t="shared" si="6"/>
        <v>○</v>
      </c>
    </row>
    <row r="40" spans="1:14" s="21" customFormat="1" ht="15" customHeight="1">
      <c r="A40" s="26">
        <v>35</v>
      </c>
      <c r="B40" s="27" t="s">
        <v>70</v>
      </c>
      <c r="C40" s="37">
        <v>49</v>
      </c>
      <c r="D40" s="37">
        <v>29</v>
      </c>
      <c r="E40" s="37">
        <v>20</v>
      </c>
      <c r="F40" s="28">
        <v>1</v>
      </c>
      <c r="G40" s="28">
        <v>0</v>
      </c>
      <c r="H40" s="28">
        <v>1</v>
      </c>
      <c r="I40" s="37">
        <v>48</v>
      </c>
      <c r="J40" s="37">
        <v>29</v>
      </c>
      <c r="K40" s="37">
        <v>19</v>
      </c>
      <c r="L40" s="21" t="str">
        <f t="shared" si="4"/>
        <v>○</v>
      </c>
      <c r="M40" s="21" t="str">
        <f t="shared" si="5"/>
        <v>○</v>
      </c>
      <c r="N40" s="21" t="str">
        <f t="shared" si="6"/>
        <v>○</v>
      </c>
    </row>
    <row r="41" spans="1:14" s="21" customFormat="1" ht="15" customHeight="1">
      <c r="A41" s="26">
        <v>36</v>
      </c>
      <c r="B41" s="27" t="s">
        <v>71</v>
      </c>
      <c r="C41" s="28">
        <v>54</v>
      </c>
      <c r="D41" s="28">
        <v>35</v>
      </c>
      <c r="E41" s="28">
        <v>19</v>
      </c>
      <c r="F41" s="28">
        <v>0</v>
      </c>
      <c r="G41" s="28">
        <v>0</v>
      </c>
      <c r="H41" s="28">
        <v>0</v>
      </c>
      <c r="I41" s="28">
        <v>54</v>
      </c>
      <c r="J41" s="28">
        <v>35</v>
      </c>
      <c r="K41" s="28">
        <v>19</v>
      </c>
      <c r="L41" s="21" t="str">
        <f t="shared" si="4"/>
        <v>○</v>
      </c>
      <c r="M41" s="21" t="str">
        <f t="shared" si="5"/>
        <v>○</v>
      </c>
      <c r="N41" s="21" t="str">
        <f t="shared" si="6"/>
        <v>○</v>
      </c>
    </row>
    <row r="42" spans="1:14" s="21" customFormat="1" ht="15" customHeight="1">
      <c r="A42" s="26">
        <v>37</v>
      </c>
      <c r="B42" s="27" t="s">
        <v>88</v>
      </c>
      <c r="C42" s="28">
        <v>194</v>
      </c>
      <c r="D42" s="28">
        <v>92</v>
      </c>
      <c r="E42" s="28">
        <v>102</v>
      </c>
      <c r="F42" s="28">
        <v>16</v>
      </c>
      <c r="G42" s="28">
        <v>11</v>
      </c>
      <c r="H42" s="28">
        <v>5</v>
      </c>
      <c r="I42" s="28">
        <v>178</v>
      </c>
      <c r="J42" s="28">
        <v>81</v>
      </c>
      <c r="K42" s="28">
        <v>97</v>
      </c>
      <c r="L42" s="21" t="str">
        <f t="shared" si="4"/>
        <v>○</v>
      </c>
      <c r="M42" s="21" t="str">
        <f t="shared" si="5"/>
        <v>○</v>
      </c>
      <c r="N42" s="21" t="str">
        <f t="shared" si="6"/>
        <v>○</v>
      </c>
    </row>
    <row r="43" spans="1:14" s="21" customFormat="1" ht="15" customHeight="1">
      <c r="A43" s="26">
        <v>38</v>
      </c>
      <c r="B43" s="27" t="s">
        <v>89</v>
      </c>
      <c r="C43" s="28">
        <v>201</v>
      </c>
      <c r="D43" s="28">
        <v>89</v>
      </c>
      <c r="E43" s="28">
        <v>112</v>
      </c>
      <c r="F43" s="28">
        <v>12</v>
      </c>
      <c r="G43" s="28">
        <v>6</v>
      </c>
      <c r="H43" s="28">
        <v>6</v>
      </c>
      <c r="I43" s="28">
        <v>189</v>
      </c>
      <c r="J43" s="28">
        <v>83</v>
      </c>
      <c r="K43" s="28">
        <v>106</v>
      </c>
      <c r="L43" s="21" t="str">
        <f t="shared" si="4"/>
        <v>○</v>
      </c>
      <c r="M43" s="21" t="str">
        <f t="shared" si="5"/>
        <v>○</v>
      </c>
      <c r="N43" s="21" t="str">
        <f t="shared" si="6"/>
        <v>○</v>
      </c>
    </row>
    <row r="44" spans="1:14" s="21" customFormat="1" ht="15" customHeight="1">
      <c r="A44" s="26">
        <v>39</v>
      </c>
      <c r="B44" s="27" t="s">
        <v>74</v>
      </c>
      <c r="C44" s="28">
        <v>53</v>
      </c>
      <c r="D44" s="28">
        <v>26</v>
      </c>
      <c r="E44" s="28">
        <v>27</v>
      </c>
      <c r="F44" s="28">
        <v>0</v>
      </c>
      <c r="G44" s="28">
        <v>0</v>
      </c>
      <c r="H44" s="28">
        <v>0</v>
      </c>
      <c r="I44" s="28">
        <v>53</v>
      </c>
      <c r="J44" s="28">
        <v>26</v>
      </c>
      <c r="K44" s="28">
        <v>27</v>
      </c>
      <c r="L44" s="21" t="str">
        <f t="shared" si="4"/>
        <v>○</v>
      </c>
      <c r="M44" s="21" t="str">
        <f t="shared" si="5"/>
        <v>○</v>
      </c>
      <c r="N44" s="21" t="str">
        <f t="shared" si="6"/>
        <v>○</v>
      </c>
    </row>
    <row r="45" spans="1:14" s="21" customFormat="1" ht="15" customHeight="1">
      <c r="A45" s="26">
        <v>40</v>
      </c>
      <c r="B45" s="27" t="s">
        <v>75</v>
      </c>
      <c r="C45" s="28">
        <v>329</v>
      </c>
      <c r="D45" s="28">
        <v>247</v>
      </c>
      <c r="E45" s="28">
        <v>82</v>
      </c>
      <c r="F45" s="28">
        <v>170</v>
      </c>
      <c r="G45" s="28">
        <v>152</v>
      </c>
      <c r="H45" s="28">
        <v>18</v>
      </c>
      <c r="I45" s="28">
        <v>159</v>
      </c>
      <c r="J45" s="28">
        <v>95</v>
      </c>
      <c r="K45" s="28">
        <v>64</v>
      </c>
      <c r="L45" s="21" t="str">
        <f t="shared" si="4"/>
        <v>○</v>
      </c>
      <c r="M45" s="21" t="str">
        <f t="shared" si="5"/>
        <v>○</v>
      </c>
      <c r="N45" s="21" t="str">
        <f t="shared" si="6"/>
        <v>○</v>
      </c>
    </row>
    <row r="46" spans="1:14" s="21" customFormat="1" ht="15" customHeight="1">
      <c r="A46" s="29">
        <v>41</v>
      </c>
      <c r="B46" s="30" t="s">
        <v>76</v>
      </c>
      <c r="C46" s="31">
        <v>114</v>
      </c>
      <c r="D46" s="31">
        <v>53</v>
      </c>
      <c r="E46" s="31">
        <v>61</v>
      </c>
      <c r="F46" s="31">
        <v>27</v>
      </c>
      <c r="G46" s="31">
        <v>14</v>
      </c>
      <c r="H46" s="31">
        <v>13</v>
      </c>
      <c r="I46" s="31">
        <v>87</v>
      </c>
      <c r="J46" s="31">
        <v>39</v>
      </c>
      <c r="K46" s="31">
        <v>48</v>
      </c>
      <c r="L46" s="21" t="str">
        <f t="shared" si="4"/>
        <v>○</v>
      </c>
      <c r="M46" s="21" t="str">
        <f t="shared" si="5"/>
        <v>○</v>
      </c>
      <c r="N46" s="21" t="str">
        <f t="shared" si="6"/>
        <v>○</v>
      </c>
    </row>
    <row r="47" spans="1:14" s="21" customFormat="1" ht="15" customHeight="1">
      <c r="A47" s="32"/>
      <c r="B47" s="33" t="s">
        <v>90</v>
      </c>
      <c r="C47" s="39">
        <f aca="true" t="shared" si="7" ref="C47:K47">SUM(C17:C46)</f>
        <v>5725</v>
      </c>
      <c r="D47" s="39">
        <f t="shared" si="7"/>
        <v>3069</v>
      </c>
      <c r="E47" s="39">
        <f t="shared" si="7"/>
        <v>2656</v>
      </c>
      <c r="F47" s="39">
        <f t="shared" si="7"/>
        <v>655</v>
      </c>
      <c r="G47" s="39">
        <f t="shared" si="7"/>
        <v>529</v>
      </c>
      <c r="H47" s="39">
        <f t="shared" si="7"/>
        <v>126</v>
      </c>
      <c r="I47" s="39">
        <f t="shared" si="7"/>
        <v>5070</v>
      </c>
      <c r="J47" s="39">
        <f t="shared" si="7"/>
        <v>2540</v>
      </c>
      <c r="K47" s="39">
        <f t="shared" si="7"/>
        <v>2530</v>
      </c>
      <c r="L47" s="21" t="str">
        <f t="shared" si="4"/>
        <v>○</v>
      </c>
      <c r="M47" s="21" t="str">
        <f t="shared" si="5"/>
        <v>○</v>
      </c>
      <c r="N47" s="21" t="str">
        <f t="shared" si="6"/>
        <v>○</v>
      </c>
    </row>
    <row r="48" spans="1:14" s="21" customFormat="1" ht="15" customHeight="1">
      <c r="A48" s="40"/>
      <c r="B48" s="41" t="s">
        <v>91</v>
      </c>
      <c r="C48" s="42">
        <f aca="true" t="shared" si="8" ref="C48:K48">C16+C47</f>
        <v>24613</v>
      </c>
      <c r="D48" s="42">
        <f t="shared" si="8"/>
        <v>14317</v>
      </c>
      <c r="E48" s="42">
        <f t="shared" si="8"/>
        <v>10296</v>
      </c>
      <c r="F48" s="42">
        <f t="shared" si="8"/>
        <v>4393</v>
      </c>
      <c r="G48" s="42">
        <f t="shared" si="8"/>
        <v>3443</v>
      </c>
      <c r="H48" s="42">
        <f t="shared" si="8"/>
        <v>950</v>
      </c>
      <c r="I48" s="42">
        <f t="shared" si="8"/>
        <v>20220</v>
      </c>
      <c r="J48" s="42">
        <f t="shared" si="8"/>
        <v>10874</v>
      </c>
      <c r="K48" s="42">
        <f t="shared" si="8"/>
        <v>9346</v>
      </c>
      <c r="L48" s="21" t="str">
        <f t="shared" si="4"/>
        <v>○</v>
      </c>
      <c r="M48" s="21" t="str">
        <f t="shared" si="5"/>
        <v>○</v>
      </c>
      <c r="N48" s="21" t="str">
        <f t="shared" si="6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51"/>
  <sheetViews>
    <sheetView view="pageBreakPreview" zoomScaleSheetLayoutView="10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20" sqref="AF20:AG49"/>
    </sheetView>
  </sheetViews>
  <sheetFormatPr defaultColWidth="9.00390625" defaultRowHeight="13.5"/>
  <cols>
    <col min="1" max="1" width="3.625" style="44" customWidth="1"/>
    <col min="2" max="2" width="13.75390625" style="44" bestFit="1" customWidth="1"/>
    <col min="3" max="17" width="12.625" style="44" customWidth="1"/>
    <col min="18" max="18" width="3.625" style="44" customWidth="1"/>
    <col min="19" max="19" width="13.75390625" style="44" bestFit="1" customWidth="1"/>
    <col min="20" max="25" width="12.625" style="44" customWidth="1"/>
    <col min="26" max="33" width="14.625" style="44" customWidth="1"/>
    <col min="34" max="40" width="3.375" style="44" bestFit="1" customWidth="1"/>
    <col min="41" max="16384" width="9.00390625" style="44" customWidth="1"/>
  </cols>
  <sheetData>
    <row r="1" spans="1:19" ht="21">
      <c r="A1" s="53" t="s">
        <v>110</v>
      </c>
      <c r="B1" s="43"/>
      <c r="R1" s="53" t="s">
        <v>110</v>
      </c>
      <c r="S1" s="43"/>
    </row>
    <row r="2" spans="1:19" ht="15" customHeight="1">
      <c r="A2" s="53"/>
      <c r="B2" s="43"/>
      <c r="R2" s="53"/>
      <c r="S2" s="43"/>
    </row>
    <row r="3" spans="1:19" ht="17.25">
      <c r="A3" s="63" t="s">
        <v>111</v>
      </c>
      <c r="B3" s="43"/>
      <c r="R3" s="63" t="s">
        <v>112</v>
      </c>
      <c r="S3" s="43"/>
    </row>
    <row r="4" spans="1:33" ht="16.5" customHeight="1">
      <c r="A4" s="127" t="s">
        <v>93</v>
      </c>
      <c r="B4" s="123" t="s">
        <v>94</v>
      </c>
      <c r="C4" s="130" t="s">
        <v>95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27" t="s">
        <v>93</v>
      </c>
      <c r="S4" s="123" t="s">
        <v>94</v>
      </c>
      <c r="T4" s="130" t="s">
        <v>32</v>
      </c>
      <c r="U4" s="131"/>
      <c r="V4" s="131"/>
      <c r="W4" s="131"/>
      <c r="X4" s="131"/>
      <c r="Y4" s="132"/>
      <c r="Z4" s="130" t="s">
        <v>109</v>
      </c>
      <c r="AA4" s="131"/>
      <c r="AB4" s="131"/>
      <c r="AC4" s="131"/>
      <c r="AD4" s="131"/>
      <c r="AE4" s="132"/>
      <c r="AF4" s="130" t="s">
        <v>96</v>
      </c>
      <c r="AG4" s="132"/>
    </row>
    <row r="5" spans="1:33" ht="16.5" customHeight="1">
      <c r="A5" s="128"/>
      <c r="B5" s="124"/>
      <c r="C5" s="130" t="s">
        <v>92</v>
      </c>
      <c r="D5" s="131"/>
      <c r="E5" s="131"/>
      <c r="F5" s="130" t="s">
        <v>102</v>
      </c>
      <c r="G5" s="131"/>
      <c r="H5" s="131"/>
      <c r="I5" s="130" t="s">
        <v>103</v>
      </c>
      <c r="J5" s="131"/>
      <c r="K5" s="131"/>
      <c r="L5" s="130" t="s">
        <v>104</v>
      </c>
      <c r="M5" s="131"/>
      <c r="N5" s="131"/>
      <c r="O5" s="130" t="s">
        <v>105</v>
      </c>
      <c r="P5" s="131"/>
      <c r="Q5" s="132"/>
      <c r="R5" s="128"/>
      <c r="S5" s="124"/>
      <c r="T5" s="130" t="s">
        <v>106</v>
      </c>
      <c r="U5" s="131"/>
      <c r="V5" s="131"/>
      <c r="W5" s="130" t="s">
        <v>108</v>
      </c>
      <c r="X5" s="131"/>
      <c r="Y5" s="131"/>
      <c r="Z5" s="135" t="s">
        <v>99</v>
      </c>
      <c r="AA5" s="133"/>
      <c r="AB5" s="135" t="s">
        <v>15</v>
      </c>
      <c r="AC5" s="133"/>
      <c r="AD5" s="135" t="s">
        <v>100</v>
      </c>
      <c r="AE5" s="133"/>
      <c r="AF5" s="139" t="s">
        <v>97</v>
      </c>
      <c r="AG5" s="133" t="s">
        <v>98</v>
      </c>
    </row>
    <row r="6" spans="1:33" ht="16.5" customHeight="1">
      <c r="A6" s="128"/>
      <c r="B6" s="125"/>
      <c r="C6" s="54" t="s">
        <v>97</v>
      </c>
      <c r="D6" s="135" t="s">
        <v>17</v>
      </c>
      <c r="E6" s="138"/>
      <c r="F6" s="54" t="s">
        <v>97</v>
      </c>
      <c r="G6" s="135" t="s">
        <v>17</v>
      </c>
      <c r="H6" s="138"/>
      <c r="I6" s="54" t="s">
        <v>97</v>
      </c>
      <c r="J6" s="135" t="s">
        <v>17</v>
      </c>
      <c r="K6" s="138"/>
      <c r="L6" s="54" t="s">
        <v>97</v>
      </c>
      <c r="M6" s="135" t="s">
        <v>17</v>
      </c>
      <c r="N6" s="138"/>
      <c r="O6" s="54" t="s">
        <v>97</v>
      </c>
      <c r="P6" s="135" t="s">
        <v>17</v>
      </c>
      <c r="Q6" s="133"/>
      <c r="R6" s="128"/>
      <c r="S6" s="125"/>
      <c r="T6" s="54" t="s">
        <v>97</v>
      </c>
      <c r="U6" s="135" t="s">
        <v>17</v>
      </c>
      <c r="V6" s="138"/>
      <c r="W6" s="54" t="s">
        <v>97</v>
      </c>
      <c r="X6" s="135" t="s">
        <v>17</v>
      </c>
      <c r="Y6" s="138"/>
      <c r="Z6" s="136"/>
      <c r="AA6" s="137"/>
      <c r="AB6" s="136"/>
      <c r="AC6" s="137"/>
      <c r="AD6" s="136"/>
      <c r="AE6" s="137"/>
      <c r="AF6" s="140"/>
      <c r="AG6" s="134"/>
    </row>
    <row r="7" spans="1:33" ht="16.5" customHeight="1">
      <c r="A7" s="129"/>
      <c r="B7" s="126"/>
      <c r="C7" s="55" t="s">
        <v>101</v>
      </c>
      <c r="D7" s="55"/>
      <c r="E7" s="56" t="s">
        <v>107</v>
      </c>
      <c r="F7" s="55" t="s">
        <v>101</v>
      </c>
      <c r="G7" s="55"/>
      <c r="H7" s="56" t="s">
        <v>107</v>
      </c>
      <c r="I7" s="55" t="s">
        <v>101</v>
      </c>
      <c r="J7" s="55"/>
      <c r="K7" s="56" t="s">
        <v>107</v>
      </c>
      <c r="L7" s="55" t="s">
        <v>101</v>
      </c>
      <c r="M7" s="55"/>
      <c r="N7" s="56" t="s">
        <v>107</v>
      </c>
      <c r="O7" s="55" t="s">
        <v>101</v>
      </c>
      <c r="P7" s="55"/>
      <c r="Q7" s="56" t="s">
        <v>107</v>
      </c>
      <c r="R7" s="129"/>
      <c r="S7" s="126"/>
      <c r="T7" s="55" t="s">
        <v>101</v>
      </c>
      <c r="U7" s="55"/>
      <c r="V7" s="56" t="s">
        <v>107</v>
      </c>
      <c r="W7" s="55" t="s">
        <v>101</v>
      </c>
      <c r="X7" s="55"/>
      <c r="Y7" s="56" t="s">
        <v>107</v>
      </c>
      <c r="Z7" s="57" t="s">
        <v>16</v>
      </c>
      <c r="AA7" s="57" t="s">
        <v>17</v>
      </c>
      <c r="AB7" s="57" t="s">
        <v>16</v>
      </c>
      <c r="AC7" s="57" t="s">
        <v>17</v>
      </c>
      <c r="AD7" s="57" t="s">
        <v>16</v>
      </c>
      <c r="AE7" s="57" t="s">
        <v>17</v>
      </c>
      <c r="AF7" s="55" t="s">
        <v>101</v>
      </c>
      <c r="AG7" s="58" t="s">
        <v>101</v>
      </c>
    </row>
    <row r="8" spans="1:40" ht="16.5" customHeight="1">
      <c r="A8" s="45">
        <v>1</v>
      </c>
      <c r="B8" s="50" t="s">
        <v>36</v>
      </c>
      <c r="C8" s="69">
        <v>43935589</v>
      </c>
      <c r="D8" s="69">
        <v>38354452</v>
      </c>
      <c r="E8" s="69">
        <v>9252542</v>
      </c>
      <c r="F8" s="69">
        <v>20031306</v>
      </c>
      <c r="G8" s="69">
        <v>19500837</v>
      </c>
      <c r="H8" s="69">
        <v>1498298</v>
      </c>
      <c r="I8" s="69">
        <v>785722</v>
      </c>
      <c r="J8" s="69">
        <v>489829</v>
      </c>
      <c r="K8" s="69">
        <v>295894</v>
      </c>
      <c r="L8" s="69">
        <v>17411</v>
      </c>
      <c r="M8" s="69">
        <v>17411</v>
      </c>
      <c r="N8" s="69">
        <v>0</v>
      </c>
      <c r="O8" s="69">
        <v>3172035</v>
      </c>
      <c r="P8" s="69">
        <v>3172035</v>
      </c>
      <c r="Q8" s="69">
        <v>0</v>
      </c>
      <c r="R8" s="45">
        <v>1</v>
      </c>
      <c r="S8" s="50" t="str">
        <f>B8</f>
        <v>那 覇 市</v>
      </c>
      <c r="T8" s="75">
        <v>29957268</v>
      </c>
      <c r="U8" s="75">
        <v>29911213</v>
      </c>
      <c r="V8" s="75">
        <v>138573</v>
      </c>
      <c r="W8" s="75">
        <v>97899331</v>
      </c>
      <c r="X8" s="75">
        <v>91445777</v>
      </c>
      <c r="Y8" s="75">
        <v>11185307</v>
      </c>
      <c r="Z8" s="75">
        <v>59463107</v>
      </c>
      <c r="AA8" s="75">
        <v>39546932</v>
      </c>
      <c r="AB8" s="75">
        <v>26506864</v>
      </c>
      <c r="AC8" s="75">
        <v>15278239</v>
      </c>
      <c r="AD8" s="75">
        <v>85969971</v>
      </c>
      <c r="AE8" s="75">
        <v>54825171</v>
      </c>
      <c r="AF8" s="75">
        <v>183869302</v>
      </c>
      <c r="AG8" s="75">
        <v>146270948</v>
      </c>
      <c r="AH8" s="44" t="str">
        <f>IF(W8=SUM(C8,F8,I8,L8,O8,T8),"○","×")</f>
        <v>○</v>
      </c>
      <c r="AI8" s="44" t="str">
        <f>IF(X8=SUM(D8,G8,J8,M8,P8,U8),"○","×")</f>
        <v>○</v>
      </c>
      <c r="AJ8" s="44" t="str">
        <f>IF(Y8=SUM(E8,H8,K8,N8,Q8,V8),"○","×")</f>
        <v>○</v>
      </c>
      <c r="AK8" s="44" t="str">
        <f>IF(AD8=SUM(Z8,AB8),"○","×")</f>
        <v>○</v>
      </c>
      <c r="AL8" s="44" t="str">
        <f>IF(AE8=SUM(AA8,AC8),"○","×")</f>
        <v>○</v>
      </c>
      <c r="AM8" s="44" t="str">
        <f>IF(AF8=AD8+W8,"○","×")</f>
        <v>○</v>
      </c>
      <c r="AN8" s="44" t="str">
        <f>IF(AG8=AE8+X8,"○","×")</f>
        <v>○</v>
      </c>
    </row>
    <row r="9" spans="1:40" ht="16.5" customHeight="1">
      <c r="A9" s="46">
        <v>2</v>
      </c>
      <c r="B9" s="51" t="s">
        <v>37</v>
      </c>
      <c r="C9" s="70">
        <v>3040855</v>
      </c>
      <c r="D9" s="70">
        <v>3025304</v>
      </c>
      <c r="E9" s="70">
        <v>15308</v>
      </c>
      <c r="F9" s="70">
        <v>3228231</v>
      </c>
      <c r="G9" s="70">
        <v>3201277</v>
      </c>
      <c r="H9" s="70">
        <v>47978</v>
      </c>
      <c r="I9" s="70">
        <v>69419</v>
      </c>
      <c r="J9" s="70">
        <v>64537</v>
      </c>
      <c r="K9" s="70">
        <v>4882</v>
      </c>
      <c r="L9" s="70">
        <v>0</v>
      </c>
      <c r="M9" s="70">
        <v>0</v>
      </c>
      <c r="N9" s="70">
        <v>0</v>
      </c>
      <c r="O9" s="70">
        <v>848785</v>
      </c>
      <c r="P9" s="70">
        <v>848785</v>
      </c>
      <c r="Q9" s="70">
        <v>0</v>
      </c>
      <c r="R9" s="46">
        <v>2</v>
      </c>
      <c r="S9" s="51" t="str">
        <f aca="true" t="shared" si="0" ref="S9:S49">B9</f>
        <v>宜野湾市</v>
      </c>
      <c r="T9" s="76">
        <v>4118014</v>
      </c>
      <c r="U9" s="76">
        <v>4110960</v>
      </c>
      <c r="V9" s="76">
        <v>7053</v>
      </c>
      <c r="W9" s="76">
        <v>11305304</v>
      </c>
      <c r="X9" s="76">
        <v>11250863</v>
      </c>
      <c r="Y9" s="76">
        <v>75221</v>
      </c>
      <c r="Z9" s="76">
        <v>2146174</v>
      </c>
      <c r="AA9" s="76">
        <v>2117427</v>
      </c>
      <c r="AB9" s="76">
        <v>6543152</v>
      </c>
      <c r="AC9" s="76">
        <v>4299017</v>
      </c>
      <c r="AD9" s="76">
        <v>8689326</v>
      </c>
      <c r="AE9" s="76">
        <v>6416444</v>
      </c>
      <c r="AF9" s="76">
        <v>19994630</v>
      </c>
      <c r="AG9" s="76">
        <v>17667307</v>
      </c>
      <c r="AH9" s="44" t="str">
        <f aca="true" t="shared" si="1" ref="AH9:AH51">IF(W9=SUM(C9,F9,I9,L9,O9,T9),"○","×")</f>
        <v>○</v>
      </c>
      <c r="AI9" s="44" t="str">
        <f aca="true" t="shared" si="2" ref="AI9:AI51">IF(X9=SUM(D9,G9,J9,M9,P9,U9),"○","×")</f>
        <v>○</v>
      </c>
      <c r="AJ9" s="44" t="str">
        <f aca="true" t="shared" si="3" ref="AJ9:AJ51">IF(Y9=SUM(E9,H9,K9,N9,Q9,V9),"○","×")</f>
        <v>○</v>
      </c>
      <c r="AK9" s="44" t="str">
        <f aca="true" t="shared" si="4" ref="AK9:AK51">IF(AD9=SUM(Z9,AB9),"○","×")</f>
        <v>○</v>
      </c>
      <c r="AL9" s="44" t="str">
        <f aca="true" t="shared" si="5" ref="AL9:AL51">IF(AE9=SUM(AA9,AC9),"○","×")</f>
        <v>○</v>
      </c>
      <c r="AM9" s="44" t="str">
        <f aca="true" t="shared" si="6" ref="AM9:AM51">IF(AF9=AD9+W9,"○","×")</f>
        <v>○</v>
      </c>
      <c r="AN9" s="44" t="str">
        <f aca="true" t="shared" si="7" ref="AN9:AN51">IF(AG9=AE9+X9,"○","×")</f>
        <v>○</v>
      </c>
    </row>
    <row r="10" spans="1:40" ht="16.5" customHeight="1">
      <c r="A10" s="46">
        <v>3</v>
      </c>
      <c r="B10" s="51" t="s">
        <v>38</v>
      </c>
      <c r="C10" s="70">
        <v>5194610</v>
      </c>
      <c r="D10" s="70">
        <v>5075104</v>
      </c>
      <c r="E10" s="70">
        <v>119505</v>
      </c>
      <c r="F10" s="70">
        <v>4152570</v>
      </c>
      <c r="G10" s="70">
        <v>4050298</v>
      </c>
      <c r="H10" s="70">
        <v>151750</v>
      </c>
      <c r="I10" s="70">
        <v>131129</v>
      </c>
      <c r="J10" s="70">
        <v>99771</v>
      </c>
      <c r="K10" s="70">
        <v>31357</v>
      </c>
      <c r="L10" s="70">
        <v>0</v>
      </c>
      <c r="M10" s="70">
        <v>0</v>
      </c>
      <c r="N10" s="70">
        <v>0</v>
      </c>
      <c r="O10" s="70">
        <v>126856</v>
      </c>
      <c r="P10" s="70">
        <v>126856</v>
      </c>
      <c r="Q10" s="70">
        <v>0</v>
      </c>
      <c r="R10" s="46">
        <v>3</v>
      </c>
      <c r="S10" s="51" t="str">
        <f t="shared" si="0"/>
        <v>石 垣 市</v>
      </c>
      <c r="T10" s="76">
        <v>3070517</v>
      </c>
      <c r="U10" s="76">
        <v>3064078</v>
      </c>
      <c r="V10" s="76">
        <v>6322</v>
      </c>
      <c r="W10" s="76">
        <v>12675682</v>
      </c>
      <c r="X10" s="76">
        <v>12416107</v>
      </c>
      <c r="Y10" s="76">
        <v>308934</v>
      </c>
      <c r="Z10" s="76">
        <v>5397359</v>
      </c>
      <c r="AA10" s="76">
        <v>4229433</v>
      </c>
      <c r="AB10" s="76">
        <v>7944343</v>
      </c>
      <c r="AC10" s="76">
        <v>4754846</v>
      </c>
      <c r="AD10" s="76">
        <v>13341702</v>
      </c>
      <c r="AE10" s="76">
        <v>8984279</v>
      </c>
      <c r="AF10" s="76">
        <v>26017384</v>
      </c>
      <c r="AG10" s="76">
        <v>21400386</v>
      </c>
      <c r="AH10" s="44" t="str">
        <f t="shared" si="1"/>
        <v>○</v>
      </c>
      <c r="AI10" s="44" t="str">
        <f t="shared" si="2"/>
        <v>○</v>
      </c>
      <c r="AJ10" s="44" t="str">
        <f t="shared" si="3"/>
        <v>○</v>
      </c>
      <c r="AK10" s="44" t="str">
        <f t="shared" si="4"/>
        <v>○</v>
      </c>
      <c r="AL10" s="44" t="str">
        <f t="shared" si="5"/>
        <v>○</v>
      </c>
      <c r="AM10" s="44" t="str">
        <f t="shared" si="6"/>
        <v>○</v>
      </c>
      <c r="AN10" s="44" t="str">
        <f t="shared" si="7"/>
        <v>○</v>
      </c>
    </row>
    <row r="11" spans="1:40" ht="16.5" customHeight="1">
      <c r="A11" s="46">
        <v>4</v>
      </c>
      <c r="B11" s="51" t="s">
        <v>39</v>
      </c>
      <c r="C11" s="70">
        <v>8085413</v>
      </c>
      <c r="D11" s="70">
        <v>8033005</v>
      </c>
      <c r="E11" s="70">
        <v>45975</v>
      </c>
      <c r="F11" s="70">
        <v>9683371</v>
      </c>
      <c r="G11" s="70">
        <v>9624043</v>
      </c>
      <c r="H11" s="70">
        <v>75377</v>
      </c>
      <c r="I11" s="70">
        <v>110864</v>
      </c>
      <c r="J11" s="70">
        <v>95138</v>
      </c>
      <c r="K11" s="70">
        <v>15726</v>
      </c>
      <c r="L11" s="70">
        <v>0</v>
      </c>
      <c r="M11" s="70">
        <v>0</v>
      </c>
      <c r="N11" s="70">
        <v>0</v>
      </c>
      <c r="O11" s="70">
        <v>252552</v>
      </c>
      <c r="P11" s="70">
        <v>252552</v>
      </c>
      <c r="Q11" s="70">
        <v>0</v>
      </c>
      <c r="R11" s="46">
        <v>4</v>
      </c>
      <c r="S11" s="51" t="str">
        <f t="shared" si="0"/>
        <v>浦 添 市</v>
      </c>
      <c r="T11" s="76">
        <v>11187431</v>
      </c>
      <c r="U11" s="76">
        <v>11179347</v>
      </c>
      <c r="V11" s="76">
        <v>7931</v>
      </c>
      <c r="W11" s="76">
        <v>29319631</v>
      </c>
      <c r="X11" s="76">
        <v>29184085</v>
      </c>
      <c r="Y11" s="76">
        <v>145009</v>
      </c>
      <c r="Z11" s="76">
        <v>3868735</v>
      </c>
      <c r="AA11" s="76">
        <v>3649423</v>
      </c>
      <c r="AB11" s="76">
        <v>23212979</v>
      </c>
      <c r="AC11" s="76">
        <v>14985686</v>
      </c>
      <c r="AD11" s="76">
        <v>27081714</v>
      </c>
      <c r="AE11" s="76">
        <v>18635109</v>
      </c>
      <c r="AF11" s="76">
        <v>56401345</v>
      </c>
      <c r="AG11" s="76">
        <v>47819194</v>
      </c>
      <c r="AH11" s="44" t="str">
        <f t="shared" si="1"/>
        <v>○</v>
      </c>
      <c r="AI11" s="44" t="str">
        <f t="shared" si="2"/>
        <v>○</v>
      </c>
      <c r="AJ11" s="44" t="str">
        <f t="shared" si="3"/>
        <v>○</v>
      </c>
      <c r="AK11" s="44" t="str">
        <f t="shared" si="4"/>
        <v>○</v>
      </c>
      <c r="AL11" s="44" t="str">
        <f t="shared" si="5"/>
        <v>○</v>
      </c>
      <c r="AM11" s="44" t="str">
        <f t="shared" si="6"/>
        <v>○</v>
      </c>
      <c r="AN11" s="44" t="str">
        <f t="shared" si="7"/>
        <v>○</v>
      </c>
    </row>
    <row r="12" spans="1:40" ht="16.5" customHeight="1">
      <c r="A12" s="46">
        <v>5</v>
      </c>
      <c r="B12" s="51" t="s">
        <v>40</v>
      </c>
      <c r="C12" s="70">
        <v>9034765</v>
      </c>
      <c r="D12" s="70">
        <v>8940621</v>
      </c>
      <c r="E12" s="70">
        <v>42383</v>
      </c>
      <c r="F12" s="70">
        <v>10411770</v>
      </c>
      <c r="G12" s="70">
        <v>10367678</v>
      </c>
      <c r="H12" s="70">
        <v>65648</v>
      </c>
      <c r="I12" s="70">
        <v>252516</v>
      </c>
      <c r="J12" s="70">
        <v>156525</v>
      </c>
      <c r="K12" s="70">
        <v>95992</v>
      </c>
      <c r="L12" s="70">
        <v>0</v>
      </c>
      <c r="M12" s="70">
        <v>0</v>
      </c>
      <c r="N12" s="70">
        <v>0</v>
      </c>
      <c r="O12" s="70">
        <v>110990</v>
      </c>
      <c r="P12" s="70">
        <v>110990</v>
      </c>
      <c r="Q12" s="70">
        <v>0</v>
      </c>
      <c r="R12" s="46">
        <v>5</v>
      </c>
      <c r="S12" s="51" t="str">
        <f t="shared" si="0"/>
        <v>名 護 市</v>
      </c>
      <c r="T12" s="76">
        <v>4902664</v>
      </c>
      <c r="U12" s="76">
        <v>4847740</v>
      </c>
      <c r="V12" s="76">
        <v>34785</v>
      </c>
      <c r="W12" s="76">
        <v>24712705</v>
      </c>
      <c r="X12" s="76">
        <v>24423554</v>
      </c>
      <c r="Y12" s="76">
        <v>238808</v>
      </c>
      <c r="Z12" s="76">
        <v>1856290</v>
      </c>
      <c r="AA12" s="76">
        <v>1805991</v>
      </c>
      <c r="AB12" s="76">
        <v>8438256</v>
      </c>
      <c r="AC12" s="76">
        <v>4954548</v>
      </c>
      <c r="AD12" s="76">
        <v>10294546</v>
      </c>
      <c r="AE12" s="76">
        <v>6760539</v>
      </c>
      <c r="AF12" s="76">
        <v>35007251</v>
      </c>
      <c r="AG12" s="76">
        <v>31184093</v>
      </c>
      <c r="AH12" s="44" t="str">
        <f t="shared" si="1"/>
        <v>○</v>
      </c>
      <c r="AI12" s="44" t="str">
        <f t="shared" si="2"/>
        <v>○</v>
      </c>
      <c r="AJ12" s="44" t="str">
        <f t="shared" si="3"/>
        <v>○</v>
      </c>
      <c r="AK12" s="44" t="str">
        <f t="shared" si="4"/>
        <v>○</v>
      </c>
      <c r="AL12" s="44" t="str">
        <f t="shared" si="5"/>
        <v>○</v>
      </c>
      <c r="AM12" s="44" t="str">
        <f t="shared" si="6"/>
        <v>○</v>
      </c>
      <c r="AN12" s="44" t="str">
        <f t="shared" si="7"/>
        <v>○</v>
      </c>
    </row>
    <row r="13" spans="1:40" ht="16.5" customHeight="1">
      <c r="A13" s="47">
        <v>6</v>
      </c>
      <c r="B13" s="52" t="s">
        <v>41</v>
      </c>
      <c r="C13" s="71">
        <v>5473423</v>
      </c>
      <c r="D13" s="71">
        <v>5464558</v>
      </c>
      <c r="E13" s="71">
        <v>8714</v>
      </c>
      <c r="F13" s="71">
        <v>7826403</v>
      </c>
      <c r="G13" s="71">
        <v>7818712</v>
      </c>
      <c r="H13" s="71">
        <v>18225</v>
      </c>
      <c r="I13" s="71">
        <v>189683</v>
      </c>
      <c r="J13" s="71">
        <v>189683</v>
      </c>
      <c r="K13" s="71">
        <v>0</v>
      </c>
      <c r="L13" s="71">
        <v>0</v>
      </c>
      <c r="M13" s="71">
        <v>0</v>
      </c>
      <c r="N13" s="71">
        <v>0</v>
      </c>
      <c r="O13" s="71">
        <v>193564</v>
      </c>
      <c r="P13" s="71">
        <v>193564</v>
      </c>
      <c r="Q13" s="71">
        <v>0</v>
      </c>
      <c r="R13" s="47">
        <v>6</v>
      </c>
      <c r="S13" s="52" t="str">
        <f t="shared" si="0"/>
        <v>糸 満 市</v>
      </c>
      <c r="T13" s="77">
        <v>3294219</v>
      </c>
      <c r="U13" s="77">
        <v>3288844</v>
      </c>
      <c r="V13" s="77">
        <v>5377</v>
      </c>
      <c r="W13" s="77">
        <v>16977292</v>
      </c>
      <c r="X13" s="77">
        <v>16955361</v>
      </c>
      <c r="Y13" s="77">
        <v>32316</v>
      </c>
      <c r="Z13" s="77">
        <v>1571265</v>
      </c>
      <c r="AA13" s="77">
        <v>1557274</v>
      </c>
      <c r="AB13" s="77">
        <v>4034171</v>
      </c>
      <c r="AC13" s="77">
        <v>2656601</v>
      </c>
      <c r="AD13" s="77">
        <v>5605436</v>
      </c>
      <c r="AE13" s="77">
        <v>4213875</v>
      </c>
      <c r="AF13" s="77">
        <v>22582728</v>
      </c>
      <c r="AG13" s="77">
        <v>21169236</v>
      </c>
      <c r="AH13" s="44" t="str">
        <f t="shared" si="1"/>
        <v>○</v>
      </c>
      <c r="AI13" s="44" t="str">
        <f t="shared" si="2"/>
        <v>○</v>
      </c>
      <c r="AJ13" s="44" t="str">
        <f t="shared" si="3"/>
        <v>○</v>
      </c>
      <c r="AK13" s="44" t="str">
        <f t="shared" si="4"/>
        <v>○</v>
      </c>
      <c r="AL13" s="44" t="str">
        <f t="shared" si="5"/>
        <v>○</v>
      </c>
      <c r="AM13" s="44" t="str">
        <f t="shared" si="6"/>
        <v>○</v>
      </c>
      <c r="AN13" s="44" t="str">
        <f t="shared" si="7"/>
        <v>○</v>
      </c>
    </row>
    <row r="14" spans="1:40" ht="16.5" customHeight="1">
      <c r="A14" s="46">
        <v>7</v>
      </c>
      <c r="B14" s="51" t="s">
        <v>42</v>
      </c>
      <c r="C14" s="70">
        <v>6005214</v>
      </c>
      <c r="D14" s="70">
        <v>5989521</v>
      </c>
      <c r="E14" s="70">
        <v>15694</v>
      </c>
      <c r="F14" s="70">
        <v>6803850</v>
      </c>
      <c r="G14" s="70">
        <v>6776612</v>
      </c>
      <c r="H14" s="70">
        <v>61810</v>
      </c>
      <c r="I14" s="70">
        <v>8841</v>
      </c>
      <c r="J14" s="70">
        <v>8841</v>
      </c>
      <c r="K14" s="70">
        <v>0</v>
      </c>
      <c r="L14" s="70">
        <v>0</v>
      </c>
      <c r="M14" s="70">
        <v>0</v>
      </c>
      <c r="N14" s="70">
        <v>0</v>
      </c>
      <c r="O14" s="70">
        <v>78138</v>
      </c>
      <c r="P14" s="70">
        <v>75708</v>
      </c>
      <c r="Q14" s="70">
        <v>2430</v>
      </c>
      <c r="R14" s="46">
        <v>7</v>
      </c>
      <c r="S14" s="51" t="str">
        <f t="shared" si="0"/>
        <v>沖 縄 市</v>
      </c>
      <c r="T14" s="76">
        <v>7419430</v>
      </c>
      <c r="U14" s="76">
        <v>7409711</v>
      </c>
      <c r="V14" s="76">
        <v>9719</v>
      </c>
      <c r="W14" s="76">
        <v>20315473</v>
      </c>
      <c r="X14" s="76">
        <v>20260393</v>
      </c>
      <c r="Y14" s="76">
        <v>89653</v>
      </c>
      <c r="Z14" s="76">
        <v>3480440</v>
      </c>
      <c r="AA14" s="76">
        <v>3307562</v>
      </c>
      <c r="AB14" s="76">
        <v>12358295</v>
      </c>
      <c r="AC14" s="76">
        <v>7242054</v>
      </c>
      <c r="AD14" s="76">
        <v>15838735</v>
      </c>
      <c r="AE14" s="76">
        <v>10549616</v>
      </c>
      <c r="AF14" s="76">
        <v>36154208</v>
      </c>
      <c r="AG14" s="76">
        <v>30810009</v>
      </c>
      <c r="AH14" s="44" t="str">
        <f t="shared" si="1"/>
        <v>○</v>
      </c>
      <c r="AI14" s="44" t="str">
        <f t="shared" si="2"/>
        <v>○</v>
      </c>
      <c r="AJ14" s="44" t="str">
        <f t="shared" si="3"/>
        <v>○</v>
      </c>
      <c r="AK14" s="44" t="str">
        <f t="shared" si="4"/>
        <v>○</v>
      </c>
      <c r="AL14" s="44" t="str">
        <f t="shared" si="5"/>
        <v>○</v>
      </c>
      <c r="AM14" s="44" t="str">
        <f t="shared" si="6"/>
        <v>○</v>
      </c>
      <c r="AN14" s="44" t="str">
        <f t="shared" si="7"/>
        <v>○</v>
      </c>
    </row>
    <row r="15" spans="1:40" ht="16.5" customHeight="1">
      <c r="A15" s="46">
        <v>8</v>
      </c>
      <c r="B15" s="51" t="s">
        <v>43</v>
      </c>
      <c r="C15" s="70">
        <v>4856642</v>
      </c>
      <c r="D15" s="70">
        <v>4702235</v>
      </c>
      <c r="E15" s="70">
        <v>173288</v>
      </c>
      <c r="F15" s="70">
        <v>3651016</v>
      </c>
      <c r="G15" s="70">
        <v>3491251</v>
      </c>
      <c r="H15" s="70">
        <v>207580</v>
      </c>
      <c r="I15" s="70">
        <v>743</v>
      </c>
      <c r="J15" s="70">
        <v>743</v>
      </c>
      <c r="K15" s="70">
        <v>0</v>
      </c>
      <c r="L15" s="70">
        <v>0</v>
      </c>
      <c r="M15" s="70">
        <v>0</v>
      </c>
      <c r="N15" s="70">
        <v>0</v>
      </c>
      <c r="O15" s="70">
        <v>71422</v>
      </c>
      <c r="P15" s="70">
        <v>71422</v>
      </c>
      <c r="Q15" s="70">
        <v>0</v>
      </c>
      <c r="R15" s="46">
        <v>8</v>
      </c>
      <c r="S15" s="51" t="str">
        <f t="shared" si="0"/>
        <v>豊見城市</v>
      </c>
      <c r="T15" s="76">
        <v>2869384</v>
      </c>
      <c r="U15" s="76">
        <v>2865068</v>
      </c>
      <c r="V15" s="76">
        <v>4317</v>
      </c>
      <c r="W15" s="76">
        <v>11449207</v>
      </c>
      <c r="X15" s="76">
        <v>11130719</v>
      </c>
      <c r="Y15" s="76">
        <v>385185</v>
      </c>
      <c r="Z15" s="76">
        <v>1561410</v>
      </c>
      <c r="AA15" s="76">
        <v>1533948</v>
      </c>
      <c r="AB15" s="76">
        <v>3175276</v>
      </c>
      <c r="AC15" s="76">
        <v>2095010</v>
      </c>
      <c r="AD15" s="76">
        <v>4736686</v>
      </c>
      <c r="AE15" s="76">
        <v>3628958</v>
      </c>
      <c r="AF15" s="76">
        <v>16185893</v>
      </c>
      <c r="AG15" s="76">
        <v>14759677</v>
      </c>
      <c r="AH15" s="44" t="str">
        <f t="shared" si="1"/>
        <v>○</v>
      </c>
      <c r="AI15" s="44" t="str">
        <f t="shared" si="2"/>
        <v>○</v>
      </c>
      <c r="AJ15" s="44" t="str">
        <f t="shared" si="3"/>
        <v>○</v>
      </c>
      <c r="AK15" s="44" t="str">
        <f t="shared" si="4"/>
        <v>○</v>
      </c>
      <c r="AL15" s="44" t="str">
        <f t="shared" si="5"/>
        <v>○</v>
      </c>
      <c r="AM15" s="44" t="str">
        <f t="shared" si="6"/>
        <v>○</v>
      </c>
      <c r="AN15" s="44" t="str">
        <f t="shared" si="7"/>
        <v>○</v>
      </c>
    </row>
    <row r="16" spans="1:40" ht="16.5" customHeight="1">
      <c r="A16" s="46">
        <v>9</v>
      </c>
      <c r="B16" s="51" t="s">
        <v>44</v>
      </c>
      <c r="C16" s="70">
        <v>17650697</v>
      </c>
      <c r="D16" s="70">
        <v>17604877</v>
      </c>
      <c r="E16" s="70">
        <v>43738</v>
      </c>
      <c r="F16" s="70">
        <v>8254243</v>
      </c>
      <c r="G16" s="70">
        <v>8136931</v>
      </c>
      <c r="H16" s="70">
        <v>122786</v>
      </c>
      <c r="I16" s="70">
        <v>704531</v>
      </c>
      <c r="J16" s="70">
        <v>357654</v>
      </c>
      <c r="K16" s="70">
        <v>346876</v>
      </c>
      <c r="L16" s="70">
        <v>0</v>
      </c>
      <c r="M16" s="70">
        <v>0</v>
      </c>
      <c r="N16" s="70">
        <v>0</v>
      </c>
      <c r="O16" s="70">
        <v>108381</v>
      </c>
      <c r="P16" s="70">
        <v>108381</v>
      </c>
      <c r="Q16" s="70">
        <v>0</v>
      </c>
      <c r="R16" s="46">
        <v>9</v>
      </c>
      <c r="S16" s="51" t="str">
        <f t="shared" si="0"/>
        <v>うるま市</v>
      </c>
      <c r="T16" s="76">
        <v>4869574</v>
      </c>
      <c r="U16" s="76">
        <v>4866242</v>
      </c>
      <c r="V16" s="76">
        <v>9045</v>
      </c>
      <c r="W16" s="76">
        <v>31587426</v>
      </c>
      <c r="X16" s="76">
        <v>31074085</v>
      </c>
      <c r="Y16" s="76">
        <v>522445</v>
      </c>
      <c r="Z16" s="76">
        <v>15523093</v>
      </c>
      <c r="AA16" s="76">
        <v>13456938</v>
      </c>
      <c r="AB16" s="76">
        <v>35880995</v>
      </c>
      <c r="AC16" s="76">
        <v>21630456</v>
      </c>
      <c r="AD16" s="76">
        <v>51404088</v>
      </c>
      <c r="AE16" s="76">
        <v>35087394</v>
      </c>
      <c r="AF16" s="76">
        <v>82991514</v>
      </c>
      <c r="AG16" s="76">
        <v>66161479</v>
      </c>
      <c r="AH16" s="44" t="str">
        <f t="shared" si="1"/>
        <v>○</v>
      </c>
      <c r="AI16" s="44" t="str">
        <f t="shared" si="2"/>
        <v>○</v>
      </c>
      <c r="AJ16" s="44" t="str">
        <f t="shared" si="3"/>
        <v>○</v>
      </c>
      <c r="AK16" s="44" t="str">
        <f t="shared" si="4"/>
        <v>○</v>
      </c>
      <c r="AL16" s="44" t="str">
        <f t="shared" si="5"/>
        <v>○</v>
      </c>
      <c r="AM16" s="44" t="str">
        <f t="shared" si="6"/>
        <v>○</v>
      </c>
      <c r="AN16" s="44" t="str">
        <f t="shared" si="7"/>
        <v>○</v>
      </c>
    </row>
    <row r="17" spans="1:40" ht="16.5" customHeight="1">
      <c r="A17" s="46">
        <v>10</v>
      </c>
      <c r="B17" s="51" t="s">
        <v>45</v>
      </c>
      <c r="C17" s="70">
        <v>5719075</v>
      </c>
      <c r="D17" s="70">
        <v>5645438</v>
      </c>
      <c r="E17" s="70">
        <v>73637</v>
      </c>
      <c r="F17" s="70">
        <v>6378048</v>
      </c>
      <c r="G17" s="70">
        <v>6181499</v>
      </c>
      <c r="H17" s="70">
        <v>161178</v>
      </c>
      <c r="I17" s="70">
        <v>369428</v>
      </c>
      <c r="J17" s="70">
        <v>244831</v>
      </c>
      <c r="K17" s="70">
        <v>124601</v>
      </c>
      <c r="L17" s="70">
        <v>0</v>
      </c>
      <c r="M17" s="70">
        <v>0</v>
      </c>
      <c r="N17" s="70">
        <v>0</v>
      </c>
      <c r="O17" s="70">
        <v>166147</v>
      </c>
      <c r="P17" s="70">
        <v>166147</v>
      </c>
      <c r="Q17" s="70">
        <v>0</v>
      </c>
      <c r="R17" s="46">
        <v>10</v>
      </c>
      <c r="S17" s="51" t="str">
        <f t="shared" si="0"/>
        <v>宮古島市</v>
      </c>
      <c r="T17" s="76">
        <v>2605603</v>
      </c>
      <c r="U17" s="76">
        <v>2597621</v>
      </c>
      <c r="V17" s="76">
        <v>7982</v>
      </c>
      <c r="W17" s="76">
        <v>15238301</v>
      </c>
      <c r="X17" s="76">
        <v>14835536</v>
      </c>
      <c r="Y17" s="76">
        <v>367398</v>
      </c>
      <c r="Z17" s="76">
        <v>5129843</v>
      </c>
      <c r="AA17" s="76">
        <v>4263016</v>
      </c>
      <c r="AB17" s="76">
        <v>9701869</v>
      </c>
      <c r="AC17" s="76">
        <v>6186485</v>
      </c>
      <c r="AD17" s="76">
        <v>14831712</v>
      </c>
      <c r="AE17" s="76">
        <v>10449501</v>
      </c>
      <c r="AF17" s="76">
        <v>30070013</v>
      </c>
      <c r="AG17" s="76">
        <v>25285037</v>
      </c>
      <c r="AH17" s="44" t="str">
        <f t="shared" si="1"/>
        <v>○</v>
      </c>
      <c r="AI17" s="44" t="str">
        <f t="shared" si="2"/>
        <v>○</v>
      </c>
      <c r="AJ17" s="44" t="str">
        <f t="shared" si="3"/>
        <v>○</v>
      </c>
      <c r="AK17" s="44" t="str">
        <f t="shared" si="4"/>
        <v>○</v>
      </c>
      <c r="AL17" s="44" t="str">
        <f t="shared" si="5"/>
        <v>○</v>
      </c>
      <c r="AM17" s="44" t="str">
        <f t="shared" si="6"/>
        <v>○</v>
      </c>
      <c r="AN17" s="44" t="str">
        <f t="shared" si="7"/>
        <v>○</v>
      </c>
    </row>
    <row r="18" spans="1:40" ht="16.5" customHeight="1">
      <c r="A18" s="66">
        <v>11</v>
      </c>
      <c r="B18" s="67" t="s">
        <v>46</v>
      </c>
      <c r="C18" s="72">
        <v>3268245</v>
      </c>
      <c r="D18" s="72">
        <v>3260735</v>
      </c>
      <c r="E18" s="72">
        <v>7511</v>
      </c>
      <c r="F18" s="72">
        <v>5150194</v>
      </c>
      <c r="G18" s="72">
        <v>5140172</v>
      </c>
      <c r="H18" s="72">
        <v>24064</v>
      </c>
      <c r="I18" s="72">
        <v>161233</v>
      </c>
      <c r="J18" s="72">
        <v>81745</v>
      </c>
      <c r="K18" s="72">
        <v>79487</v>
      </c>
      <c r="L18" s="72">
        <v>0</v>
      </c>
      <c r="M18" s="72">
        <v>0</v>
      </c>
      <c r="N18" s="72">
        <v>0</v>
      </c>
      <c r="O18" s="72">
        <v>52515</v>
      </c>
      <c r="P18" s="72">
        <v>52515</v>
      </c>
      <c r="Q18" s="72">
        <v>0</v>
      </c>
      <c r="R18" s="66">
        <v>11</v>
      </c>
      <c r="S18" s="67" t="str">
        <f t="shared" si="0"/>
        <v>南城市</v>
      </c>
      <c r="T18" s="78">
        <v>909424</v>
      </c>
      <c r="U18" s="78">
        <v>907741</v>
      </c>
      <c r="V18" s="78">
        <v>1683</v>
      </c>
      <c r="W18" s="78">
        <v>9541611</v>
      </c>
      <c r="X18" s="78">
        <v>9442908</v>
      </c>
      <c r="Y18" s="78">
        <v>112745</v>
      </c>
      <c r="Z18" s="78">
        <v>1148846</v>
      </c>
      <c r="AA18" s="78">
        <v>1111691</v>
      </c>
      <c r="AB18" s="78">
        <v>3388865</v>
      </c>
      <c r="AC18" s="78">
        <v>2229619</v>
      </c>
      <c r="AD18" s="78">
        <v>4537711</v>
      </c>
      <c r="AE18" s="78">
        <v>3341310</v>
      </c>
      <c r="AF18" s="78">
        <v>14079322</v>
      </c>
      <c r="AG18" s="78">
        <v>12784218</v>
      </c>
      <c r="AH18" s="44" t="str">
        <f t="shared" si="1"/>
        <v>○</v>
      </c>
      <c r="AI18" s="44" t="str">
        <f t="shared" si="2"/>
        <v>○</v>
      </c>
      <c r="AJ18" s="44" t="str">
        <f t="shared" si="3"/>
        <v>○</v>
      </c>
      <c r="AK18" s="44" t="str">
        <f t="shared" si="4"/>
        <v>○</v>
      </c>
      <c r="AL18" s="44" t="str">
        <f t="shared" si="5"/>
        <v>○</v>
      </c>
      <c r="AM18" s="44" t="str">
        <f t="shared" si="6"/>
        <v>○</v>
      </c>
      <c r="AN18" s="44" t="str">
        <f t="shared" si="7"/>
        <v>○</v>
      </c>
    </row>
    <row r="19" spans="1:40" ht="16.5" customHeight="1">
      <c r="A19" s="59"/>
      <c r="B19" s="33" t="s">
        <v>87</v>
      </c>
      <c r="C19" s="73">
        <f>SUM(C8:C18)</f>
        <v>112264528</v>
      </c>
      <c r="D19" s="73">
        <f aca="true" t="shared" si="8" ref="D19:Q19">SUM(D8:D18)</f>
        <v>106095850</v>
      </c>
      <c r="E19" s="73">
        <f t="shared" si="8"/>
        <v>9798295</v>
      </c>
      <c r="F19" s="73">
        <f t="shared" si="8"/>
        <v>85571002</v>
      </c>
      <c r="G19" s="73">
        <f t="shared" si="8"/>
        <v>84289310</v>
      </c>
      <c r="H19" s="73">
        <f t="shared" si="8"/>
        <v>2434694</v>
      </c>
      <c r="I19" s="73">
        <f t="shared" si="8"/>
        <v>2784109</v>
      </c>
      <c r="J19" s="73">
        <f t="shared" si="8"/>
        <v>1789297</v>
      </c>
      <c r="K19" s="73">
        <f t="shared" si="8"/>
        <v>994815</v>
      </c>
      <c r="L19" s="73">
        <f t="shared" si="8"/>
        <v>17411</v>
      </c>
      <c r="M19" s="73">
        <f t="shared" si="8"/>
        <v>17411</v>
      </c>
      <c r="N19" s="73">
        <f t="shared" si="8"/>
        <v>0</v>
      </c>
      <c r="O19" s="73">
        <f t="shared" si="8"/>
        <v>5181385</v>
      </c>
      <c r="P19" s="73">
        <f t="shared" si="8"/>
        <v>5178955</v>
      </c>
      <c r="Q19" s="73">
        <f t="shared" si="8"/>
        <v>2430</v>
      </c>
      <c r="R19" s="59"/>
      <c r="S19" s="68" t="str">
        <f>B19</f>
        <v>【市部計】</v>
      </c>
      <c r="T19" s="79">
        <f aca="true" t="shared" si="9" ref="T19:AG19">SUM(T8:T18)</f>
        <v>75203528</v>
      </c>
      <c r="U19" s="79">
        <f t="shared" si="9"/>
        <v>75048565</v>
      </c>
      <c r="V19" s="79">
        <f t="shared" si="9"/>
        <v>232787</v>
      </c>
      <c r="W19" s="79">
        <f t="shared" si="9"/>
        <v>281021963</v>
      </c>
      <c r="X19" s="79">
        <f t="shared" si="9"/>
        <v>272419388</v>
      </c>
      <c r="Y19" s="79">
        <f t="shared" si="9"/>
        <v>13463021</v>
      </c>
      <c r="Z19" s="79">
        <f t="shared" si="9"/>
        <v>101146562</v>
      </c>
      <c r="AA19" s="79">
        <f t="shared" si="9"/>
        <v>76579635</v>
      </c>
      <c r="AB19" s="79">
        <f t="shared" si="9"/>
        <v>141185065</v>
      </c>
      <c r="AC19" s="79">
        <f t="shared" si="9"/>
        <v>86312561</v>
      </c>
      <c r="AD19" s="79">
        <f t="shared" si="9"/>
        <v>242331627</v>
      </c>
      <c r="AE19" s="79">
        <f t="shared" si="9"/>
        <v>162892196</v>
      </c>
      <c r="AF19" s="79">
        <f t="shared" si="9"/>
        <v>523353590</v>
      </c>
      <c r="AG19" s="79">
        <f t="shared" si="9"/>
        <v>435311584</v>
      </c>
      <c r="AH19" s="44" t="str">
        <f>IF(W19=SUM(C19,F19,I19,L19,O19,T19),"○","×")</f>
        <v>○</v>
      </c>
      <c r="AI19" s="44" t="str">
        <f>IF(X19=SUM(D19,G19,J19,M19,P19,U19),"○","×")</f>
        <v>○</v>
      </c>
      <c r="AJ19" s="44" t="str">
        <f>IF(Y19=SUM(E19,H19,K19,N19,Q19,V19),"○","×")</f>
        <v>○</v>
      </c>
      <c r="AK19" s="44" t="str">
        <f>IF(AD19=SUM(Z19,AB19),"○","×")</f>
        <v>○</v>
      </c>
      <c r="AL19" s="44" t="str">
        <f>IF(AE19=SUM(AA19,AC19),"○","×")</f>
        <v>○</v>
      </c>
      <c r="AM19" s="44" t="str">
        <f>IF(AF19=AD19+W19,"○","×")</f>
        <v>○</v>
      </c>
      <c r="AN19" s="44" t="str">
        <f>IF(AG19=AE19+X19,"○","×")</f>
        <v>○</v>
      </c>
    </row>
    <row r="20" spans="1:40" ht="16.5" customHeight="1">
      <c r="A20" s="47">
        <v>12</v>
      </c>
      <c r="B20" s="52" t="s">
        <v>47</v>
      </c>
      <c r="C20" s="71">
        <v>729624</v>
      </c>
      <c r="D20" s="71">
        <v>720714</v>
      </c>
      <c r="E20" s="71">
        <v>8910</v>
      </c>
      <c r="F20" s="71">
        <v>918028</v>
      </c>
      <c r="G20" s="71">
        <v>914552</v>
      </c>
      <c r="H20" s="71">
        <v>15858</v>
      </c>
      <c r="I20" s="71">
        <v>8645</v>
      </c>
      <c r="J20" s="71">
        <v>8645</v>
      </c>
      <c r="K20" s="71">
        <v>0</v>
      </c>
      <c r="L20" s="71">
        <v>0</v>
      </c>
      <c r="M20" s="71">
        <v>0</v>
      </c>
      <c r="N20" s="71">
        <v>0</v>
      </c>
      <c r="O20" s="71">
        <v>2585</v>
      </c>
      <c r="P20" s="71">
        <v>2585</v>
      </c>
      <c r="Q20" s="71">
        <v>0</v>
      </c>
      <c r="R20" s="47">
        <v>12</v>
      </c>
      <c r="S20" s="52" t="str">
        <f t="shared" si="0"/>
        <v>国 頭 村</v>
      </c>
      <c r="T20" s="77">
        <v>242898</v>
      </c>
      <c r="U20" s="77">
        <v>241901</v>
      </c>
      <c r="V20" s="77">
        <v>1032</v>
      </c>
      <c r="W20" s="77">
        <v>1901780</v>
      </c>
      <c r="X20" s="77">
        <v>1888397</v>
      </c>
      <c r="Y20" s="77">
        <v>25800</v>
      </c>
      <c r="Z20" s="77">
        <v>384339</v>
      </c>
      <c r="AA20" s="77">
        <v>379629</v>
      </c>
      <c r="AB20" s="77">
        <v>1545694</v>
      </c>
      <c r="AC20" s="77">
        <v>977786</v>
      </c>
      <c r="AD20" s="77">
        <v>1930033</v>
      </c>
      <c r="AE20" s="77">
        <v>1357415</v>
      </c>
      <c r="AF20" s="77">
        <v>3831813</v>
      </c>
      <c r="AG20" s="77">
        <v>3245812</v>
      </c>
      <c r="AH20" s="44" t="str">
        <f t="shared" si="1"/>
        <v>○</v>
      </c>
      <c r="AI20" s="44" t="str">
        <f t="shared" si="2"/>
        <v>○</v>
      </c>
      <c r="AJ20" s="44" t="str">
        <f t="shared" si="3"/>
        <v>○</v>
      </c>
      <c r="AK20" s="44" t="str">
        <f t="shared" si="4"/>
        <v>○</v>
      </c>
      <c r="AL20" s="44" t="str">
        <f t="shared" si="5"/>
        <v>○</v>
      </c>
      <c r="AM20" s="44" t="str">
        <f t="shared" si="6"/>
        <v>○</v>
      </c>
      <c r="AN20" s="44" t="str">
        <f t="shared" si="7"/>
        <v>○</v>
      </c>
    </row>
    <row r="21" spans="1:40" ht="16.5" customHeight="1">
      <c r="A21" s="46">
        <v>13</v>
      </c>
      <c r="B21" s="51" t="s">
        <v>48</v>
      </c>
      <c r="C21" s="70">
        <v>193514</v>
      </c>
      <c r="D21" s="70">
        <v>188450</v>
      </c>
      <c r="E21" s="70">
        <v>5064</v>
      </c>
      <c r="F21" s="70">
        <v>163490</v>
      </c>
      <c r="G21" s="70">
        <v>162404</v>
      </c>
      <c r="H21" s="70">
        <v>5217</v>
      </c>
      <c r="I21" s="70">
        <v>170</v>
      </c>
      <c r="J21" s="70">
        <v>170</v>
      </c>
      <c r="K21" s="70">
        <v>0</v>
      </c>
      <c r="L21" s="70">
        <v>0</v>
      </c>
      <c r="M21" s="70">
        <v>0</v>
      </c>
      <c r="N21" s="70">
        <v>0</v>
      </c>
      <c r="O21" s="70">
        <v>395</v>
      </c>
      <c r="P21" s="70">
        <v>395</v>
      </c>
      <c r="Q21" s="70">
        <v>0</v>
      </c>
      <c r="R21" s="46">
        <v>13</v>
      </c>
      <c r="S21" s="51" t="str">
        <f t="shared" si="0"/>
        <v>大宜味村</v>
      </c>
      <c r="T21" s="76">
        <v>62361</v>
      </c>
      <c r="U21" s="76">
        <v>62361</v>
      </c>
      <c r="V21" s="76">
        <v>0</v>
      </c>
      <c r="W21" s="76">
        <v>419930</v>
      </c>
      <c r="X21" s="76">
        <v>413780</v>
      </c>
      <c r="Y21" s="76">
        <v>10281</v>
      </c>
      <c r="Z21" s="76">
        <v>162287</v>
      </c>
      <c r="AA21" s="76">
        <v>160817</v>
      </c>
      <c r="AB21" s="76">
        <v>1237466</v>
      </c>
      <c r="AC21" s="76">
        <v>785898</v>
      </c>
      <c r="AD21" s="76">
        <v>1399753</v>
      </c>
      <c r="AE21" s="76">
        <v>946715</v>
      </c>
      <c r="AF21" s="76">
        <v>1819683</v>
      </c>
      <c r="AG21" s="76">
        <v>1360495</v>
      </c>
      <c r="AH21" s="44" t="str">
        <f t="shared" si="1"/>
        <v>○</v>
      </c>
      <c r="AI21" s="44" t="str">
        <f t="shared" si="2"/>
        <v>○</v>
      </c>
      <c r="AJ21" s="44" t="str">
        <f t="shared" si="3"/>
        <v>○</v>
      </c>
      <c r="AK21" s="44" t="str">
        <f t="shared" si="4"/>
        <v>○</v>
      </c>
      <c r="AL21" s="44" t="str">
        <f t="shared" si="5"/>
        <v>○</v>
      </c>
      <c r="AM21" s="44" t="str">
        <f t="shared" si="6"/>
        <v>○</v>
      </c>
      <c r="AN21" s="44" t="str">
        <f t="shared" si="7"/>
        <v>○</v>
      </c>
    </row>
    <row r="22" spans="1:40" ht="16.5" customHeight="1">
      <c r="A22" s="46">
        <v>14</v>
      </c>
      <c r="B22" s="51" t="s">
        <v>49</v>
      </c>
      <c r="C22" s="70">
        <v>288468</v>
      </c>
      <c r="D22" s="70">
        <v>279926</v>
      </c>
      <c r="E22" s="70">
        <v>8541</v>
      </c>
      <c r="F22" s="70">
        <v>158784</v>
      </c>
      <c r="G22" s="70">
        <v>157549</v>
      </c>
      <c r="H22" s="70">
        <v>5140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8258</v>
      </c>
      <c r="P22" s="70">
        <v>8258</v>
      </c>
      <c r="Q22" s="70">
        <v>0</v>
      </c>
      <c r="R22" s="46">
        <v>14</v>
      </c>
      <c r="S22" s="51" t="str">
        <f t="shared" si="0"/>
        <v>東    村</v>
      </c>
      <c r="T22" s="76">
        <v>47983</v>
      </c>
      <c r="U22" s="76">
        <v>47063</v>
      </c>
      <c r="V22" s="76">
        <v>920</v>
      </c>
      <c r="W22" s="76">
        <v>503493</v>
      </c>
      <c r="X22" s="76">
        <v>492796</v>
      </c>
      <c r="Y22" s="76">
        <v>14601</v>
      </c>
      <c r="Z22" s="76">
        <v>123313</v>
      </c>
      <c r="AA22" s="76">
        <v>121995</v>
      </c>
      <c r="AB22" s="76">
        <v>649441</v>
      </c>
      <c r="AC22" s="76">
        <v>417876</v>
      </c>
      <c r="AD22" s="76">
        <v>772754</v>
      </c>
      <c r="AE22" s="76">
        <v>539871</v>
      </c>
      <c r="AF22" s="76">
        <v>1276247</v>
      </c>
      <c r="AG22" s="76">
        <v>1032667</v>
      </c>
      <c r="AH22" s="44" t="str">
        <f t="shared" si="1"/>
        <v>○</v>
      </c>
      <c r="AI22" s="44" t="str">
        <f t="shared" si="2"/>
        <v>○</v>
      </c>
      <c r="AJ22" s="44" t="str">
        <f t="shared" si="3"/>
        <v>○</v>
      </c>
      <c r="AK22" s="44" t="str">
        <f t="shared" si="4"/>
        <v>○</v>
      </c>
      <c r="AL22" s="44" t="str">
        <f t="shared" si="5"/>
        <v>○</v>
      </c>
      <c r="AM22" s="44" t="str">
        <f t="shared" si="6"/>
        <v>○</v>
      </c>
      <c r="AN22" s="44" t="str">
        <f t="shared" si="7"/>
        <v>○</v>
      </c>
    </row>
    <row r="23" spans="1:40" ht="16.5" customHeight="1">
      <c r="A23" s="46">
        <v>15</v>
      </c>
      <c r="B23" s="51" t="s">
        <v>50</v>
      </c>
      <c r="C23" s="70">
        <v>573751</v>
      </c>
      <c r="D23" s="70">
        <v>573751</v>
      </c>
      <c r="E23" s="70">
        <v>0</v>
      </c>
      <c r="F23" s="70">
        <v>673713</v>
      </c>
      <c r="G23" s="70">
        <v>654185</v>
      </c>
      <c r="H23" s="70">
        <v>19528</v>
      </c>
      <c r="I23" s="70">
        <v>669</v>
      </c>
      <c r="J23" s="70">
        <v>669</v>
      </c>
      <c r="K23" s="70">
        <v>0</v>
      </c>
      <c r="L23" s="70">
        <v>0</v>
      </c>
      <c r="M23" s="70">
        <v>0</v>
      </c>
      <c r="N23" s="70">
        <v>0</v>
      </c>
      <c r="O23" s="70">
        <v>42762</v>
      </c>
      <c r="P23" s="70">
        <v>42762</v>
      </c>
      <c r="Q23" s="70">
        <v>0</v>
      </c>
      <c r="R23" s="46">
        <v>15</v>
      </c>
      <c r="S23" s="51" t="str">
        <f t="shared" si="0"/>
        <v>今帰仁村</v>
      </c>
      <c r="T23" s="76">
        <v>313033</v>
      </c>
      <c r="U23" s="76">
        <v>312470</v>
      </c>
      <c r="V23" s="76">
        <v>562</v>
      </c>
      <c r="W23" s="76">
        <v>1603928</v>
      </c>
      <c r="X23" s="76">
        <v>1583837</v>
      </c>
      <c r="Y23" s="76">
        <v>20090</v>
      </c>
      <c r="Z23" s="76">
        <v>288290</v>
      </c>
      <c r="AA23" s="76">
        <v>281077</v>
      </c>
      <c r="AB23" s="76">
        <v>2627983</v>
      </c>
      <c r="AC23" s="76">
        <v>1370812</v>
      </c>
      <c r="AD23" s="76">
        <v>2916273</v>
      </c>
      <c r="AE23" s="76">
        <v>1651889</v>
      </c>
      <c r="AF23" s="76">
        <v>4520201</v>
      </c>
      <c r="AG23" s="76">
        <v>3235726</v>
      </c>
      <c r="AH23" s="44" t="str">
        <f t="shared" si="1"/>
        <v>○</v>
      </c>
      <c r="AI23" s="44" t="str">
        <f t="shared" si="2"/>
        <v>○</v>
      </c>
      <c r="AJ23" s="44" t="str">
        <f t="shared" si="3"/>
        <v>○</v>
      </c>
      <c r="AK23" s="44" t="str">
        <f t="shared" si="4"/>
        <v>○</v>
      </c>
      <c r="AL23" s="44" t="str">
        <f t="shared" si="5"/>
        <v>○</v>
      </c>
      <c r="AM23" s="44" t="str">
        <f t="shared" si="6"/>
        <v>○</v>
      </c>
      <c r="AN23" s="44" t="str">
        <f t="shared" si="7"/>
        <v>○</v>
      </c>
    </row>
    <row r="24" spans="1:40" ht="16.5" customHeight="1">
      <c r="A24" s="46">
        <v>16</v>
      </c>
      <c r="B24" s="51" t="s">
        <v>51</v>
      </c>
      <c r="C24" s="70">
        <v>1484745</v>
      </c>
      <c r="D24" s="70">
        <v>1469623</v>
      </c>
      <c r="E24" s="70">
        <v>15122</v>
      </c>
      <c r="F24" s="70">
        <v>993063</v>
      </c>
      <c r="G24" s="70">
        <v>984955</v>
      </c>
      <c r="H24" s="70">
        <v>20253</v>
      </c>
      <c r="I24" s="70">
        <v>39672</v>
      </c>
      <c r="J24" s="70">
        <v>34003</v>
      </c>
      <c r="K24" s="70">
        <v>5680</v>
      </c>
      <c r="L24" s="70">
        <v>0</v>
      </c>
      <c r="M24" s="70">
        <v>0</v>
      </c>
      <c r="N24" s="70">
        <v>0</v>
      </c>
      <c r="O24" s="70">
        <v>43116</v>
      </c>
      <c r="P24" s="70">
        <v>43116</v>
      </c>
      <c r="Q24" s="70">
        <v>0</v>
      </c>
      <c r="R24" s="46">
        <v>16</v>
      </c>
      <c r="S24" s="51" t="str">
        <f t="shared" si="0"/>
        <v>本 部 町</v>
      </c>
      <c r="T24" s="76">
        <v>574592</v>
      </c>
      <c r="U24" s="76">
        <v>573875</v>
      </c>
      <c r="V24" s="76">
        <v>718</v>
      </c>
      <c r="W24" s="76">
        <v>3135188</v>
      </c>
      <c r="X24" s="76">
        <v>3105572</v>
      </c>
      <c r="Y24" s="76">
        <v>41773</v>
      </c>
      <c r="Z24" s="76">
        <v>1888241</v>
      </c>
      <c r="AA24" s="76">
        <v>704917</v>
      </c>
      <c r="AB24" s="76">
        <v>2028592</v>
      </c>
      <c r="AC24" s="76">
        <v>1259461</v>
      </c>
      <c r="AD24" s="76">
        <v>3916833</v>
      </c>
      <c r="AE24" s="76">
        <v>1964378</v>
      </c>
      <c r="AF24" s="76">
        <v>7052021</v>
      </c>
      <c r="AG24" s="76">
        <v>5069950</v>
      </c>
      <c r="AH24" s="44" t="str">
        <f t="shared" si="1"/>
        <v>○</v>
      </c>
      <c r="AI24" s="44" t="str">
        <f t="shared" si="2"/>
        <v>○</v>
      </c>
      <c r="AJ24" s="44" t="str">
        <f t="shared" si="3"/>
        <v>○</v>
      </c>
      <c r="AK24" s="44" t="str">
        <f t="shared" si="4"/>
        <v>○</v>
      </c>
      <c r="AL24" s="44" t="str">
        <f t="shared" si="5"/>
        <v>○</v>
      </c>
      <c r="AM24" s="44" t="str">
        <f t="shared" si="6"/>
        <v>○</v>
      </c>
      <c r="AN24" s="44" t="str">
        <f t="shared" si="7"/>
        <v>○</v>
      </c>
    </row>
    <row r="25" spans="1:40" ht="16.5" customHeight="1">
      <c r="A25" s="46">
        <v>17</v>
      </c>
      <c r="B25" s="51" t="s">
        <v>52</v>
      </c>
      <c r="C25" s="70">
        <v>3719089</v>
      </c>
      <c r="D25" s="70">
        <v>3709864</v>
      </c>
      <c r="E25" s="70">
        <v>10774</v>
      </c>
      <c r="F25" s="70">
        <v>1096677</v>
      </c>
      <c r="G25" s="70">
        <v>1045867</v>
      </c>
      <c r="H25" s="70">
        <v>62008</v>
      </c>
      <c r="I25" s="70">
        <v>59809</v>
      </c>
      <c r="J25" s="70">
        <v>59809</v>
      </c>
      <c r="K25" s="70">
        <v>0</v>
      </c>
      <c r="L25" s="70">
        <v>0</v>
      </c>
      <c r="M25" s="70">
        <v>0</v>
      </c>
      <c r="N25" s="70">
        <v>0</v>
      </c>
      <c r="O25" s="70">
        <v>43082</v>
      </c>
      <c r="P25" s="70">
        <v>43082</v>
      </c>
      <c r="Q25" s="70">
        <v>0</v>
      </c>
      <c r="R25" s="46">
        <v>17</v>
      </c>
      <c r="S25" s="51" t="str">
        <f t="shared" si="0"/>
        <v>恩 納 村</v>
      </c>
      <c r="T25" s="76">
        <v>1527880</v>
      </c>
      <c r="U25" s="76">
        <v>1490929</v>
      </c>
      <c r="V25" s="76">
        <v>18954</v>
      </c>
      <c r="W25" s="76">
        <v>6446537</v>
      </c>
      <c r="X25" s="76">
        <v>6349551</v>
      </c>
      <c r="Y25" s="76">
        <v>91736</v>
      </c>
      <c r="Z25" s="76">
        <v>326532</v>
      </c>
      <c r="AA25" s="76">
        <v>324055</v>
      </c>
      <c r="AB25" s="76">
        <v>2189958</v>
      </c>
      <c r="AC25" s="76">
        <v>1399151</v>
      </c>
      <c r="AD25" s="76">
        <v>2516490</v>
      </c>
      <c r="AE25" s="76">
        <v>1723206</v>
      </c>
      <c r="AF25" s="76">
        <v>8963027</v>
      </c>
      <c r="AG25" s="76">
        <v>8072757</v>
      </c>
      <c r="AH25" s="44" t="str">
        <f t="shared" si="1"/>
        <v>○</v>
      </c>
      <c r="AI25" s="44" t="str">
        <f t="shared" si="2"/>
        <v>○</v>
      </c>
      <c r="AJ25" s="44" t="str">
        <f t="shared" si="3"/>
        <v>○</v>
      </c>
      <c r="AK25" s="44" t="str">
        <f t="shared" si="4"/>
        <v>○</v>
      </c>
      <c r="AL25" s="44" t="str">
        <f t="shared" si="5"/>
        <v>○</v>
      </c>
      <c r="AM25" s="44" t="str">
        <f t="shared" si="6"/>
        <v>○</v>
      </c>
      <c r="AN25" s="44" t="str">
        <f t="shared" si="7"/>
        <v>○</v>
      </c>
    </row>
    <row r="26" spans="1:40" ht="16.5" customHeight="1">
      <c r="A26" s="46">
        <v>18</v>
      </c>
      <c r="B26" s="51" t="s">
        <v>53</v>
      </c>
      <c r="C26" s="70">
        <v>1565514</v>
      </c>
      <c r="D26" s="70">
        <v>1563834</v>
      </c>
      <c r="E26" s="70">
        <v>1681</v>
      </c>
      <c r="F26" s="70">
        <v>274003</v>
      </c>
      <c r="G26" s="70">
        <v>273382</v>
      </c>
      <c r="H26" s="70">
        <v>2916</v>
      </c>
      <c r="I26" s="70">
        <v>518</v>
      </c>
      <c r="J26" s="70">
        <v>518</v>
      </c>
      <c r="K26" s="70">
        <v>0</v>
      </c>
      <c r="L26" s="70">
        <v>0</v>
      </c>
      <c r="M26" s="70">
        <v>0</v>
      </c>
      <c r="N26" s="70">
        <v>0</v>
      </c>
      <c r="O26" s="70">
        <v>3384</v>
      </c>
      <c r="P26" s="70">
        <v>3384</v>
      </c>
      <c r="Q26" s="70">
        <v>0</v>
      </c>
      <c r="R26" s="46">
        <v>18</v>
      </c>
      <c r="S26" s="51" t="str">
        <f t="shared" si="0"/>
        <v>宜野座村</v>
      </c>
      <c r="T26" s="76">
        <v>460590</v>
      </c>
      <c r="U26" s="76">
        <v>459899</v>
      </c>
      <c r="V26" s="76">
        <v>728</v>
      </c>
      <c r="W26" s="76">
        <v>2304009</v>
      </c>
      <c r="X26" s="76">
        <v>2301017</v>
      </c>
      <c r="Y26" s="76">
        <v>5325</v>
      </c>
      <c r="Z26" s="76">
        <v>138040</v>
      </c>
      <c r="AA26" s="76">
        <v>136451</v>
      </c>
      <c r="AB26" s="76">
        <v>864052</v>
      </c>
      <c r="AC26" s="76">
        <v>548583</v>
      </c>
      <c r="AD26" s="76">
        <v>1002092</v>
      </c>
      <c r="AE26" s="76">
        <v>685034</v>
      </c>
      <c r="AF26" s="76">
        <v>3306101</v>
      </c>
      <c r="AG26" s="76">
        <v>2986051</v>
      </c>
      <c r="AH26" s="44" t="str">
        <f t="shared" si="1"/>
        <v>○</v>
      </c>
      <c r="AI26" s="44" t="str">
        <f t="shared" si="2"/>
        <v>○</v>
      </c>
      <c r="AJ26" s="44" t="str">
        <f t="shared" si="3"/>
        <v>○</v>
      </c>
      <c r="AK26" s="44" t="str">
        <f t="shared" si="4"/>
        <v>○</v>
      </c>
      <c r="AL26" s="44" t="str">
        <f t="shared" si="5"/>
        <v>○</v>
      </c>
      <c r="AM26" s="44" t="str">
        <f t="shared" si="6"/>
        <v>○</v>
      </c>
      <c r="AN26" s="44" t="str">
        <f t="shared" si="7"/>
        <v>○</v>
      </c>
    </row>
    <row r="27" spans="1:40" ht="16.5" customHeight="1">
      <c r="A27" s="46">
        <v>19</v>
      </c>
      <c r="B27" s="51" t="s">
        <v>54</v>
      </c>
      <c r="C27" s="70">
        <v>487272</v>
      </c>
      <c r="D27" s="70">
        <v>486470</v>
      </c>
      <c r="E27" s="70">
        <v>802</v>
      </c>
      <c r="F27" s="70">
        <v>460368</v>
      </c>
      <c r="G27" s="70">
        <v>459814</v>
      </c>
      <c r="H27" s="70">
        <v>2246</v>
      </c>
      <c r="I27" s="70">
        <v>12</v>
      </c>
      <c r="J27" s="70">
        <v>12</v>
      </c>
      <c r="K27" s="70">
        <v>0</v>
      </c>
      <c r="L27" s="70">
        <v>0</v>
      </c>
      <c r="M27" s="70">
        <v>0</v>
      </c>
      <c r="N27" s="70">
        <v>0</v>
      </c>
      <c r="O27" s="70">
        <v>6931</v>
      </c>
      <c r="P27" s="70">
        <v>6931</v>
      </c>
      <c r="Q27" s="70">
        <v>0</v>
      </c>
      <c r="R27" s="46">
        <v>19</v>
      </c>
      <c r="S27" s="51" t="str">
        <f t="shared" si="0"/>
        <v>金 武 町</v>
      </c>
      <c r="T27" s="76">
        <v>242774</v>
      </c>
      <c r="U27" s="76">
        <v>242308</v>
      </c>
      <c r="V27" s="76">
        <v>464</v>
      </c>
      <c r="W27" s="76">
        <v>1197357</v>
      </c>
      <c r="X27" s="76">
        <v>1195535</v>
      </c>
      <c r="Y27" s="76">
        <v>3512</v>
      </c>
      <c r="Z27" s="76">
        <v>270444</v>
      </c>
      <c r="AA27" s="76">
        <v>267411</v>
      </c>
      <c r="AB27" s="76">
        <v>35324283</v>
      </c>
      <c r="AC27" s="76">
        <v>23116815</v>
      </c>
      <c r="AD27" s="76">
        <v>35594727</v>
      </c>
      <c r="AE27" s="76">
        <v>23384226</v>
      </c>
      <c r="AF27" s="76">
        <v>36792084</v>
      </c>
      <c r="AG27" s="76">
        <v>24579761</v>
      </c>
      <c r="AH27" s="44" t="str">
        <f t="shared" si="1"/>
        <v>○</v>
      </c>
      <c r="AI27" s="44" t="str">
        <f t="shared" si="2"/>
        <v>○</v>
      </c>
      <c r="AJ27" s="44" t="str">
        <f t="shared" si="3"/>
        <v>○</v>
      </c>
      <c r="AK27" s="44" t="str">
        <f t="shared" si="4"/>
        <v>○</v>
      </c>
      <c r="AL27" s="44" t="str">
        <f t="shared" si="5"/>
        <v>○</v>
      </c>
      <c r="AM27" s="44" t="str">
        <f t="shared" si="6"/>
        <v>○</v>
      </c>
      <c r="AN27" s="44" t="str">
        <f t="shared" si="7"/>
        <v>○</v>
      </c>
    </row>
    <row r="28" spans="1:40" ht="16.5" customHeight="1">
      <c r="A28" s="46">
        <v>20</v>
      </c>
      <c r="B28" s="51" t="s">
        <v>55</v>
      </c>
      <c r="C28" s="70">
        <v>318909</v>
      </c>
      <c r="D28" s="70">
        <v>318909</v>
      </c>
      <c r="E28" s="70">
        <v>0</v>
      </c>
      <c r="F28" s="70">
        <v>595688</v>
      </c>
      <c r="G28" s="70">
        <v>551655</v>
      </c>
      <c r="H28" s="70">
        <v>186839</v>
      </c>
      <c r="I28" s="70">
        <v>87781</v>
      </c>
      <c r="J28" s="70">
        <v>87781</v>
      </c>
      <c r="K28" s="70">
        <v>0</v>
      </c>
      <c r="L28" s="70">
        <v>15399</v>
      </c>
      <c r="M28" s="70">
        <v>15399</v>
      </c>
      <c r="N28" s="70">
        <v>0</v>
      </c>
      <c r="O28" s="70">
        <v>33708</v>
      </c>
      <c r="P28" s="70">
        <v>33708</v>
      </c>
      <c r="Q28" s="70">
        <v>0</v>
      </c>
      <c r="R28" s="46">
        <v>20</v>
      </c>
      <c r="S28" s="51" t="str">
        <f t="shared" si="0"/>
        <v>伊 江 村</v>
      </c>
      <c r="T28" s="76">
        <v>236311</v>
      </c>
      <c r="U28" s="76">
        <v>236311</v>
      </c>
      <c r="V28" s="76">
        <v>0</v>
      </c>
      <c r="W28" s="76">
        <v>1287796</v>
      </c>
      <c r="X28" s="76">
        <v>1243763</v>
      </c>
      <c r="Y28" s="76">
        <v>186839</v>
      </c>
      <c r="Z28" s="76">
        <v>155151</v>
      </c>
      <c r="AA28" s="76">
        <v>148533</v>
      </c>
      <c r="AB28" s="76">
        <v>705615</v>
      </c>
      <c r="AC28" s="76">
        <v>469898</v>
      </c>
      <c r="AD28" s="76">
        <v>860766</v>
      </c>
      <c r="AE28" s="76">
        <v>618431</v>
      </c>
      <c r="AF28" s="76">
        <v>2148562</v>
      </c>
      <c r="AG28" s="76">
        <v>1862194</v>
      </c>
      <c r="AH28" s="44" t="str">
        <f t="shared" si="1"/>
        <v>○</v>
      </c>
      <c r="AI28" s="44" t="str">
        <f t="shared" si="2"/>
        <v>○</v>
      </c>
      <c r="AJ28" s="44" t="str">
        <f t="shared" si="3"/>
        <v>○</v>
      </c>
      <c r="AK28" s="44" t="str">
        <f t="shared" si="4"/>
        <v>○</v>
      </c>
      <c r="AL28" s="44" t="str">
        <f t="shared" si="5"/>
        <v>○</v>
      </c>
      <c r="AM28" s="44" t="str">
        <f t="shared" si="6"/>
        <v>○</v>
      </c>
      <c r="AN28" s="44" t="str">
        <f t="shared" si="7"/>
        <v>○</v>
      </c>
    </row>
    <row r="29" spans="1:40" ht="16.5" customHeight="1">
      <c r="A29" s="46">
        <v>21</v>
      </c>
      <c r="B29" s="51" t="s">
        <v>56</v>
      </c>
      <c r="C29" s="70">
        <v>2217890</v>
      </c>
      <c r="D29" s="70">
        <v>2216974</v>
      </c>
      <c r="E29" s="70">
        <v>916</v>
      </c>
      <c r="F29" s="70">
        <v>1949530</v>
      </c>
      <c r="G29" s="70">
        <v>1935613</v>
      </c>
      <c r="H29" s="70">
        <v>22551</v>
      </c>
      <c r="I29" s="70">
        <v>9674</v>
      </c>
      <c r="J29" s="70">
        <v>9674</v>
      </c>
      <c r="K29" s="70">
        <v>0</v>
      </c>
      <c r="L29" s="70">
        <v>0</v>
      </c>
      <c r="M29" s="70">
        <v>0</v>
      </c>
      <c r="N29" s="70">
        <v>0</v>
      </c>
      <c r="O29" s="70">
        <v>34011</v>
      </c>
      <c r="P29" s="70">
        <v>30159</v>
      </c>
      <c r="Q29" s="70">
        <v>3853</v>
      </c>
      <c r="R29" s="46">
        <v>21</v>
      </c>
      <c r="S29" s="51" t="str">
        <f t="shared" si="0"/>
        <v>読 谷 村</v>
      </c>
      <c r="T29" s="76">
        <v>1449080</v>
      </c>
      <c r="U29" s="76">
        <v>1448205</v>
      </c>
      <c r="V29" s="76">
        <v>875</v>
      </c>
      <c r="W29" s="76">
        <v>5660185</v>
      </c>
      <c r="X29" s="76">
        <v>5640625</v>
      </c>
      <c r="Y29" s="76">
        <v>28195</v>
      </c>
      <c r="Z29" s="76">
        <v>922707</v>
      </c>
      <c r="AA29" s="76">
        <v>911444</v>
      </c>
      <c r="AB29" s="76">
        <v>2606524</v>
      </c>
      <c r="AC29" s="76">
        <v>1546988</v>
      </c>
      <c r="AD29" s="76">
        <v>3529231</v>
      </c>
      <c r="AE29" s="76">
        <v>2458432</v>
      </c>
      <c r="AF29" s="76">
        <v>9189416</v>
      </c>
      <c r="AG29" s="76">
        <v>8099057</v>
      </c>
      <c r="AH29" s="44" t="str">
        <f t="shared" si="1"/>
        <v>○</v>
      </c>
      <c r="AI29" s="44" t="str">
        <f t="shared" si="2"/>
        <v>○</v>
      </c>
      <c r="AJ29" s="44" t="str">
        <f t="shared" si="3"/>
        <v>○</v>
      </c>
      <c r="AK29" s="44" t="str">
        <f t="shared" si="4"/>
        <v>○</v>
      </c>
      <c r="AL29" s="44" t="str">
        <f t="shared" si="5"/>
        <v>○</v>
      </c>
      <c r="AM29" s="44" t="str">
        <f t="shared" si="6"/>
        <v>○</v>
      </c>
      <c r="AN29" s="44" t="str">
        <f t="shared" si="7"/>
        <v>○</v>
      </c>
    </row>
    <row r="30" spans="1:40" ht="16.5" customHeight="1">
      <c r="A30" s="46">
        <v>22</v>
      </c>
      <c r="B30" s="51" t="s">
        <v>57</v>
      </c>
      <c r="C30" s="70">
        <v>433801</v>
      </c>
      <c r="D30" s="70">
        <v>432900</v>
      </c>
      <c r="E30" s="70">
        <v>898</v>
      </c>
      <c r="F30" s="70">
        <v>1050289</v>
      </c>
      <c r="G30" s="70">
        <v>1049514</v>
      </c>
      <c r="H30" s="70">
        <v>3878</v>
      </c>
      <c r="I30" s="70">
        <v>32173</v>
      </c>
      <c r="J30" s="70">
        <v>32173</v>
      </c>
      <c r="K30" s="70">
        <v>0</v>
      </c>
      <c r="L30" s="70">
        <v>0</v>
      </c>
      <c r="M30" s="70">
        <v>0</v>
      </c>
      <c r="N30" s="70">
        <v>0</v>
      </c>
      <c r="O30" s="70">
        <v>3022</v>
      </c>
      <c r="P30" s="70">
        <v>3022</v>
      </c>
      <c r="Q30" s="70">
        <v>0</v>
      </c>
      <c r="R30" s="46">
        <v>22</v>
      </c>
      <c r="S30" s="51" t="str">
        <f t="shared" si="0"/>
        <v>嘉手納町</v>
      </c>
      <c r="T30" s="76">
        <v>791298</v>
      </c>
      <c r="U30" s="76">
        <v>790666</v>
      </c>
      <c r="V30" s="76">
        <v>633</v>
      </c>
      <c r="W30" s="76">
        <v>2310583</v>
      </c>
      <c r="X30" s="76">
        <v>2308275</v>
      </c>
      <c r="Y30" s="76">
        <v>5409</v>
      </c>
      <c r="Z30" s="76">
        <v>225752</v>
      </c>
      <c r="AA30" s="76">
        <v>224310</v>
      </c>
      <c r="AB30" s="76">
        <v>737507</v>
      </c>
      <c r="AC30" s="76">
        <v>476644</v>
      </c>
      <c r="AD30" s="76">
        <v>963259</v>
      </c>
      <c r="AE30" s="76">
        <v>700954</v>
      </c>
      <c r="AF30" s="76">
        <v>3273842</v>
      </c>
      <c r="AG30" s="76">
        <v>3009229</v>
      </c>
      <c r="AH30" s="44" t="str">
        <f t="shared" si="1"/>
        <v>○</v>
      </c>
      <c r="AI30" s="44" t="str">
        <f t="shared" si="2"/>
        <v>○</v>
      </c>
      <c r="AJ30" s="44" t="str">
        <f t="shared" si="3"/>
        <v>○</v>
      </c>
      <c r="AK30" s="44" t="str">
        <f t="shared" si="4"/>
        <v>○</v>
      </c>
      <c r="AL30" s="44" t="str">
        <f t="shared" si="5"/>
        <v>○</v>
      </c>
      <c r="AM30" s="44" t="str">
        <f t="shared" si="6"/>
        <v>○</v>
      </c>
      <c r="AN30" s="44" t="str">
        <f t="shared" si="7"/>
        <v>○</v>
      </c>
    </row>
    <row r="31" spans="1:40" ht="16.5" customHeight="1">
      <c r="A31" s="46">
        <v>23</v>
      </c>
      <c r="B31" s="51" t="s">
        <v>58</v>
      </c>
      <c r="C31" s="70">
        <v>2443156</v>
      </c>
      <c r="D31" s="70">
        <v>2441821</v>
      </c>
      <c r="E31" s="70">
        <v>1333</v>
      </c>
      <c r="F31" s="70">
        <v>1007403</v>
      </c>
      <c r="G31" s="70">
        <v>999990</v>
      </c>
      <c r="H31" s="70">
        <v>30880</v>
      </c>
      <c r="I31" s="70">
        <v>53467</v>
      </c>
      <c r="J31" s="70">
        <v>53467</v>
      </c>
      <c r="K31" s="70">
        <v>0</v>
      </c>
      <c r="L31" s="70">
        <v>122</v>
      </c>
      <c r="M31" s="70">
        <v>122</v>
      </c>
      <c r="N31" s="70">
        <v>0</v>
      </c>
      <c r="O31" s="70">
        <v>3002</v>
      </c>
      <c r="P31" s="70">
        <v>3002</v>
      </c>
      <c r="Q31" s="70">
        <v>0</v>
      </c>
      <c r="R31" s="46">
        <v>23</v>
      </c>
      <c r="S31" s="51" t="str">
        <f t="shared" si="0"/>
        <v>北 谷 町</v>
      </c>
      <c r="T31" s="76">
        <v>1950380</v>
      </c>
      <c r="U31" s="76">
        <v>1948872</v>
      </c>
      <c r="V31" s="76">
        <v>1508</v>
      </c>
      <c r="W31" s="76">
        <v>5457530</v>
      </c>
      <c r="X31" s="76">
        <v>5447274</v>
      </c>
      <c r="Y31" s="76">
        <v>33721</v>
      </c>
      <c r="Z31" s="76">
        <v>793179</v>
      </c>
      <c r="AA31" s="76">
        <v>785013</v>
      </c>
      <c r="AB31" s="76">
        <v>2412626</v>
      </c>
      <c r="AC31" s="76">
        <v>1451899</v>
      </c>
      <c r="AD31" s="76">
        <v>3205805</v>
      </c>
      <c r="AE31" s="76">
        <v>2236912</v>
      </c>
      <c r="AF31" s="76">
        <v>8663335</v>
      </c>
      <c r="AG31" s="76">
        <v>7684186</v>
      </c>
      <c r="AH31" s="44" t="str">
        <f t="shared" si="1"/>
        <v>○</v>
      </c>
      <c r="AI31" s="44" t="str">
        <f t="shared" si="2"/>
        <v>○</v>
      </c>
      <c r="AJ31" s="44" t="str">
        <f t="shared" si="3"/>
        <v>○</v>
      </c>
      <c r="AK31" s="44" t="str">
        <f t="shared" si="4"/>
        <v>○</v>
      </c>
      <c r="AL31" s="44" t="str">
        <f t="shared" si="5"/>
        <v>○</v>
      </c>
      <c r="AM31" s="44" t="str">
        <f t="shared" si="6"/>
        <v>○</v>
      </c>
      <c r="AN31" s="44" t="str">
        <f t="shared" si="7"/>
        <v>○</v>
      </c>
    </row>
    <row r="32" spans="1:40" ht="16.5" customHeight="1">
      <c r="A32" s="46">
        <v>24</v>
      </c>
      <c r="B32" s="51" t="s">
        <v>59</v>
      </c>
      <c r="C32" s="70">
        <v>1088602</v>
      </c>
      <c r="D32" s="70">
        <v>1088529</v>
      </c>
      <c r="E32" s="70">
        <v>1790</v>
      </c>
      <c r="F32" s="70">
        <v>864031</v>
      </c>
      <c r="G32" s="70">
        <v>863037</v>
      </c>
      <c r="H32" s="70">
        <v>5713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10040</v>
      </c>
      <c r="P32" s="70">
        <v>10040</v>
      </c>
      <c r="Q32" s="70">
        <v>0</v>
      </c>
      <c r="R32" s="46">
        <v>24</v>
      </c>
      <c r="S32" s="51" t="str">
        <f t="shared" si="0"/>
        <v>北中城村</v>
      </c>
      <c r="T32" s="76">
        <v>576207</v>
      </c>
      <c r="U32" s="76">
        <v>573702</v>
      </c>
      <c r="V32" s="76">
        <v>443</v>
      </c>
      <c r="W32" s="76">
        <v>2538880</v>
      </c>
      <c r="X32" s="76">
        <v>2535308</v>
      </c>
      <c r="Y32" s="76">
        <v>7946</v>
      </c>
      <c r="Z32" s="76">
        <v>312925</v>
      </c>
      <c r="AA32" s="76">
        <v>308813</v>
      </c>
      <c r="AB32" s="76">
        <v>4757710</v>
      </c>
      <c r="AC32" s="76">
        <v>2255018</v>
      </c>
      <c r="AD32" s="76">
        <v>5070635</v>
      </c>
      <c r="AE32" s="76">
        <v>2563831</v>
      </c>
      <c r="AF32" s="76">
        <v>7609515</v>
      </c>
      <c r="AG32" s="76">
        <v>5099139</v>
      </c>
      <c r="AH32" s="44" t="str">
        <f t="shared" si="1"/>
        <v>○</v>
      </c>
      <c r="AI32" s="44" t="str">
        <f t="shared" si="2"/>
        <v>○</v>
      </c>
      <c r="AJ32" s="44" t="str">
        <f t="shared" si="3"/>
        <v>○</v>
      </c>
      <c r="AK32" s="44" t="str">
        <f t="shared" si="4"/>
        <v>○</v>
      </c>
      <c r="AL32" s="44" t="str">
        <f t="shared" si="5"/>
        <v>○</v>
      </c>
      <c r="AM32" s="44" t="str">
        <f t="shared" si="6"/>
        <v>○</v>
      </c>
      <c r="AN32" s="44" t="str">
        <f t="shared" si="7"/>
        <v>○</v>
      </c>
    </row>
    <row r="33" spans="1:40" ht="16.5" customHeight="1">
      <c r="A33" s="46">
        <v>25</v>
      </c>
      <c r="B33" s="51" t="s">
        <v>60</v>
      </c>
      <c r="C33" s="70">
        <v>1030417</v>
      </c>
      <c r="D33" s="70">
        <v>1019464</v>
      </c>
      <c r="E33" s="70">
        <v>10738</v>
      </c>
      <c r="F33" s="70">
        <v>1637374</v>
      </c>
      <c r="G33" s="70">
        <v>1635062</v>
      </c>
      <c r="H33" s="70">
        <v>10804</v>
      </c>
      <c r="I33" s="70">
        <v>53360</v>
      </c>
      <c r="J33" s="70">
        <v>26922</v>
      </c>
      <c r="K33" s="70">
        <v>26438</v>
      </c>
      <c r="L33" s="70">
        <v>0</v>
      </c>
      <c r="M33" s="70">
        <v>0</v>
      </c>
      <c r="N33" s="70">
        <v>0</v>
      </c>
      <c r="O33" s="70">
        <v>20926</v>
      </c>
      <c r="P33" s="70">
        <v>20926</v>
      </c>
      <c r="Q33" s="70">
        <v>0</v>
      </c>
      <c r="R33" s="46">
        <v>25</v>
      </c>
      <c r="S33" s="51" t="str">
        <f t="shared" si="0"/>
        <v>中 城 村</v>
      </c>
      <c r="T33" s="76">
        <v>669627</v>
      </c>
      <c r="U33" s="76">
        <v>668985</v>
      </c>
      <c r="V33" s="76">
        <v>642</v>
      </c>
      <c r="W33" s="76">
        <v>3411704</v>
      </c>
      <c r="X33" s="76">
        <v>3371359</v>
      </c>
      <c r="Y33" s="76">
        <v>48622</v>
      </c>
      <c r="Z33" s="76">
        <v>396902</v>
      </c>
      <c r="AA33" s="76">
        <v>390244</v>
      </c>
      <c r="AB33" s="76">
        <v>2905960</v>
      </c>
      <c r="AC33" s="76">
        <v>1614501</v>
      </c>
      <c r="AD33" s="76">
        <v>3302862</v>
      </c>
      <c r="AE33" s="76">
        <v>2004745</v>
      </c>
      <c r="AF33" s="76">
        <v>6714566</v>
      </c>
      <c r="AG33" s="76">
        <v>5376104</v>
      </c>
      <c r="AH33" s="44" t="str">
        <f t="shared" si="1"/>
        <v>○</v>
      </c>
      <c r="AI33" s="44" t="str">
        <f t="shared" si="2"/>
        <v>○</v>
      </c>
      <c r="AJ33" s="44" t="str">
        <f t="shared" si="3"/>
        <v>○</v>
      </c>
      <c r="AK33" s="44" t="str">
        <f t="shared" si="4"/>
        <v>○</v>
      </c>
      <c r="AL33" s="44" t="str">
        <f t="shared" si="5"/>
        <v>○</v>
      </c>
      <c r="AM33" s="44" t="str">
        <f t="shared" si="6"/>
        <v>○</v>
      </c>
      <c r="AN33" s="44" t="str">
        <f t="shared" si="7"/>
        <v>○</v>
      </c>
    </row>
    <row r="34" spans="1:40" ht="16.5" customHeight="1">
      <c r="A34" s="46">
        <v>26</v>
      </c>
      <c r="B34" s="51" t="s">
        <v>61</v>
      </c>
      <c r="C34" s="70">
        <v>4454717</v>
      </c>
      <c r="D34" s="70">
        <v>4450470</v>
      </c>
      <c r="E34" s="70">
        <v>4076</v>
      </c>
      <c r="F34" s="70">
        <v>7325579</v>
      </c>
      <c r="G34" s="70">
        <v>7313048</v>
      </c>
      <c r="H34" s="70">
        <v>33997</v>
      </c>
      <c r="I34" s="70">
        <v>3679</v>
      </c>
      <c r="J34" s="70">
        <v>3679</v>
      </c>
      <c r="K34" s="70">
        <v>0</v>
      </c>
      <c r="L34" s="70">
        <v>0</v>
      </c>
      <c r="M34" s="70">
        <v>0</v>
      </c>
      <c r="N34" s="70">
        <v>0</v>
      </c>
      <c r="O34" s="70">
        <v>128650</v>
      </c>
      <c r="P34" s="70">
        <v>128650</v>
      </c>
      <c r="Q34" s="70">
        <v>0</v>
      </c>
      <c r="R34" s="46">
        <v>26</v>
      </c>
      <c r="S34" s="51" t="str">
        <f t="shared" si="0"/>
        <v>西 原 町</v>
      </c>
      <c r="T34" s="76">
        <v>2467341</v>
      </c>
      <c r="U34" s="76">
        <v>2466155</v>
      </c>
      <c r="V34" s="76">
        <v>1186</v>
      </c>
      <c r="W34" s="76">
        <v>14379966</v>
      </c>
      <c r="X34" s="76">
        <v>14362002</v>
      </c>
      <c r="Y34" s="76">
        <v>39259</v>
      </c>
      <c r="Z34" s="76">
        <v>1724019</v>
      </c>
      <c r="AA34" s="76">
        <v>1072305</v>
      </c>
      <c r="AB34" s="76">
        <v>3087092</v>
      </c>
      <c r="AC34" s="76">
        <v>1868970</v>
      </c>
      <c r="AD34" s="76">
        <v>4811111</v>
      </c>
      <c r="AE34" s="76">
        <v>2941275</v>
      </c>
      <c r="AF34" s="76">
        <v>19191077</v>
      </c>
      <c r="AG34" s="76">
        <v>17303277</v>
      </c>
      <c r="AH34" s="44" t="str">
        <f t="shared" si="1"/>
        <v>○</v>
      </c>
      <c r="AI34" s="44" t="str">
        <f t="shared" si="2"/>
        <v>○</v>
      </c>
      <c r="AJ34" s="44" t="str">
        <f t="shared" si="3"/>
        <v>○</v>
      </c>
      <c r="AK34" s="44" t="str">
        <f t="shared" si="4"/>
        <v>○</v>
      </c>
      <c r="AL34" s="44" t="str">
        <f t="shared" si="5"/>
        <v>○</v>
      </c>
      <c r="AM34" s="44" t="str">
        <f t="shared" si="6"/>
        <v>○</v>
      </c>
      <c r="AN34" s="44" t="str">
        <f t="shared" si="7"/>
        <v>○</v>
      </c>
    </row>
    <row r="35" spans="1:40" ht="16.5" customHeight="1">
      <c r="A35" s="46">
        <v>27</v>
      </c>
      <c r="B35" s="51" t="s">
        <v>62</v>
      </c>
      <c r="C35" s="70">
        <v>566998</v>
      </c>
      <c r="D35" s="70">
        <v>565890</v>
      </c>
      <c r="E35" s="70">
        <v>1108</v>
      </c>
      <c r="F35" s="70">
        <v>583146</v>
      </c>
      <c r="G35" s="70">
        <v>582983</v>
      </c>
      <c r="H35" s="70">
        <v>765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2710</v>
      </c>
      <c r="P35" s="70">
        <v>2710</v>
      </c>
      <c r="Q35" s="70">
        <v>0</v>
      </c>
      <c r="R35" s="46">
        <v>27</v>
      </c>
      <c r="S35" s="51" t="str">
        <f t="shared" si="0"/>
        <v>与那原町</v>
      </c>
      <c r="T35" s="76">
        <v>1180575</v>
      </c>
      <c r="U35" s="76">
        <v>1179841</v>
      </c>
      <c r="V35" s="76">
        <v>734</v>
      </c>
      <c r="W35" s="76">
        <v>2333429</v>
      </c>
      <c r="X35" s="76">
        <v>2331424</v>
      </c>
      <c r="Y35" s="76">
        <v>2607</v>
      </c>
      <c r="Z35" s="76">
        <v>572063</v>
      </c>
      <c r="AA35" s="76">
        <v>560414</v>
      </c>
      <c r="AB35" s="76">
        <v>1158387</v>
      </c>
      <c r="AC35" s="76">
        <v>615902</v>
      </c>
      <c r="AD35" s="76">
        <v>1730450</v>
      </c>
      <c r="AE35" s="76">
        <v>1176316</v>
      </c>
      <c r="AF35" s="76">
        <v>4063879</v>
      </c>
      <c r="AG35" s="76">
        <v>3507740</v>
      </c>
      <c r="AH35" s="44" t="str">
        <f t="shared" si="1"/>
        <v>○</v>
      </c>
      <c r="AI35" s="44" t="str">
        <f t="shared" si="2"/>
        <v>○</v>
      </c>
      <c r="AJ35" s="44" t="str">
        <f t="shared" si="3"/>
        <v>○</v>
      </c>
      <c r="AK35" s="44" t="str">
        <f t="shared" si="4"/>
        <v>○</v>
      </c>
      <c r="AL35" s="44" t="str">
        <f t="shared" si="5"/>
        <v>○</v>
      </c>
      <c r="AM35" s="44" t="str">
        <f t="shared" si="6"/>
        <v>○</v>
      </c>
      <c r="AN35" s="44" t="str">
        <f t="shared" si="7"/>
        <v>○</v>
      </c>
    </row>
    <row r="36" spans="1:40" ht="16.5" customHeight="1">
      <c r="A36" s="46">
        <v>28</v>
      </c>
      <c r="B36" s="51" t="s">
        <v>63</v>
      </c>
      <c r="C36" s="70">
        <v>2371759</v>
      </c>
      <c r="D36" s="70">
        <v>2369615</v>
      </c>
      <c r="E36" s="70">
        <v>2145</v>
      </c>
      <c r="F36" s="70">
        <v>2435172</v>
      </c>
      <c r="G36" s="70">
        <v>2416608</v>
      </c>
      <c r="H36" s="70">
        <v>29487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19421</v>
      </c>
      <c r="P36" s="70">
        <v>19421</v>
      </c>
      <c r="Q36" s="70">
        <v>0</v>
      </c>
      <c r="R36" s="46">
        <v>28</v>
      </c>
      <c r="S36" s="51" t="str">
        <f t="shared" si="0"/>
        <v>南風原町</v>
      </c>
      <c r="T36" s="76">
        <v>2528715</v>
      </c>
      <c r="U36" s="76">
        <v>2524818</v>
      </c>
      <c r="V36" s="76">
        <v>4435</v>
      </c>
      <c r="W36" s="76">
        <v>7355067</v>
      </c>
      <c r="X36" s="76">
        <v>7330462</v>
      </c>
      <c r="Y36" s="76">
        <v>36067</v>
      </c>
      <c r="Z36" s="76">
        <v>770382</v>
      </c>
      <c r="AA36" s="76">
        <v>759976</v>
      </c>
      <c r="AB36" s="76">
        <v>2035851</v>
      </c>
      <c r="AC36" s="76">
        <v>1289512</v>
      </c>
      <c r="AD36" s="76">
        <v>2806233</v>
      </c>
      <c r="AE36" s="76">
        <v>2049488</v>
      </c>
      <c r="AF36" s="76">
        <v>10161300</v>
      </c>
      <c r="AG36" s="76">
        <v>9379950</v>
      </c>
      <c r="AH36" s="44" t="str">
        <f t="shared" si="1"/>
        <v>○</v>
      </c>
      <c r="AI36" s="44" t="str">
        <f t="shared" si="2"/>
        <v>○</v>
      </c>
      <c r="AJ36" s="44" t="str">
        <f t="shared" si="3"/>
        <v>○</v>
      </c>
      <c r="AK36" s="44" t="str">
        <f t="shared" si="4"/>
        <v>○</v>
      </c>
      <c r="AL36" s="44" t="str">
        <f t="shared" si="5"/>
        <v>○</v>
      </c>
      <c r="AM36" s="44" t="str">
        <f t="shared" si="6"/>
        <v>○</v>
      </c>
      <c r="AN36" s="44" t="str">
        <f t="shared" si="7"/>
        <v>○</v>
      </c>
    </row>
    <row r="37" spans="1:40" ht="16.5" customHeight="1">
      <c r="A37" s="46">
        <v>29</v>
      </c>
      <c r="B37" s="51" t="s">
        <v>64</v>
      </c>
      <c r="C37" s="70">
        <v>90342</v>
      </c>
      <c r="D37" s="70">
        <v>90342</v>
      </c>
      <c r="E37" s="70">
        <v>0</v>
      </c>
      <c r="F37" s="70">
        <v>73567</v>
      </c>
      <c r="G37" s="70">
        <v>71875</v>
      </c>
      <c r="H37" s="70">
        <v>8227</v>
      </c>
      <c r="I37" s="70">
        <v>10858</v>
      </c>
      <c r="J37" s="70">
        <v>5925</v>
      </c>
      <c r="K37" s="70">
        <v>4934</v>
      </c>
      <c r="L37" s="70">
        <v>0</v>
      </c>
      <c r="M37" s="70">
        <v>0</v>
      </c>
      <c r="N37" s="70">
        <v>0</v>
      </c>
      <c r="O37" s="70">
        <v>57</v>
      </c>
      <c r="P37" s="70">
        <v>57</v>
      </c>
      <c r="Q37" s="70">
        <v>0</v>
      </c>
      <c r="R37" s="46">
        <v>29</v>
      </c>
      <c r="S37" s="51" t="str">
        <f t="shared" si="0"/>
        <v>渡嘉敷村</v>
      </c>
      <c r="T37" s="76">
        <v>29229</v>
      </c>
      <c r="U37" s="76">
        <v>29229</v>
      </c>
      <c r="V37" s="76">
        <v>0</v>
      </c>
      <c r="W37" s="76">
        <v>204053</v>
      </c>
      <c r="X37" s="76">
        <v>197428</v>
      </c>
      <c r="Y37" s="76">
        <v>13161</v>
      </c>
      <c r="Z37" s="76">
        <v>37639</v>
      </c>
      <c r="AA37" s="76">
        <v>36725</v>
      </c>
      <c r="AB37" s="76">
        <v>396243</v>
      </c>
      <c r="AC37" s="76">
        <v>261240</v>
      </c>
      <c r="AD37" s="76">
        <v>433882</v>
      </c>
      <c r="AE37" s="76">
        <v>297965</v>
      </c>
      <c r="AF37" s="76">
        <v>637935</v>
      </c>
      <c r="AG37" s="76">
        <v>495393</v>
      </c>
      <c r="AH37" s="44" t="str">
        <f t="shared" si="1"/>
        <v>○</v>
      </c>
      <c r="AI37" s="44" t="str">
        <f t="shared" si="2"/>
        <v>○</v>
      </c>
      <c r="AJ37" s="44" t="str">
        <f t="shared" si="3"/>
        <v>○</v>
      </c>
      <c r="AK37" s="44" t="str">
        <f t="shared" si="4"/>
        <v>○</v>
      </c>
      <c r="AL37" s="44" t="str">
        <f t="shared" si="5"/>
        <v>○</v>
      </c>
      <c r="AM37" s="44" t="str">
        <f t="shared" si="6"/>
        <v>○</v>
      </c>
      <c r="AN37" s="44" t="str">
        <f t="shared" si="7"/>
        <v>○</v>
      </c>
    </row>
    <row r="38" spans="1:40" ht="16.5" customHeight="1">
      <c r="A38" s="46">
        <v>30</v>
      </c>
      <c r="B38" s="51" t="s">
        <v>65</v>
      </c>
      <c r="C38" s="70">
        <v>127090</v>
      </c>
      <c r="D38" s="70">
        <v>124965</v>
      </c>
      <c r="E38" s="70">
        <v>2125</v>
      </c>
      <c r="F38" s="70">
        <v>91576</v>
      </c>
      <c r="G38" s="70">
        <v>91576</v>
      </c>
      <c r="H38" s="70">
        <v>0</v>
      </c>
      <c r="I38" s="70">
        <v>982</v>
      </c>
      <c r="J38" s="70">
        <v>982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46">
        <v>30</v>
      </c>
      <c r="S38" s="51" t="str">
        <f t="shared" si="0"/>
        <v>座間味村</v>
      </c>
      <c r="T38" s="76">
        <v>41078</v>
      </c>
      <c r="U38" s="76">
        <v>39517</v>
      </c>
      <c r="V38" s="76">
        <v>1561</v>
      </c>
      <c r="W38" s="76">
        <v>260726</v>
      </c>
      <c r="X38" s="76">
        <v>257040</v>
      </c>
      <c r="Y38" s="76">
        <v>3686</v>
      </c>
      <c r="Z38" s="76">
        <v>119860</v>
      </c>
      <c r="AA38" s="76">
        <v>116663</v>
      </c>
      <c r="AB38" s="76">
        <v>218731</v>
      </c>
      <c r="AC38" s="76">
        <v>138595</v>
      </c>
      <c r="AD38" s="76">
        <v>338591</v>
      </c>
      <c r="AE38" s="76">
        <v>255258</v>
      </c>
      <c r="AF38" s="76">
        <v>599317</v>
      </c>
      <c r="AG38" s="76">
        <v>512298</v>
      </c>
      <c r="AH38" s="44" t="str">
        <f t="shared" si="1"/>
        <v>○</v>
      </c>
      <c r="AI38" s="44" t="str">
        <f t="shared" si="2"/>
        <v>○</v>
      </c>
      <c r="AJ38" s="44" t="str">
        <f t="shared" si="3"/>
        <v>○</v>
      </c>
      <c r="AK38" s="44" t="str">
        <f t="shared" si="4"/>
        <v>○</v>
      </c>
      <c r="AL38" s="44" t="str">
        <f t="shared" si="5"/>
        <v>○</v>
      </c>
      <c r="AM38" s="44" t="str">
        <f t="shared" si="6"/>
        <v>○</v>
      </c>
      <c r="AN38" s="44" t="str">
        <f t="shared" si="7"/>
        <v>○</v>
      </c>
    </row>
    <row r="39" spans="1:40" ht="16.5" customHeight="1">
      <c r="A39" s="46">
        <v>31</v>
      </c>
      <c r="B39" s="51" t="s">
        <v>66</v>
      </c>
      <c r="C39" s="70">
        <v>82364</v>
      </c>
      <c r="D39" s="70">
        <v>81120</v>
      </c>
      <c r="E39" s="70">
        <v>1245</v>
      </c>
      <c r="F39" s="70">
        <v>29856</v>
      </c>
      <c r="G39" s="70">
        <v>28728</v>
      </c>
      <c r="H39" s="70">
        <v>5637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866</v>
      </c>
      <c r="P39" s="70">
        <v>866</v>
      </c>
      <c r="Q39" s="70">
        <v>0</v>
      </c>
      <c r="R39" s="46">
        <v>31</v>
      </c>
      <c r="S39" s="51" t="str">
        <f t="shared" si="0"/>
        <v>粟 国 村</v>
      </c>
      <c r="T39" s="76">
        <v>21067</v>
      </c>
      <c r="U39" s="76">
        <v>20683</v>
      </c>
      <c r="V39" s="76">
        <v>398</v>
      </c>
      <c r="W39" s="76">
        <v>134153</v>
      </c>
      <c r="X39" s="76">
        <v>131397</v>
      </c>
      <c r="Y39" s="76">
        <v>7280</v>
      </c>
      <c r="Z39" s="76">
        <v>351167</v>
      </c>
      <c r="AA39" s="76">
        <v>349185</v>
      </c>
      <c r="AB39" s="76">
        <v>398532</v>
      </c>
      <c r="AC39" s="76">
        <v>257337</v>
      </c>
      <c r="AD39" s="76">
        <v>749699</v>
      </c>
      <c r="AE39" s="76">
        <v>606522</v>
      </c>
      <c r="AF39" s="76">
        <v>883852</v>
      </c>
      <c r="AG39" s="76">
        <v>737919</v>
      </c>
      <c r="AH39" s="44" t="str">
        <f t="shared" si="1"/>
        <v>○</v>
      </c>
      <c r="AI39" s="44" t="str">
        <f t="shared" si="2"/>
        <v>○</v>
      </c>
      <c r="AJ39" s="44" t="str">
        <f t="shared" si="3"/>
        <v>○</v>
      </c>
      <c r="AK39" s="44" t="str">
        <f t="shared" si="4"/>
        <v>○</v>
      </c>
      <c r="AL39" s="44" t="str">
        <f t="shared" si="5"/>
        <v>○</v>
      </c>
      <c r="AM39" s="44" t="str">
        <f t="shared" si="6"/>
        <v>○</v>
      </c>
      <c r="AN39" s="44" t="str">
        <f t="shared" si="7"/>
        <v>○</v>
      </c>
    </row>
    <row r="40" spans="1:40" ht="16.5" customHeight="1">
      <c r="A40" s="46">
        <v>32</v>
      </c>
      <c r="B40" s="51" t="s">
        <v>67</v>
      </c>
      <c r="C40" s="70">
        <v>24668</v>
      </c>
      <c r="D40" s="70">
        <v>24668</v>
      </c>
      <c r="E40" s="70">
        <v>0</v>
      </c>
      <c r="F40" s="70">
        <v>24183</v>
      </c>
      <c r="G40" s="70">
        <v>24183</v>
      </c>
      <c r="H40" s="70">
        <v>0</v>
      </c>
      <c r="I40" s="70">
        <v>3527</v>
      </c>
      <c r="J40" s="70">
        <v>1763</v>
      </c>
      <c r="K40" s="70">
        <v>1763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46">
        <v>32</v>
      </c>
      <c r="S40" s="51" t="str">
        <f t="shared" si="0"/>
        <v>渡名喜村</v>
      </c>
      <c r="T40" s="76">
        <v>4869</v>
      </c>
      <c r="U40" s="76">
        <v>4869</v>
      </c>
      <c r="V40" s="76">
        <v>0</v>
      </c>
      <c r="W40" s="76">
        <v>57247</v>
      </c>
      <c r="X40" s="76">
        <v>55483</v>
      </c>
      <c r="Y40" s="76">
        <v>1763</v>
      </c>
      <c r="Z40" s="76">
        <v>66065</v>
      </c>
      <c r="AA40" s="76">
        <v>63728</v>
      </c>
      <c r="AB40" s="76">
        <v>113692</v>
      </c>
      <c r="AC40" s="76">
        <v>79586</v>
      </c>
      <c r="AD40" s="76">
        <v>179757</v>
      </c>
      <c r="AE40" s="76">
        <v>143314</v>
      </c>
      <c r="AF40" s="76">
        <v>237004</v>
      </c>
      <c r="AG40" s="76">
        <v>198797</v>
      </c>
      <c r="AH40" s="44" t="str">
        <f t="shared" si="1"/>
        <v>○</v>
      </c>
      <c r="AI40" s="44" t="str">
        <f t="shared" si="2"/>
        <v>○</v>
      </c>
      <c r="AJ40" s="44" t="str">
        <f t="shared" si="3"/>
        <v>○</v>
      </c>
      <c r="AK40" s="44" t="str">
        <f t="shared" si="4"/>
        <v>○</v>
      </c>
      <c r="AL40" s="44" t="str">
        <f t="shared" si="5"/>
        <v>○</v>
      </c>
      <c r="AM40" s="44" t="str">
        <f t="shared" si="6"/>
        <v>○</v>
      </c>
      <c r="AN40" s="44" t="str">
        <f t="shared" si="7"/>
        <v>○</v>
      </c>
    </row>
    <row r="41" spans="1:40" ht="16.5" customHeight="1">
      <c r="A41" s="47">
        <v>33</v>
      </c>
      <c r="B41" s="52" t="s">
        <v>68</v>
      </c>
      <c r="C41" s="71">
        <v>571545</v>
      </c>
      <c r="D41" s="71">
        <v>561009</v>
      </c>
      <c r="E41" s="71">
        <v>10537</v>
      </c>
      <c r="F41" s="71">
        <v>1324533</v>
      </c>
      <c r="G41" s="71">
        <v>1315643</v>
      </c>
      <c r="H41" s="71">
        <v>19912</v>
      </c>
      <c r="I41" s="71">
        <v>10364</v>
      </c>
      <c r="J41" s="71">
        <v>5446</v>
      </c>
      <c r="K41" s="71">
        <v>4918</v>
      </c>
      <c r="L41" s="71">
        <v>0</v>
      </c>
      <c r="M41" s="71">
        <v>0</v>
      </c>
      <c r="N41" s="71">
        <v>0</v>
      </c>
      <c r="O41" s="71">
        <v>44414</v>
      </c>
      <c r="P41" s="71">
        <v>44414</v>
      </c>
      <c r="Q41" s="71">
        <v>0</v>
      </c>
      <c r="R41" s="47">
        <v>33</v>
      </c>
      <c r="S41" s="52" t="str">
        <f t="shared" si="0"/>
        <v>南大東村</v>
      </c>
      <c r="T41" s="77">
        <v>104695</v>
      </c>
      <c r="U41" s="77">
        <v>104049</v>
      </c>
      <c r="V41" s="77">
        <v>646</v>
      </c>
      <c r="W41" s="77">
        <v>2055551</v>
      </c>
      <c r="X41" s="77">
        <v>2030561</v>
      </c>
      <c r="Y41" s="77">
        <v>36013</v>
      </c>
      <c r="Z41" s="77">
        <v>597941</v>
      </c>
      <c r="AA41" s="77">
        <v>507034</v>
      </c>
      <c r="AB41" s="77">
        <v>586388</v>
      </c>
      <c r="AC41" s="77">
        <v>388433</v>
      </c>
      <c r="AD41" s="77">
        <v>1184329</v>
      </c>
      <c r="AE41" s="77">
        <v>895467</v>
      </c>
      <c r="AF41" s="77">
        <v>3239880</v>
      </c>
      <c r="AG41" s="77">
        <v>2926028</v>
      </c>
      <c r="AH41" s="44" t="str">
        <f t="shared" si="1"/>
        <v>○</v>
      </c>
      <c r="AI41" s="44" t="str">
        <f t="shared" si="2"/>
        <v>○</v>
      </c>
      <c r="AJ41" s="44" t="str">
        <f t="shared" si="3"/>
        <v>○</v>
      </c>
      <c r="AK41" s="44" t="str">
        <f t="shared" si="4"/>
        <v>○</v>
      </c>
      <c r="AL41" s="44" t="str">
        <f t="shared" si="5"/>
        <v>○</v>
      </c>
      <c r="AM41" s="44" t="str">
        <f t="shared" si="6"/>
        <v>○</v>
      </c>
      <c r="AN41" s="44" t="str">
        <f t="shared" si="7"/>
        <v>○</v>
      </c>
    </row>
    <row r="42" spans="1:40" ht="16.5" customHeight="1">
      <c r="A42" s="46">
        <v>34</v>
      </c>
      <c r="B42" s="51" t="s">
        <v>69</v>
      </c>
      <c r="C42" s="70">
        <v>157364</v>
      </c>
      <c r="D42" s="70">
        <v>156351</v>
      </c>
      <c r="E42" s="70">
        <v>1013</v>
      </c>
      <c r="F42" s="70">
        <v>600868</v>
      </c>
      <c r="G42" s="70">
        <v>578833</v>
      </c>
      <c r="H42" s="70">
        <v>23866</v>
      </c>
      <c r="I42" s="70">
        <v>177</v>
      </c>
      <c r="J42" s="70">
        <v>177</v>
      </c>
      <c r="K42" s="70">
        <v>0</v>
      </c>
      <c r="L42" s="70">
        <v>0</v>
      </c>
      <c r="M42" s="70">
        <v>0</v>
      </c>
      <c r="N42" s="70">
        <v>0</v>
      </c>
      <c r="O42" s="70">
        <v>19284</v>
      </c>
      <c r="P42" s="70">
        <v>19284</v>
      </c>
      <c r="Q42" s="70">
        <v>0</v>
      </c>
      <c r="R42" s="46">
        <v>34</v>
      </c>
      <c r="S42" s="51" t="str">
        <f t="shared" si="0"/>
        <v>北大東村</v>
      </c>
      <c r="T42" s="76">
        <v>82509</v>
      </c>
      <c r="U42" s="76">
        <v>81960</v>
      </c>
      <c r="V42" s="76">
        <v>549</v>
      </c>
      <c r="W42" s="76">
        <v>860202</v>
      </c>
      <c r="X42" s="76">
        <v>836605</v>
      </c>
      <c r="Y42" s="76">
        <v>25428</v>
      </c>
      <c r="Z42" s="76">
        <v>176185</v>
      </c>
      <c r="AA42" s="76">
        <v>175636</v>
      </c>
      <c r="AB42" s="76">
        <v>276407</v>
      </c>
      <c r="AC42" s="76">
        <v>182952</v>
      </c>
      <c r="AD42" s="76">
        <v>452592</v>
      </c>
      <c r="AE42" s="76">
        <v>358588</v>
      </c>
      <c r="AF42" s="76">
        <v>1312794</v>
      </c>
      <c r="AG42" s="76">
        <v>1195193</v>
      </c>
      <c r="AH42" s="44" t="str">
        <f t="shared" si="1"/>
        <v>○</v>
      </c>
      <c r="AI42" s="44" t="str">
        <f t="shared" si="2"/>
        <v>○</v>
      </c>
      <c r="AJ42" s="44" t="str">
        <f t="shared" si="3"/>
        <v>○</v>
      </c>
      <c r="AK42" s="44" t="str">
        <f t="shared" si="4"/>
        <v>○</v>
      </c>
      <c r="AL42" s="44" t="str">
        <f t="shared" si="5"/>
        <v>○</v>
      </c>
      <c r="AM42" s="44" t="str">
        <f t="shared" si="6"/>
        <v>○</v>
      </c>
      <c r="AN42" s="44" t="str">
        <f t="shared" si="7"/>
        <v>○</v>
      </c>
    </row>
    <row r="43" spans="1:40" ht="16.5" customHeight="1">
      <c r="A43" s="46">
        <v>35</v>
      </c>
      <c r="B43" s="51" t="s">
        <v>70</v>
      </c>
      <c r="C43" s="70">
        <v>183636</v>
      </c>
      <c r="D43" s="70">
        <v>183636</v>
      </c>
      <c r="E43" s="70">
        <v>0</v>
      </c>
      <c r="F43" s="70">
        <v>186618</v>
      </c>
      <c r="G43" s="70">
        <v>186618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4438</v>
      </c>
      <c r="P43" s="70">
        <v>4438</v>
      </c>
      <c r="Q43" s="70">
        <v>0</v>
      </c>
      <c r="R43" s="46">
        <v>35</v>
      </c>
      <c r="S43" s="51" t="str">
        <f t="shared" si="0"/>
        <v>伊平屋村</v>
      </c>
      <c r="T43" s="76">
        <v>28076</v>
      </c>
      <c r="U43" s="76">
        <v>28076</v>
      </c>
      <c r="V43" s="76">
        <v>0</v>
      </c>
      <c r="W43" s="76">
        <v>402768</v>
      </c>
      <c r="X43" s="76">
        <v>402768</v>
      </c>
      <c r="Y43" s="76">
        <v>0</v>
      </c>
      <c r="Z43" s="76">
        <v>55363</v>
      </c>
      <c r="AA43" s="76">
        <v>53250</v>
      </c>
      <c r="AB43" s="76">
        <v>488959</v>
      </c>
      <c r="AC43" s="76">
        <v>330365</v>
      </c>
      <c r="AD43" s="76">
        <v>544322</v>
      </c>
      <c r="AE43" s="76">
        <v>383615</v>
      </c>
      <c r="AF43" s="76">
        <v>947090</v>
      </c>
      <c r="AG43" s="76">
        <v>786383</v>
      </c>
      <c r="AH43" s="44" t="str">
        <f t="shared" si="1"/>
        <v>○</v>
      </c>
      <c r="AI43" s="44" t="str">
        <f t="shared" si="2"/>
        <v>○</v>
      </c>
      <c r="AJ43" s="44" t="str">
        <f t="shared" si="3"/>
        <v>○</v>
      </c>
      <c r="AK43" s="44" t="str">
        <f t="shared" si="4"/>
        <v>○</v>
      </c>
      <c r="AL43" s="44" t="str">
        <f t="shared" si="5"/>
        <v>○</v>
      </c>
      <c r="AM43" s="44" t="str">
        <f t="shared" si="6"/>
        <v>○</v>
      </c>
      <c r="AN43" s="44" t="str">
        <f t="shared" si="7"/>
        <v>○</v>
      </c>
    </row>
    <row r="44" spans="1:40" ht="16.5" customHeight="1">
      <c r="A44" s="46">
        <v>36</v>
      </c>
      <c r="B44" s="51" t="s">
        <v>71</v>
      </c>
      <c r="C44" s="70">
        <v>256926</v>
      </c>
      <c r="D44" s="70">
        <v>256926</v>
      </c>
      <c r="E44" s="70">
        <v>0</v>
      </c>
      <c r="F44" s="70">
        <v>310582</v>
      </c>
      <c r="G44" s="70">
        <v>310544</v>
      </c>
      <c r="H44" s="70">
        <v>188</v>
      </c>
      <c r="I44" s="70">
        <v>16906</v>
      </c>
      <c r="J44" s="70">
        <v>16906</v>
      </c>
      <c r="K44" s="70">
        <v>0</v>
      </c>
      <c r="L44" s="70">
        <v>0</v>
      </c>
      <c r="M44" s="70">
        <v>0</v>
      </c>
      <c r="N44" s="70">
        <v>0</v>
      </c>
      <c r="O44" s="70">
        <v>25994</v>
      </c>
      <c r="P44" s="70">
        <v>25994</v>
      </c>
      <c r="Q44" s="70">
        <v>0</v>
      </c>
      <c r="R44" s="46">
        <v>36</v>
      </c>
      <c r="S44" s="51" t="str">
        <f t="shared" si="0"/>
        <v>伊是名村</v>
      </c>
      <c r="T44" s="76">
        <v>36191</v>
      </c>
      <c r="U44" s="76">
        <v>36191</v>
      </c>
      <c r="V44" s="76">
        <v>0</v>
      </c>
      <c r="W44" s="76">
        <v>646599</v>
      </c>
      <c r="X44" s="76">
        <v>646561</v>
      </c>
      <c r="Y44" s="76">
        <v>188</v>
      </c>
      <c r="Z44" s="76">
        <v>97921</v>
      </c>
      <c r="AA44" s="76">
        <v>93995</v>
      </c>
      <c r="AB44" s="76">
        <v>1394578</v>
      </c>
      <c r="AC44" s="76">
        <v>609756</v>
      </c>
      <c r="AD44" s="76">
        <v>1492499</v>
      </c>
      <c r="AE44" s="76">
        <v>703751</v>
      </c>
      <c r="AF44" s="76">
        <v>2139098</v>
      </c>
      <c r="AG44" s="76">
        <v>1350312</v>
      </c>
      <c r="AH44" s="44" t="str">
        <f t="shared" si="1"/>
        <v>○</v>
      </c>
      <c r="AI44" s="44" t="str">
        <f t="shared" si="2"/>
        <v>○</v>
      </c>
      <c r="AJ44" s="44" t="str">
        <f t="shared" si="3"/>
        <v>○</v>
      </c>
      <c r="AK44" s="44" t="str">
        <f t="shared" si="4"/>
        <v>○</v>
      </c>
      <c r="AL44" s="44" t="str">
        <f t="shared" si="5"/>
        <v>○</v>
      </c>
      <c r="AM44" s="44" t="str">
        <f t="shared" si="6"/>
        <v>○</v>
      </c>
      <c r="AN44" s="44" t="str">
        <f t="shared" si="7"/>
        <v>○</v>
      </c>
    </row>
    <row r="45" spans="1:40" ht="16.5" customHeight="1">
      <c r="A45" s="46">
        <v>37</v>
      </c>
      <c r="B45" s="51" t="s">
        <v>72</v>
      </c>
      <c r="C45" s="70">
        <v>976806</v>
      </c>
      <c r="D45" s="70">
        <v>966383</v>
      </c>
      <c r="E45" s="70">
        <v>14784</v>
      </c>
      <c r="F45" s="70">
        <v>1270195</v>
      </c>
      <c r="G45" s="70">
        <v>1248722</v>
      </c>
      <c r="H45" s="70">
        <v>19676</v>
      </c>
      <c r="I45" s="70">
        <v>509</v>
      </c>
      <c r="J45" s="70">
        <v>509</v>
      </c>
      <c r="K45" s="70">
        <v>0</v>
      </c>
      <c r="L45" s="70">
        <v>0</v>
      </c>
      <c r="M45" s="70">
        <v>0</v>
      </c>
      <c r="N45" s="70">
        <v>0</v>
      </c>
      <c r="O45" s="70">
        <v>10214</v>
      </c>
      <c r="P45" s="70">
        <v>10214</v>
      </c>
      <c r="Q45" s="70">
        <v>0</v>
      </c>
      <c r="R45" s="46">
        <v>37</v>
      </c>
      <c r="S45" s="51" t="str">
        <f t="shared" si="0"/>
        <v>久米島町</v>
      </c>
      <c r="T45" s="76">
        <v>321660</v>
      </c>
      <c r="U45" s="76">
        <v>320295</v>
      </c>
      <c r="V45" s="76">
        <v>1364</v>
      </c>
      <c r="W45" s="76">
        <v>2579384</v>
      </c>
      <c r="X45" s="76">
        <v>2546123</v>
      </c>
      <c r="Y45" s="76">
        <v>35824</v>
      </c>
      <c r="Z45" s="76">
        <v>1225085</v>
      </c>
      <c r="AA45" s="76">
        <v>994409</v>
      </c>
      <c r="AB45" s="76">
        <v>1827368</v>
      </c>
      <c r="AC45" s="76">
        <v>1219705</v>
      </c>
      <c r="AD45" s="76">
        <v>3052453</v>
      </c>
      <c r="AE45" s="76">
        <v>2214114</v>
      </c>
      <c r="AF45" s="76">
        <v>5631837</v>
      </c>
      <c r="AG45" s="76">
        <v>4760237</v>
      </c>
      <c r="AH45" s="44" t="str">
        <f t="shared" si="1"/>
        <v>○</v>
      </c>
      <c r="AI45" s="44" t="str">
        <f t="shared" si="2"/>
        <v>○</v>
      </c>
      <c r="AJ45" s="44" t="str">
        <f t="shared" si="3"/>
        <v>○</v>
      </c>
      <c r="AK45" s="44" t="str">
        <f t="shared" si="4"/>
        <v>○</v>
      </c>
      <c r="AL45" s="44" t="str">
        <f t="shared" si="5"/>
        <v>○</v>
      </c>
      <c r="AM45" s="44" t="str">
        <f t="shared" si="6"/>
        <v>○</v>
      </c>
      <c r="AN45" s="44" t="str">
        <f t="shared" si="7"/>
        <v>○</v>
      </c>
    </row>
    <row r="46" spans="1:40" ht="16.5" customHeight="1">
      <c r="A46" s="46">
        <v>38</v>
      </c>
      <c r="B46" s="51" t="s">
        <v>73</v>
      </c>
      <c r="C46" s="70">
        <v>1680385</v>
      </c>
      <c r="D46" s="70">
        <v>1676951</v>
      </c>
      <c r="E46" s="70">
        <v>3434</v>
      </c>
      <c r="F46" s="70">
        <v>854139</v>
      </c>
      <c r="G46" s="70">
        <v>847414</v>
      </c>
      <c r="H46" s="70">
        <v>13743</v>
      </c>
      <c r="I46" s="70">
        <v>176</v>
      </c>
      <c r="J46" s="70">
        <v>176</v>
      </c>
      <c r="K46" s="70">
        <v>0</v>
      </c>
      <c r="L46" s="70">
        <v>0</v>
      </c>
      <c r="M46" s="70">
        <v>0</v>
      </c>
      <c r="N46" s="70">
        <v>0</v>
      </c>
      <c r="O46" s="70">
        <v>34517</v>
      </c>
      <c r="P46" s="70">
        <v>34517</v>
      </c>
      <c r="Q46" s="70">
        <v>0</v>
      </c>
      <c r="R46" s="46">
        <v>38</v>
      </c>
      <c r="S46" s="51" t="str">
        <f t="shared" si="0"/>
        <v>八重瀬町</v>
      </c>
      <c r="T46" s="76">
        <v>1252959</v>
      </c>
      <c r="U46" s="76">
        <v>1251076</v>
      </c>
      <c r="V46" s="76">
        <v>1458</v>
      </c>
      <c r="W46" s="76">
        <v>3822176</v>
      </c>
      <c r="X46" s="76">
        <v>3810134</v>
      </c>
      <c r="Y46" s="76">
        <v>18635</v>
      </c>
      <c r="Z46" s="76">
        <v>1873081</v>
      </c>
      <c r="AA46" s="76">
        <v>1840040</v>
      </c>
      <c r="AB46" s="76">
        <v>3376653</v>
      </c>
      <c r="AC46" s="76">
        <v>2145043</v>
      </c>
      <c r="AD46" s="76">
        <v>5249734</v>
      </c>
      <c r="AE46" s="76">
        <v>3985083</v>
      </c>
      <c r="AF46" s="76">
        <v>9071910</v>
      </c>
      <c r="AG46" s="76">
        <v>7795217</v>
      </c>
      <c r="AH46" s="44" t="str">
        <f t="shared" si="1"/>
        <v>○</v>
      </c>
      <c r="AI46" s="44" t="str">
        <f t="shared" si="2"/>
        <v>○</v>
      </c>
      <c r="AJ46" s="44" t="str">
        <f t="shared" si="3"/>
        <v>○</v>
      </c>
      <c r="AK46" s="44" t="str">
        <f t="shared" si="4"/>
        <v>○</v>
      </c>
      <c r="AL46" s="44" t="str">
        <f t="shared" si="5"/>
        <v>○</v>
      </c>
      <c r="AM46" s="44" t="str">
        <f t="shared" si="6"/>
        <v>○</v>
      </c>
      <c r="AN46" s="44" t="str">
        <f t="shared" si="7"/>
        <v>○</v>
      </c>
    </row>
    <row r="47" spans="1:40" ht="16.5" customHeight="1">
      <c r="A47" s="46">
        <v>39</v>
      </c>
      <c r="B47" s="51" t="s">
        <v>74</v>
      </c>
      <c r="C47" s="70">
        <v>168267</v>
      </c>
      <c r="D47" s="70">
        <v>136982</v>
      </c>
      <c r="E47" s="70">
        <v>31285</v>
      </c>
      <c r="F47" s="70">
        <v>349686</v>
      </c>
      <c r="G47" s="70">
        <v>329177</v>
      </c>
      <c r="H47" s="70">
        <v>20509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1997</v>
      </c>
      <c r="P47" s="70">
        <v>1997</v>
      </c>
      <c r="Q47" s="70">
        <v>0</v>
      </c>
      <c r="R47" s="46">
        <v>39</v>
      </c>
      <c r="S47" s="51" t="str">
        <f t="shared" si="0"/>
        <v>多良間村</v>
      </c>
      <c r="T47" s="76">
        <v>75198</v>
      </c>
      <c r="U47" s="76">
        <v>75198</v>
      </c>
      <c r="V47" s="76">
        <v>0</v>
      </c>
      <c r="W47" s="76">
        <v>595148</v>
      </c>
      <c r="X47" s="76">
        <v>543354</v>
      </c>
      <c r="Y47" s="76">
        <v>51794</v>
      </c>
      <c r="Z47" s="76">
        <v>503052</v>
      </c>
      <c r="AA47" s="76">
        <v>502504</v>
      </c>
      <c r="AB47" s="76">
        <v>893669</v>
      </c>
      <c r="AC47" s="76">
        <v>545057</v>
      </c>
      <c r="AD47" s="76">
        <v>1396721</v>
      </c>
      <c r="AE47" s="76">
        <v>1047561</v>
      </c>
      <c r="AF47" s="76">
        <v>1991869</v>
      </c>
      <c r="AG47" s="76">
        <v>1590915</v>
      </c>
      <c r="AH47" s="44" t="str">
        <f t="shared" si="1"/>
        <v>○</v>
      </c>
      <c r="AI47" s="44" t="str">
        <f t="shared" si="2"/>
        <v>○</v>
      </c>
      <c r="AJ47" s="44" t="str">
        <f t="shared" si="3"/>
        <v>○</v>
      </c>
      <c r="AK47" s="44" t="str">
        <f t="shared" si="4"/>
        <v>○</v>
      </c>
      <c r="AL47" s="44" t="str">
        <f t="shared" si="5"/>
        <v>○</v>
      </c>
      <c r="AM47" s="44" t="str">
        <f t="shared" si="6"/>
        <v>○</v>
      </c>
      <c r="AN47" s="44" t="str">
        <f t="shared" si="7"/>
        <v>○</v>
      </c>
    </row>
    <row r="48" spans="1:40" ht="16.5" customHeight="1">
      <c r="A48" s="46">
        <v>40</v>
      </c>
      <c r="B48" s="51" t="s">
        <v>75</v>
      </c>
      <c r="C48" s="70">
        <v>1788422</v>
      </c>
      <c r="D48" s="70">
        <v>1755771</v>
      </c>
      <c r="E48" s="70">
        <v>32652</v>
      </c>
      <c r="F48" s="70">
        <v>739534</v>
      </c>
      <c r="G48" s="70">
        <v>697343</v>
      </c>
      <c r="H48" s="70">
        <v>42192</v>
      </c>
      <c r="I48" s="70">
        <v>194072</v>
      </c>
      <c r="J48" s="70">
        <v>172108</v>
      </c>
      <c r="K48" s="70">
        <v>21963</v>
      </c>
      <c r="L48" s="70">
        <v>0</v>
      </c>
      <c r="M48" s="70">
        <v>0</v>
      </c>
      <c r="N48" s="70">
        <v>0</v>
      </c>
      <c r="O48" s="70">
        <v>49115</v>
      </c>
      <c r="P48" s="70">
        <v>49115</v>
      </c>
      <c r="Q48" s="70">
        <v>0</v>
      </c>
      <c r="R48" s="46">
        <v>40</v>
      </c>
      <c r="S48" s="51" t="str">
        <f t="shared" si="0"/>
        <v>竹 富 町</v>
      </c>
      <c r="T48" s="76">
        <v>265075</v>
      </c>
      <c r="U48" s="76">
        <v>264528</v>
      </c>
      <c r="V48" s="76">
        <v>547</v>
      </c>
      <c r="W48" s="76">
        <v>3036218</v>
      </c>
      <c r="X48" s="76">
        <v>2938865</v>
      </c>
      <c r="Y48" s="76">
        <v>97354</v>
      </c>
      <c r="Z48" s="76">
        <v>700344</v>
      </c>
      <c r="AA48" s="76">
        <v>687554</v>
      </c>
      <c r="AB48" s="76">
        <v>3662282</v>
      </c>
      <c r="AC48" s="76">
        <v>2058271</v>
      </c>
      <c r="AD48" s="76">
        <v>4362626</v>
      </c>
      <c r="AE48" s="76">
        <v>2745825</v>
      </c>
      <c r="AF48" s="76">
        <v>7398844</v>
      </c>
      <c r="AG48" s="76">
        <v>5684690</v>
      </c>
      <c r="AH48" s="44" t="str">
        <f t="shared" si="1"/>
        <v>○</v>
      </c>
      <c r="AI48" s="44" t="str">
        <f t="shared" si="2"/>
        <v>○</v>
      </c>
      <c r="AJ48" s="44" t="str">
        <f t="shared" si="3"/>
        <v>○</v>
      </c>
      <c r="AK48" s="44" t="str">
        <f t="shared" si="4"/>
        <v>○</v>
      </c>
      <c r="AL48" s="44" t="str">
        <f t="shared" si="5"/>
        <v>○</v>
      </c>
      <c r="AM48" s="44" t="str">
        <f t="shared" si="6"/>
        <v>○</v>
      </c>
      <c r="AN48" s="44" t="str">
        <f t="shared" si="7"/>
        <v>○</v>
      </c>
    </row>
    <row r="49" spans="1:40" ht="16.5" customHeight="1">
      <c r="A49" s="46">
        <v>41</v>
      </c>
      <c r="B49" s="51" t="s">
        <v>76</v>
      </c>
      <c r="C49" s="70">
        <v>411138</v>
      </c>
      <c r="D49" s="70">
        <v>364966</v>
      </c>
      <c r="E49" s="70">
        <v>45496</v>
      </c>
      <c r="F49" s="70">
        <v>334218</v>
      </c>
      <c r="G49" s="70">
        <v>305499</v>
      </c>
      <c r="H49" s="70">
        <v>38678</v>
      </c>
      <c r="I49" s="70">
        <v>39784</v>
      </c>
      <c r="J49" s="70">
        <v>39784</v>
      </c>
      <c r="K49" s="70">
        <v>0</v>
      </c>
      <c r="L49" s="70">
        <v>0</v>
      </c>
      <c r="M49" s="70">
        <v>0</v>
      </c>
      <c r="N49" s="70">
        <v>0</v>
      </c>
      <c r="O49" s="70">
        <v>11779</v>
      </c>
      <c r="P49" s="70">
        <v>11779</v>
      </c>
      <c r="Q49" s="70">
        <v>0</v>
      </c>
      <c r="R49" s="46">
        <v>41</v>
      </c>
      <c r="S49" s="51" t="str">
        <f t="shared" si="0"/>
        <v>与那国町</v>
      </c>
      <c r="T49" s="76">
        <v>222455</v>
      </c>
      <c r="U49" s="76">
        <v>222366</v>
      </c>
      <c r="V49" s="76">
        <v>764</v>
      </c>
      <c r="W49" s="76">
        <v>1019374</v>
      </c>
      <c r="X49" s="76">
        <v>944394</v>
      </c>
      <c r="Y49" s="76">
        <v>84938</v>
      </c>
      <c r="Z49" s="76">
        <v>630492</v>
      </c>
      <c r="AA49" s="76">
        <v>563872</v>
      </c>
      <c r="AB49" s="76">
        <v>643216</v>
      </c>
      <c r="AC49" s="76">
        <v>465049</v>
      </c>
      <c r="AD49" s="76">
        <v>1273708</v>
      </c>
      <c r="AE49" s="76">
        <v>1028921</v>
      </c>
      <c r="AF49" s="76">
        <v>2293082</v>
      </c>
      <c r="AG49" s="76">
        <v>1973315</v>
      </c>
      <c r="AH49" s="44" t="str">
        <f t="shared" si="1"/>
        <v>○</v>
      </c>
      <c r="AI49" s="44" t="str">
        <f t="shared" si="2"/>
        <v>○</v>
      </c>
      <c r="AJ49" s="44" t="str">
        <f t="shared" si="3"/>
        <v>○</v>
      </c>
      <c r="AK49" s="44" t="str">
        <f t="shared" si="4"/>
        <v>○</v>
      </c>
      <c r="AL49" s="44" t="str">
        <f t="shared" si="5"/>
        <v>○</v>
      </c>
      <c r="AM49" s="44" t="str">
        <f t="shared" si="6"/>
        <v>○</v>
      </c>
      <c r="AN49" s="44" t="str">
        <f t="shared" si="7"/>
        <v>○</v>
      </c>
    </row>
    <row r="50" spans="1:40" ht="16.5" customHeight="1">
      <c r="A50" s="59"/>
      <c r="B50" s="61" t="s">
        <v>90</v>
      </c>
      <c r="C50" s="73">
        <f>SUM(C20:C49)</f>
        <v>30487179</v>
      </c>
      <c r="D50" s="73">
        <f aca="true" t="shared" si="10" ref="D50:Q50">SUM(D20:D49)</f>
        <v>30277274</v>
      </c>
      <c r="E50" s="73">
        <f t="shared" si="10"/>
        <v>216469</v>
      </c>
      <c r="F50" s="73">
        <f t="shared" si="10"/>
        <v>28375893</v>
      </c>
      <c r="G50" s="73">
        <f t="shared" si="10"/>
        <v>28036373</v>
      </c>
      <c r="H50" s="73">
        <f t="shared" si="10"/>
        <v>650708</v>
      </c>
      <c r="I50" s="73">
        <f t="shared" si="10"/>
        <v>626984</v>
      </c>
      <c r="J50" s="73">
        <f t="shared" si="10"/>
        <v>561298</v>
      </c>
      <c r="K50" s="73">
        <f t="shared" si="10"/>
        <v>65696</v>
      </c>
      <c r="L50" s="73">
        <f t="shared" si="10"/>
        <v>15521</v>
      </c>
      <c r="M50" s="73">
        <f t="shared" si="10"/>
        <v>15521</v>
      </c>
      <c r="N50" s="73">
        <f t="shared" si="10"/>
        <v>0</v>
      </c>
      <c r="O50" s="73">
        <f t="shared" si="10"/>
        <v>608678</v>
      </c>
      <c r="P50" s="73">
        <f t="shared" si="10"/>
        <v>604826</v>
      </c>
      <c r="Q50" s="73">
        <f t="shared" si="10"/>
        <v>3853</v>
      </c>
      <c r="R50" s="59"/>
      <c r="S50" s="60" t="s">
        <v>13</v>
      </c>
      <c r="T50" s="79">
        <f aca="true" t="shared" si="11" ref="T50:AG50">SUM(T20:T49)</f>
        <v>17806706</v>
      </c>
      <c r="U50" s="79">
        <f t="shared" si="11"/>
        <v>17746398</v>
      </c>
      <c r="V50" s="79">
        <f t="shared" si="11"/>
        <v>41121</v>
      </c>
      <c r="W50" s="79">
        <f t="shared" si="11"/>
        <v>77920961</v>
      </c>
      <c r="X50" s="79">
        <f t="shared" si="11"/>
        <v>77241690</v>
      </c>
      <c r="Y50" s="79">
        <f t="shared" si="11"/>
        <v>977847</v>
      </c>
      <c r="Z50" s="79">
        <f t="shared" si="11"/>
        <v>15888761</v>
      </c>
      <c r="AA50" s="79">
        <f t="shared" si="11"/>
        <v>13521999</v>
      </c>
      <c r="AB50" s="79">
        <f t="shared" si="11"/>
        <v>81151459</v>
      </c>
      <c r="AC50" s="79">
        <f t="shared" si="11"/>
        <v>50147103</v>
      </c>
      <c r="AD50" s="79">
        <f t="shared" si="11"/>
        <v>97040220</v>
      </c>
      <c r="AE50" s="79">
        <f t="shared" si="11"/>
        <v>63669102</v>
      </c>
      <c r="AF50" s="79">
        <f t="shared" si="11"/>
        <v>174961181</v>
      </c>
      <c r="AG50" s="79">
        <f t="shared" si="11"/>
        <v>140910792</v>
      </c>
      <c r="AH50" s="44" t="str">
        <f t="shared" si="1"/>
        <v>○</v>
      </c>
      <c r="AI50" s="44" t="str">
        <f t="shared" si="2"/>
        <v>○</v>
      </c>
      <c r="AJ50" s="44" t="str">
        <f t="shared" si="3"/>
        <v>○</v>
      </c>
      <c r="AK50" s="44" t="str">
        <f t="shared" si="4"/>
        <v>○</v>
      </c>
      <c r="AL50" s="44" t="str">
        <f t="shared" si="5"/>
        <v>○</v>
      </c>
      <c r="AM50" s="44" t="str">
        <f t="shared" si="6"/>
        <v>○</v>
      </c>
      <c r="AN50" s="44" t="str">
        <f t="shared" si="7"/>
        <v>○</v>
      </c>
    </row>
    <row r="51" spans="1:40" ht="16.5" customHeight="1">
      <c r="A51" s="48"/>
      <c r="B51" s="62" t="s">
        <v>91</v>
      </c>
      <c r="C51" s="74">
        <f aca="true" t="shared" si="12" ref="C51:Q51">C19+C50</f>
        <v>142751707</v>
      </c>
      <c r="D51" s="74">
        <f t="shared" si="12"/>
        <v>136373124</v>
      </c>
      <c r="E51" s="74">
        <f t="shared" si="12"/>
        <v>10014764</v>
      </c>
      <c r="F51" s="74">
        <f t="shared" si="12"/>
        <v>113946895</v>
      </c>
      <c r="G51" s="74">
        <f t="shared" si="12"/>
        <v>112325683</v>
      </c>
      <c r="H51" s="74">
        <f t="shared" si="12"/>
        <v>3085402</v>
      </c>
      <c r="I51" s="74">
        <f t="shared" si="12"/>
        <v>3411093</v>
      </c>
      <c r="J51" s="74">
        <f t="shared" si="12"/>
        <v>2350595</v>
      </c>
      <c r="K51" s="74">
        <f t="shared" si="12"/>
        <v>1060511</v>
      </c>
      <c r="L51" s="74">
        <f t="shared" si="12"/>
        <v>32932</v>
      </c>
      <c r="M51" s="74">
        <f t="shared" si="12"/>
        <v>32932</v>
      </c>
      <c r="N51" s="74">
        <f t="shared" si="12"/>
        <v>0</v>
      </c>
      <c r="O51" s="74">
        <f t="shared" si="12"/>
        <v>5790063</v>
      </c>
      <c r="P51" s="74">
        <f t="shared" si="12"/>
        <v>5783781</v>
      </c>
      <c r="Q51" s="74">
        <f t="shared" si="12"/>
        <v>6283</v>
      </c>
      <c r="R51" s="48"/>
      <c r="S51" s="49" t="s">
        <v>14</v>
      </c>
      <c r="T51" s="80">
        <f aca="true" t="shared" si="13" ref="T51:AG51">T19+T50</f>
        <v>93010234</v>
      </c>
      <c r="U51" s="80">
        <f t="shared" si="13"/>
        <v>92794963</v>
      </c>
      <c r="V51" s="80">
        <f t="shared" si="13"/>
        <v>273908</v>
      </c>
      <c r="W51" s="80">
        <f t="shared" si="13"/>
        <v>358942924</v>
      </c>
      <c r="X51" s="80">
        <f t="shared" si="13"/>
        <v>349661078</v>
      </c>
      <c r="Y51" s="80">
        <f t="shared" si="13"/>
        <v>14440868</v>
      </c>
      <c r="Z51" s="80">
        <f t="shared" si="13"/>
        <v>117035323</v>
      </c>
      <c r="AA51" s="80">
        <f t="shared" si="13"/>
        <v>90101634</v>
      </c>
      <c r="AB51" s="80">
        <f t="shared" si="13"/>
        <v>222336524</v>
      </c>
      <c r="AC51" s="80">
        <f t="shared" si="13"/>
        <v>136459664</v>
      </c>
      <c r="AD51" s="80">
        <f t="shared" si="13"/>
        <v>339371847</v>
      </c>
      <c r="AE51" s="80">
        <f t="shared" si="13"/>
        <v>226561298</v>
      </c>
      <c r="AF51" s="80">
        <f t="shared" si="13"/>
        <v>698314771</v>
      </c>
      <c r="AG51" s="80">
        <f t="shared" si="13"/>
        <v>576222376</v>
      </c>
      <c r="AH51" s="44" t="str">
        <f t="shared" si="1"/>
        <v>○</v>
      </c>
      <c r="AI51" s="44" t="str">
        <f t="shared" si="2"/>
        <v>○</v>
      </c>
      <c r="AJ51" s="44" t="str">
        <f t="shared" si="3"/>
        <v>○</v>
      </c>
      <c r="AK51" s="44" t="str">
        <f t="shared" si="4"/>
        <v>○</v>
      </c>
      <c r="AL51" s="44" t="str">
        <f t="shared" si="5"/>
        <v>○</v>
      </c>
      <c r="AM51" s="44" t="str">
        <f t="shared" si="6"/>
        <v>○</v>
      </c>
      <c r="AN51" s="44" t="str">
        <f t="shared" si="7"/>
        <v>○</v>
      </c>
    </row>
  </sheetData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9" scale="5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2009-02-25T00:50:52Z</cp:lastPrinted>
  <dcterms:created xsi:type="dcterms:W3CDTF">2003-03-07T02:17:14Z</dcterms:created>
  <dcterms:modified xsi:type="dcterms:W3CDTF">2011-01-26T00:11:56Z</dcterms:modified>
  <cp:category/>
  <cp:version/>
  <cp:contentType/>
  <cp:contentStatus/>
</cp:coreProperties>
</file>